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39A8E1C2-2EF0-4E22-8110-A94EB547976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<sst xmlns="http://schemas.openxmlformats.org/spreadsheetml/2006/main" count="10826" uniqueCount="2062">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</sst>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1503</v>
      </c>
      <c r="D23" s="109"/>
      <c r="E23" s="110"/>
      <c r="G23" s="108" t="s">
        <v>1504</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1456</v>
      </c>
      <c r="D27" s="116"/>
      <c r="E27" s="117"/>
      <c r="G27" s="115" t="s">
        <v>1457</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1495</v>
      </c>
      <c r="D39" s="116"/>
      <c r="E39" s="117"/>
      <c r="G39" s="115" t="s">
        <v>1496</v>
      </c>
      <c r="H39" s="116"/>
      <c r="I39" s="117"/>
      <c r="K39" s="115" t="s">
        <v>1454</v>
      </c>
      <c r="L39" s="116"/>
      <c r="M39" s="117"/>
      <c r="O39" s="115" t="s">
        <v>1455</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44777</v>
      </c>
      <c r="C8" s="60">
        <f>VLOOKUP($A8,'Return Data'!$B$7:$R$2292,4,0)</f>
        <v>1145.51</v>
      </c>
      <c r="D8" s="60">
        <f>VLOOKUP($A8,'Return Data'!$B$7:$R$2292,10,0)</f>
        <v>0.91</v>
      </c>
      <c r="E8" s="61">
        <f t="shared" ref="E8:E39" si="0">RANK(D8,D$8:D$39,0)</f>
        <v>30</v>
      </c>
      <c r="F8" s="60">
        <f>VLOOKUP($A8,'Return Data'!$B$7:$R$2292,11,0)</f>
        <v>-1.5148999999999999</v>
      </c>
      <c r="G8" s="61">
        <f t="shared" ref="G8:G39" si="1">RANK(F8,F$8:F$39,0)</f>
        <v>23</v>
      </c>
      <c r="H8" s="60">
        <f>VLOOKUP($A8,'Return Data'!$B$7:$R$2292,12,0)</f>
        <v>-3.2025999999999999</v>
      </c>
      <c r="I8" s="61">
        <f t="shared" ref="I8:I39" si="2">RANK(H8,H$8:H$39,0)</f>
        <v>23</v>
      </c>
      <c r="J8" s="60">
        <f>VLOOKUP($A8,'Return Data'!$B$7:$R$2292,13,0)</f>
        <v>2.7787000000000002</v>
      </c>
      <c r="K8" s="61">
        <f t="shared" ref="K8:K39" si="3">RANK(J8,J$8:J$39,0)</f>
        <v>23</v>
      </c>
      <c r="L8" s="60">
        <f>VLOOKUP($A8,'Return Data'!$B$7:$R$2292,17,0)</f>
        <v>23.624600000000001</v>
      </c>
      <c r="M8" s="61">
        <f t="shared" ref="M8:M39" si="4">RANK(L8,L$8:L$39,0)</f>
        <v>14</v>
      </c>
      <c r="N8" s="60">
        <f>VLOOKUP($A8,'Return Data'!$B$7:$R$2292,14,0)</f>
        <v>14.131500000000001</v>
      </c>
      <c r="O8" s="61">
        <f t="shared" ref="O8:O26" si="5">RANK(N8,N$8:N$39,0)</f>
        <v>22</v>
      </c>
      <c r="P8" s="60">
        <f>VLOOKUP($A8,'Return Data'!$B$7:$R$2292,15,0)</f>
        <v>8.3218999999999994</v>
      </c>
      <c r="Q8" s="61">
        <f>RANK(P8,P$8:P$39,0)</f>
        <v>21</v>
      </c>
      <c r="R8" s="60">
        <f>VLOOKUP($A8,'Return Data'!$B$7:$R$2292,16,0)</f>
        <v>13.190300000000001</v>
      </c>
      <c r="S8" s="62">
        <f t="shared" ref="S8:S39" si="6">RANK(R8,R$8:R$39,0)</f>
        <v>17</v>
      </c>
    </row>
    <row r="9" spans="1:20" x14ac:dyDescent="0.3">
      <c r="A9" s="58" t="s">
        <v>477</v>
      </c>
      <c r="B9" s="59">
        <f>VLOOKUP($A9,'Return Data'!$B$7:$R$2292,3,0)</f>
        <v>44777</v>
      </c>
      <c r="C9" s="60">
        <f>VLOOKUP($A9,'Return Data'!$B$7:$R$2292,4,0)</f>
        <v>16.02</v>
      </c>
      <c r="D9" s="60">
        <f>VLOOKUP($A9,'Return Data'!$B$7:$R$2292,10,0)</f>
        <v>3.8237000000000001</v>
      </c>
      <c r="E9" s="61">
        <f t="shared" si="0"/>
        <v>17</v>
      </c>
      <c r="F9" s="60">
        <f>VLOOKUP($A9,'Return Data'!$B$7:$R$2292,11,0)</f>
        <v>-2.6730999999999998</v>
      </c>
      <c r="G9" s="61">
        <f t="shared" si="1"/>
        <v>27</v>
      </c>
      <c r="H9" s="60">
        <f>VLOOKUP($A9,'Return Data'!$B$7:$R$2292,12,0)</f>
        <v>-4.0144000000000002</v>
      </c>
      <c r="I9" s="61">
        <f t="shared" si="2"/>
        <v>27</v>
      </c>
      <c r="J9" s="60">
        <f>VLOOKUP($A9,'Return Data'!$B$7:$R$2292,13,0)</f>
        <v>3.6223000000000001</v>
      </c>
      <c r="K9" s="61">
        <f t="shared" si="3"/>
        <v>20</v>
      </c>
      <c r="L9" s="60">
        <f>VLOOKUP($A9,'Return Data'!$B$7:$R$2292,17,0)</f>
        <v>20.515699999999999</v>
      </c>
      <c r="M9" s="61">
        <f t="shared" si="4"/>
        <v>22</v>
      </c>
      <c r="N9" s="60">
        <f>VLOOKUP($A9,'Return Data'!$B$7:$R$2292,14,0)</f>
        <v>16.0031</v>
      </c>
      <c r="O9" s="61">
        <f t="shared" si="5"/>
        <v>15</v>
      </c>
      <c r="P9" s="60"/>
      <c r="Q9" s="61"/>
      <c r="R9" s="60">
        <f>VLOOKUP($A9,'Return Data'!$B$7:$R$2292,16,0)</f>
        <v>12.5398</v>
      </c>
      <c r="S9" s="62">
        <f t="shared" si="6"/>
        <v>21</v>
      </c>
    </row>
    <row r="10" spans="1:20" x14ac:dyDescent="0.3">
      <c r="A10" s="58" t="s">
        <v>1957</v>
      </c>
      <c r="B10" s="59">
        <f>VLOOKUP($A10,'Return Data'!$B$7:$R$2292,3,0)</f>
        <v>44777</v>
      </c>
      <c r="C10" s="60">
        <f>VLOOKUP($A10,'Return Data'!$B$7:$R$2292,4,0)</f>
        <v>19.965499999999999</v>
      </c>
      <c r="D10" s="60">
        <f>VLOOKUP($A10,'Return Data'!$B$7:$R$2292,10,0)</f>
        <v>4.3757000000000001</v>
      </c>
      <c r="E10" s="61">
        <f t="shared" si="0"/>
        <v>11</v>
      </c>
      <c r="F10" s="60">
        <f>VLOOKUP($A10,'Return Data'!$B$7:$R$2292,11,0)</f>
        <v>-0.35730000000000001</v>
      </c>
      <c r="G10" s="61">
        <f t="shared" si="1"/>
        <v>13</v>
      </c>
      <c r="H10" s="60">
        <f>VLOOKUP($A10,'Return Data'!$B$7:$R$2292,12,0)</f>
        <v>-1.5445</v>
      </c>
      <c r="I10" s="61">
        <f t="shared" si="2"/>
        <v>14</v>
      </c>
      <c r="J10" s="60">
        <f>VLOOKUP($A10,'Return Data'!$B$7:$R$2292,13,0)</f>
        <v>3.7503000000000002</v>
      </c>
      <c r="K10" s="61">
        <f t="shared" si="3"/>
        <v>19</v>
      </c>
      <c r="L10" s="60">
        <f>VLOOKUP($A10,'Return Data'!$B$7:$R$2292,17,0)</f>
        <v>21.535900000000002</v>
      </c>
      <c r="M10" s="61">
        <f t="shared" si="4"/>
        <v>18</v>
      </c>
      <c r="N10" s="60">
        <f>VLOOKUP($A10,'Return Data'!$B$7:$R$2292,14,0)</f>
        <v>18.046299999999999</v>
      </c>
      <c r="O10" s="61">
        <f t="shared" si="5"/>
        <v>7</v>
      </c>
      <c r="P10" s="60">
        <f>VLOOKUP($A10,'Return Data'!$B$7:$R$2292,15,0)</f>
        <v>13.494</v>
      </c>
      <c r="Q10" s="61">
        <f t="shared" ref="Q10" si="7">RANK(P10,P$8:P$39,0)</f>
        <v>3</v>
      </c>
      <c r="R10" s="60">
        <f>VLOOKUP($A10,'Return Data'!$B$7:$R$2292,16,0)</f>
        <v>13.854699999999999</v>
      </c>
      <c r="S10" s="62">
        <f t="shared" si="6"/>
        <v>10</v>
      </c>
    </row>
    <row r="11" spans="1:20" x14ac:dyDescent="0.3">
      <c r="A11" s="58" t="s">
        <v>2015</v>
      </c>
      <c r="B11" s="59">
        <f>VLOOKUP($A11,'Return Data'!$B$7:$R$2292,3,0)</f>
        <v>44777</v>
      </c>
      <c r="C11" s="60">
        <f>VLOOKUP($A11,'Return Data'!$B$7:$R$2292,4,0)</f>
        <v>23.07</v>
      </c>
      <c r="D11" s="60">
        <f>VLOOKUP($A11,'Return Data'!$B$7:$R$2292,10,0)</f>
        <v>-1.3681000000000001</v>
      </c>
      <c r="E11" s="61">
        <f t="shared" si="0"/>
        <v>32</v>
      </c>
      <c r="F11" s="60">
        <f>VLOOKUP($A11,'Return Data'!$B$7:$R$2292,11,0)</f>
        <v>-7.9409000000000001</v>
      </c>
      <c r="G11" s="61">
        <f t="shared" si="1"/>
        <v>32</v>
      </c>
      <c r="H11" s="60">
        <f>VLOOKUP($A11,'Return Data'!$B$7:$R$2292,12,0)</f>
        <v>-3.6743000000000001</v>
      </c>
      <c r="I11" s="61">
        <f t="shared" si="2"/>
        <v>25</v>
      </c>
      <c r="J11" s="60">
        <f>VLOOKUP($A11,'Return Data'!$B$7:$R$2292,13,0)</f>
        <v>0.47910000000000003</v>
      </c>
      <c r="K11" s="61">
        <f t="shared" si="3"/>
        <v>29</v>
      </c>
      <c r="L11" s="60">
        <f>VLOOKUP($A11,'Return Data'!$B$7:$R$2292,17,0)</f>
        <v>34.408999999999999</v>
      </c>
      <c r="M11" s="61">
        <f t="shared" si="4"/>
        <v>3</v>
      </c>
      <c r="N11" s="60">
        <f>VLOOKUP($A11,'Return Data'!$B$7:$R$2292,14,0)</f>
        <v>27.19</v>
      </c>
      <c r="O11" s="61">
        <f t="shared" si="5"/>
        <v>2</v>
      </c>
      <c r="P11" s="60">
        <f>VLOOKUP($A11,'Return Data'!$B$7:$R$2292,15,0)</f>
        <v>13.340999999999999</v>
      </c>
      <c r="Q11" s="61">
        <f t="shared" ref="Q11:Q16" si="8">RANK(P11,P$8:P$39,0)</f>
        <v>4</v>
      </c>
      <c r="R11" s="60">
        <f>VLOOKUP($A11,'Return Data'!$B$7:$R$2292,16,0)</f>
        <v>14.833600000000001</v>
      </c>
      <c r="S11" s="62">
        <f t="shared" si="6"/>
        <v>6</v>
      </c>
    </row>
    <row r="12" spans="1:20" x14ac:dyDescent="0.3">
      <c r="A12" s="58" t="s">
        <v>481</v>
      </c>
      <c r="B12" s="59">
        <f>VLOOKUP($A12,'Return Data'!$B$7:$R$2292,3,0)</f>
        <v>44777</v>
      </c>
      <c r="C12" s="60">
        <f>VLOOKUP($A12,'Return Data'!$B$7:$R$2292,4,0)</f>
        <v>265.48</v>
      </c>
      <c r="D12" s="60">
        <f>VLOOKUP($A12,'Return Data'!$B$7:$R$2292,10,0)</f>
        <v>4.4827000000000004</v>
      </c>
      <c r="E12" s="61">
        <f t="shared" si="0"/>
        <v>9</v>
      </c>
      <c r="F12" s="60">
        <f>VLOOKUP($A12,'Return Data'!$B$7:$R$2292,11,0)</f>
        <v>-1.3892</v>
      </c>
      <c r="G12" s="61">
        <f t="shared" si="1"/>
        <v>21</v>
      </c>
      <c r="H12" s="60">
        <f>VLOOKUP($A12,'Return Data'!$B$7:$R$2292,12,0)</f>
        <v>-1.5792999999999999</v>
      </c>
      <c r="I12" s="61">
        <f t="shared" si="2"/>
        <v>15</v>
      </c>
      <c r="J12" s="60">
        <f>VLOOKUP($A12,'Return Data'!$B$7:$R$2292,13,0)</f>
        <v>4.4005000000000001</v>
      </c>
      <c r="K12" s="61">
        <f t="shared" si="3"/>
        <v>18</v>
      </c>
      <c r="L12" s="60">
        <f>VLOOKUP($A12,'Return Data'!$B$7:$R$2292,17,0)</f>
        <v>20.992100000000001</v>
      </c>
      <c r="M12" s="61">
        <f t="shared" si="4"/>
        <v>21</v>
      </c>
      <c r="N12" s="60">
        <f>VLOOKUP($A12,'Return Data'!$B$7:$R$2292,14,0)</f>
        <v>17.784400000000002</v>
      </c>
      <c r="O12" s="61">
        <f t="shared" si="5"/>
        <v>8</v>
      </c>
      <c r="P12" s="60">
        <f>VLOOKUP($A12,'Return Data'!$B$7:$R$2292,15,0)</f>
        <v>12.684900000000001</v>
      </c>
      <c r="Q12" s="61">
        <f t="shared" si="8"/>
        <v>6</v>
      </c>
      <c r="R12" s="60">
        <f>VLOOKUP($A12,'Return Data'!$B$7:$R$2292,16,0)</f>
        <v>14.6233</v>
      </c>
      <c r="S12" s="62">
        <f t="shared" si="6"/>
        <v>7</v>
      </c>
    </row>
    <row r="13" spans="1:20" x14ac:dyDescent="0.3">
      <c r="A13" s="58" t="s">
        <v>483</v>
      </c>
      <c r="B13" s="59">
        <f>VLOOKUP($A13,'Return Data'!$B$7:$R$2292,3,0)</f>
        <v>44777</v>
      </c>
      <c r="C13" s="60">
        <f>VLOOKUP($A13,'Return Data'!$B$7:$R$2292,4,0)</f>
        <v>248.77099999999999</v>
      </c>
      <c r="D13" s="60">
        <f>VLOOKUP($A13,'Return Data'!$B$7:$R$2292,10,0)</f>
        <v>4.7451999999999996</v>
      </c>
      <c r="E13" s="61">
        <f t="shared" si="0"/>
        <v>6</v>
      </c>
      <c r="F13" s="60">
        <f>VLOOKUP($A13,'Return Data'!$B$7:$R$2292,11,0)</f>
        <v>-2.6545999999999998</v>
      </c>
      <c r="G13" s="61">
        <f t="shared" si="1"/>
        <v>26</v>
      </c>
      <c r="H13" s="60">
        <f>VLOOKUP($A13,'Return Data'!$B$7:$R$2292,12,0)</f>
        <v>-4.4756999999999998</v>
      </c>
      <c r="I13" s="61">
        <f t="shared" si="2"/>
        <v>30</v>
      </c>
      <c r="J13" s="60">
        <f>VLOOKUP($A13,'Return Data'!$B$7:$R$2292,13,0)</f>
        <v>0.29349999999999998</v>
      </c>
      <c r="K13" s="61">
        <f t="shared" si="3"/>
        <v>30</v>
      </c>
      <c r="L13" s="60">
        <f>VLOOKUP($A13,'Return Data'!$B$7:$R$2292,17,0)</f>
        <v>21.315999999999999</v>
      </c>
      <c r="M13" s="61">
        <f t="shared" si="4"/>
        <v>19</v>
      </c>
      <c r="N13" s="60">
        <f>VLOOKUP($A13,'Return Data'!$B$7:$R$2292,14,0)</f>
        <v>16.6357</v>
      </c>
      <c r="O13" s="61">
        <f t="shared" si="5"/>
        <v>11</v>
      </c>
      <c r="P13" s="60">
        <f>VLOOKUP($A13,'Return Data'!$B$7:$R$2292,15,0)</f>
        <v>11.3065</v>
      </c>
      <c r="Q13" s="61">
        <f t="shared" si="8"/>
        <v>10</v>
      </c>
      <c r="R13" s="60">
        <f>VLOOKUP($A13,'Return Data'!$B$7:$R$2292,16,0)</f>
        <v>13.747400000000001</v>
      </c>
      <c r="S13" s="62">
        <f t="shared" si="6"/>
        <v>11</v>
      </c>
    </row>
    <row r="14" spans="1:20" x14ac:dyDescent="0.3">
      <c r="A14" s="58" t="s">
        <v>485</v>
      </c>
      <c r="B14" s="59">
        <f>VLOOKUP($A14,'Return Data'!$B$7:$R$2292,3,0)</f>
        <v>44777</v>
      </c>
      <c r="C14" s="60">
        <f>VLOOKUP($A14,'Return Data'!$B$7:$R$2292,4,0)</f>
        <v>42.28</v>
      </c>
      <c r="D14" s="60">
        <f>VLOOKUP($A14,'Return Data'!$B$7:$R$2292,10,0)</f>
        <v>3.5512999999999999</v>
      </c>
      <c r="E14" s="61">
        <f t="shared" si="0"/>
        <v>20</v>
      </c>
      <c r="F14" s="60">
        <f>VLOOKUP($A14,'Return Data'!$B$7:$R$2292,11,0)</f>
        <v>0.3322</v>
      </c>
      <c r="G14" s="61">
        <f t="shared" si="1"/>
        <v>9</v>
      </c>
      <c r="H14" s="60">
        <f>VLOOKUP($A14,'Return Data'!$B$7:$R$2292,12,0)</f>
        <v>2.8961000000000001</v>
      </c>
      <c r="I14" s="61">
        <f t="shared" si="2"/>
        <v>3</v>
      </c>
      <c r="J14" s="60">
        <f>VLOOKUP($A14,'Return Data'!$B$7:$R$2292,13,0)</f>
        <v>9.1660000000000004</v>
      </c>
      <c r="K14" s="61">
        <f t="shared" si="3"/>
        <v>2</v>
      </c>
      <c r="L14" s="60">
        <f>VLOOKUP($A14,'Return Data'!$B$7:$R$2292,17,0)</f>
        <v>26.050599999999999</v>
      </c>
      <c r="M14" s="61">
        <f t="shared" si="4"/>
        <v>7</v>
      </c>
      <c r="N14" s="60">
        <f>VLOOKUP($A14,'Return Data'!$B$7:$R$2292,14,0)</f>
        <v>18.0733</v>
      </c>
      <c r="O14" s="61">
        <f t="shared" si="5"/>
        <v>6</v>
      </c>
      <c r="P14" s="60">
        <f>VLOOKUP($A14,'Return Data'!$B$7:$R$2292,15,0)</f>
        <v>12.0686</v>
      </c>
      <c r="Q14" s="61">
        <f t="shared" si="8"/>
        <v>9</v>
      </c>
      <c r="R14" s="60">
        <f>VLOOKUP($A14,'Return Data'!$B$7:$R$2292,16,0)</f>
        <v>13.222099999999999</v>
      </c>
      <c r="S14" s="62">
        <f t="shared" si="6"/>
        <v>16</v>
      </c>
    </row>
    <row r="15" spans="1:20" x14ac:dyDescent="0.3">
      <c r="A15" s="58" t="s">
        <v>488</v>
      </c>
      <c r="B15" s="59">
        <f>VLOOKUP($A15,'Return Data'!$B$7:$R$2292,3,0)</f>
        <v>44777</v>
      </c>
      <c r="C15" s="60">
        <f>VLOOKUP($A15,'Return Data'!$B$7:$R$2292,4,0)</f>
        <v>192.77359999999999</v>
      </c>
      <c r="D15" s="60">
        <f>VLOOKUP($A15,'Return Data'!$B$7:$R$2292,10,0)</f>
        <v>3.9419</v>
      </c>
      <c r="E15" s="61">
        <f t="shared" si="0"/>
        <v>16</v>
      </c>
      <c r="F15" s="60">
        <f>VLOOKUP($A15,'Return Data'!$B$7:$R$2292,11,0)</f>
        <v>-1.4218</v>
      </c>
      <c r="G15" s="61">
        <f t="shared" si="1"/>
        <v>22</v>
      </c>
      <c r="H15" s="60">
        <f>VLOOKUP($A15,'Return Data'!$B$7:$R$2292,12,0)</f>
        <v>-2.5507</v>
      </c>
      <c r="I15" s="61">
        <f t="shared" si="2"/>
        <v>20</v>
      </c>
      <c r="J15" s="60">
        <f>VLOOKUP($A15,'Return Data'!$B$7:$R$2292,13,0)</f>
        <v>3.4853000000000001</v>
      </c>
      <c r="K15" s="61">
        <f t="shared" si="3"/>
        <v>21</v>
      </c>
      <c r="L15" s="60">
        <f>VLOOKUP($A15,'Return Data'!$B$7:$R$2292,17,0)</f>
        <v>24.0185</v>
      </c>
      <c r="M15" s="61">
        <f t="shared" si="4"/>
        <v>11</v>
      </c>
      <c r="N15" s="60">
        <f>VLOOKUP($A15,'Return Data'!$B$7:$R$2292,14,0)</f>
        <v>15.761100000000001</v>
      </c>
      <c r="O15" s="61">
        <f t="shared" si="5"/>
        <v>17</v>
      </c>
      <c r="P15" s="60">
        <f>VLOOKUP($A15,'Return Data'!$B$7:$R$2292,15,0)</f>
        <v>10.3672</v>
      </c>
      <c r="Q15" s="61">
        <f t="shared" si="8"/>
        <v>13</v>
      </c>
      <c r="R15" s="60">
        <f>VLOOKUP($A15,'Return Data'!$B$7:$R$2292,16,0)</f>
        <v>13.931699999999999</v>
      </c>
      <c r="S15" s="62">
        <f t="shared" si="6"/>
        <v>9</v>
      </c>
    </row>
    <row r="16" spans="1:20" x14ac:dyDescent="0.3">
      <c r="A16" s="58" t="s">
        <v>490</v>
      </c>
      <c r="B16" s="59">
        <f>VLOOKUP($A16,'Return Data'!$B$7:$R$2292,3,0)</f>
        <v>44777</v>
      </c>
      <c r="C16" s="60">
        <f>VLOOKUP($A16,'Return Data'!$B$7:$R$2292,4,0)</f>
        <v>85.608000000000004</v>
      </c>
      <c r="D16" s="60">
        <f>VLOOKUP($A16,'Return Data'!$B$7:$R$2292,10,0)</f>
        <v>4.1928999999999998</v>
      </c>
      <c r="E16" s="61">
        <f t="shared" si="0"/>
        <v>13</v>
      </c>
      <c r="F16" s="60">
        <f>VLOOKUP($A16,'Return Data'!$B$7:$R$2292,11,0)</f>
        <v>0.35870000000000002</v>
      </c>
      <c r="G16" s="61">
        <f t="shared" si="1"/>
        <v>8</v>
      </c>
      <c r="H16" s="60">
        <f>VLOOKUP($A16,'Return Data'!$B$7:$R$2292,12,0)</f>
        <v>0.90049999999999997</v>
      </c>
      <c r="I16" s="61">
        <f t="shared" si="2"/>
        <v>5</v>
      </c>
      <c r="J16" s="60">
        <f>VLOOKUP($A16,'Return Data'!$B$7:$R$2292,13,0)</f>
        <v>6.9204999999999997</v>
      </c>
      <c r="K16" s="61">
        <f t="shared" si="3"/>
        <v>7</v>
      </c>
      <c r="L16" s="60">
        <f>VLOOKUP($A16,'Return Data'!$B$7:$R$2292,17,0)</f>
        <v>25.998699999999999</v>
      </c>
      <c r="M16" s="61">
        <f t="shared" si="4"/>
        <v>8</v>
      </c>
      <c r="N16" s="60">
        <f>VLOOKUP($A16,'Return Data'!$B$7:$R$2292,14,0)</f>
        <v>16.309699999999999</v>
      </c>
      <c r="O16" s="61">
        <f t="shared" si="5"/>
        <v>14</v>
      </c>
      <c r="P16" s="60">
        <f>VLOOKUP($A16,'Return Data'!$B$7:$R$2292,15,0)</f>
        <v>10.8391</v>
      </c>
      <c r="Q16" s="61">
        <f t="shared" si="8"/>
        <v>12</v>
      </c>
      <c r="R16" s="60">
        <f>VLOOKUP($A16,'Return Data'!$B$7:$R$2292,16,0)</f>
        <v>15.1835</v>
      </c>
      <c r="S16" s="62">
        <f t="shared" si="6"/>
        <v>5</v>
      </c>
    </row>
    <row r="17" spans="1:19" x14ac:dyDescent="0.3">
      <c r="A17" s="58" t="s">
        <v>491</v>
      </c>
      <c r="B17" s="59">
        <f>VLOOKUP($A17,'Return Data'!$B$7:$R$2292,3,0)</f>
        <v>44777</v>
      </c>
      <c r="C17" s="60">
        <f>VLOOKUP($A17,'Return Data'!$B$7:$R$2292,4,0)</f>
        <v>16.177399999999999</v>
      </c>
      <c r="D17" s="60">
        <f>VLOOKUP($A17,'Return Data'!$B$7:$R$2292,10,0)</f>
        <v>2.8285999999999998</v>
      </c>
      <c r="E17" s="61">
        <f t="shared" si="0"/>
        <v>26</v>
      </c>
      <c r="F17" s="60">
        <f>VLOOKUP($A17,'Return Data'!$B$7:$R$2292,11,0)</f>
        <v>-3.3902000000000001</v>
      </c>
      <c r="G17" s="61">
        <f t="shared" si="1"/>
        <v>30</v>
      </c>
      <c r="H17" s="60">
        <f>VLOOKUP($A17,'Return Data'!$B$7:$R$2292,12,0)</f>
        <v>-4.0218999999999996</v>
      </c>
      <c r="I17" s="61">
        <f t="shared" si="2"/>
        <v>28</v>
      </c>
      <c r="J17" s="60">
        <f>VLOOKUP($A17,'Return Data'!$B$7:$R$2292,13,0)</f>
        <v>2.6810999999999998</v>
      </c>
      <c r="K17" s="61">
        <f t="shared" si="3"/>
        <v>24</v>
      </c>
      <c r="L17" s="60">
        <f>VLOOKUP($A17,'Return Data'!$B$7:$R$2292,17,0)</f>
        <v>18.9636</v>
      </c>
      <c r="M17" s="61">
        <f t="shared" si="4"/>
        <v>24</v>
      </c>
      <c r="N17" s="60">
        <f>VLOOKUP($A17,'Return Data'!$B$7:$R$2292,14,0)</f>
        <v>15.1388</v>
      </c>
      <c r="O17" s="61">
        <f t="shared" si="5"/>
        <v>20</v>
      </c>
      <c r="P17" s="60"/>
      <c r="Q17" s="61"/>
      <c r="R17" s="60">
        <f>VLOOKUP($A17,'Return Data'!$B$7:$R$2292,16,0)</f>
        <v>13.546799999999999</v>
      </c>
      <c r="S17" s="62">
        <f t="shared" si="6"/>
        <v>15</v>
      </c>
    </row>
    <row r="18" spans="1:19" x14ac:dyDescent="0.3">
      <c r="A18" s="58" t="s">
        <v>494</v>
      </c>
      <c r="B18" s="59">
        <f>VLOOKUP($A18,'Return Data'!$B$7:$R$2292,3,0)</f>
        <v>44777</v>
      </c>
      <c r="C18" s="60">
        <f>VLOOKUP($A18,'Return Data'!$B$7:$R$2292,4,0)</f>
        <v>248.35</v>
      </c>
      <c r="D18" s="60">
        <f>VLOOKUP($A18,'Return Data'!$B$7:$R$2292,10,0)</f>
        <v>2.2774000000000001</v>
      </c>
      <c r="E18" s="61">
        <f t="shared" si="0"/>
        <v>28</v>
      </c>
      <c r="F18" s="60">
        <f>VLOOKUP($A18,'Return Data'!$B$7:$R$2292,11,0)</f>
        <v>1.095</v>
      </c>
      <c r="G18" s="61">
        <f t="shared" si="1"/>
        <v>2</v>
      </c>
      <c r="H18" s="60">
        <f>VLOOKUP($A18,'Return Data'!$B$7:$R$2292,12,0)</f>
        <v>3.5827</v>
      </c>
      <c r="I18" s="61">
        <f t="shared" si="2"/>
        <v>2</v>
      </c>
      <c r="J18" s="60">
        <f>VLOOKUP($A18,'Return Data'!$B$7:$R$2292,13,0)</f>
        <v>16.383099999999999</v>
      </c>
      <c r="K18" s="61">
        <f t="shared" si="3"/>
        <v>1</v>
      </c>
      <c r="L18" s="60">
        <f>VLOOKUP($A18,'Return Data'!$B$7:$R$2292,17,0)</f>
        <v>35.0242</v>
      </c>
      <c r="M18" s="61">
        <f t="shared" si="4"/>
        <v>2</v>
      </c>
      <c r="N18" s="60">
        <f>VLOOKUP($A18,'Return Data'!$B$7:$R$2292,14,0)</f>
        <v>21.3461</v>
      </c>
      <c r="O18" s="61">
        <f t="shared" si="5"/>
        <v>3</v>
      </c>
      <c r="P18" s="60">
        <f>VLOOKUP($A18,'Return Data'!$B$7:$R$2292,15,0)</f>
        <v>14.164899999999999</v>
      </c>
      <c r="Q18" s="61">
        <f t="shared" ref="Q18:Q31" si="9">RANK(P18,P$8:P$39,0)</f>
        <v>2</v>
      </c>
      <c r="R18" s="60">
        <f>VLOOKUP($A18,'Return Data'!$B$7:$R$2292,16,0)</f>
        <v>16.757300000000001</v>
      </c>
      <c r="S18" s="62">
        <f t="shared" si="6"/>
        <v>3</v>
      </c>
    </row>
    <row r="19" spans="1:19" x14ac:dyDescent="0.3">
      <c r="A19" s="58" t="s">
        <v>496</v>
      </c>
      <c r="B19" s="59">
        <f>VLOOKUP($A19,'Return Data'!$B$7:$R$2292,3,0)</f>
        <v>44777</v>
      </c>
      <c r="C19" s="60">
        <f>VLOOKUP($A19,'Return Data'!$B$7:$R$2292,4,0)</f>
        <v>16.795200000000001</v>
      </c>
      <c r="D19" s="60">
        <f>VLOOKUP($A19,'Return Data'!$B$7:$R$2292,10,0)</f>
        <v>3.1190000000000002</v>
      </c>
      <c r="E19" s="61">
        <f t="shared" si="0"/>
        <v>23</v>
      </c>
      <c r="F19" s="60">
        <f>VLOOKUP($A19,'Return Data'!$B$7:$R$2292,11,0)</f>
        <v>-2.9033000000000002</v>
      </c>
      <c r="G19" s="61">
        <f t="shared" si="1"/>
        <v>28</v>
      </c>
      <c r="H19" s="60">
        <f>VLOOKUP($A19,'Return Data'!$B$7:$R$2292,12,0)</f>
        <v>-4.5743999999999998</v>
      </c>
      <c r="I19" s="61">
        <f t="shared" si="2"/>
        <v>31</v>
      </c>
      <c r="J19" s="60">
        <f>VLOOKUP($A19,'Return Data'!$B$7:$R$2292,13,0)</f>
        <v>4.5004</v>
      </c>
      <c r="K19" s="61">
        <f t="shared" si="3"/>
        <v>17</v>
      </c>
      <c r="L19" s="60">
        <f>VLOOKUP($A19,'Return Data'!$B$7:$R$2292,17,0)</f>
        <v>17.132400000000001</v>
      </c>
      <c r="M19" s="61">
        <f t="shared" si="4"/>
        <v>29</v>
      </c>
      <c r="N19" s="60">
        <f>VLOOKUP($A19,'Return Data'!$B$7:$R$2292,14,0)</f>
        <v>13.9331</v>
      </c>
      <c r="O19" s="61">
        <f t="shared" si="5"/>
        <v>23</v>
      </c>
      <c r="P19" s="60">
        <f>VLOOKUP($A19,'Return Data'!$B$7:$R$2292,15,0)</f>
        <v>7.5879000000000003</v>
      </c>
      <c r="Q19" s="61">
        <f t="shared" si="9"/>
        <v>23</v>
      </c>
      <c r="R19" s="60">
        <f>VLOOKUP($A19,'Return Data'!$B$7:$R$2292,16,0)</f>
        <v>9.3840000000000003</v>
      </c>
      <c r="S19" s="62">
        <f t="shared" si="6"/>
        <v>31</v>
      </c>
    </row>
    <row r="20" spans="1:19" x14ac:dyDescent="0.3">
      <c r="A20" s="58" t="s">
        <v>497</v>
      </c>
      <c r="B20" s="59">
        <f>VLOOKUP($A20,'Return Data'!$B$7:$R$2292,3,0)</f>
        <v>44777</v>
      </c>
      <c r="C20" s="60">
        <f>VLOOKUP($A20,'Return Data'!$B$7:$R$2292,4,0)</f>
        <v>18.355</v>
      </c>
      <c r="D20" s="60">
        <f>VLOOKUP($A20,'Return Data'!$B$7:$R$2292,10,0)</f>
        <v>4.1123000000000003</v>
      </c>
      <c r="E20" s="61">
        <f t="shared" si="0"/>
        <v>15</v>
      </c>
      <c r="F20" s="60">
        <f>VLOOKUP($A20,'Return Data'!$B$7:$R$2292,11,0)</f>
        <v>-0.94440000000000002</v>
      </c>
      <c r="G20" s="61">
        <f t="shared" si="1"/>
        <v>19</v>
      </c>
      <c r="H20" s="60">
        <f>VLOOKUP($A20,'Return Data'!$B$7:$R$2292,12,0)</f>
        <v>-1.6345000000000001</v>
      </c>
      <c r="I20" s="61">
        <f t="shared" si="2"/>
        <v>16</v>
      </c>
      <c r="J20" s="60">
        <f>VLOOKUP($A20,'Return Data'!$B$7:$R$2292,13,0)</f>
        <v>4.5869</v>
      </c>
      <c r="K20" s="61">
        <f t="shared" si="3"/>
        <v>15</v>
      </c>
      <c r="L20" s="60">
        <f>VLOOKUP($A20,'Return Data'!$B$7:$R$2292,17,0)</f>
        <v>25.628299999999999</v>
      </c>
      <c r="M20" s="61">
        <f t="shared" si="4"/>
        <v>9</v>
      </c>
      <c r="N20" s="60">
        <f>VLOOKUP($A20,'Return Data'!$B$7:$R$2292,14,0)</f>
        <v>17.326499999999999</v>
      </c>
      <c r="O20" s="61">
        <f t="shared" si="5"/>
        <v>9</v>
      </c>
      <c r="P20" s="60">
        <f>VLOOKUP($A20,'Return Data'!$B$7:$R$2292,15,0)</f>
        <v>9.9324999999999992</v>
      </c>
      <c r="Q20" s="61">
        <f t="shared" si="9"/>
        <v>15</v>
      </c>
      <c r="R20" s="60">
        <f>VLOOKUP($A20,'Return Data'!$B$7:$R$2292,16,0)</f>
        <v>11.460800000000001</v>
      </c>
      <c r="S20" s="62">
        <f t="shared" si="6"/>
        <v>25</v>
      </c>
    </row>
    <row r="21" spans="1:19" x14ac:dyDescent="0.3">
      <c r="A21" s="58" t="s">
        <v>499</v>
      </c>
      <c r="B21" s="59">
        <f>VLOOKUP($A21,'Return Data'!$B$7:$R$2292,3,0)</f>
        <v>44777</v>
      </c>
      <c r="C21" s="60">
        <f>VLOOKUP($A21,'Return Data'!$B$7:$R$2292,4,0)</f>
        <v>15.5974</v>
      </c>
      <c r="D21" s="60">
        <f>VLOOKUP($A21,'Return Data'!$B$7:$R$2292,10,0)</f>
        <v>3.4832000000000001</v>
      </c>
      <c r="E21" s="61">
        <f t="shared" si="0"/>
        <v>21</v>
      </c>
      <c r="F21" s="60">
        <f>VLOOKUP($A21,'Return Data'!$B$7:$R$2292,11,0)</f>
        <v>-1.1528</v>
      </c>
      <c r="G21" s="61">
        <f t="shared" si="1"/>
        <v>20</v>
      </c>
      <c r="H21" s="60">
        <f>VLOOKUP($A21,'Return Data'!$B$7:$R$2292,12,0)</f>
        <v>-3.0760000000000001</v>
      </c>
      <c r="I21" s="61">
        <f t="shared" si="2"/>
        <v>22</v>
      </c>
      <c r="J21" s="60">
        <f>VLOOKUP($A21,'Return Data'!$B$7:$R$2292,13,0)</f>
        <v>6.7897999999999996</v>
      </c>
      <c r="K21" s="61">
        <f t="shared" si="3"/>
        <v>10</v>
      </c>
      <c r="L21" s="60">
        <f>VLOOKUP($A21,'Return Data'!$B$7:$R$2292,17,0)</f>
        <v>21.292000000000002</v>
      </c>
      <c r="M21" s="61">
        <f t="shared" si="4"/>
        <v>20</v>
      </c>
      <c r="N21" s="60">
        <f>VLOOKUP($A21,'Return Data'!$B$7:$R$2292,14,0)</f>
        <v>14.4192</v>
      </c>
      <c r="O21" s="61">
        <f t="shared" si="5"/>
        <v>21</v>
      </c>
      <c r="P21" s="60"/>
      <c r="Q21" s="61"/>
      <c r="R21" s="60">
        <f>VLOOKUP($A21,'Return Data'!$B$7:$R$2292,16,0)</f>
        <v>12.974500000000001</v>
      </c>
      <c r="S21" s="62">
        <f t="shared" si="6"/>
        <v>18</v>
      </c>
    </row>
    <row r="22" spans="1:19" x14ac:dyDescent="0.3">
      <c r="A22" s="58" t="s">
        <v>501</v>
      </c>
      <c r="B22" s="59">
        <f>VLOOKUP($A22,'Return Data'!$B$7:$R$2292,3,0)</f>
        <v>44777</v>
      </c>
      <c r="C22" s="60">
        <f>VLOOKUP($A22,'Return Data'!$B$7:$R$2292,4,0)</f>
        <v>15.0954</v>
      </c>
      <c r="D22" s="60">
        <f>VLOOKUP($A22,'Return Data'!$B$7:$R$2292,10,0)</f>
        <v>4.3307000000000002</v>
      </c>
      <c r="E22" s="61">
        <f t="shared" si="0"/>
        <v>12</v>
      </c>
      <c r="F22" s="60">
        <f>VLOOKUP($A22,'Return Data'!$B$7:$R$2292,11,0)</f>
        <v>-1.5849</v>
      </c>
      <c r="G22" s="61">
        <f t="shared" si="1"/>
        <v>24</v>
      </c>
      <c r="H22" s="60">
        <f>VLOOKUP($A22,'Return Data'!$B$7:$R$2292,12,0)</f>
        <v>-2.4207999999999998</v>
      </c>
      <c r="I22" s="61">
        <f t="shared" si="2"/>
        <v>19</v>
      </c>
      <c r="J22" s="60">
        <f>VLOOKUP($A22,'Return Data'!$B$7:$R$2292,13,0)</f>
        <v>2.5482</v>
      </c>
      <c r="K22" s="61">
        <f t="shared" si="3"/>
        <v>25</v>
      </c>
      <c r="L22" s="60">
        <f>VLOOKUP($A22,'Return Data'!$B$7:$R$2292,17,0)</f>
        <v>18.3218</v>
      </c>
      <c r="M22" s="61">
        <f t="shared" si="4"/>
        <v>26</v>
      </c>
      <c r="N22" s="60">
        <f>VLOOKUP($A22,'Return Data'!$B$7:$R$2292,14,0)</f>
        <v>13.712899999999999</v>
      </c>
      <c r="O22" s="61">
        <f t="shared" si="5"/>
        <v>26</v>
      </c>
      <c r="P22" s="60"/>
      <c r="Q22" s="61"/>
      <c r="R22" s="60">
        <f>VLOOKUP($A22,'Return Data'!$B$7:$R$2292,16,0)</f>
        <v>10.5695</v>
      </c>
      <c r="S22" s="62">
        <f t="shared" si="6"/>
        <v>28</v>
      </c>
    </row>
    <row r="23" spans="1:19" x14ac:dyDescent="0.3">
      <c r="A23" s="58" t="s">
        <v>504</v>
      </c>
      <c r="B23" s="59">
        <f>VLOOKUP($A23,'Return Data'!$B$7:$R$2292,3,0)</f>
        <v>44777</v>
      </c>
      <c r="C23" s="60">
        <f>VLOOKUP($A23,'Return Data'!$B$7:$R$2292,4,0)</f>
        <v>73.678700000000006</v>
      </c>
      <c r="D23" s="60">
        <f>VLOOKUP($A23,'Return Data'!$B$7:$R$2292,10,0)</f>
        <v>4.9705000000000004</v>
      </c>
      <c r="E23" s="61">
        <f t="shared" si="0"/>
        <v>4</v>
      </c>
      <c r="F23" s="60">
        <f>VLOOKUP($A23,'Return Data'!$B$7:$R$2292,11,0)</f>
        <v>-0.56140000000000001</v>
      </c>
      <c r="G23" s="61">
        <f t="shared" si="1"/>
        <v>16</v>
      </c>
      <c r="H23" s="60">
        <f>VLOOKUP($A23,'Return Data'!$B$7:$R$2292,12,0)</f>
        <v>-3.9228000000000001</v>
      </c>
      <c r="I23" s="61">
        <f t="shared" si="2"/>
        <v>26</v>
      </c>
      <c r="J23" s="60">
        <f>VLOOKUP($A23,'Return Data'!$B$7:$R$2292,13,0)</f>
        <v>3.24</v>
      </c>
      <c r="K23" s="61">
        <f t="shared" si="3"/>
        <v>22</v>
      </c>
      <c r="L23" s="60">
        <f>VLOOKUP($A23,'Return Data'!$B$7:$R$2292,17,0)</f>
        <v>23.862500000000001</v>
      </c>
      <c r="M23" s="61">
        <f t="shared" si="4"/>
        <v>12</v>
      </c>
      <c r="N23" s="60">
        <f>VLOOKUP($A23,'Return Data'!$B$7:$R$2292,14,0)</f>
        <v>20.776199999999999</v>
      </c>
      <c r="O23" s="61">
        <f t="shared" si="5"/>
        <v>4</v>
      </c>
      <c r="P23" s="60">
        <f>VLOOKUP($A23,'Return Data'!$B$7:$R$2292,15,0)</f>
        <v>9.7081999999999997</v>
      </c>
      <c r="Q23" s="61">
        <f t="shared" si="9"/>
        <v>17</v>
      </c>
      <c r="R23" s="60">
        <f>VLOOKUP($A23,'Return Data'!$B$7:$R$2292,16,0)</f>
        <v>11.923</v>
      </c>
      <c r="S23" s="62">
        <f t="shared" si="6"/>
        <v>23</v>
      </c>
    </row>
    <row r="24" spans="1:19" x14ac:dyDescent="0.3">
      <c r="A24" s="58" t="s">
        <v>1708</v>
      </c>
      <c r="B24" s="59">
        <f>VLOOKUP($A24,'Return Data'!$B$7:$R$2292,3,0)</f>
        <v>44777</v>
      </c>
      <c r="C24" s="60">
        <f>VLOOKUP($A24,'Return Data'!$B$7:$R$2292,4,0)</f>
        <v>45.262</v>
      </c>
      <c r="D24" s="60">
        <f>VLOOKUP($A24,'Return Data'!$B$7:$R$2292,10,0)</f>
        <v>3.1989000000000001</v>
      </c>
      <c r="E24" s="61">
        <f t="shared" si="0"/>
        <v>22</v>
      </c>
      <c r="F24" s="60">
        <f>VLOOKUP($A24,'Return Data'!$B$7:$R$2292,11,0)</f>
        <v>0.5353</v>
      </c>
      <c r="G24" s="61">
        <f t="shared" si="1"/>
        <v>7</v>
      </c>
      <c r="H24" s="60">
        <f>VLOOKUP($A24,'Return Data'!$B$7:$R$2292,12,0)</f>
        <v>1.4206000000000001</v>
      </c>
      <c r="I24" s="61">
        <f t="shared" si="2"/>
        <v>4</v>
      </c>
      <c r="J24" s="60">
        <f>VLOOKUP($A24,'Return Data'!$B$7:$R$2292,13,0)</f>
        <v>8.2304999999999993</v>
      </c>
      <c r="K24" s="61">
        <f t="shared" si="3"/>
        <v>5</v>
      </c>
      <c r="L24" s="60">
        <f>VLOOKUP($A24,'Return Data'!$B$7:$R$2292,17,0)</f>
        <v>28.700099999999999</v>
      </c>
      <c r="M24" s="61">
        <f t="shared" si="4"/>
        <v>4</v>
      </c>
      <c r="N24" s="60">
        <f>VLOOKUP($A24,'Return Data'!$B$7:$R$2292,14,0)</f>
        <v>20.139199999999999</v>
      </c>
      <c r="O24" s="61">
        <f t="shared" si="5"/>
        <v>5</v>
      </c>
      <c r="P24" s="60">
        <f>VLOOKUP($A24,'Return Data'!$B$7:$R$2292,15,0)</f>
        <v>12.758900000000001</v>
      </c>
      <c r="Q24" s="61">
        <f t="shared" si="9"/>
        <v>5</v>
      </c>
      <c r="R24" s="60">
        <f>VLOOKUP($A24,'Return Data'!$B$7:$R$2292,16,0)</f>
        <v>12.6775</v>
      </c>
      <c r="S24" s="62">
        <f t="shared" si="6"/>
        <v>20</v>
      </c>
    </row>
    <row r="25" spans="1:19" x14ac:dyDescent="0.3">
      <c r="A25" s="58" t="s">
        <v>505</v>
      </c>
      <c r="B25" s="59">
        <f>VLOOKUP($A25,'Return Data'!$B$7:$R$2292,3,0)</f>
        <v>44777</v>
      </c>
      <c r="C25" s="60">
        <f>VLOOKUP($A25,'Return Data'!$B$7:$R$2292,4,0)</f>
        <v>39.594000000000001</v>
      </c>
      <c r="D25" s="60">
        <f>VLOOKUP($A25,'Return Data'!$B$7:$R$2292,10,0)</f>
        <v>2.0438000000000001</v>
      </c>
      <c r="E25" s="61">
        <f t="shared" si="0"/>
        <v>29</v>
      </c>
      <c r="F25" s="60">
        <f>VLOOKUP($A25,'Return Data'!$B$7:$R$2292,11,0)</f>
        <v>-3.2073999999999998</v>
      </c>
      <c r="G25" s="61">
        <f t="shared" si="1"/>
        <v>29</v>
      </c>
      <c r="H25" s="60">
        <f>VLOOKUP($A25,'Return Data'!$B$7:$R$2292,12,0)</f>
        <v>-4.1238000000000001</v>
      </c>
      <c r="I25" s="61">
        <f t="shared" si="2"/>
        <v>29</v>
      </c>
      <c r="J25" s="60">
        <f>VLOOKUP($A25,'Return Data'!$B$7:$R$2292,13,0)</f>
        <v>0.86870000000000003</v>
      </c>
      <c r="K25" s="61">
        <f t="shared" si="3"/>
        <v>28</v>
      </c>
      <c r="L25" s="60">
        <f>VLOOKUP($A25,'Return Data'!$B$7:$R$2292,17,0)</f>
        <v>18.6861</v>
      </c>
      <c r="M25" s="61">
        <f t="shared" si="4"/>
        <v>25</v>
      </c>
      <c r="N25" s="60">
        <f>VLOOKUP($A25,'Return Data'!$B$7:$R$2292,14,0)</f>
        <v>13.7035</v>
      </c>
      <c r="O25" s="61">
        <f t="shared" si="5"/>
        <v>27</v>
      </c>
      <c r="P25" s="60">
        <f>VLOOKUP($A25,'Return Data'!$B$7:$R$2292,15,0)</f>
        <v>8.4588000000000001</v>
      </c>
      <c r="Q25" s="61">
        <f t="shared" si="9"/>
        <v>20</v>
      </c>
      <c r="R25" s="60">
        <f>VLOOKUP($A25,'Return Data'!$B$7:$R$2292,16,0)</f>
        <v>13.7148</v>
      </c>
      <c r="S25" s="62">
        <f t="shared" si="6"/>
        <v>12</v>
      </c>
    </row>
    <row r="26" spans="1:19" x14ac:dyDescent="0.3">
      <c r="A26" s="58" t="s">
        <v>508</v>
      </c>
      <c r="B26" s="59">
        <f>VLOOKUP($A26,'Return Data'!$B$7:$R$2292,3,0)</f>
        <v>44777</v>
      </c>
      <c r="C26" s="60">
        <f>VLOOKUP($A26,'Return Data'!$B$7:$R$2292,4,0)</f>
        <v>148.7243</v>
      </c>
      <c r="D26" s="60">
        <f>VLOOKUP($A26,'Return Data'!$B$7:$R$2292,10,0)</f>
        <v>4.5464000000000002</v>
      </c>
      <c r="E26" s="61">
        <f t="shared" si="0"/>
        <v>7</v>
      </c>
      <c r="F26" s="60">
        <f>VLOOKUP($A26,'Return Data'!$B$7:$R$2292,11,0)</f>
        <v>-2.4742000000000002</v>
      </c>
      <c r="G26" s="61">
        <f t="shared" si="1"/>
        <v>25</v>
      </c>
      <c r="H26" s="60">
        <f>VLOOKUP($A26,'Return Data'!$B$7:$R$2292,12,0)</f>
        <v>-3.2079</v>
      </c>
      <c r="I26" s="61">
        <f t="shared" si="2"/>
        <v>24</v>
      </c>
      <c r="J26" s="60">
        <f>VLOOKUP($A26,'Return Data'!$B$7:$R$2292,13,0)</f>
        <v>2.4424000000000001</v>
      </c>
      <c r="K26" s="61">
        <f t="shared" si="3"/>
        <v>27</v>
      </c>
      <c r="L26" s="60">
        <f>VLOOKUP($A26,'Return Data'!$B$7:$R$2292,17,0)</f>
        <v>16.776399999999999</v>
      </c>
      <c r="M26" s="61">
        <f t="shared" si="4"/>
        <v>30</v>
      </c>
      <c r="N26" s="60">
        <f>VLOOKUP($A26,'Return Data'!$B$7:$R$2292,14,0)</f>
        <v>11.578099999999999</v>
      </c>
      <c r="O26" s="61">
        <f t="shared" si="5"/>
        <v>29</v>
      </c>
      <c r="P26" s="60">
        <f>VLOOKUP($A26,'Return Data'!$B$7:$R$2292,15,0)</f>
        <v>8.8788</v>
      </c>
      <c r="Q26" s="61">
        <f t="shared" si="9"/>
        <v>19</v>
      </c>
      <c r="R26" s="60">
        <f>VLOOKUP($A26,'Return Data'!$B$7:$R$2292,16,0)</f>
        <v>9.9454999999999991</v>
      </c>
      <c r="S26" s="62">
        <f t="shared" si="6"/>
        <v>30</v>
      </c>
    </row>
    <row r="27" spans="1:19" x14ac:dyDescent="0.3">
      <c r="A27" s="58" t="s">
        <v>509</v>
      </c>
      <c r="B27" s="59">
        <f>VLOOKUP($A27,'Return Data'!$B$7:$R$2292,3,0)</f>
        <v>44777</v>
      </c>
      <c r="C27" s="60">
        <f>VLOOKUP($A27,'Return Data'!$B$7:$R$2292,4,0)</f>
        <v>17.905799999999999</v>
      </c>
      <c r="D27" s="60">
        <f>VLOOKUP($A27,'Return Data'!$B$7:$R$2292,10,0)</f>
        <v>4.8840000000000003</v>
      </c>
      <c r="E27" s="61">
        <f t="shared" si="0"/>
        <v>5</v>
      </c>
      <c r="F27" s="60">
        <f>VLOOKUP($A27,'Return Data'!$B$7:$R$2292,11,0)</f>
        <v>-0.16889999999999999</v>
      </c>
      <c r="G27" s="61">
        <f t="shared" si="1"/>
        <v>12</v>
      </c>
      <c r="H27" s="60">
        <f>VLOOKUP($A27,'Return Data'!$B$7:$R$2292,12,0)</f>
        <v>0.72619999999999996</v>
      </c>
      <c r="I27" s="61">
        <f t="shared" si="2"/>
        <v>6</v>
      </c>
      <c r="J27" s="60">
        <f>VLOOKUP($A27,'Return Data'!$B$7:$R$2292,13,0)</f>
        <v>8.3262999999999998</v>
      </c>
      <c r="K27" s="61">
        <f t="shared" si="3"/>
        <v>4</v>
      </c>
      <c r="L27" s="60">
        <f>VLOOKUP($A27,'Return Data'!$B$7:$R$2292,17,0)</f>
        <v>27.913</v>
      </c>
      <c r="M27" s="61">
        <f t="shared" si="4"/>
        <v>5</v>
      </c>
      <c r="N27" s="60"/>
      <c r="O27" s="61"/>
      <c r="P27" s="60"/>
      <c r="Q27" s="61"/>
      <c r="R27" s="60">
        <f>VLOOKUP($A27,'Return Data'!$B$7:$R$2292,16,0)</f>
        <v>21.0715</v>
      </c>
      <c r="S27" s="62">
        <f t="shared" si="6"/>
        <v>1</v>
      </c>
    </row>
    <row r="28" spans="1:19" x14ac:dyDescent="0.3">
      <c r="A28" s="58" t="s">
        <v>512</v>
      </c>
      <c r="B28" s="59">
        <f>VLOOKUP($A28,'Return Data'!$B$7:$R$2292,3,0)</f>
        <v>44777</v>
      </c>
      <c r="C28" s="60">
        <f>VLOOKUP($A28,'Return Data'!$B$7:$R$2292,4,0)</f>
        <v>24.521000000000001</v>
      </c>
      <c r="D28" s="60">
        <f>VLOOKUP($A28,'Return Data'!$B$7:$R$2292,10,0)</f>
        <v>4.1497000000000002</v>
      </c>
      <c r="E28" s="61">
        <f t="shared" si="0"/>
        <v>14</v>
      </c>
      <c r="F28" s="60">
        <f>VLOOKUP($A28,'Return Data'!$B$7:$R$2292,11,0)</f>
        <v>-0.57579999999999998</v>
      </c>
      <c r="G28" s="61">
        <f t="shared" si="1"/>
        <v>17</v>
      </c>
      <c r="H28" s="60">
        <f>VLOOKUP($A28,'Return Data'!$B$7:$R$2292,12,0)</f>
        <v>-1.7076</v>
      </c>
      <c r="I28" s="61">
        <f t="shared" si="2"/>
        <v>17</v>
      </c>
      <c r="J28" s="60">
        <f>VLOOKUP($A28,'Return Data'!$B$7:$R$2292,13,0)</f>
        <v>4.5492999999999997</v>
      </c>
      <c r="K28" s="61">
        <f t="shared" si="3"/>
        <v>16</v>
      </c>
      <c r="L28" s="60">
        <f>VLOOKUP($A28,'Return Data'!$B$7:$R$2292,17,0)</f>
        <v>22.229199999999999</v>
      </c>
      <c r="M28" s="61">
        <f t="shared" si="4"/>
        <v>16</v>
      </c>
      <c r="N28" s="60">
        <f>VLOOKUP($A28,'Return Data'!$B$7:$R$2292,14,0)</f>
        <v>16.5443</v>
      </c>
      <c r="O28" s="61">
        <f t="shared" ref="O28:O39" si="10">RANK(N28,N$8:N$39,0)</f>
        <v>12</v>
      </c>
      <c r="P28" s="60">
        <f>VLOOKUP($A28,'Return Data'!$B$7:$R$2292,15,0)</f>
        <v>12.496700000000001</v>
      </c>
      <c r="Q28" s="61">
        <f t="shared" si="9"/>
        <v>7</v>
      </c>
      <c r="R28" s="60">
        <f>VLOOKUP($A28,'Return Data'!$B$7:$R$2292,16,0)</f>
        <v>13.6252</v>
      </c>
      <c r="S28" s="62">
        <f t="shared" si="6"/>
        <v>13</v>
      </c>
    </row>
    <row r="29" spans="1:19" x14ac:dyDescent="0.3">
      <c r="A29" s="58" t="s">
        <v>514</v>
      </c>
      <c r="B29" s="59">
        <f>VLOOKUP($A29,'Return Data'!$B$7:$R$2292,3,0)</f>
        <v>44777</v>
      </c>
      <c r="C29" s="60">
        <f>VLOOKUP($A29,'Return Data'!$B$7:$R$2292,4,0)</f>
        <v>15.914099999999999</v>
      </c>
      <c r="D29" s="60">
        <f>VLOOKUP($A29,'Return Data'!$B$7:$R$2292,10,0)</f>
        <v>5.4081000000000001</v>
      </c>
      <c r="E29" s="61">
        <f t="shared" si="0"/>
        <v>2</v>
      </c>
      <c r="F29" s="60">
        <f>VLOOKUP($A29,'Return Data'!$B$7:$R$2292,11,0)</f>
        <v>1.0508999999999999</v>
      </c>
      <c r="G29" s="61">
        <f t="shared" si="1"/>
        <v>3</v>
      </c>
      <c r="H29" s="60">
        <f>VLOOKUP($A29,'Return Data'!$B$7:$R$2292,12,0)</f>
        <v>-2.7422</v>
      </c>
      <c r="I29" s="61">
        <f t="shared" si="2"/>
        <v>21</v>
      </c>
      <c r="J29" s="60">
        <f>VLOOKUP($A29,'Return Data'!$B$7:$R$2292,13,0)</f>
        <v>2.5003000000000002</v>
      </c>
      <c r="K29" s="61">
        <f t="shared" si="3"/>
        <v>26</v>
      </c>
      <c r="L29" s="60">
        <f>VLOOKUP($A29,'Return Data'!$B$7:$R$2292,17,0)</f>
        <v>16.572399999999998</v>
      </c>
      <c r="M29" s="61">
        <f t="shared" si="4"/>
        <v>31</v>
      </c>
      <c r="N29" s="60">
        <f>VLOOKUP($A29,'Return Data'!$B$7:$R$2292,14,0)</f>
        <v>15.2423</v>
      </c>
      <c r="O29" s="61">
        <f t="shared" si="10"/>
        <v>18</v>
      </c>
      <c r="P29" s="60"/>
      <c r="Q29" s="61"/>
      <c r="R29" s="60">
        <f>VLOOKUP($A29,'Return Data'!$B$7:$R$2292,16,0)</f>
        <v>12.6851</v>
      </c>
      <c r="S29" s="62">
        <f t="shared" si="6"/>
        <v>19</v>
      </c>
    </row>
    <row r="30" spans="1:19" x14ac:dyDescent="0.3">
      <c r="A30" s="58" t="s">
        <v>1865</v>
      </c>
      <c r="B30" s="59">
        <f>VLOOKUP($A30,'Return Data'!$B$7:$R$2292,3,0)</f>
        <v>44777</v>
      </c>
      <c r="C30" s="60">
        <f>VLOOKUP($A30,'Return Data'!$B$7:$R$2292,4,0)</f>
        <v>15.214600000000001</v>
      </c>
      <c r="D30" s="60">
        <f>VLOOKUP($A30,'Return Data'!$B$7:$R$2292,10,0)</f>
        <v>3.0116000000000001</v>
      </c>
      <c r="E30" s="61">
        <f t="shared" si="0"/>
        <v>24</v>
      </c>
      <c r="F30" s="60">
        <f>VLOOKUP($A30,'Return Data'!$B$7:$R$2292,11,0)</f>
        <v>-0.89500000000000002</v>
      </c>
      <c r="G30" s="61">
        <f t="shared" si="1"/>
        <v>18</v>
      </c>
      <c r="H30" s="60">
        <f>VLOOKUP($A30,'Return Data'!$B$7:$R$2292,12,0)</f>
        <v>-0.92859999999999998</v>
      </c>
      <c r="I30" s="61">
        <f t="shared" si="2"/>
        <v>13</v>
      </c>
      <c r="J30" s="60">
        <f>VLOOKUP($A30,'Return Data'!$B$7:$R$2292,13,0)</f>
        <v>6.8238000000000003</v>
      </c>
      <c r="K30" s="61">
        <f t="shared" si="3"/>
        <v>8</v>
      </c>
      <c r="L30" s="60">
        <f>VLOOKUP($A30,'Return Data'!$B$7:$R$2292,17,0)</f>
        <v>19.355499999999999</v>
      </c>
      <c r="M30" s="61">
        <f t="shared" si="4"/>
        <v>23</v>
      </c>
      <c r="N30" s="60">
        <f>VLOOKUP($A30,'Return Data'!$B$7:$R$2292,14,0)</f>
        <v>13.742100000000001</v>
      </c>
      <c r="O30" s="61">
        <f t="shared" si="10"/>
        <v>25</v>
      </c>
      <c r="P30" s="60"/>
      <c r="Q30" s="61"/>
      <c r="R30" s="60">
        <f>VLOOKUP($A30,'Return Data'!$B$7:$R$2292,16,0)</f>
        <v>10.3383</v>
      </c>
      <c r="S30" s="62">
        <f t="shared" si="6"/>
        <v>29</v>
      </c>
    </row>
    <row r="31" spans="1:19" x14ac:dyDescent="0.3">
      <c r="A31" s="58" t="s">
        <v>517</v>
      </c>
      <c r="B31" s="59">
        <f>VLOOKUP($A31,'Return Data'!$B$7:$R$2292,3,0)</f>
        <v>44777</v>
      </c>
      <c r="C31" s="60">
        <f>VLOOKUP($A31,'Return Data'!$B$7:$R$2292,4,0)</f>
        <v>73.218599999999995</v>
      </c>
      <c r="D31" s="60">
        <f>VLOOKUP($A31,'Return Data'!$B$7:$R$2292,10,0)</f>
        <v>3.6596000000000002</v>
      </c>
      <c r="E31" s="61">
        <f t="shared" si="0"/>
        <v>18</v>
      </c>
      <c r="F31" s="60">
        <f>VLOOKUP($A31,'Return Data'!$B$7:$R$2292,11,0)</f>
        <v>-0.36880000000000002</v>
      </c>
      <c r="G31" s="61">
        <f t="shared" si="1"/>
        <v>14</v>
      </c>
      <c r="H31" s="60">
        <f>VLOOKUP($A31,'Return Data'!$B$7:$R$2292,12,0)</f>
        <v>0.43609999999999999</v>
      </c>
      <c r="I31" s="61">
        <f t="shared" si="2"/>
        <v>8</v>
      </c>
      <c r="J31" s="60">
        <f>VLOOKUP($A31,'Return Data'!$B$7:$R$2292,13,0)</f>
        <v>6.0876000000000001</v>
      </c>
      <c r="K31" s="61">
        <f t="shared" si="3"/>
        <v>13</v>
      </c>
      <c r="L31" s="60">
        <f>VLOOKUP($A31,'Return Data'!$B$7:$R$2292,17,0)</f>
        <v>25.4754</v>
      </c>
      <c r="M31" s="61">
        <f t="shared" si="4"/>
        <v>10</v>
      </c>
      <c r="N31" s="60">
        <f>VLOOKUP($A31,'Return Data'!$B$7:$R$2292,14,0)</f>
        <v>10.285</v>
      </c>
      <c r="O31" s="61">
        <f t="shared" si="10"/>
        <v>30</v>
      </c>
      <c r="P31" s="60">
        <f>VLOOKUP($A31,'Return Data'!$B$7:$R$2292,15,0)</f>
        <v>5.7127999999999997</v>
      </c>
      <c r="Q31" s="61">
        <f t="shared" si="9"/>
        <v>24</v>
      </c>
      <c r="R31" s="60">
        <f>VLOOKUP($A31,'Return Data'!$B$7:$R$2292,16,0)</f>
        <v>11.490600000000001</v>
      </c>
      <c r="S31" s="62">
        <f t="shared" si="6"/>
        <v>24</v>
      </c>
    </row>
    <row r="32" spans="1:19" x14ac:dyDescent="0.3">
      <c r="A32" s="58" t="s">
        <v>523</v>
      </c>
      <c r="B32" s="59">
        <f>VLOOKUP($A32,'Return Data'!$B$7:$R$2292,3,0)</f>
        <v>44777</v>
      </c>
      <c r="C32" s="60">
        <f>VLOOKUP($A32,'Return Data'!$B$7:$R$2292,4,0)</f>
        <v>101.89</v>
      </c>
      <c r="D32" s="60">
        <f>VLOOKUP($A32,'Return Data'!$B$7:$R$2292,10,0)</f>
        <v>2.33</v>
      </c>
      <c r="E32" s="61">
        <f t="shared" si="0"/>
        <v>27</v>
      </c>
      <c r="F32" s="60">
        <f>VLOOKUP($A32,'Return Data'!$B$7:$R$2292,11,0)</f>
        <v>-4.6330999999999998</v>
      </c>
      <c r="G32" s="61">
        <f t="shared" si="1"/>
        <v>31</v>
      </c>
      <c r="H32" s="60">
        <f>VLOOKUP($A32,'Return Data'!$B$7:$R$2292,12,0)</f>
        <v>-9.0510999999999999</v>
      </c>
      <c r="I32" s="61">
        <f t="shared" si="2"/>
        <v>32</v>
      </c>
      <c r="J32" s="60">
        <f>VLOOKUP($A32,'Return Data'!$B$7:$R$2292,13,0)</f>
        <v>-3.9407999999999999</v>
      </c>
      <c r="K32" s="61">
        <f t="shared" si="3"/>
        <v>32</v>
      </c>
      <c r="L32" s="60">
        <f>VLOOKUP($A32,'Return Data'!$B$7:$R$2292,17,0)</f>
        <v>17.691500000000001</v>
      </c>
      <c r="M32" s="61">
        <f t="shared" si="4"/>
        <v>28</v>
      </c>
      <c r="N32" s="60">
        <f>VLOOKUP($A32,'Return Data'!$B$7:$R$2292,14,0)</f>
        <v>12.5688</v>
      </c>
      <c r="O32" s="61">
        <f t="shared" si="10"/>
        <v>28</v>
      </c>
      <c r="P32" s="60">
        <f>VLOOKUP($A32,'Return Data'!$B$7:$R$2292,15,0)</f>
        <v>8.2603000000000009</v>
      </c>
      <c r="Q32" s="61">
        <f t="shared" ref="Q32:Q39" si="11">RANK(P32,P$8:P$39,0)</f>
        <v>22</v>
      </c>
      <c r="R32" s="60">
        <f>VLOOKUP($A32,'Return Data'!$B$7:$R$2292,16,0)</f>
        <v>11.1761</v>
      </c>
      <c r="S32" s="62">
        <f t="shared" si="6"/>
        <v>26</v>
      </c>
    </row>
    <row r="33" spans="1:19" x14ac:dyDescent="0.3">
      <c r="A33" s="58" t="s">
        <v>525</v>
      </c>
      <c r="B33" s="59">
        <f>VLOOKUP($A33,'Return Data'!$B$7:$R$2292,3,0)</f>
        <v>44777</v>
      </c>
      <c r="C33" s="60">
        <f>VLOOKUP($A33,'Return Data'!$B$7:$R$2292,4,0)</f>
        <v>300.1071</v>
      </c>
      <c r="D33" s="60">
        <f>VLOOKUP($A33,'Return Data'!$B$7:$R$2292,10,0)</f>
        <v>3.6444999999999999</v>
      </c>
      <c r="E33" s="61">
        <f t="shared" si="0"/>
        <v>19</v>
      </c>
      <c r="F33" s="60">
        <f>VLOOKUP($A33,'Return Data'!$B$7:$R$2292,11,0)</f>
        <v>3.2846000000000002</v>
      </c>
      <c r="G33" s="61">
        <f t="shared" si="1"/>
        <v>1</v>
      </c>
      <c r="H33" s="60">
        <f>VLOOKUP($A33,'Return Data'!$B$7:$R$2292,12,0)</f>
        <v>5.3179999999999996</v>
      </c>
      <c r="I33" s="61">
        <f t="shared" si="2"/>
        <v>1</v>
      </c>
      <c r="J33" s="60">
        <f>VLOOKUP($A33,'Return Data'!$B$7:$R$2292,13,0)</f>
        <v>8.9262999999999995</v>
      </c>
      <c r="K33" s="61">
        <f t="shared" si="3"/>
        <v>3</v>
      </c>
      <c r="L33" s="60">
        <f>VLOOKUP($A33,'Return Data'!$B$7:$R$2292,17,0)</f>
        <v>38.9876</v>
      </c>
      <c r="M33" s="61">
        <f t="shared" si="4"/>
        <v>1</v>
      </c>
      <c r="N33" s="60">
        <f>VLOOKUP($A33,'Return Data'!$B$7:$R$2292,14,0)</f>
        <v>30.418800000000001</v>
      </c>
      <c r="O33" s="61">
        <f t="shared" si="10"/>
        <v>1</v>
      </c>
      <c r="P33" s="60">
        <f>VLOOKUP($A33,'Return Data'!$B$7:$R$2292,15,0)</f>
        <v>19.029199999999999</v>
      </c>
      <c r="Q33" s="61">
        <f t="shared" si="11"/>
        <v>1</v>
      </c>
      <c r="R33" s="60">
        <f>VLOOKUP($A33,'Return Data'!$B$7:$R$2292,16,0)</f>
        <v>17.6037</v>
      </c>
      <c r="S33" s="62">
        <f t="shared" si="6"/>
        <v>2</v>
      </c>
    </row>
    <row r="34" spans="1:19" x14ac:dyDescent="0.3">
      <c r="A34" s="58" t="s">
        <v>1712</v>
      </c>
      <c r="B34" s="59">
        <f>VLOOKUP($A34,'Return Data'!$B$7:$R$2292,3,0)</f>
        <v>44777</v>
      </c>
      <c r="C34" s="60">
        <f>VLOOKUP($A34,'Return Data'!$B$7:$R$2292,4,0)</f>
        <v>220.2894</v>
      </c>
      <c r="D34" s="60">
        <f>VLOOKUP($A34,'Return Data'!$B$7:$R$2292,10,0)</f>
        <v>2.8837999999999999</v>
      </c>
      <c r="E34" s="61">
        <f t="shared" si="0"/>
        <v>25</v>
      </c>
      <c r="F34" s="60">
        <f>VLOOKUP($A34,'Return Data'!$B$7:$R$2292,11,0)</f>
        <v>0.70799999999999996</v>
      </c>
      <c r="G34" s="61">
        <f t="shared" si="1"/>
        <v>6</v>
      </c>
      <c r="H34" s="60">
        <f>VLOOKUP($A34,'Return Data'!$B$7:$R$2292,12,0)</f>
        <v>-0.33210000000000001</v>
      </c>
      <c r="I34" s="61">
        <f t="shared" si="2"/>
        <v>11</v>
      </c>
      <c r="J34" s="60">
        <f>VLOOKUP($A34,'Return Data'!$B$7:$R$2292,13,0)</f>
        <v>6.7946</v>
      </c>
      <c r="K34" s="61">
        <f t="shared" si="3"/>
        <v>9</v>
      </c>
      <c r="L34" s="60">
        <f>VLOOKUP($A34,'Return Data'!$B$7:$R$2292,17,0)</f>
        <v>21.871600000000001</v>
      </c>
      <c r="M34" s="61">
        <f t="shared" si="4"/>
        <v>17</v>
      </c>
      <c r="N34" s="60">
        <f>VLOOKUP($A34,'Return Data'!$B$7:$R$2292,14,0)</f>
        <v>15.8322</v>
      </c>
      <c r="O34" s="61">
        <f t="shared" si="10"/>
        <v>16</v>
      </c>
      <c r="P34" s="60">
        <f>VLOOKUP($A34,'Return Data'!$B$7:$R$2292,15,0)</f>
        <v>12.263400000000001</v>
      </c>
      <c r="Q34" s="61">
        <f t="shared" si="11"/>
        <v>8</v>
      </c>
      <c r="R34" s="60">
        <f>VLOOKUP($A34,'Return Data'!$B$7:$R$2292,16,0)</f>
        <v>15.190300000000001</v>
      </c>
      <c r="S34" s="62">
        <f t="shared" si="6"/>
        <v>4</v>
      </c>
    </row>
    <row r="35" spans="1:19" x14ac:dyDescent="0.3">
      <c r="A35" s="58" t="s">
        <v>526</v>
      </c>
      <c r="B35" s="59">
        <f>VLOOKUP($A35,'Return Data'!$B$7:$R$2292,3,0)</f>
        <v>44777</v>
      </c>
      <c r="C35" s="60">
        <f>VLOOKUP($A35,'Return Data'!$B$7:$R$2292,4,0)</f>
        <v>24.994800000000001</v>
      </c>
      <c r="D35" s="60">
        <f>VLOOKUP($A35,'Return Data'!$B$7:$R$2292,10,0)</f>
        <v>4.4923999999999999</v>
      </c>
      <c r="E35" s="61">
        <f t="shared" si="0"/>
        <v>8</v>
      </c>
      <c r="F35" s="60">
        <f>VLOOKUP($A35,'Return Data'!$B$7:$R$2292,11,0)</f>
        <v>0.97319999999999995</v>
      </c>
      <c r="G35" s="61">
        <f t="shared" si="1"/>
        <v>4</v>
      </c>
      <c r="H35" s="60">
        <f>VLOOKUP($A35,'Return Data'!$B$7:$R$2292,12,0)</f>
        <v>-0.30349999999999999</v>
      </c>
      <c r="I35" s="61">
        <f t="shared" si="2"/>
        <v>10</v>
      </c>
      <c r="J35" s="60">
        <f>VLOOKUP($A35,'Return Data'!$B$7:$R$2292,13,0)</f>
        <v>5.8061999999999996</v>
      </c>
      <c r="K35" s="61">
        <f t="shared" si="3"/>
        <v>14</v>
      </c>
      <c r="L35" s="60">
        <f>VLOOKUP($A35,'Return Data'!$B$7:$R$2292,17,0)</f>
        <v>17.699400000000001</v>
      </c>
      <c r="M35" s="61">
        <f t="shared" si="4"/>
        <v>27</v>
      </c>
      <c r="N35" s="60">
        <f>VLOOKUP($A35,'Return Data'!$B$7:$R$2292,14,0)</f>
        <v>13.8118</v>
      </c>
      <c r="O35" s="61">
        <f t="shared" si="10"/>
        <v>24</v>
      </c>
      <c r="P35" s="60">
        <f>VLOOKUP($A35,'Return Data'!$B$7:$R$2292,15,0)</f>
        <v>9.4461999999999993</v>
      </c>
      <c r="Q35" s="61">
        <f t="shared" si="11"/>
        <v>18</v>
      </c>
      <c r="R35" s="60">
        <f>VLOOKUP($A35,'Return Data'!$B$7:$R$2292,16,0)</f>
        <v>11.1576</v>
      </c>
      <c r="S35" s="62">
        <f t="shared" si="6"/>
        <v>27</v>
      </c>
    </row>
    <row r="36" spans="1:19" x14ac:dyDescent="0.3">
      <c r="A36" s="58" t="s">
        <v>1900</v>
      </c>
      <c r="B36" s="59">
        <f>VLOOKUP($A36,'Return Data'!$B$7:$R$2292,3,0)</f>
        <v>44777</v>
      </c>
      <c r="C36" s="60">
        <f>VLOOKUP($A36,'Return Data'!$B$7:$R$2292,4,0)</f>
        <v>122.72539999999999</v>
      </c>
      <c r="D36" s="60">
        <f>VLOOKUP($A36,'Return Data'!$B$7:$R$2292,10,0)</f>
        <v>4.4248000000000003</v>
      </c>
      <c r="E36" s="61">
        <f t="shared" si="0"/>
        <v>10</v>
      </c>
      <c r="F36" s="60">
        <f>VLOOKUP($A36,'Return Data'!$B$7:$R$2292,11,0)</f>
        <v>-0.3982</v>
      </c>
      <c r="G36" s="61">
        <f t="shared" si="1"/>
        <v>15</v>
      </c>
      <c r="H36" s="60">
        <f>VLOOKUP($A36,'Return Data'!$B$7:$R$2292,12,0)</f>
        <v>-2.1328999999999998</v>
      </c>
      <c r="I36" s="61">
        <f t="shared" si="2"/>
        <v>18</v>
      </c>
      <c r="J36" s="60">
        <f>VLOOKUP($A36,'Return Data'!$B$7:$R$2292,13,0)</f>
        <v>6.5510000000000002</v>
      </c>
      <c r="K36" s="61">
        <f t="shared" si="3"/>
        <v>12</v>
      </c>
      <c r="L36" s="60">
        <f>VLOOKUP($A36,'Return Data'!$B$7:$R$2292,17,0)</f>
        <v>23.227499999999999</v>
      </c>
      <c r="M36" s="61">
        <f t="shared" si="4"/>
        <v>15</v>
      </c>
      <c r="N36" s="60">
        <f>VLOOKUP($A36,'Return Data'!$B$7:$R$2292,14,0)</f>
        <v>16.509799999999998</v>
      </c>
      <c r="O36" s="61">
        <f t="shared" si="10"/>
        <v>13</v>
      </c>
      <c r="P36" s="60">
        <f>VLOOKUP($A36,'Return Data'!$B$7:$R$2292,15,0)</f>
        <v>11.076599999999999</v>
      </c>
      <c r="Q36" s="61">
        <f t="shared" si="11"/>
        <v>11</v>
      </c>
      <c r="R36" s="60">
        <f>VLOOKUP($A36,'Return Data'!$B$7:$R$2292,16,0)</f>
        <v>14.164899999999999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31</v>
      </c>
      <c r="F37" s="60">
        <f>VLOOKUP($A37,'Return Data'!$B$7:$R$2292,11,0)</f>
        <v>0</v>
      </c>
      <c r="G37" s="61">
        <f t="shared" si="1"/>
        <v>11</v>
      </c>
      <c r="H37" s="60">
        <f>VLOOKUP($A37,'Return Data'!$B$7:$R$2292,12,0)</f>
        <v>0</v>
      </c>
      <c r="I37" s="61">
        <f t="shared" si="2"/>
        <v>9</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44777</v>
      </c>
      <c r="C38" s="60">
        <f>VLOOKUP($A38,'Return Data'!$B$7:$R$2292,4,0)</f>
        <v>336.5317</v>
      </c>
      <c r="D38" s="60">
        <f>VLOOKUP($A38,'Return Data'!$B$7:$R$2292,10,0)</f>
        <v>6.0317999999999996</v>
      </c>
      <c r="E38" s="61">
        <f t="shared" si="0"/>
        <v>1</v>
      </c>
      <c r="F38" s="60">
        <f>VLOOKUP($A38,'Return Data'!$B$7:$R$2292,11,0)</f>
        <v>0.94699999999999995</v>
      </c>
      <c r="G38" s="61">
        <f t="shared" si="1"/>
        <v>5</v>
      </c>
      <c r="H38" s="60">
        <f>VLOOKUP($A38,'Return Data'!$B$7:$R$2292,12,0)</f>
        <v>0.4803</v>
      </c>
      <c r="I38" s="61">
        <f t="shared" si="2"/>
        <v>7</v>
      </c>
      <c r="J38" s="60">
        <f>VLOOKUP($A38,'Return Data'!$B$7:$R$2292,13,0)</f>
        <v>7.7356999999999996</v>
      </c>
      <c r="K38" s="61">
        <f t="shared" si="3"/>
        <v>6</v>
      </c>
      <c r="L38" s="60">
        <f>VLOOKUP($A38,'Return Data'!$B$7:$R$2292,17,0)</f>
        <v>23.8248</v>
      </c>
      <c r="M38" s="61">
        <f t="shared" si="4"/>
        <v>13</v>
      </c>
      <c r="N38" s="60">
        <f>VLOOKUP($A38,'Return Data'!$B$7:$R$2292,14,0)</f>
        <v>15.2264</v>
      </c>
      <c r="O38" s="61">
        <f t="shared" si="10"/>
        <v>19</v>
      </c>
      <c r="P38" s="60">
        <f>VLOOKUP($A38,'Return Data'!$B$7:$R$2292,15,0)</f>
        <v>9.9261999999999997</v>
      </c>
      <c r="Q38" s="61">
        <f t="shared" si="11"/>
        <v>16</v>
      </c>
      <c r="R38" s="60">
        <f>VLOOKUP($A38,'Return Data'!$B$7:$R$2292,16,0)</f>
        <v>13.577199999999999</v>
      </c>
      <c r="S38" s="62">
        <f t="shared" si="6"/>
        <v>14</v>
      </c>
    </row>
    <row r="39" spans="1:19" x14ac:dyDescent="0.3">
      <c r="A39" s="58" t="s">
        <v>532</v>
      </c>
      <c r="B39" s="59">
        <f>VLOOKUP($A39,'Return Data'!$B$7:$R$2292,3,0)</f>
        <v>44777</v>
      </c>
      <c r="C39" s="60">
        <f>VLOOKUP($A39,'Return Data'!$B$7:$R$2292,4,0)</f>
        <v>265.80919999999998</v>
      </c>
      <c r="D39" s="60">
        <f>VLOOKUP($A39,'Return Data'!$B$7:$R$2292,10,0)</f>
        <v>5.2201000000000004</v>
      </c>
      <c r="E39" s="61">
        <f t="shared" si="0"/>
        <v>3</v>
      </c>
      <c r="F39" s="60">
        <f>VLOOKUP($A39,'Return Data'!$B$7:$R$2292,11,0)</f>
        <v>0.1143</v>
      </c>
      <c r="G39" s="61">
        <f t="shared" si="1"/>
        <v>10</v>
      </c>
      <c r="H39" s="60">
        <f>VLOOKUP($A39,'Return Data'!$B$7:$R$2292,12,0)</f>
        <v>-0.83799999999999997</v>
      </c>
      <c r="I39" s="61">
        <f t="shared" si="2"/>
        <v>12</v>
      </c>
      <c r="J39" s="60">
        <f>VLOOKUP($A39,'Return Data'!$B$7:$R$2292,13,0)</f>
        <v>6.6256000000000004</v>
      </c>
      <c r="K39" s="61">
        <f t="shared" si="3"/>
        <v>11</v>
      </c>
      <c r="L39" s="60">
        <f>VLOOKUP($A39,'Return Data'!$B$7:$R$2292,17,0)</f>
        <v>26.528099999999998</v>
      </c>
      <c r="M39" s="61">
        <f t="shared" si="4"/>
        <v>6</v>
      </c>
      <c r="N39" s="60">
        <f>VLOOKUP($A39,'Return Data'!$B$7:$R$2292,14,0)</f>
        <v>17.020600000000002</v>
      </c>
      <c r="O39" s="61">
        <f t="shared" si="10"/>
        <v>10</v>
      </c>
      <c r="P39" s="60">
        <f>VLOOKUP($A39,'Return Data'!$B$7:$R$2292,15,0)</f>
        <v>9.9971999999999994</v>
      </c>
      <c r="Q39" s="61">
        <f t="shared" si="11"/>
        <v>14</v>
      </c>
      <c r="R39" s="60">
        <f>VLOOKUP($A39,'Return Data'!$B$7:$R$2292,16,0)</f>
        <v>12.190300000000001</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3.5533281250000002</v>
      </c>
      <c r="E41" s="69"/>
      <c r="F41" s="70">
        <f>AVERAGE(F8:F39)</f>
        <v>-0.99409375000000055</v>
      </c>
      <c r="G41" s="69"/>
      <c r="H41" s="70">
        <f>AVERAGE(H8:H39)</f>
        <v>-1.5718468749999999</v>
      </c>
      <c r="I41" s="69"/>
      <c r="J41" s="70">
        <f>AVERAGE(J8:J39)</f>
        <v>4.8110375000000003</v>
      </c>
      <c r="K41" s="69"/>
      <c r="L41" s="70">
        <f>AVERAGE(L8:L39)</f>
        <v>22.632015625000005</v>
      </c>
      <c r="M41" s="69"/>
      <c r="N41" s="70">
        <f>AVERAGE(N8:N39)</f>
        <v>16.10357419354839</v>
      </c>
      <c r="O41" s="69"/>
      <c r="P41" s="70">
        <f>AVERAGE(P8:P39)</f>
        <v>10.484872000000001</v>
      </c>
      <c r="Q41" s="69"/>
      <c r="R41" s="70">
        <f>AVERAGE(R8:R39)</f>
        <v>12.885965624999999</v>
      </c>
      <c r="S41" s="71"/>
    </row>
    <row r="42" spans="1:19" x14ac:dyDescent="0.3">
      <c r="A42" s="68" t="s">
        <v>28</v>
      </c>
      <c r="B42" s="69"/>
      <c r="C42" s="69"/>
      <c r="D42" s="70">
        <f>MIN(D8:D39)</f>
        <v>-1.3681000000000001</v>
      </c>
      <c r="E42" s="69"/>
      <c r="F42" s="70">
        <f>MIN(F8:F39)</f>
        <v>-7.9409000000000001</v>
      </c>
      <c r="G42" s="69"/>
      <c r="H42" s="70">
        <f>MIN(H8:H39)</f>
        <v>-9.0510999999999999</v>
      </c>
      <c r="I42" s="69"/>
      <c r="J42" s="70">
        <f>MIN(J8:J39)</f>
        <v>-3.9407999999999999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6.0317999999999996</v>
      </c>
      <c r="E43" s="73"/>
      <c r="F43" s="74">
        <f>MAX(F8:F39)</f>
        <v>3.2846000000000002</v>
      </c>
      <c r="G43" s="73"/>
      <c r="H43" s="74">
        <f>MAX(H8:H39)</f>
        <v>5.3179999999999996</v>
      </c>
      <c r="I43" s="73"/>
      <c r="J43" s="74">
        <f>MAX(J8:J39)</f>
        <v>16.383099999999999</v>
      </c>
      <c r="K43" s="73"/>
      <c r="L43" s="74">
        <f>MAX(L8:L39)</f>
        <v>38.9876</v>
      </c>
      <c r="M43" s="73"/>
      <c r="N43" s="74">
        <f>MAX(N8:N39)</f>
        <v>30.418800000000001</v>
      </c>
      <c r="O43" s="73"/>
      <c r="P43" s="74">
        <f>MAX(P8:P39)</f>
        <v>19.029199999999999</v>
      </c>
      <c r="Q43" s="73"/>
      <c r="R43" s="74">
        <f>MAX(R8:R39)</f>
        <v>21.0715</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44777</v>
      </c>
      <c r="C8" s="60">
        <f>VLOOKUP($A8,'Return Data'!$B$7:$R$2292,4,0)</f>
        <v>1046.44</v>
      </c>
      <c r="D8" s="60">
        <f>VLOOKUP($A8,'Return Data'!$B$7:$R$2292,10,0)</f>
        <v>0.70440000000000003</v>
      </c>
      <c r="E8" s="61">
        <f t="shared" ref="E8:E39" si="0">RANK(D8,D$8:D$39,0)</f>
        <v>30</v>
      </c>
      <c r="F8" s="60">
        <f>VLOOKUP($A8,'Return Data'!$B$7:$R$2292,11,0)</f>
        <v>-1.9158999999999999</v>
      </c>
      <c r="G8" s="61">
        <f t="shared" ref="G8:G39" si="1">RANK(F8,F$8:F$39,0)</f>
        <v>21</v>
      </c>
      <c r="H8" s="60">
        <f>VLOOKUP($A8,'Return Data'!$B$7:$R$2292,12,0)</f>
        <v>-3.7888999999999999</v>
      </c>
      <c r="I8" s="61">
        <f t="shared" ref="I8:I39" si="2">RANK(H8,H$8:H$39,0)</f>
        <v>21</v>
      </c>
      <c r="J8" s="60">
        <f>VLOOKUP($A8,'Return Data'!$B$7:$R$2292,13,0)</f>
        <v>1.9504999999999999</v>
      </c>
      <c r="K8" s="61">
        <f t="shared" ref="K8:K39" si="3">RANK(J8,J$8:J$39,0)</f>
        <v>23</v>
      </c>
      <c r="L8" s="60">
        <f>VLOOKUP($A8,'Return Data'!$B$7:$R$2292,17,0)</f>
        <v>22.6492</v>
      </c>
      <c r="M8" s="61">
        <f t="shared" ref="M8:M39" si="4">RANK(L8,L$8:L$39,0)</f>
        <v>13</v>
      </c>
      <c r="N8" s="60">
        <f>VLOOKUP($A8,'Return Data'!$B$7:$R$2292,14,0)</f>
        <v>13.2462</v>
      </c>
      <c r="O8" s="61">
        <f t="shared" ref="O8:O26" si="5">RANK(N8,N$8:N$39,0)</f>
        <v>21</v>
      </c>
      <c r="P8" s="60">
        <f>VLOOKUP($A8,'Return Data'!$B$7:$R$2292,15,0)</f>
        <v>7.3570000000000002</v>
      </c>
      <c r="Q8" s="61">
        <f>RANK(P8,P$8:P$39,0)</f>
        <v>20</v>
      </c>
      <c r="R8" s="60">
        <f>VLOOKUP($A8,'Return Data'!$B$7:$R$2292,16,0)</f>
        <v>18.426200000000001</v>
      </c>
      <c r="S8" s="62">
        <f t="shared" ref="S8:S39" si="6">RANK(R8,R$8:R$39,0)</f>
        <v>2</v>
      </c>
    </row>
    <row r="9" spans="1:20" x14ac:dyDescent="0.3">
      <c r="A9" s="58" t="s">
        <v>478</v>
      </c>
      <c r="B9" s="59">
        <f>VLOOKUP($A9,'Return Data'!$B$7:$R$2292,3,0)</f>
        <v>44777</v>
      </c>
      <c r="C9" s="60">
        <f>VLOOKUP($A9,'Return Data'!$B$7:$R$2292,4,0)</f>
        <v>15.11</v>
      </c>
      <c r="D9" s="60">
        <f>VLOOKUP($A9,'Return Data'!$B$7:$R$2292,10,0)</f>
        <v>3.4931999999999999</v>
      </c>
      <c r="E9" s="61">
        <f t="shared" si="0"/>
        <v>17</v>
      </c>
      <c r="F9" s="60">
        <f>VLOOKUP($A9,'Return Data'!$B$7:$R$2292,11,0)</f>
        <v>-3.3269000000000002</v>
      </c>
      <c r="G9" s="61">
        <f t="shared" si="1"/>
        <v>28</v>
      </c>
      <c r="H9" s="60">
        <f>VLOOKUP($A9,'Return Data'!$B$7:$R$2292,12,0)</f>
        <v>-5.0282999999999998</v>
      </c>
      <c r="I9" s="61">
        <f t="shared" si="2"/>
        <v>28</v>
      </c>
      <c r="J9" s="60">
        <f>VLOOKUP($A9,'Return Data'!$B$7:$R$2292,13,0)</f>
        <v>2.1636000000000002</v>
      </c>
      <c r="K9" s="61">
        <f t="shared" si="3"/>
        <v>21</v>
      </c>
      <c r="L9" s="60">
        <f>VLOOKUP($A9,'Return Data'!$B$7:$R$2292,17,0)</f>
        <v>18.8339</v>
      </c>
      <c r="M9" s="61">
        <f t="shared" si="4"/>
        <v>22</v>
      </c>
      <c r="N9" s="60">
        <f>VLOOKUP($A9,'Return Data'!$B$7:$R$2292,14,0)</f>
        <v>14.441800000000001</v>
      </c>
      <c r="O9" s="61">
        <f t="shared" si="5"/>
        <v>17</v>
      </c>
      <c r="P9" s="60"/>
      <c r="Q9" s="61"/>
      <c r="R9" s="60">
        <f>VLOOKUP($A9,'Return Data'!$B$7:$R$2292,16,0)</f>
        <v>10.901999999999999</v>
      </c>
      <c r="S9" s="62">
        <f t="shared" si="6"/>
        <v>23</v>
      </c>
    </row>
    <row r="10" spans="1:20" x14ac:dyDescent="0.3">
      <c r="A10" s="58" t="s">
        <v>1958</v>
      </c>
      <c r="B10" s="59">
        <f>VLOOKUP($A10,'Return Data'!$B$7:$R$2292,3,0)</f>
        <v>44777</v>
      </c>
      <c r="C10" s="60">
        <f>VLOOKUP($A10,'Return Data'!$B$7:$R$2292,4,0)</f>
        <v>18.327200000000001</v>
      </c>
      <c r="D10" s="60">
        <f>VLOOKUP($A10,'Return Data'!$B$7:$R$2292,10,0)</f>
        <v>3.9198</v>
      </c>
      <c r="E10" s="61">
        <f t="shared" si="0"/>
        <v>12</v>
      </c>
      <c r="F10" s="60">
        <f>VLOOKUP($A10,'Return Data'!$B$7:$R$2292,11,0)</f>
        <v>-1.1910000000000001</v>
      </c>
      <c r="G10" s="61">
        <f t="shared" si="1"/>
        <v>16</v>
      </c>
      <c r="H10" s="60">
        <f>VLOOKUP($A10,'Return Data'!$B$7:$R$2292,12,0)</f>
        <v>-2.7884000000000002</v>
      </c>
      <c r="I10" s="61">
        <f t="shared" si="2"/>
        <v>17</v>
      </c>
      <c r="J10" s="60">
        <f>VLOOKUP($A10,'Return Data'!$B$7:$R$2292,13,0)</f>
        <v>2.0047999999999999</v>
      </c>
      <c r="K10" s="61">
        <f t="shared" si="3"/>
        <v>22</v>
      </c>
      <c r="L10" s="60">
        <f>VLOOKUP($A10,'Return Data'!$B$7:$R$2292,17,0)</f>
        <v>19.497</v>
      </c>
      <c r="M10" s="61">
        <f t="shared" si="4"/>
        <v>20</v>
      </c>
      <c r="N10" s="60">
        <f>VLOOKUP($A10,'Return Data'!$B$7:$R$2292,14,0)</f>
        <v>16.097300000000001</v>
      </c>
      <c r="O10" s="61">
        <f t="shared" si="5"/>
        <v>8</v>
      </c>
      <c r="P10" s="60">
        <f>VLOOKUP($A10,'Return Data'!$B$7:$R$2292,15,0)</f>
        <v>11.682499999999999</v>
      </c>
      <c r="Q10" s="61">
        <f t="shared" ref="Q10:Q16" si="7">RANK(P10,P$8:P$39,0)</f>
        <v>4</v>
      </c>
      <c r="R10" s="60">
        <f>VLOOKUP($A10,'Return Data'!$B$7:$R$2292,16,0)</f>
        <v>12.039899999999999</v>
      </c>
      <c r="S10" s="62">
        <f t="shared" si="6"/>
        <v>13</v>
      </c>
    </row>
    <row r="11" spans="1:20" x14ac:dyDescent="0.3">
      <c r="A11" s="58" t="s">
        <v>2016</v>
      </c>
      <c r="B11" s="59">
        <f>VLOOKUP($A11,'Return Data'!$B$7:$R$2292,3,0)</f>
        <v>44777</v>
      </c>
      <c r="C11" s="60">
        <f>VLOOKUP($A11,'Return Data'!$B$7:$R$2292,4,0)</f>
        <v>21.88</v>
      </c>
      <c r="D11" s="60">
        <f>VLOOKUP($A11,'Return Data'!$B$7:$R$2292,10,0)</f>
        <v>-1.6187</v>
      </c>
      <c r="E11" s="61">
        <f t="shared" si="0"/>
        <v>32</v>
      </c>
      <c r="F11" s="60">
        <f>VLOOKUP($A11,'Return Data'!$B$7:$R$2292,11,0)</f>
        <v>-8.4136000000000006</v>
      </c>
      <c r="G11" s="61">
        <f t="shared" si="1"/>
        <v>32</v>
      </c>
      <c r="H11" s="60">
        <f>VLOOKUP($A11,'Return Data'!$B$7:$R$2292,12,0)</f>
        <v>-4.3705999999999996</v>
      </c>
      <c r="I11" s="61">
        <f t="shared" si="2"/>
        <v>24</v>
      </c>
      <c r="J11" s="60">
        <f>VLOOKUP($A11,'Return Data'!$B$7:$R$2292,13,0)</f>
        <v>-0.45500000000000002</v>
      </c>
      <c r="K11" s="61">
        <f t="shared" si="3"/>
        <v>30</v>
      </c>
      <c r="L11" s="60">
        <f>VLOOKUP($A11,'Return Data'!$B$7:$R$2292,17,0)</f>
        <v>33.211599999999997</v>
      </c>
      <c r="M11" s="61">
        <f t="shared" si="4"/>
        <v>3</v>
      </c>
      <c r="N11" s="60">
        <f>VLOOKUP($A11,'Return Data'!$B$7:$R$2292,14,0)</f>
        <v>26.065999999999999</v>
      </c>
      <c r="O11" s="61">
        <f t="shared" si="5"/>
        <v>2</v>
      </c>
      <c r="P11" s="60">
        <f>VLOOKUP($A11,'Return Data'!$B$7:$R$2292,15,0)</f>
        <v>12.366899999999999</v>
      </c>
      <c r="Q11" s="61">
        <f t="shared" si="7"/>
        <v>3</v>
      </c>
      <c r="R11" s="60">
        <f>VLOOKUP($A11,'Return Data'!$B$7:$R$2292,16,0)</f>
        <v>13.831799999999999</v>
      </c>
      <c r="S11" s="62">
        <f t="shared" si="6"/>
        <v>8</v>
      </c>
    </row>
    <row r="12" spans="1:20" x14ac:dyDescent="0.3">
      <c r="A12" s="58" t="s">
        <v>482</v>
      </c>
      <c r="B12" s="59">
        <f>VLOOKUP($A12,'Return Data'!$B$7:$R$2292,3,0)</f>
        <v>44777</v>
      </c>
      <c r="C12" s="60">
        <f>VLOOKUP($A12,'Return Data'!$B$7:$R$2292,4,0)</f>
        <v>242.74</v>
      </c>
      <c r="D12" s="60">
        <f>VLOOKUP($A12,'Return Data'!$B$7:$R$2292,10,0)</f>
        <v>4.1578999999999997</v>
      </c>
      <c r="E12" s="61">
        <f t="shared" si="0"/>
        <v>8</v>
      </c>
      <c r="F12" s="60">
        <f>VLOOKUP($A12,'Return Data'!$B$7:$R$2292,11,0)</f>
        <v>-1.9984999999999999</v>
      </c>
      <c r="G12" s="61">
        <f t="shared" si="1"/>
        <v>22</v>
      </c>
      <c r="H12" s="60">
        <f>VLOOKUP($A12,'Return Data'!$B$7:$R$2292,12,0)</f>
        <v>-2.4984000000000002</v>
      </c>
      <c r="I12" s="61">
        <f t="shared" si="2"/>
        <v>14</v>
      </c>
      <c r="J12" s="60">
        <f>VLOOKUP($A12,'Return Data'!$B$7:$R$2292,13,0)</f>
        <v>3.1093000000000002</v>
      </c>
      <c r="K12" s="61">
        <f t="shared" si="3"/>
        <v>17</v>
      </c>
      <c r="L12" s="60">
        <f>VLOOKUP($A12,'Return Data'!$B$7:$R$2292,17,0)</f>
        <v>19.543299999999999</v>
      </c>
      <c r="M12" s="61">
        <f t="shared" si="4"/>
        <v>19</v>
      </c>
      <c r="N12" s="60">
        <f>VLOOKUP($A12,'Return Data'!$B$7:$R$2292,14,0)</f>
        <v>16.383299999999998</v>
      </c>
      <c r="O12" s="61">
        <f t="shared" si="5"/>
        <v>6</v>
      </c>
      <c r="P12" s="60">
        <f>VLOOKUP($A12,'Return Data'!$B$7:$R$2292,15,0)</f>
        <v>11.314399999999999</v>
      </c>
      <c r="Q12" s="61">
        <f t="shared" si="7"/>
        <v>6</v>
      </c>
      <c r="R12" s="60">
        <f>VLOOKUP($A12,'Return Data'!$B$7:$R$2292,16,0)</f>
        <v>11.408099999999999</v>
      </c>
      <c r="S12" s="62">
        <f t="shared" si="6"/>
        <v>19</v>
      </c>
    </row>
    <row r="13" spans="1:20" x14ac:dyDescent="0.3">
      <c r="A13" s="58" t="s">
        <v>484</v>
      </c>
      <c r="B13" s="59">
        <f>VLOOKUP($A13,'Return Data'!$B$7:$R$2292,3,0)</f>
        <v>44777</v>
      </c>
      <c r="C13" s="60">
        <f>VLOOKUP($A13,'Return Data'!$B$7:$R$2292,4,0)</f>
        <v>228.16</v>
      </c>
      <c r="D13" s="60">
        <f>VLOOKUP($A13,'Return Data'!$B$7:$R$2292,10,0)</f>
        <v>4.4669999999999996</v>
      </c>
      <c r="E13" s="61">
        <f t="shared" si="0"/>
        <v>5</v>
      </c>
      <c r="F13" s="60">
        <f>VLOOKUP($A13,'Return Data'!$B$7:$R$2292,11,0)</f>
        <v>-3.1583000000000001</v>
      </c>
      <c r="G13" s="61">
        <f t="shared" si="1"/>
        <v>26</v>
      </c>
      <c r="H13" s="60">
        <f>VLOOKUP($A13,'Return Data'!$B$7:$R$2292,12,0)</f>
        <v>-5.2137000000000002</v>
      </c>
      <c r="I13" s="61">
        <f t="shared" si="2"/>
        <v>31</v>
      </c>
      <c r="J13" s="60">
        <f>VLOOKUP($A13,'Return Data'!$B$7:$R$2292,13,0)</f>
        <v>-0.73089999999999999</v>
      </c>
      <c r="K13" s="61">
        <f t="shared" si="3"/>
        <v>31</v>
      </c>
      <c r="L13" s="60">
        <f>VLOOKUP($A13,'Return Data'!$B$7:$R$2292,17,0)</f>
        <v>20.082799999999999</v>
      </c>
      <c r="M13" s="61">
        <f t="shared" si="4"/>
        <v>18</v>
      </c>
      <c r="N13" s="60">
        <f>VLOOKUP($A13,'Return Data'!$B$7:$R$2292,14,0)</f>
        <v>15.4724</v>
      </c>
      <c r="O13" s="61">
        <f t="shared" si="5"/>
        <v>12</v>
      </c>
      <c r="P13" s="60">
        <f>VLOOKUP($A13,'Return Data'!$B$7:$R$2292,15,0)</f>
        <v>10.1646</v>
      </c>
      <c r="Q13" s="61">
        <f t="shared" si="7"/>
        <v>10</v>
      </c>
      <c r="R13" s="60">
        <f>VLOOKUP($A13,'Return Data'!$B$7:$R$2292,16,0)</f>
        <v>14.4277</v>
      </c>
      <c r="S13" s="62">
        <f t="shared" si="6"/>
        <v>7</v>
      </c>
    </row>
    <row r="14" spans="1:20" x14ac:dyDescent="0.3">
      <c r="A14" s="58" t="s">
        <v>486</v>
      </c>
      <c r="B14" s="59">
        <f>VLOOKUP($A14,'Return Data'!$B$7:$R$2292,3,0)</f>
        <v>44777</v>
      </c>
      <c r="C14" s="60">
        <f>VLOOKUP($A14,'Return Data'!$B$7:$R$2292,4,0)</f>
        <v>38.64</v>
      </c>
      <c r="D14" s="60">
        <f>VLOOKUP($A14,'Return Data'!$B$7:$R$2292,10,0)</f>
        <v>3.0125000000000002</v>
      </c>
      <c r="E14" s="61">
        <f t="shared" si="0"/>
        <v>20</v>
      </c>
      <c r="F14" s="60">
        <f>VLOOKUP($A14,'Return Data'!$B$7:$R$2292,11,0)</f>
        <v>-0.66839999999999999</v>
      </c>
      <c r="G14" s="61">
        <f t="shared" si="1"/>
        <v>11</v>
      </c>
      <c r="H14" s="60">
        <f>VLOOKUP($A14,'Return Data'!$B$7:$R$2292,12,0)</f>
        <v>1.3641000000000001</v>
      </c>
      <c r="I14" s="61">
        <f t="shared" si="2"/>
        <v>3</v>
      </c>
      <c r="J14" s="60">
        <f>VLOOKUP($A14,'Return Data'!$B$7:$R$2292,13,0)</f>
        <v>7.0656999999999996</v>
      </c>
      <c r="K14" s="61">
        <f t="shared" si="3"/>
        <v>3</v>
      </c>
      <c r="L14" s="60">
        <f>VLOOKUP($A14,'Return Data'!$B$7:$R$2292,17,0)</f>
        <v>23.705200000000001</v>
      </c>
      <c r="M14" s="61">
        <f t="shared" si="4"/>
        <v>10</v>
      </c>
      <c r="N14" s="60">
        <f>VLOOKUP($A14,'Return Data'!$B$7:$R$2292,14,0)</f>
        <v>16.023099999999999</v>
      </c>
      <c r="O14" s="61">
        <f t="shared" si="5"/>
        <v>9</v>
      </c>
      <c r="P14" s="60">
        <f>VLOOKUP($A14,'Return Data'!$B$7:$R$2292,15,0)</f>
        <v>10.441700000000001</v>
      </c>
      <c r="Q14" s="61">
        <f t="shared" si="7"/>
        <v>9</v>
      </c>
      <c r="R14" s="60">
        <f>VLOOKUP($A14,'Return Data'!$B$7:$R$2292,16,0)</f>
        <v>10.9672</v>
      </c>
      <c r="S14" s="62">
        <f t="shared" si="6"/>
        <v>22</v>
      </c>
    </row>
    <row r="15" spans="1:20" x14ac:dyDescent="0.3">
      <c r="A15" s="58" t="s">
        <v>487</v>
      </c>
      <c r="B15" s="59">
        <f>VLOOKUP($A15,'Return Data'!$B$7:$R$2292,3,0)</f>
        <v>44777</v>
      </c>
      <c r="C15" s="60">
        <f>VLOOKUP($A15,'Return Data'!$B$7:$R$2292,4,0)</f>
        <v>174.0556</v>
      </c>
      <c r="D15" s="60">
        <f>VLOOKUP($A15,'Return Data'!$B$7:$R$2292,10,0)</f>
        <v>3.6816</v>
      </c>
      <c r="E15" s="61">
        <f t="shared" si="0"/>
        <v>16</v>
      </c>
      <c r="F15" s="60">
        <f>VLOOKUP($A15,'Return Data'!$B$7:$R$2292,11,0)</f>
        <v>-1.9032</v>
      </c>
      <c r="G15" s="61">
        <f t="shared" si="1"/>
        <v>20</v>
      </c>
      <c r="H15" s="60">
        <f>VLOOKUP($A15,'Return Data'!$B$7:$R$2292,12,0)</f>
        <v>-3.2713999999999999</v>
      </c>
      <c r="I15" s="61">
        <f t="shared" si="2"/>
        <v>19</v>
      </c>
      <c r="J15" s="60">
        <f>VLOOKUP($A15,'Return Data'!$B$7:$R$2292,13,0)</f>
        <v>2.4586000000000001</v>
      </c>
      <c r="K15" s="61">
        <f t="shared" si="3"/>
        <v>19</v>
      </c>
      <c r="L15" s="60">
        <f>VLOOKUP($A15,'Return Data'!$B$7:$R$2292,17,0)</f>
        <v>22.786300000000001</v>
      </c>
      <c r="M15" s="61">
        <f t="shared" si="4"/>
        <v>12</v>
      </c>
      <c r="N15" s="60">
        <f>VLOOKUP($A15,'Return Data'!$B$7:$R$2292,14,0)</f>
        <v>14.602399999999999</v>
      </c>
      <c r="O15" s="61">
        <f t="shared" si="5"/>
        <v>16</v>
      </c>
      <c r="P15" s="60">
        <f>VLOOKUP($A15,'Return Data'!$B$7:$R$2292,15,0)</f>
        <v>9.1713000000000005</v>
      </c>
      <c r="Q15" s="61">
        <f t="shared" si="7"/>
        <v>13</v>
      </c>
      <c r="R15" s="60">
        <f>VLOOKUP($A15,'Return Data'!$B$7:$R$2292,16,0)</f>
        <v>13.432700000000001</v>
      </c>
      <c r="S15" s="62">
        <f t="shared" si="6"/>
        <v>9</v>
      </c>
    </row>
    <row r="16" spans="1:20" x14ac:dyDescent="0.3">
      <c r="A16" s="58" t="s">
        <v>489</v>
      </c>
      <c r="B16" s="59">
        <f>VLOOKUP($A16,'Return Data'!$B$7:$R$2292,3,0)</f>
        <v>44777</v>
      </c>
      <c r="C16" s="60">
        <f>VLOOKUP($A16,'Return Data'!$B$7:$R$2292,4,0)</f>
        <v>80.488</v>
      </c>
      <c r="D16" s="60">
        <f>VLOOKUP($A16,'Return Data'!$B$7:$R$2292,10,0)</f>
        <v>4.0191999999999997</v>
      </c>
      <c r="E16" s="61">
        <f t="shared" si="0"/>
        <v>11</v>
      </c>
      <c r="F16" s="60">
        <f>VLOOKUP($A16,'Return Data'!$B$7:$R$2292,11,0)</f>
        <v>3.85E-2</v>
      </c>
      <c r="G16" s="61">
        <f t="shared" si="1"/>
        <v>7</v>
      </c>
      <c r="H16" s="60">
        <f>VLOOKUP($A16,'Return Data'!$B$7:$R$2292,12,0)</f>
        <v>0.41289999999999999</v>
      </c>
      <c r="I16" s="61">
        <f t="shared" si="2"/>
        <v>4</v>
      </c>
      <c r="J16" s="60">
        <f>VLOOKUP($A16,'Return Data'!$B$7:$R$2292,13,0)</f>
        <v>6.2351999999999999</v>
      </c>
      <c r="K16" s="61">
        <f t="shared" si="3"/>
        <v>6</v>
      </c>
      <c r="L16" s="60">
        <f>VLOOKUP($A16,'Return Data'!$B$7:$R$2292,17,0)</f>
        <v>25.204699999999999</v>
      </c>
      <c r="M16" s="61">
        <f t="shared" si="4"/>
        <v>7</v>
      </c>
      <c r="N16" s="60">
        <f>VLOOKUP($A16,'Return Data'!$B$7:$R$2292,14,0)</f>
        <v>15.578099999999999</v>
      </c>
      <c r="O16" s="61">
        <f t="shared" si="5"/>
        <v>11</v>
      </c>
      <c r="P16" s="60">
        <f>VLOOKUP($A16,'Return Data'!$B$7:$R$2292,15,0)</f>
        <v>8.5135000000000005</v>
      </c>
      <c r="Q16" s="61">
        <f t="shared" si="7"/>
        <v>16</v>
      </c>
      <c r="R16" s="60">
        <f>VLOOKUP($A16,'Return Data'!$B$7:$R$2292,16,0)</f>
        <v>12.7806</v>
      </c>
      <c r="S16" s="62">
        <f t="shared" si="6"/>
        <v>10</v>
      </c>
    </row>
    <row r="17" spans="1:19" x14ac:dyDescent="0.3">
      <c r="A17" s="58" t="s">
        <v>492</v>
      </c>
      <c r="B17" s="59">
        <f>VLOOKUP($A17,'Return Data'!$B$7:$R$2292,3,0)</f>
        <v>44777</v>
      </c>
      <c r="C17" s="60">
        <f>VLOOKUP($A17,'Return Data'!$B$7:$R$2292,4,0)</f>
        <v>15.320600000000001</v>
      </c>
      <c r="D17" s="60">
        <f>VLOOKUP($A17,'Return Data'!$B$7:$R$2292,10,0)</f>
        <v>2.4466999999999999</v>
      </c>
      <c r="E17" s="61">
        <f t="shared" si="0"/>
        <v>26</v>
      </c>
      <c r="F17" s="60">
        <f>VLOOKUP($A17,'Return Data'!$B$7:$R$2292,11,0)</f>
        <v>-4.0975999999999999</v>
      </c>
      <c r="G17" s="61">
        <f t="shared" si="1"/>
        <v>30</v>
      </c>
      <c r="H17" s="60">
        <f>VLOOKUP($A17,'Return Data'!$B$7:$R$2292,12,0)</f>
        <v>-5.0861999999999998</v>
      </c>
      <c r="I17" s="61">
        <f t="shared" si="2"/>
        <v>29</v>
      </c>
      <c r="J17" s="60">
        <f>VLOOKUP($A17,'Return Data'!$B$7:$R$2292,13,0)</f>
        <v>1.1708000000000001</v>
      </c>
      <c r="K17" s="61">
        <f t="shared" si="3"/>
        <v>25</v>
      </c>
      <c r="L17" s="60">
        <f>VLOOKUP($A17,'Return Data'!$B$7:$R$2292,17,0)</f>
        <v>17.2149</v>
      </c>
      <c r="M17" s="61">
        <f t="shared" si="4"/>
        <v>24</v>
      </c>
      <c r="N17" s="60">
        <f>VLOOKUP($A17,'Return Data'!$B$7:$R$2292,14,0)</f>
        <v>13.457599999999999</v>
      </c>
      <c r="O17" s="61">
        <f t="shared" si="5"/>
        <v>19</v>
      </c>
      <c r="P17" s="60"/>
      <c r="Q17" s="61"/>
      <c r="R17" s="60">
        <f>VLOOKUP($A17,'Return Data'!$B$7:$R$2292,16,0)</f>
        <v>11.926600000000001</v>
      </c>
      <c r="S17" s="62">
        <f t="shared" si="6"/>
        <v>14</v>
      </c>
    </row>
    <row r="18" spans="1:19" x14ac:dyDescent="0.3">
      <c r="A18" s="58" t="s">
        <v>493</v>
      </c>
      <c r="B18" s="59">
        <f>VLOOKUP($A18,'Return Data'!$B$7:$R$2292,3,0)</f>
        <v>44777</v>
      </c>
      <c r="C18" s="60">
        <f>VLOOKUP($A18,'Return Data'!$B$7:$R$2292,4,0)</f>
        <v>227.73</v>
      </c>
      <c r="D18" s="60">
        <f>VLOOKUP($A18,'Return Data'!$B$7:$R$2292,10,0)</f>
        <v>2.1347999999999998</v>
      </c>
      <c r="E18" s="61">
        <f t="shared" si="0"/>
        <v>27</v>
      </c>
      <c r="F18" s="60">
        <f>VLOOKUP($A18,'Return Data'!$B$7:$R$2292,11,0)</f>
        <v>0.81899999999999995</v>
      </c>
      <c r="G18" s="61">
        <f t="shared" si="1"/>
        <v>2</v>
      </c>
      <c r="H18" s="60">
        <f>VLOOKUP($A18,'Return Data'!$B$7:$R$2292,12,0)</f>
        <v>3.1526000000000001</v>
      </c>
      <c r="I18" s="61">
        <f t="shared" si="2"/>
        <v>2</v>
      </c>
      <c r="J18" s="60">
        <f>VLOOKUP($A18,'Return Data'!$B$7:$R$2292,13,0)</f>
        <v>15.7576</v>
      </c>
      <c r="K18" s="61">
        <f t="shared" si="3"/>
        <v>1</v>
      </c>
      <c r="L18" s="60">
        <f>VLOOKUP($A18,'Return Data'!$B$7:$R$2292,17,0)</f>
        <v>34.332299999999996</v>
      </c>
      <c r="M18" s="61">
        <f t="shared" si="4"/>
        <v>2</v>
      </c>
      <c r="N18" s="60">
        <f>VLOOKUP($A18,'Return Data'!$B$7:$R$2292,14,0)</f>
        <v>20.727499999999999</v>
      </c>
      <c r="O18" s="61">
        <f t="shared" si="5"/>
        <v>3</v>
      </c>
      <c r="P18" s="60">
        <f>VLOOKUP($A18,'Return Data'!$B$7:$R$2292,15,0)</f>
        <v>13.308</v>
      </c>
      <c r="Q18" s="61">
        <f>RANK(P18,P$8:P$39,0)</f>
        <v>2</v>
      </c>
      <c r="R18" s="60">
        <f>VLOOKUP($A18,'Return Data'!$B$7:$R$2292,16,0)</f>
        <v>14.7155</v>
      </c>
      <c r="S18" s="62">
        <f t="shared" si="6"/>
        <v>6</v>
      </c>
    </row>
    <row r="19" spans="1:19" x14ac:dyDescent="0.3">
      <c r="A19" s="58" t="s">
        <v>495</v>
      </c>
      <c r="B19" s="59">
        <f>VLOOKUP($A19,'Return Data'!$B$7:$R$2292,3,0)</f>
        <v>44777</v>
      </c>
      <c r="C19" s="60">
        <f>VLOOKUP($A19,'Return Data'!$B$7:$R$2292,4,0)</f>
        <v>15.5444</v>
      </c>
      <c r="D19" s="60">
        <f>VLOOKUP($A19,'Return Data'!$B$7:$R$2292,10,0)</f>
        <v>2.8837999999999999</v>
      </c>
      <c r="E19" s="61">
        <f t="shared" si="0"/>
        <v>22</v>
      </c>
      <c r="F19" s="60">
        <f>VLOOKUP($A19,'Return Data'!$B$7:$R$2292,11,0)</f>
        <v>-3.2959999999999998</v>
      </c>
      <c r="G19" s="61">
        <f t="shared" si="1"/>
        <v>27</v>
      </c>
      <c r="H19" s="60">
        <f>VLOOKUP($A19,'Return Data'!$B$7:$R$2292,12,0)</f>
        <v>-5.1760000000000002</v>
      </c>
      <c r="I19" s="61">
        <f t="shared" si="2"/>
        <v>30</v>
      </c>
      <c r="J19" s="60">
        <f>VLOOKUP($A19,'Return Data'!$B$7:$R$2292,13,0)</f>
        <v>3.6065</v>
      </c>
      <c r="K19" s="61">
        <f t="shared" si="3"/>
        <v>15</v>
      </c>
      <c r="L19" s="60">
        <f>VLOOKUP($A19,'Return Data'!$B$7:$R$2292,17,0)</f>
        <v>16.149000000000001</v>
      </c>
      <c r="M19" s="61">
        <f t="shared" si="4"/>
        <v>27</v>
      </c>
      <c r="N19" s="60">
        <f>VLOOKUP($A19,'Return Data'!$B$7:$R$2292,14,0)</f>
        <v>12.958299999999999</v>
      </c>
      <c r="O19" s="61">
        <f t="shared" si="5"/>
        <v>22</v>
      </c>
      <c r="P19" s="60">
        <f>VLOOKUP($A19,'Return Data'!$B$7:$R$2292,15,0)</f>
        <v>6.2263000000000002</v>
      </c>
      <c r="Q19" s="61">
        <f>RANK(P19,P$8:P$39,0)</f>
        <v>23</v>
      </c>
      <c r="R19" s="60">
        <f>VLOOKUP($A19,'Return Data'!$B$7:$R$2292,16,0)</f>
        <v>7.9294000000000002</v>
      </c>
      <c r="S19" s="62">
        <f t="shared" si="6"/>
        <v>31</v>
      </c>
    </row>
    <row r="20" spans="1:19" x14ac:dyDescent="0.3">
      <c r="A20" s="58" t="s">
        <v>498</v>
      </c>
      <c r="B20" s="59">
        <f>VLOOKUP($A20,'Return Data'!$B$7:$R$2292,3,0)</f>
        <v>44777</v>
      </c>
      <c r="C20" s="60">
        <f>VLOOKUP($A20,'Return Data'!$B$7:$R$2292,4,0)</f>
        <v>16.882999999999999</v>
      </c>
      <c r="D20" s="60">
        <f>VLOOKUP($A20,'Return Data'!$B$7:$R$2292,10,0)</f>
        <v>3.7677</v>
      </c>
      <c r="E20" s="61">
        <f t="shared" si="0"/>
        <v>15</v>
      </c>
      <c r="F20" s="60">
        <f>VLOOKUP($A20,'Return Data'!$B$7:$R$2292,11,0)</f>
        <v>-1.5569</v>
      </c>
      <c r="G20" s="61">
        <f t="shared" si="1"/>
        <v>18</v>
      </c>
      <c r="H20" s="60">
        <f>VLOOKUP($A20,'Return Data'!$B$7:$R$2292,12,0)</f>
        <v>-2.5230999999999999</v>
      </c>
      <c r="I20" s="61">
        <f t="shared" si="2"/>
        <v>15</v>
      </c>
      <c r="J20" s="60">
        <f>VLOOKUP($A20,'Return Data'!$B$7:$R$2292,13,0)</f>
        <v>3.2599</v>
      </c>
      <c r="K20" s="61">
        <f t="shared" si="3"/>
        <v>16</v>
      </c>
      <c r="L20" s="60">
        <f>VLOOKUP($A20,'Return Data'!$B$7:$R$2292,17,0)</f>
        <v>24.057099999999998</v>
      </c>
      <c r="M20" s="61">
        <f t="shared" si="4"/>
        <v>9</v>
      </c>
      <c r="N20" s="60">
        <f>VLOOKUP($A20,'Return Data'!$B$7:$R$2292,14,0)</f>
        <v>15.8329</v>
      </c>
      <c r="O20" s="61">
        <f t="shared" si="5"/>
        <v>10</v>
      </c>
      <c r="P20" s="60">
        <f>VLOOKUP($A20,'Return Data'!$B$7:$R$2292,15,0)</f>
        <v>8.3492999999999995</v>
      </c>
      <c r="Q20" s="61">
        <f>RANK(P20,P$8:P$39,0)</f>
        <v>17</v>
      </c>
      <c r="R20" s="60">
        <f>VLOOKUP($A20,'Return Data'!$B$7:$R$2292,16,0)</f>
        <v>9.8085000000000004</v>
      </c>
      <c r="S20" s="62">
        <f t="shared" si="6"/>
        <v>27</v>
      </c>
    </row>
    <row r="21" spans="1:19" x14ac:dyDescent="0.3">
      <c r="A21" s="58" t="s">
        <v>500</v>
      </c>
      <c r="B21" s="59">
        <f>VLOOKUP($A21,'Return Data'!$B$7:$R$2292,3,0)</f>
        <v>44777</v>
      </c>
      <c r="C21" s="60">
        <f>VLOOKUP($A21,'Return Data'!$B$7:$R$2292,4,0)</f>
        <v>14.5</v>
      </c>
      <c r="D21" s="60">
        <f>VLOOKUP($A21,'Return Data'!$B$7:$R$2292,10,0)</f>
        <v>3.0085999999999999</v>
      </c>
      <c r="E21" s="61">
        <f t="shared" si="0"/>
        <v>21</v>
      </c>
      <c r="F21" s="60">
        <f>VLOOKUP($A21,'Return Data'!$B$7:$R$2292,11,0)</f>
        <v>-2.0851999999999999</v>
      </c>
      <c r="G21" s="61">
        <f t="shared" si="1"/>
        <v>23</v>
      </c>
      <c r="H21" s="60">
        <f>VLOOKUP($A21,'Return Data'!$B$7:$R$2292,12,0)</f>
        <v>-4.4707999999999997</v>
      </c>
      <c r="I21" s="61">
        <f t="shared" si="2"/>
        <v>25</v>
      </c>
      <c r="J21" s="60">
        <f>VLOOKUP($A21,'Return Data'!$B$7:$R$2292,13,0)</f>
        <v>4.7393000000000001</v>
      </c>
      <c r="K21" s="61">
        <f t="shared" si="3"/>
        <v>13</v>
      </c>
      <c r="L21" s="60">
        <f>VLOOKUP($A21,'Return Data'!$B$7:$R$2292,17,0)</f>
        <v>18.9361</v>
      </c>
      <c r="M21" s="61">
        <f t="shared" si="4"/>
        <v>21</v>
      </c>
      <c r="N21" s="60">
        <f>VLOOKUP($A21,'Return Data'!$B$7:$R$2292,14,0)</f>
        <v>12.1648</v>
      </c>
      <c r="O21" s="61">
        <f t="shared" si="5"/>
        <v>24</v>
      </c>
      <c r="P21" s="60"/>
      <c r="Q21" s="61"/>
      <c r="R21" s="60">
        <f>VLOOKUP($A21,'Return Data'!$B$7:$R$2292,16,0)</f>
        <v>10.735099999999999</v>
      </c>
      <c r="S21" s="62">
        <f t="shared" si="6"/>
        <v>25</v>
      </c>
    </row>
    <row r="22" spans="1:19" x14ac:dyDescent="0.3">
      <c r="A22" s="58" t="s">
        <v>502</v>
      </c>
      <c r="B22" s="59">
        <f>VLOOKUP($A22,'Return Data'!$B$7:$R$2292,3,0)</f>
        <v>44777</v>
      </c>
      <c r="C22" s="60">
        <f>VLOOKUP($A22,'Return Data'!$B$7:$R$2292,4,0)</f>
        <v>14.1701</v>
      </c>
      <c r="D22" s="60">
        <f>VLOOKUP($A22,'Return Data'!$B$7:$R$2292,10,0)</f>
        <v>3.9146000000000001</v>
      </c>
      <c r="E22" s="61">
        <f t="shared" si="0"/>
        <v>13</v>
      </c>
      <c r="F22" s="60">
        <f>VLOOKUP($A22,'Return Data'!$B$7:$R$2292,11,0)</f>
        <v>-2.3573</v>
      </c>
      <c r="G22" s="61">
        <f t="shared" si="1"/>
        <v>24</v>
      </c>
      <c r="H22" s="60">
        <f>VLOOKUP($A22,'Return Data'!$B$7:$R$2292,12,0)</f>
        <v>-3.589</v>
      </c>
      <c r="I22" s="61">
        <f t="shared" si="2"/>
        <v>20</v>
      </c>
      <c r="J22" s="60">
        <f>VLOOKUP($A22,'Return Data'!$B$7:$R$2292,13,0)</f>
        <v>0.91800000000000004</v>
      </c>
      <c r="K22" s="61">
        <f t="shared" si="3"/>
        <v>26</v>
      </c>
      <c r="L22" s="60">
        <f>VLOOKUP($A22,'Return Data'!$B$7:$R$2292,17,0)</f>
        <v>16.410799999999998</v>
      </c>
      <c r="M22" s="61">
        <f t="shared" si="4"/>
        <v>26</v>
      </c>
      <c r="N22" s="60">
        <f>VLOOKUP($A22,'Return Data'!$B$7:$R$2292,14,0)</f>
        <v>11.9657</v>
      </c>
      <c r="O22" s="61">
        <f t="shared" si="5"/>
        <v>26</v>
      </c>
      <c r="P22" s="60"/>
      <c r="Q22" s="61"/>
      <c r="R22" s="60">
        <f>VLOOKUP($A22,'Return Data'!$B$7:$R$2292,16,0)</f>
        <v>8.8760999999999992</v>
      </c>
      <c r="S22" s="62">
        <f t="shared" si="6"/>
        <v>28</v>
      </c>
    </row>
    <row r="23" spans="1:19" x14ac:dyDescent="0.3">
      <c r="A23" s="58" t="s">
        <v>503</v>
      </c>
      <c r="B23" s="59">
        <f>VLOOKUP($A23,'Return Data'!$B$7:$R$2292,3,0)</f>
        <v>44777</v>
      </c>
      <c r="C23" s="60">
        <f>VLOOKUP($A23,'Return Data'!$B$7:$R$2292,4,0)</f>
        <v>200.59134824984599</v>
      </c>
      <c r="D23" s="60">
        <f>VLOOKUP($A23,'Return Data'!$B$7:$R$2292,10,0)</f>
        <v>4.7521000000000004</v>
      </c>
      <c r="E23" s="61">
        <f t="shared" si="0"/>
        <v>4</v>
      </c>
      <c r="F23" s="60">
        <f>VLOOKUP($A23,'Return Data'!$B$7:$R$2292,11,0)</f>
        <v>-0.94520000000000004</v>
      </c>
      <c r="G23" s="61">
        <f t="shared" si="1"/>
        <v>13</v>
      </c>
      <c r="H23" s="60">
        <f>VLOOKUP($A23,'Return Data'!$B$7:$R$2292,12,0)</f>
        <v>-4.5042999999999997</v>
      </c>
      <c r="I23" s="61">
        <f t="shared" si="2"/>
        <v>26</v>
      </c>
      <c r="J23" s="60">
        <f>VLOOKUP($A23,'Return Data'!$B$7:$R$2292,13,0)</f>
        <v>2.4157999999999999</v>
      </c>
      <c r="K23" s="61">
        <f t="shared" si="3"/>
        <v>20</v>
      </c>
      <c r="L23" s="60">
        <f>VLOOKUP($A23,'Return Data'!$B$7:$R$2292,17,0)</f>
        <v>22.8874</v>
      </c>
      <c r="M23" s="61">
        <f t="shared" si="4"/>
        <v>11</v>
      </c>
      <c r="N23" s="60">
        <f>VLOOKUP($A23,'Return Data'!$B$7:$R$2292,14,0)</f>
        <v>19.808599999999998</v>
      </c>
      <c r="O23" s="61">
        <f t="shared" si="5"/>
        <v>4</v>
      </c>
      <c r="P23" s="60">
        <f>VLOOKUP($A23,'Return Data'!$B$7:$R$2292,15,0)</f>
        <v>8.8455999999999992</v>
      </c>
      <c r="Q23" s="61">
        <f>RANK(P23,P$8:P$39,0)</f>
        <v>14</v>
      </c>
      <c r="R23" s="60">
        <f>VLOOKUP($A23,'Return Data'!$B$7:$R$2292,16,0)</f>
        <v>11.5825</v>
      </c>
      <c r="S23" s="62">
        <f t="shared" si="6"/>
        <v>18</v>
      </c>
    </row>
    <row r="24" spans="1:19" x14ac:dyDescent="0.3">
      <c r="A24" s="58" t="s">
        <v>1707</v>
      </c>
      <c r="B24" s="59">
        <f>VLOOKUP($A24,'Return Data'!$B$7:$R$2292,3,0)</f>
        <v>44777</v>
      </c>
      <c r="C24" s="60">
        <f>VLOOKUP($A24,'Return Data'!$B$7:$R$2292,4,0)</f>
        <v>40.110999999999997</v>
      </c>
      <c r="D24" s="60">
        <f>VLOOKUP($A24,'Return Data'!$B$7:$R$2292,10,0)</f>
        <v>2.8302999999999998</v>
      </c>
      <c r="E24" s="61">
        <f t="shared" si="0"/>
        <v>23</v>
      </c>
      <c r="F24" s="60">
        <f>VLOOKUP($A24,'Return Data'!$B$7:$R$2292,11,0)</f>
        <v>-0.17169999999999999</v>
      </c>
      <c r="G24" s="61">
        <f t="shared" si="1"/>
        <v>9</v>
      </c>
      <c r="H24" s="60">
        <f>VLOOKUP($A24,'Return Data'!$B$7:$R$2292,12,0)</f>
        <v>0.34770000000000001</v>
      </c>
      <c r="I24" s="61">
        <f t="shared" si="2"/>
        <v>5</v>
      </c>
      <c r="J24" s="60">
        <f>VLOOKUP($A24,'Return Data'!$B$7:$R$2292,13,0)</f>
        <v>6.7065999999999999</v>
      </c>
      <c r="K24" s="61">
        <f t="shared" si="3"/>
        <v>5</v>
      </c>
      <c r="L24" s="60">
        <f>VLOOKUP($A24,'Return Data'!$B$7:$R$2292,17,0)</f>
        <v>26.9512</v>
      </c>
      <c r="M24" s="61">
        <f t="shared" si="4"/>
        <v>4</v>
      </c>
      <c r="N24" s="60">
        <f>VLOOKUP($A24,'Return Data'!$B$7:$R$2292,14,0)</f>
        <v>18.546600000000002</v>
      </c>
      <c r="O24" s="61">
        <f t="shared" si="5"/>
        <v>5</v>
      </c>
      <c r="P24" s="60">
        <f>VLOOKUP($A24,'Return Data'!$B$7:$R$2292,15,0)</f>
        <v>11.2753</v>
      </c>
      <c r="Q24" s="61">
        <f>RANK(P24,P$8:P$39,0)</f>
        <v>7</v>
      </c>
      <c r="R24" s="60">
        <f>VLOOKUP($A24,'Return Data'!$B$7:$R$2292,16,0)</f>
        <v>11.1393</v>
      </c>
      <c r="S24" s="62">
        <f t="shared" si="6"/>
        <v>21</v>
      </c>
    </row>
    <row r="25" spans="1:19" x14ac:dyDescent="0.3">
      <c r="A25" s="58" t="s">
        <v>506</v>
      </c>
      <c r="B25" s="59">
        <f>VLOOKUP($A25,'Return Data'!$B$7:$R$2292,3,0)</f>
        <v>44777</v>
      </c>
      <c r="C25" s="60">
        <f>VLOOKUP($A25,'Return Data'!$B$7:$R$2292,4,0)</f>
        <v>35.930999999999997</v>
      </c>
      <c r="D25" s="60">
        <f>VLOOKUP($A25,'Return Data'!$B$7:$R$2292,10,0)</f>
        <v>1.7818000000000001</v>
      </c>
      <c r="E25" s="61">
        <f t="shared" si="0"/>
        <v>29</v>
      </c>
      <c r="F25" s="60">
        <f>VLOOKUP($A25,'Return Data'!$B$7:$R$2292,11,0)</f>
        <v>-3.6934999999999998</v>
      </c>
      <c r="G25" s="61">
        <f t="shared" si="1"/>
        <v>29</v>
      </c>
      <c r="H25" s="60">
        <f>VLOOKUP($A25,'Return Data'!$B$7:$R$2292,12,0)</f>
        <v>-4.8487999999999998</v>
      </c>
      <c r="I25" s="61">
        <f t="shared" si="2"/>
        <v>27</v>
      </c>
      <c r="J25" s="60">
        <f>VLOOKUP($A25,'Return Data'!$B$7:$R$2292,13,0)</f>
        <v>-0.14449999999999999</v>
      </c>
      <c r="K25" s="61">
        <f t="shared" si="3"/>
        <v>29</v>
      </c>
      <c r="L25" s="60">
        <f>VLOOKUP($A25,'Return Data'!$B$7:$R$2292,17,0)</f>
        <v>17.482299999999999</v>
      </c>
      <c r="M25" s="61">
        <f t="shared" si="4"/>
        <v>23</v>
      </c>
      <c r="N25" s="60">
        <f>VLOOKUP($A25,'Return Data'!$B$7:$R$2292,14,0)</f>
        <v>12.5298</v>
      </c>
      <c r="O25" s="61">
        <f t="shared" si="5"/>
        <v>23</v>
      </c>
      <c r="P25" s="60">
        <f>VLOOKUP($A25,'Return Data'!$B$7:$R$2292,15,0)</f>
        <v>7.3411</v>
      </c>
      <c r="Q25" s="61">
        <f>RANK(P25,P$8:P$39,0)</f>
        <v>21</v>
      </c>
      <c r="R25" s="60">
        <f>VLOOKUP($A25,'Return Data'!$B$7:$R$2292,16,0)</f>
        <v>11.7684</v>
      </c>
      <c r="S25" s="62">
        <f t="shared" si="6"/>
        <v>16</v>
      </c>
    </row>
    <row r="26" spans="1:19" x14ac:dyDescent="0.3">
      <c r="A26" s="58" t="s">
        <v>507</v>
      </c>
      <c r="B26" s="59">
        <f>VLOOKUP($A26,'Return Data'!$B$7:$R$2292,3,0)</f>
        <v>44777</v>
      </c>
      <c r="C26" s="60">
        <f>VLOOKUP($A26,'Return Data'!$B$7:$R$2292,4,0)</f>
        <v>135.20330000000001</v>
      </c>
      <c r="D26" s="60">
        <f>VLOOKUP($A26,'Return Data'!$B$7:$R$2292,10,0)</f>
        <v>4.2534000000000001</v>
      </c>
      <c r="E26" s="61">
        <f t="shared" si="0"/>
        <v>7</v>
      </c>
      <c r="F26" s="60">
        <f>VLOOKUP($A26,'Return Data'!$B$7:$R$2292,11,0)</f>
        <v>-3.0352999999999999</v>
      </c>
      <c r="G26" s="61">
        <f t="shared" si="1"/>
        <v>25</v>
      </c>
      <c r="H26" s="60">
        <f>VLOOKUP($A26,'Return Data'!$B$7:$R$2292,12,0)</f>
        <v>-4.0583</v>
      </c>
      <c r="I26" s="61">
        <f t="shared" si="2"/>
        <v>23</v>
      </c>
      <c r="J26" s="60">
        <f>VLOOKUP($A26,'Return Data'!$B$7:$R$2292,13,0)</f>
        <v>1.2323999999999999</v>
      </c>
      <c r="K26" s="61">
        <f t="shared" si="3"/>
        <v>24</v>
      </c>
      <c r="L26" s="60">
        <f>VLOOKUP($A26,'Return Data'!$B$7:$R$2292,17,0)</f>
        <v>15.392899999999999</v>
      </c>
      <c r="M26" s="61">
        <f t="shared" si="4"/>
        <v>30</v>
      </c>
      <c r="N26" s="60">
        <f>VLOOKUP($A26,'Return Data'!$B$7:$R$2292,14,0)</f>
        <v>10.301</v>
      </c>
      <c r="O26" s="61">
        <f t="shared" si="5"/>
        <v>29</v>
      </c>
      <c r="P26" s="60">
        <f>VLOOKUP($A26,'Return Data'!$B$7:$R$2292,15,0)</f>
        <v>7.5479000000000003</v>
      </c>
      <c r="Q26" s="61">
        <f>RANK(P26,P$8:P$39,0)</f>
        <v>19</v>
      </c>
      <c r="R26" s="60">
        <f>VLOOKUP($A26,'Return Data'!$B$7:$R$2292,16,0)</f>
        <v>8.5870999999999995</v>
      </c>
      <c r="S26" s="62">
        <f t="shared" si="6"/>
        <v>29</v>
      </c>
    </row>
    <row r="27" spans="1:19" x14ac:dyDescent="0.3">
      <c r="A27" s="58" t="s">
        <v>510</v>
      </c>
      <c r="B27" s="59">
        <f>VLOOKUP($A27,'Return Data'!$B$7:$R$2292,3,0)</f>
        <v>44777</v>
      </c>
      <c r="C27" s="60">
        <f>VLOOKUP($A27,'Return Data'!$B$7:$R$2292,4,0)</f>
        <v>16.9011</v>
      </c>
      <c r="D27" s="60">
        <f>VLOOKUP($A27,'Return Data'!$B$7:$R$2292,10,0)</f>
        <v>4.3555000000000001</v>
      </c>
      <c r="E27" s="61">
        <f t="shared" si="0"/>
        <v>6</v>
      </c>
      <c r="F27" s="60">
        <f>VLOOKUP($A27,'Return Data'!$B$7:$R$2292,11,0)</f>
        <v>-1.1591</v>
      </c>
      <c r="G27" s="61">
        <f t="shared" si="1"/>
        <v>15</v>
      </c>
      <c r="H27" s="60">
        <f>VLOOKUP($A27,'Return Data'!$B$7:$R$2292,12,0)</f>
        <v>-0.76160000000000005</v>
      </c>
      <c r="I27" s="61">
        <f t="shared" si="2"/>
        <v>9</v>
      </c>
      <c r="J27" s="60">
        <f>VLOOKUP($A27,'Return Data'!$B$7:$R$2292,13,0)</f>
        <v>6.1993999999999998</v>
      </c>
      <c r="K27" s="61">
        <f t="shared" si="3"/>
        <v>7</v>
      </c>
      <c r="L27" s="60">
        <f>VLOOKUP($A27,'Return Data'!$B$7:$R$2292,17,0)</f>
        <v>25.48</v>
      </c>
      <c r="M27" s="61">
        <f t="shared" si="4"/>
        <v>6</v>
      </c>
      <c r="N27" s="60"/>
      <c r="O27" s="61"/>
      <c r="P27" s="60"/>
      <c r="Q27" s="61"/>
      <c r="R27" s="60">
        <f>VLOOKUP($A27,'Return Data'!$B$7:$R$2292,16,0)</f>
        <v>18.798300000000001</v>
      </c>
      <c r="S27" s="62">
        <f t="shared" si="6"/>
        <v>1</v>
      </c>
    </row>
    <row r="28" spans="1:19" x14ac:dyDescent="0.3">
      <c r="A28" s="58" t="s">
        <v>513</v>
      </c>
      <c r="B28" s="59">
        <f>VLOOKUP($A28,'Return Data'!$B$7:$R$2292,3,0)</f>
        <v>44777</v>
      </c>
      <c r="C28" s="60">
        <f>VLOOKUP($A28,'Return Data'!$B$7:$R$2292,4,0)</f>
        <v>21.872</v>
      </c>
      <c r="D28" s="60">
        <f>VLOOKUP($A28,'Return Data'!$B$7:$R$2292,10,0)</f>
        <v>3.7867000000000002</v>
      </c>
      <c r="E28" s="61">
        <f t="shared" si="0"/>
        <v>14</v>
      </c>
      <c r="F28" s="60">
        <f>VLOOKUP($A28,'Return Data'!$B$7:$R$2292,11,0)</f>
        <v>-1.2505999999999999</v>
      </c>
      <c r="G28" s="61">
        <f t="shared" si="1"/>
        <v>17</v>
      </c>
      <c r="H28" s="60">
        <f>VLOOKUP($A28,'Return Data'!$B$7:$R$2292,12,0)</f>
        <v>-2.7263000000000002</v>
      </c>
      <c r="I28" s="61">
        <f t="shared" si="2"/>
        <v>16</v>
      </c>
      <c r="J28" s="60">
        <f>VLOOKUP($A28,'Return Data'!$B$7:$R$2292,13,0)</f>
        <v>3.0969000000000002</v>
      </c>
      <c r="K28" s="61">
        <f t="shared" si="3"/>
        <v>18</v>
      </c>
      <c r="L28" s="60">
        <f>VLOOKUP($A28,'Return Data'!$B$7:$R$2292,17,0)</f>
        <v>20.4924</v>
      </c>
      <c r="M28" s="61">
        <f t="shared" si="4"/>
        <v>17</v>
      </c>
      <c r="N28" s="60">
        <f>VLOOKUP($A28,'Return Data'!$B$7:$R$2292,14,0)</f>
        <v>14.8452</v>
      </c>
      <c r="O28" s="61">
        <f t="shared" ref="O28:O39" si="8">RANK(N28,N$8:N$39,0)</f>
        <v>15</v>
      </c>
      <c r="P28" s="60">
        <f>VLOOKUP($A28,'Return Data'!$B$7:$R$2292,15,0)</f>
        <v>10.803100000000001</v>
      </c>
      <c r="Q28" s="61">
        <f>RANK(P28,P$8:P$39,0)</f>
        <v>8</v>
      </c>
      <c r="R28" s="60">
        <f>VLOOKUP($A28,'Return Data'!$B$7:$R$2292,16,0)</f>
        <v>11.7903</v>
      </c>
      <c r="S28" s="62">
        <f t="shared" si="6"/>
        <v>15</v>
      </c>
    </row>
    <row r="29" spans="1:19" x14ac:dyDescent="0.3">
      <c r="A29" s="58" t="s">
        <v>515</v>
      </c>
      <c r="B29" s="59">
        <f>VLOOKUP($A29,'Return Data'!$B$7:$R$2292,3,0)</f>
        <v>44777</v>
      </c>
      <c r="C29" s="60">
        <f>VLOOKUP($A29,'Return Data'!$B$7:$R$2292,4,0)</f>
        <v>14.9518</v>
      </c>
      <c r="D29" s="60">
        <f>VLOOKUP($A29,'Return Data'!$B$7:$R$2292,10,0)</f>
        <v>4.9934000000000003</v>
      </c>
      <c r="E29" s="61">
        <f t="shared" si="0"/>
        <v>3</v>
      </c>
      <c r="F29" s="60">
        <f>VLOOKUP($A29,'Return Data'!$B$7:$R$2292,11,0)</f>
        <v>0.24540000000000001</v>
      </c>
      <c r="G29" s="61">
        <f t="shared" si="1"/>
        <v>5</v>
      </c>
      <c r="H29" s="60">
        <f>VLOOKUP($A29,'Return Data'!$B$7:$R$2292,12,0)</f>
        <v>-3.9007000000000001</v>
      </c>
      <c r="I29" s="61">
        <f t="shared" si="2"/>
        <v>22</v>
      </c>
      <c r="J29" s="60">
        <f>VLOOKUP($A29,'Return Data'!$B$7:$R$2292,13,0)</f>
        <v>0.88119999999999998</v>
      </c>
      <c r="K29" s="61">
        <f t="shared" si="3"/>
        <v>27</v>
      </c>
      <c r="L29" s="60">
        <f>VLOOKUP($A29,'Return Data'!$B$7:$R$2292,17,0)</f>
        <v>14.7037</v>
      </c>
      <c r="M29" s="61">
        <f t="shared" si="4"/>
        <v>31</v>
      </c>
      <c r="N29" s="60">
        <f>VLOOKUP($A29,'Return Data'!$B$7:$R$2292,14,0)</f>
        <v>13.3841</v>
      </c>
      <c r="O29" s="61">
        <f t="shared" si="8"/>
        <v>20</v>
      </c>
      <c r="P29" s="60"/>
      <c r="Q29" s="61"/>
      <c r="R29" s="60">
        <f>VLOOKUP($A29,'Return Data'!$B$7:$R$2292,16,0)</f>
        <v>10.892899999999999</v>
      </c>
      <c r="S29" s="62">
        <f t="shared" si="6"/>
        <v>24</v>
      </c>
    </row>
    <row r="30" spans="1:19" x14ac:dyDescent="0.3">
      <c r="A30" s="58" t="s">
        <v>1866</v>
      </c>
      <c r="B30" s="59">
        <f>VLOOKUP($A30,'Return Data'!$B$7:$R$2292,3,0)</f>
        <v>44777</v>
      </c>
      <c r="C30" s="60">
        <f>VLOOKUP($A30,'Return Data'!$B$7:$R$2292,4,0)</f>
        <v>14.1068</v>
      </c>
      <c r="D30" s="60">
        <f>VLOOKUP($A30,'Return Data'!$B$7:$R$2292,10,0)</f>
        <v>2.5084</v>
      </c>
      <c r="E30" s="61">
        <f t="shared" si="0"/>
        <v>25</v>
      </c>
      <c r="F30" s="60">
        <f>VLOOKUP($A30,'Return Data'!$B$7:$R$2292,11,0)</f>
        <v>-1.8159000000000001</v>
      </c>
      <c r="G30" s="61">
        <f t="shared" si="1"/>
        <v>19</v>
      </c>
      <c r="H30" s="60">
        <f>VLOOKUP($A30,'Return Data'!$B$7:$R$2292,12,0)</f>
        <v>-2.3224</v>
      </c>
      <c r="I30" s="61">
        <f t="shared" si="2"/>
        <v>13</v>
      </c>
      <c r="J30" s="60">
        <f>VLOOKUP($A30,'Return Data'!$B$7:$R$2292,13,0)</f>
        <v>4.8474000000000004</v>
      </c>
      <c r="K30" s="61">
        <f t="shared" si="3"/>
        <v>12</v>
      </c>
      <c r="L30" s="60">
        <f>VLOOKUP($A30,'Return Data'!$B$7:$R$2292,17,0)</f>
        <v>17.137699999999999</v>
      </c>
      <c r="M30" s="61">
        <f t="shared" si="4"/>
        <v>25</v>
      </c>
      <c r="N30" s="60">
        <f>VLOOKUP($A30,'Return Data'!$B$7:$R$2292,14,0)</f>
        <v>11.7035</v>
      </c>
      <c r="O30" s="61">
        <f t="shared" si="8"/>
        <v>27</v>
      </c>
      <c r="P30" s="60"/>
      <c r="Q30" s="61"/>
      <c r="R30" s="60">
        <f>VLOOKUP($A30,'Return Data'!$B$7:$R$2292,16,0)</f>
        <v>8.4001000000000001</v>
      </c>
      <c r="S30" s="62">
        <f t="shared" si="6"/>
        <v>30</v>
      </c>
    </row>
    <row r="31" spans="1:19" x14ac:dyDescent="0.3">
      <c r="A31" s="58" t="s">
        <v>516</v>
      </c>
      <c r="B31" s="59">
        <f>VLOOKUP($A31,'Return Data'!$B$7:$R$2292,3,0)</f>
        <v>44777</v>
      </c>
      <c r="C31" s="60">
        <f>VLOOKUP($A31,'Return Data'!$B$7:$R$2292,4,0)</f>
        <v>66.520099999999999</v>
      </c>
      <c r="D31" s="60">
        <f>VLOOKUP($A31,'Return Data'!$B$7:$R$2292,10,0)</f>
        <v>3.4645999999999999</v>
      </c>
      <c r="E31" s="61">
        <f t="shared" si="0"/>
        <v>18</v>
      </c>
      <c r="F31" s="60">
        <f>VLOOKUP($A31,'Return Data'!$B$7:$R$2292,11,0)</f>
        <v>-0.74560000000000004</v>
      </c>
      <c r="G31" s="61">
        <f t="shared" si="1"/>
        <v>12</v>
      </c>
      <c r="H31" s="60">
        <f>VLOOKUP($A31,'Return Data'!$B$7:$R$2292,12,0)</f>
        <v>-0.13900000000000001</v>
      </c>
      <c r="I31" s="61">
        <f t="shared" si="2"/>
        <v>7</v>
      </c>
      <c r="J31" s="60">
        <f>VLOOKUP($A31,'Return Data'!$B$7:$R$2292,13,0)</f>
        <v>5.2882999999999996</v>
      </c>
      <c r="K31" s="61">
        <f t="shared" si="3"/>
        <v>10</v>
      </c>
      <c r="L31" s="60">
        <f>VLOOKUP($A31,'Return Data'!$B$7:$R$2292,17,0)</f>
        <v>24.510200000000001</v>
      </c>
      <c r="M31" s="61">
        <f t="shared" si="4"/>
        <v>8</v>
      </c>
      <c r="N31" s="60">
        <f>VLOOKUP($A31,'Return Data'!$B$7:$R$2292,14,0)</f>
        <v>9.4379000000000008</v>
      </c>
      <c r="O31" s="61">
        <f t="shared" si="8"/>
        <v>30</v>
      </c>
      <c r="P31" s="60">
        <f>VLOOKUP($A31,'Return Data'!$B$7:$R$2292,15,0)</f>
        <v>4.7171000000000003</v>
      </c>
      <c r="Q31" s="61">
        <f t="shared" ref="Q31:Q39" si="9">RANK(P31,P$8:P$39,0)</f>
        <v>24</v>
      </c>
      <c r="R31" s="60">
        <f>VLOOKUP($A31,'Return Data'!$B$7:$R$2292,16,0)</f>
        <v>11.674200000000001</v>
      </c>
      <c r="S31" s="62">
        <f t="shared" si="6"/>
        <v>17</v>
      </c>
    </row>
    <row r="32" spans="1:19" x14ac:dyDescent="0.3">
      <c r="A32" s="58" t="s">
        <v>522</v>
      </c>
      <c r="B32" s="59">
        <f>VLOOKUP($A32,'Return Data'!$B$7:$R$2292,3,0)</f>
        <v>44777</v>
      </c>
      <c r="C32" s="60">
        <f>VLOOKUP($A32,'Return Data'!$B$7:$R$2292,4,0)</f>
        <v>89.5</v>
      </c>
      <c r="D32" s="60">
        <f>VLOOKUP($A32,'Return Data'!$B$7:$R$2292,10,0)</f>
        <v>1.9246000000000001</v>
      </c>
      <c r="E32" s="61">
        <f t="shared" si="0"/>
        <v>28</v>
      </c>
      <c r="F32" s="60">
        <f>VLOOKUP($A32,'Return Data'!$B$7:$R$2292,11,0)</f>
        <v>-5.3811</v>
      </c>
      <c r="G32" s="61">
        <f t="shared" si="1"/>
        <v>31</v>
      </c>
      <c r="H32" s="60">
        <f>VLOOKUP($A32,'Return Data'!$B$7:$R$2292,12,0)</f>
        <v>-10.1135</v>
      </c>
      <c r="I32" s="61">
        <f t="shared" si="2"/>
        <v>32</v>
      </c>
      <c r="J32" s="60">
        <f>VLOOKUP($A32,'Return Data'!$B$7:$R$2292,13,0)</f>
        <v>-5.4710999999999999</v>
      </c>
      <c r="K32" s="61">
        <f t="shared" si="3"/>
        <v>32</v>
      </c>
      <c r="L32" s="60">
        <f>VLOOKUP($A32,'Return Data'!$B$7:$R$2292,17,0)</f>
        <v>15.794</v>
      </c>
      <c r="M32" s="61">
        <f t="shared" si="4"/>
        <v>29</v>
      </c>
      <c r="N32" s="60">
        <f>VLOOKUP($A32,'Return Data'!$B$7:$R$2292,14,0)</f>
        <v>10.7615</v>
      </c>
      <c r="O32" s="61">
        <f t="shared" si="8"/>
        <v>28</v>
      </c>
      <c r="P32" s="60">
        <f>VLOOKUP($A32,'Return Data'!$B$7:$R$2292,15,0)</f>
        <v>6.5957999999999997</v>
      </c>
      <c r="Q32" s="61">
        <f t="shared" si="9"/>
        <v>22</v>
      </c>
      <c r="R32" s="60">
        <f>VLOOKUP($A32,'Return Data'!$B$7:$R$2292,16,0)</f>
        <v>12.572100000000001</v>
      </c>
      <c r="S32" s="62">
        <f t="shared" si="6"/>
        <v>11</v>
      </c>
    </row>
    <row r="33" spans="1:19" x14ac:dyDescent="0.3">
      <c r="A33" s="58" t="s">
        <v>524</v>
      </c>
      <c r="B33" s="59">
        <f>VLOOKUP($A33,'Return Data'!$B$7:$R$2292,3,0)</f>
        <v>44777</v>
      </c>
      <c r="C33" s="60">
        <f>VLOOKUP($A33,'Return Data'!$B$7:$R$2292,4,0)</f>
        <v>287.13959999999997</v>
      </c>
      <c r="D33" s="60">
        <f>VLOOKUP($A33,'Return Data'!$B$7:$R$2292,10,0)</f>
        <v>3.1943000000000001</v>
      </c>
      <c r="E33" s="61">
        <f t="shared" si="0"/>
        <v>19</v>
      </c>
      <c r="F33" s="60">
        <f>VLOOKUP($A33,'Return Data'!$B$7:$R$2292,11,0)</f>
        <v>2.4140000000000001</v>
      </c>
      <c r="G33" s="61">
        <f t="shared" si="1"/>
        <v>1</v>
      </c>
      <c r="H33" s="60">
        <f>VLOOKUP($A33,'Return Data'!$B$7:$R$2292,12,0)</f>
        <v>4.2229999999999999</v>
      </c>
      <c r="I33" s="61">
        <f t="shared" si="2"/>
        <v>1</v>
      </c>
      <c r="J33" s="60">
        <f>VLOOKUP($A33,'Return Data'!$B$7:$R$2292,13,0)</f>
        <v>7.7778999999999998</v>
      </c>
      <c r="K33" s="61">
        <f t="shared" si="3"/>
        <v>2</v>
      </c>
      <c r="L33" s="60">
        <f>VLOOKUP($A33,'Return Data'!$B$7:$R$2292,17,0)</f>
        <v>38.196399999999997</v>
      </c>
      <c r="M33" s="61">
        <f t="shared" si="4"/>
        <v>1</v>
      </c>
      <c r="N33" s="60">
        <f>VLOOKUP($A33,'Return Data'!$B$7:$R$2292,14,0)</f>
        <v>29.189699999999998</v>
      </c>
      <c r="O33" s="61">
        <f t="shared" si="8"/>
        <v>1</v>
      </c>
      <c r="P33" s="60">
        <f>VLOOKUP($A33,'Return Data'!$B$7:$R$2292,15,0)</f>
        <v>18.076699999999999</v>
      </c>
      <c r="Q33" s="61">
        <f t="shared" si="9"/>
        <v>1</v>
      </c>
      <c r="R33" s="60">
        <f>VLOOKUP($A33,'Return Data'!$B$7:$R$2292,16,0)</f>
        <v>16.995799999999999</v>
      </c>
      <c r="S33" s="62">
        <f t="shared" si="6"/>
        <v>3</v>
      </c>
    </row>
    <row r="34" spans="1:19" x14ac:dyDescent="0.3">
      <c r="A34" s="58" t="s">
        <v>1713</v>
      </c>
      <c r="B34" s="59">
        <f>VLOOKUP($A34,'Return Data'!$B$7:$R$2292,3,0)</f>
        <v>44777</v>
      </c>
      <c r="C34" s="60">
        <f>VLOOKUP($A34,'Return Data'!$B$7:$R$2292,4,0)</f>
        <v>483.279922301613</v>
      </c>
      <c r="D34" s="60">
        <f>VLOOKUP($A34,'Return Data'!$B$7:$R$2292,10,0)</f>
        <v>2.7122000000000002</v>
      </c>
      <c r="E34" s="61">
        <f t="shared" si="0"/>
        <v>24</v>
      </c>
      <c r="F34" s="60">
        <f>VLOOKUP($A34,'Return Data'!$B$7:$R$2292,11,0)</f>
        <v>0.35680000000000001</v>
      </c>
      <c r="G34" s="61">
        <f t="shared" si="1"/>
        <v>4</v>
      </c>
      <c r="H34" s="60">
        <f>VLOOKUP($A34,'Return Data'!$B$7:$R$2292,12,0)</f>
        <v>-0.8599</v>
      </c>
      <c r="I34" s="61">
        <f t="shared" si="2"/>
        <v>10</v>
      </c>
      <c r="J34" s="60">
        <f>VLOOKUP($A34,'Return Data'!$B$7:$R$2292,13,0)</f>
        <v>6.0420999999999996</v>
      </c>
      <c r="K34" s="61">
        <f t="shared" si="3"/>
        <v>8</v>
      </c>
      <c r="L34" s="60">
        <f>VLOOKUP($A34,'Return Data'!$B$7:$R$2292,17,0)</f>
        <v>21.027100000000001</v>
      </c>
      <c r="M34" s="61">
        <f t="shared" si="4"/>
        <v>16</v>
      </c>
      <c r="N34" s="60">
        <f>VLOOKUP($A34,'Return Data'!$B$7:$R$2292,14,0)</f>
        <v>15.046799999999999</v>
      </c>
      <c r="O34" s="61">
        <f t="shared" si="8"/>
        <v>14</v>
      </c>
      <c r="P34" s="60">
        <f>VLOOKUP($A34,'Return Data'!$B$7:$R$2292,15,0)</f>
        <v>11.4102</v>
      </c>
      <c r="Q34" s="61">
        <f t="shared" si="9"/>
        <v>5</v>
      </c>
      <c r="R34" s="60">
        <f>VLOOKUP($A34,'Return Data'!$B$7:$R$2292,16,0)</f>
        <v>15.671200000000001</v>
      </c>
      <c r="S34" s="62">
        <f t="shared" si="6"/>
        <v>4</v>
      </c>
    </row>
    <row r="35" spans="1:19" x14ac:dyDescent="0.3">
      <c r="A35" s="58" t="s">
        <v>527</v>
      </c>
      <c r="B35" s="59">
        <f>VLOOKUP($A35,'Return Data'!$B$7:$R$2292,3,0)</f>
        <v>44777</v>
      </c>
      <c r="C35" s="60">
        <f>VLOOKUP($A35,'Return Data'!$B$7:$R$2292,4,0)</f>
        <v>22.9099</v>
      </c>
      <c r="D35" s="60">
        <f>VLOOKUP($A35,'Return Data'!$B$7:$R$2292,10,0)</f>
        <v>4.0965999999999996</v>
      </c>
      <c r="E35" s="61">
        <f t="shared" si="0"/>
        <v>10</v>
      </c>
      <c r="F35" s="60">
        <f>VLOOKUP($A35,'Return Data'!$B$7:$R$2292,11,0)</f>
        <v>0.22220000000000001</v>
      </c>
      <c r="G35" s="61">
        <f t="shared" si="1"/>
        <v>6</v>
      </c>
      <c r="H35" s="60">
        <f>VLOOKUP($A35,'Return Data'!$B$7:$R$2292,12,0)</f>
        <v>-1.4241999999999999</v>
      </c>
      <c r="I35" s="61">
        <f t="shared" si="2"/>
        <v>12</v>
      </c>
      <c r="J35" s="60">
        <f>VLOOKUP($A35,'Return Data'!$B$7:$R$2292,13,0)</f>
        <v>4.2240000000000002</v>
      </c>
      <c r="K35" s="61">
        <f t="shared" si="3"/>
        <v>14</v>
      </c>
      <c r="L35" s="60">
        <f>VLOOKUP($A35,'Return Data'!$B$7:$R$2292,17,0)</f>
        <v>15.936299999999999</v>
      </c>
      <c r="M35" s="61">
        <f t="shared" si="4"/>
        <v>28</v>
      </c>
      <c r="N35" s="60">
        <f>VLOOKUP($A35,'Return Data'!$B$7:$R$2292,14,0)</f>
        <v>12.106299999999999</v>
      </c>
      <c r="O35" s="61">
        <f t="shared" si="8"/>
        <v>25</v>
      </c>
      <c r="P35" s="60">
        <f>VLOOKUP($A35,'Return Data'!$B$7:$R$2292,15,0)</f>
        <v>8.0228999999999999</v>
      </c>
      <c r="Q35" s="61">
        <f t="shared" si="9"/>
        <v>18</v>
      </c>
      <c r="R35" s="60">
        <f>VLOOKUP($A35,'Return Data'!$B$7:$R$2292,16,0)</f>
        <v>10.0474</v>
      </c>
      <c r="S35" s="62">
        <f t="shared" si="6"/>
        <v>26</v>
      </c>
    </row>
    <row r="36" spans="1:19" x14ac:dyDescent="0.3">
      <c r="A36" s="58" t="s">
        <v>1899</v>
      </c>
      <c r="B36" s="59">
        <f>VLOOKUP($A36,'Return Data'!$B$7:$R$2292,3,0)</f>
        <v>44777</v>
      </c>
      <c r="C36" s="60">
        <f>VLOOKUP($A36,'Return Data'!$B$7:$R$2292,4,0)</f>
        <v>110.81959999999999</v>
      </c>
      <c r="D36" s="60">
        <f>VLOOKUP($A36,'Return Data'!$B$7:$R$2292,10,0)</f>
        <v>4.1086</v>
      </c>
      <c r="E36" s="61">
        <f t="shared" si="0"/>
        <v>9</v>
      </c>
      <c r="F36" s="60">
        <f>VLOOKUP($A36,'Return Data'!$B$7:$R$2292,11,0)</f>
        <v>-0.99280000000000002</v>
      </c>
      <c r="G36" s="61">
        <f t="shared" si="1"/>
        <v>14</v>
      </c>
      <c r="H36" s="60">
        <f>VLOOKUP($A36,'Return Data'!$B$7:$R$2292,12,0)</f>
        <v>-3.028</v>
      </c>
      <c r="I36" s="61">
        <f t="shared" si="2"/>
        <v>18</v>
      </c>
      <c r="J36" s="60">
        <f>VLOOKUP($A36,'Return Data'!$B$7:$R$2292,13,0)</f>
        <v>5.2518000000000002</v>
      </c>
      <c r="K36" s="61">
        <f t="shared" si="3"/>
        <v>11</v>
      </c>
      <c r="L36" s="60">
        <f>VLOOKUP($A36,'Return Data'!$B$7:$R$2292,17,0)</f>
        <v>21.726900000000001</v>
      </c>
      <c r="M36" s="61">
        <f t="shared" si="4"/>
        <v>15</v>
      </c>
      <c r="N36" s="60">
        <f>VLOOKUP($A36,'Return Data'!$B$7:$R$2292,14,0)</f>
        <v>15.0852</v>
      </c>
      <c r="O36" s="61">
        <f t="shared" si="8"/>
        <v>13</v>
      </c>
      <c r="P36" s="60">
        <f>VLOOKUP($A36,'Return Data'!$B$7:$R$2292,15,0)</f>
        <v>9.7120999999999995</v>
      </c>
      <c r="Q36" s="61">
        <f t="shared" si="9"/>
        <v>11</v>
      </c>
      <c r="R36" s="60">
        <f>VLOOKUP($A36,'Return Data'!$B$7:$R$2292,16,0)</f>
        <v>11.245799999999999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31</v>
      </c>
      <c r="F37" s="60">
        <f>VLOOKUP($A37,'Return Data'!$B$7:$R$2292,11,0)</f>
        <v>0</v>
      </c>
      <c r="G37" s="61">
        <f t="shared" si="1"/>
        <v>8</v>
      </c>
      <c r="H37" s="60">
        <f>VLOOKUP($A37,'Return Data'!$B$7:$R$2292,12,0)</f>
        <v>0</v>
      </c>
      <c r="I37" s="61">
        <f t="shared" si="2"/>
        <v>6</v>
      </c>
      <c r="J37" s="60">
        <f>VLOOKUP($A37,'Return Data'!$B$7:$R$2292,13,0)</f>
        <v>0</v>
      </c>
      <c r="K37" s="61">
        <f t="shared" si="3"/>
        <v>28</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44777</v>
      </c>
      <c r="C38" s="60">
        <f>VLOOKUP($A38,'Return Data'!$B$7:$R$2292,4,0)</f>
        <v>420.062345125805</v>
      </c>
      <c r="D38" s="60">
        <f>VLOOKUP($A38,'Return Data'!$B$7:$R$2292,10,0)</f>
        <v>5.7756999999999996</v>
      </c>
      <c r="E38" s="61">
        <f t="shared" si="0"/>
        <v>1</v>
      </c>
      <c r="F38" s="60">
        <f>VLOOKUP($A38,'Return Data'!$B$7:$R$2292,11,0)</f>
        <v>0.47199999999999998</v>
      </c>
      <c r="G38" s="61">
        <f t="shared" si="1"/>
        <v>3</v>
      </c>
      <c r="H38" s="60">
        <f>VLOOKUP($A38,'Return Data'!$B$7:$R$2292,12,0)</f>
        <v>-0.23369999999999999</v>
      </c>
      <c r="I38" s="61">
        <f t="shared" si="2"/>
        <v>8</v>
      </c>
      <c r="J38" s="60">
        <f>VLOOKUP($A38,'Return Data'!$B$7:$R$2292,13,0)</f>
        <v>6.7191000000000001</v>
      </c>
      <c r="K38" s="61">
        <f t="shared" si="3"/>
        <v>4</v>
      </c>
      <c r="L38" s="60">
        <f>VLOOKUP($A38,'Return Data'!$B$7:$R$2292,17,0)</f>
        <v>22.625499999999999</v>
      </c>
      <c r="M38" s="61">
        <f t="shared" si="4"/>
        <v>14</v>
      </c>
      <c r="N38" s="60">
        <f>VLOOKUP($A38,'Return Data'!$B$7:$R$2292,14,0)</f>
        <v>14.0816</v>
      </c>
      <c r="O38" s="61">
        <f t="shared" si="8"/>
        <v>18</v>
      </c>
      <c r="P38" s="60">
        <f>VLOOKUP($A38,'Return Data'!$B$7:$R$2292,15,0)</f>
        <v>8.6384000000000007</v>
      </c>
      <c r="Q38" s="61">
        <f t="shared" si="9"/>
        <v>15</v>
      </c>
      <c r="R38" s="60">
        <f>VLOOKUP($A38,'Return Data'!$B$7:$R$2292,16,0)</f>
        <v>14.942</v>
      </c>
      <c r="S38" s="62">
        <f t="shared" si="6"/>
        <v>5</v>
      </c>
    </row>
    <row r="39" spans="1:19" x14ac:dyDescent="0.3">
      <c r="A39" s="58" t="s">
        <v>533</v>
      </c>
      <c r="B39" s="59">
        <f>VLOOKUP($A39,'Return Data'!$B$7:$R$2292,3,0)</f>
        <v>44777</v>
      </c>
      <c r="C39" s="60">
        <f>VLOOKUP($A39,'Return Data'!$B$7:$R$2292,4,0)</f>
        <v>258.206163743746</v>
      </c>
      <c r="D39" s="60">
        <f>VLOOKUP($A39,'Return Data'!$B$7:$R$2292,10,0)</f>
        <v>5.0616000000000003</v>
      </c>
      <c r="E39" s="61">
        <f t="shared" si="0"/>
        <v>2</v>
      </c>
      <c r="F39" s="60">
        <f>VLOOKUP($A39,'Return Data'!$B$7:$R$2292,11,0)</f>
        <v>-0.17760000000000001</v>
      </c>
      <c r="G39" s="61">
        <f t="shared" si="1"/>
        <v>10</v>
      </c>
      <c r="H39" s="60">
        <f>VLOOKUP($A39,'Return Data'!$B$7:$R$2292,12,0)</f>
        <v>-1.2875000000000001</v>
      </c>
      <c r="I39" s="61">
        <f t="shared" si="2"/>
        <v>11</v>
      </c>
      <c r="J39" s="60">
        <f>VLOOKUP($A39,'Return Data'!$B$7:$R$2292,13,0)</f>
        <v>5.9782000000000002</v>
      </c>
      <c r="K39" s="61">
        <f t="shared" si="3"/>
        <v>9</v>
      </c>
      <c r="L39" s="60">
        <f>VLOOKUP($A39,'Return Data'!$B$7:$R$2292,17,0)</f>
        <v>25.667200000000001</v>
      </c>
      <c r="M39" s="61">
        <f t="shared" si="4"/>
        <v>5</v>
      </c>
      <c r="N39" s="60">
        <f>VLOOKUP($A39,'Return Data'!$B$7:$R$2292,14,0)</f>
        <v>16.201599999999999</v>
      </c>
      <c r="O39" s="61">
        <f t="shared" si="8"/>
        <v>7</v>
      </c>
      <c r="P39" s="60">
        <f>VLOOKUP($A39,'Return Data'!$B$7:$R$2292,15,0)</f>
        <v>9.2225000000000001</v>
      </c>
      <c r="Q39" s="61">
        <f t="shared" si="9"/>
        <v>12</v>
      </c>
      <c r="R39" s="60">
        <f>VLOOKUP($A39,'Return Data'!$B$7:$R$2292,16,0)</f>
        <v>12.498799999999999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3.2372781249999991</v>
      </c>
      <c r="E41" s="69"/>
      <c r="F41" s="70">
        <f>AVERAGE(F8:F39)</f>
        <v>-1.586540625</v>
      </c>
      <c r="G41" s="69"/>
      <c r="H41" s="70">
        <f>AVERAGE(H8:H39)</f>
        <v>-2.4535218749999994</v>
      </c>
      <c r="I41" s="69"/>
      <c r="J41" s="70">
        <f>AVERAGE(J8:J39)</f>
        <v>3.5718562500000002</v>
      </c>
      <c r="K41" s="69"/>
      <c r="L41" s="70">
        <f>AVERAGE(L8:L39)</f>
        <v>21.20704375</v>
      </c>
      <c r="M41" s="69"/>
      <c r="N41" s="70">
        <f>AVERAGE(N8:N39)</f>
        <v>14.775703225806451</v>
      </c>
      <c r="O41" s="69"/>
      <c r="P41" s="70">
        <f>AVERAGE(P8:P39)</f>
        <v>9.2441679999999966</v>
      </c>
      <c r="Q41" s="69"/>
      <c r="R41" s="70">
        <f>AVERAGE(R8:R39)</f>
        <v>11.900424999999998</v>
      </c>
      <c r="S41" s="71"/>
    </row>
    <row r="42" spans="1:19" x14ac:dyDescent="0.3">
      <c r="A42" s="68" t="s">
        <v>28</v>
      </c>
      <c r="B42" s="69"/>
      <c r="C42" s="69"/>
      <c r="D42" s="70">
        <f>MIN(D8:D39)</f>
        <v>-1.6187</v>
      </c>
      <c r="E42" s="69"/>
      <c r="F42" s="70">
        <f>MIN(F8:F39)</f>
        <v>-8.4136000000000006</v>
      </c>
      <c r="G42" s="69"/>
      <c r="H42" s="70">
        <f>MIN(H8:H39)</f>
        <v>-10.1135</v>
      </c>
      <c r="I42" s="69"/>
      <c r="J42" s="70">
        <f>MIN(J8:J39)</f>
        <v>-5.4710999999999999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5.7756999999999996</v>
      </c>
      <c r="E43" s="73"/>
      <c r="F43" s="74">
        <f>MAX(F8:F39)</f>
        <v>2.4140000000000001</v>
      </c>
      <c r="G43" s="73"/>
      <c r="H43" s="74">
        <f>MAX(H8:H39)</f>
        <v>4.2229999999999999</v>
      </c>
      <c r="I43" s="73"/>
      <c r="J43" s="74">
        <f>MAX(J8:J39)</f>
        <v>15.7576</v>
      </c>
      <c r="K43" s="73"/>
      <c r="L43" s="74">
        <f>MAX(L8:L39)</f>
        <v>38.196399999999997</v>
      </c>
      <c r="M43" s="73"/>
      <c r="N43" s="74">
        <f>MAX(N8:N39)</f>
        <v>29.189699999999998</v>
      </c>
      <c r="O43" s="73"/>
      <c r="P43" s="74">
        <f>MAX(P8:P39)</f>
        <v>18.076699999999999</v>
      </c>
      <c r="Q43" s="73"/>
      <c r="R43" s="74">
        <f>MAX(R8:R39)</f>
        <v>18.798300000000001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44777</v>
      </c>
      <c r="C8" s="60">
        <f>VLOOKUP($A8,'Return Data'!$B$7:$R$2292,4,0)</f>
        <v>56.0745</v>
      </c>
      <c r="D8" s="60">
        <f>VLOOKUP($A8,'Return Data'!$B$7:$R$2292,10,0)</f>
        <v>9.1929999999999996</v>
      </c>
      <c r="E8" s="61">
        <f t="shared" ref="E8:E27" si="0">RANK(D8,D$8:D$27,0)</f>
        <v>13</v>
      </c>
      <c r="F8" s="60">
        <f>VLOOKUP($A8,'Return Data'!$B$7:$R$2292,11,0)</f>
        <v>6.3391999999999999</v>
      </c>
      <c r="G8" s="61">
        <f t="shared" ref="G8:G27" si="1">RANK(F8,F$8:F$27,0)</f>
        <v>2</v>
      </c>
      <c r="H8" s="60">
        <f>VLOOKUP($A8,'Return Data'!$B$7:$R$2292,12,0)</f>
        <v>5.0739999999999998</v>
      </c>
      <c r="I8" s="61">
        <f t="shared" ref="I8:I27" si="2">RANK(H8,H$8:H$27,0)</f>
        <v>2</v>
      </c>
      <c r="J8" s="60">
        <f>VLOOKUP($A8,'Return Data'!$B$7:$R$2292,13,0)</f>
        <v>7.3268000000000004</v>
      </c>
      <c r="K8" s="61">
        <f t="shared" ref="K8:K27" si="3">RANK(J8,J$8:J$27,0)</f>
        <v>5</v>
      </c>
      <c r="L8" s="60">
        <f>VLOOKUP($A8,'Return Data'!$B$7:$R$2292,17,0)</f>
        <v>15.430899999999999</v>
      </c>
      <c r="M8" s="61">
        <f t="shared" ref="M8:M25" si="4">RANK(L8,L$8:L$27,0)</f>
        <v>2</v>
      </c>
      <c r="N8" s="60">
        <f>VLOOKUP($A8,'Return Data'!$B$7:$R$2292,14,0)</f>
        <v>10.545999999999999</v>
      </c>
      <c r="O8" s="61">
        <f t="shared" ref="O8:O25" si="5">RANK(N8,N$8:N$27,0)</f>
        <v>6</v>
      </c>
      <c r="P8" s="60">
        <f>VLOOKUP($A8,'Return Data'!$B$7:$R$2292,15,0)</f>
        <v>6.8743999999999996</v>
      </c>
      <c r="Q8" s="61">
        <f t="shared" ref="Q8:Q25" si="6">RANK(P8,P$8:P$27,0)</f>
        <v>12</v>
      </c>
      <c r="R8" s="60">
        <f>VLOOKUP($A8,'Return Data'!$B$7:$R$2292,16,0)</f>
        <v>10.814399999999999</v>
      </c>
      <c r="S8" s="62">
        <f t="shared" ref="S8:S27" si="7">RANK(R8,R$8:R$27,0)</f>
        <v>1</v>
      </c>
    </row>
    <row r="9" spans="1:20" x14ac:dyDescent="0.3">
      <c r="A9" s="58" t="s">
        <v>1510</v>
      </c>
      <c r="B9" s="59">
        <f>VLOOKUP($A9,'Return Data'!$B$7:$R$2292,3,0)</f>
        <v>44777</v>
      </c>
      <c r="C9" s="60">
        <f>VLOOKUP($A9,'Return Data'!$B$7:$R$2292,4,0)</f>
        <v>27.3659</v>
      </c>
      <c r="D9" s="60">
        <f>VLOOKUP($A9,'Return Data'!$B$7:$R$2292,10,0)</f>
        <v>8.3864999999999998</v>
      </c>
      <c r="E9" s="61">
        <f t="shared" si="0"/>
        <v>15</v>
      </c>
      <c r="F9" s="60">
        <f>VLOOKUP($A9,'Return Data'!$B$7:$R$2292,11,0)</f>
        <v>0.44529999999999997</v>
      </c>
      <c r="G9" s="61">
        <f t="shared" si="1"/>
        <v>17</v>
      </c>
      <c r="H9" s="60">
        <f>VLOOKUP($A9,'Return Data'!$B$7:$R$2292,12,0)</f>
        <v>1.3304</v>
      </c>
      <c r="I9" s="61">
        <f t="shared" si="2"/>
        <v>14</v>
      </c>
      <c r="J9" s="60">
        <f>VLOOKUP($A9,'Return Data'!$B$7:$R$2292,13,0)</f>
        <v>4.0721999999999996</v>
      </c>
      <c r="K9" s="61">
        <f t="shared" si="3"/>
        <v>13</v>
      </c>
      <c r="L9" s="60">
        <f>VLOOKUP($A9,'Return Data'!$B$7:$R$2292,17,0)</f>
        <v>10.379</v>
      </c>
      <c r="M9" s="61">
        <f t="shared" si="4"/>
        <v>9</v>
      </c>
      <c r="N9" s="60">
        <f>VLOOKUP($A9,'Return Data'!$B$7:$R$2292,14,0)</f>
        <v>10.6061</v>
      </c>
      <c r="O9" s="61">
        <f t="shared" si="5"/>
        <v>5</v>
      </c>
      <c r="P9" s="60">
        <f>VLOOKUP($A9,'Return Data'!$B$7:$R$2292,15,0)</f>
        <v>7.4645000000000001</v>
      </c>
      <c r="Q9" s="61">
        <f t="shared" si="6"/>
        <v>6</v>
      </c>
      <c r="R9" s="60">
        <f>VLOOKUP($A9,'Return Data'!$B$7:$R$2292,16,0)</f>
        <v>9.1989000000000001</v>
      </c>
      <c r="S9" s="62">
        <f t="shared" si="7"/>
        <v>9</v>
      </c>
    </row>
    <row r="10" spans="1:20" x14ac:dyDescent="0.3">
      <c r="A10" s="58" t="s">
        <v>1963</v>
      </c>
      <c r="B10" s="59">
        <f>VLOOKUP($A10,'Return Data'!$B$7:$R$2292,3,0)</f>
        <v>44777</v>
      </c>
      <c r="C10" s="60">
        <f>VLOOKUP($A10,'Return Data'!$B$7:$R$2292,4,0)</f>
        <v>40.801299999999998</v>
      </c>
      <c r="D10" s="60">
        <f>VLOOKUP($A10,'Return Data'!$B$7:$R$2292,10,0)</f>
        <v>11.59</v>
      </c>
      <c r="E10" s="61">
        <f t="shared" si="0"/>
        <v>3</v>
      </c>
      <c r="F10" s="60">
        <f>VLOOKUP($A10,'Return Data'!$B$7:$R$2292,11,0)</f>
        <v>3.3264</v>
      </c>
      <c r="G10" s="61">
        <f t="shared" si="1"/>
        <v>7</v>
      </c>
      <c r="H10" s="60">
        <f>VLOOKUP($A10,'Return Data'!$B$7:$R$2292,12,0)</f>
        <v>1.5096000000000001</v>
      </c>
      <c r="I10" s="61">
        <f t="shared" si="2"/>
        <v>11</v>
      </c>
      <c r="J10" s="60">
        <f>VLOOKUP($A10,'Return Data'!$B$7:$R$2292,13,0)</f>
        <v>3.8567999999999998</v>
      </c>
      <c r="K10" s="61">
        <f t="shared" si="3"/>
        <v>14</v>
      </c>
      <c r="L10" s="60">
        <f>VLOOKUP($A10,'Return Data'!$B$7:$R$2292,17,0)</f>
        <v>8.1050000000000004</v>
      </c>
      <c r="M10" s="61">
        <f t="shared" si="4"/>
        <v>15</v>
      </c>
      <c r="N10" s="60">
        <f>VLOOKUP($A10,'Return Data'!$B$7:$R$2292,14,0)</f>
        <v>8.2891999999999992</v>
      </c>
      <c r="O10" s="61">
        <f t="shared" si="5"/>
        <v>13</v>
      </c>
      <c r="P10" s="60">
        <f>VLOOKUP($A10,'Return Data'!$B$7:$R$2292,15,0)</f>
        <v>7.673</v>
      </c>
      <c r="Q10" s="61">
        <f t="shared" si="6"/>
        <v>5</v>
      </c>
      <c r="R10" s="60">
        <f>VLOOKUP($A10,'Return Data'!$B$7:$R$2292,16,0)</f>
        <v>9.4778000000000002</v>
      </c>
      <c r="S10" s="62">
        <f t="shared" si="7"/>
        <v>8</v>
      </c>
    </row>
    <row r="11" spans="1:20" x14ac:dyDescent="0.3">
      <c r="A11" s="58" t="s">
        <v>2019</v>
      </c>
      <c r="B11" s="59">
        <f>VLOOKUP($A11,'Return Data'!$B$7:$R$2292,3,0)</f>
        <v>44777</v>
      </c>
      <c r="C11" s="60">
        <f>VLOOKUP($A11,'Return Data'!$B$7:$R$2292,4,0)</f>
        <v>28.729600000000001</v>
      </c>
      <c r="D11" s="60">
        <f>VLOOKUP($A11,'Return Data'!$B$7:$R$2292,10,0)</f>
        <v>6.7539999999999996</v>
      </c>
      <c r="E11" s="61">
        <f t="shared" si="0"/>
        <v>17</v>
      </c>
      <c r="F11" s="60">
        <f>VLOOKUP($A11,'Return Data'!$B$7:$R$2292,11,0)</f>
        <v>38.590800000000002</v>
      </c>
      <c r="G11" s="61">
        <f t="shared" si="1"/>
        <v>1</v>
      </c>
      <c r="H11" s="60">
        <f>VLOOKUP($A11,'Return Data'!$B$7:$R$2292,12,0)</f>
        <v>25.779900000000001</v>
      </c>
      <c r="I11" s="61">
        <f t="shared" si="2"/>
        <v>1</v>
      </c>
      <c r="J11" s="60">
        <f>VLOOKUP($A11,'Return Data'!$B$7:$R$2292,13,0)</f>
        <v>22.4161</v>
      </c>
      <c r="K11" s="61">
        <f t="shared" si="3"/>
        <v>1</v>
      </c>
      <c r="L11" s="60">
        <f>VLOOKUP($A11,'Return Data'!$B$7:$R$2292,17,0)</f>
        <v>17.671800000000001</v>
      </c>
      <c r="M11" s="61">
        <f t="shared" si="4"/>
        <v>1</v>
      </c>
      <c r="N11" s="60">
        <f>VLOOKUP($A11,'Return Data'!$B$7:$R$2292,14,0)</f>
        <v>15.1242</v>
      </c>
      <c r="O11" s="61">
        <f t="shared" si="5"/>
        <v>1</v>
      </c>
      <c r="P11" s="60">
        <f>VLOOKUP($A11,'Return Data'!$B$7:$R$2292,15,0)</f>
        <v>7.0824999999999996</v>
      </c>
      <c r="Q11" s="61">
        <f t="shared" si="6"/>
        <v>9</v>
      </c>
      <c r="R11" s="60">
        <f>VLOOKUP($A11,'Return Data'!$B$7:$R$2292,16,0)</f>
        <v>8.5991</v>
      </c>
      <c r="S11" s="62">
        <f t="shared" si="7"/>
        <v>12</v>
      </c>
    </row>
    <row r="12" spans="1:20" x14ac:dyDescent="0.3">
      <c r="A12" s="58" t="s">
        <v>1512</v>
      </c>
      <c r="B12" s="59">
        <f>VLOOKUP($A12,'Return Data'!$B$7:$R$2292,3,0)</f>
        <v>44777</v>
      </c>
      <c r="C12" s="60">
        <f>VLOOKUP($A12,'Return Data'!$B$7:$R$2292,4,0)</f>
        <v>84.110500000000002</v>
      </c>
      <c r="D12" s="60">
        <f>VLOOKUP($A12,'Return Data'!$B$7:$R$2292,10,0)</f>
        <v>10.108000000000001</v>
      </c>
      <c r="E12" s="61">
        <f t="shared" si="0"/>
        <v>9</v>
      </c>
      <c r="F12" s="60">
        <f>VLOOKUP($A12,'Return Data'!$B$7:$R$2292,11,0)</f>
        <v>2.6589</v>
      </c>
      <c r="G12" s="61">
        <f t="shared" si="1"/>
        <v>10</v>
      </c>
      <c r="H12" s="60">
        <f>VLOOKUP($A12,'Return Data'!$B$7:$R$2292,12,0)</f>
        <v>2.6019000000000001</v>
      </c>
      <c r="I12" s="61">
        <f t="shared" si="2"/>
        <v>6</v>
      </c>
      <c r="J12" s="60">
        <f>VLOOKUP($A12,'Return Data'!$B$7:$R$2292,13,0)</f>
        <v>4.7628000000000004</v>
      </c>
      <c r="K12" s="61">
        <f t="shared" si="3"/>
        <v>10</v>
      </c>
      <c r="L12" s="60">
        <f>VLOOKUP($A12,'Return Data'!$B$7:$R$2292,17,0)</f>
        <v>10.333</v>
      </c>
      <c r="M12" s="61">
        <f t="shared" si="4"/>
        <v>10</v>
      </c>
      <c r="N12" s="60">
        <f>VLOOKUP($A12,'Return Data'!$B$7:$R$2292,14,0)</f>
        <v>11.065200000000001</v>
      </c>
      <c r="O12" s="61">
        <f t="shared" si="5"/>
        <v>4</v>
      </c>
      <c r="P12" s="60">
        <f>VLOOKUP($A12,'Return Data'!$B$7:$R$2292,15,0)</f>
        <v>8.81</v>
      </c>
      <c r="Q12" s="61">
        <f t="shared" si="6"/>
        <v>2</v>
      </c>
      <c r="R12" s="60">
        <f>VLOOKUP($A12,'Return Data'!$B$7:$R$2292,16,0)</f>
        <v>9.8828999999999994</v>
      </c>
      <c r="S12" s="62">
        <f t="shared" si="7"/>
        <v>4</v>
      </c>
    </row>
    <row r="13" spans="1:20" x14ac:dyDescent="0.3">
      <c r="A13" s="58" t="s">
        <v>1513</v>
      </c>
      <c r="B13" s="59">
        <f>VLOOKUP($A13,'Return Data'!$B$7:$R$2292,3,0)</f>
        <v>44777</v>
      </c>
      <c r="C13" s="60">
        <f>VLOOKUP($A13,'Return Data'!$B$7:$R$2292,4,0)</f>
        <v>48.692900000000002</v>
      </c>
      <c r="D13" s="60">
        <f>VLOOKUP($A13,'Return Data'!$B$7:$R$2292,10,0)</f>
        <v>6.8083</v>
      </c>
      <c r="E13" s="61">
        <f t="shared" si="0"/>
        <v>16</v>
      </c>
      <c r="F13" s="60">
        <f>VLOOKUP($A13,'Return Data'!$B$7:$R$2292,11,0)</f>
        <v>-0.23330000000000001</v>
      </c>
      <c r="G13" s="61">
        <f t="shared" si="1"/>
        <v>19</v>
      </c>
      <c r="H13" s="60">
        <f>VLOOKUP($A13,'Return Data'!$B$7:$R$2292,12,0)</f>
        <v>2.2370000000000001</v>
      </c>
      <c r="I13" s="61">
        <f t="shared" si="2"/>
        <v>9</v>
      </c>
      <c r="J13" s="60">
        <f>VLOOKUP($A13,'Return Data'!$B$7:$R$2292,13,0)</f>
        <v>3.0310999999999999</v>
      </c>
      <c r="K13" s="61">
        <f t="shared" si="3"/>
        <v>18</v>
      </c>
      <c r="L13" s="60">
        <f>VLOOKUP($A13,'Return Data'!$B$7:$R$2292,17,0)</f>
        <v>9.4859000000000009</v>
      </c>
      <c r="M13" s="61">
        <f t="shared" si="4"/>
        <v>12</v>
      </c>
      <c r="N13" s="60">
        <f>VLOOKUP($A13,'Return Data'!$B$7:$R$2292,14,0)</f>
        <v>9.0762</v>
      </c>
      <c r="O13" s="61">
        <f t="shared" si="5"/>
        <v>11</v>
      </c>
      <c r="P13" s="60">
        <f>VLOOKUP($A13,'Return Data'!$B$7:$R$2292,15,0)</f>
        <v>5.7954999999999997</v>
      </c>
      <c r="Q13" s="61">
        <f t="shared" si="6"/>
        <v>18</v>
      </c>
      <c r="R13" s="60">
        <f>VLOOKUP($A13,'Return Data'!$B$7:$R$2292,16,0)</f>
        <v>8.2646999999999995</v>
      </c>
      <c r="S13" s="62">
        <f t="shared" si="7"/>
        <v>15</v>
      </c>
    </row>
    <row r="14" spans="1:20" x14ac:dyDescent="0.3">
      <c r="A14" s="58" t="s">
        <v>1514</v>
      </c>
      <c r="B14" s="59">
        <f>VLOOKUP($A14,'Return Data'!$B$7:$R$2292,3,0)</f>
        <v>44777</v>
      </c>
      <c r="C14" s="60">
        <f>VLOOKUP($A14,'Return Data'!$B$7:$R$2292,4,0)</f>
        <v>73.831900000000005</v>
      </c>
      <c r="D14" s="60">
        <f>VLOOKUP($A14,'Return Data'!$B$7:$R$2292,10,0)</f>
        <v>10.066000000000001</v>
      </c>
      <c r="E14" s="61">
        <f t="shared" si="0"/>
        <v>10</v>
      </c>
      <c r="F14" s="60">
        <f>VLOOKUP($A14,'Return Data'!$B$7:$R$2292,11,0)</f>
        <v>2.1802000000000001</v>
      </c>
      <c r="G14" s="61">
        <f t="shared" si="1"/>
        <v>11</v>
      </c>
      <c r="H14" s="60">
        <f>VLOOKUP($A14,'Return Data'!$B$7:$R$2292,12,0)</f>
        <v>1.4883999999999999</v>
      </c>
      <c r="I14" s="61">
        <f t="shared" si="2"/>
        <v>12</v>
      </c>
      <c r="J14" s="60">
        <f>VLOOKUP($A14,'Return Data'!$B$7:$R$2292,13,0)</f>
        <v>3.7496999999999998</v>
      </c>
      <c r="K14" s="61">
        <f t="shared" si="3"/>
        <v>15</v>
      </c>
      <c r="L14" s="60">
        <f>VLOOKUP($A14,'Return Data'!$B$7:$R$2292,17,0)</f>
        <v>8.8646999999999991</v>
      </c>
      <c r="M14" s="61">
        <f t="shared" si="4"/>
        <v>14</v>
      </c>
      <c r="N14" s="60">
        <f>VLOOKUP($A14,'Return Data'!$B$7:$R$2292,14,0)</f>
        <v>7.7404000000000002</v>
      </c>
      <c r="O14" s="61">
        <f t="shared" si="5"/>
        <v>15</v>
      </c>
      <c r="P14" s="60">
        <f>VLOOKUP($A14,'Return Data'!$B$7:$R$2292,15,0)</f>
        <v>6.4135</v>
      </c>
      <c r="Q14" s="61">
        <f t="shared" si="6"/>
        <v>14</v>
      </c>
      <c r="R14" s="60">
        <f>VLOOKUP($A14,'Return Data'!$B$7:$R$2292,16,0)</f>
        <v>8.9427000000000003</v>
      </c>
      <c r="S14" s="62">
        <f t="shared" si="7"/>
        <v>10</v>
      </c>
    </row>
    <row r="15" spans="1:20" x14ac:dyDescent="0.3">
      <c r="A15" s="58" t="s">
        <v>1516</v>
      </c>
      <c r="B15" s="59">
        <f>VLOOKUP($A15,'Return Data'!$B$7:$R$2292,3,0)</f>
        <v>44777</v>
      </c>
      <c r="C15" s="60">
        <f>VLOOKUP($A15,'Return Data'!$B$7:$R$2292,4,0)</f>
        <v>63.388300000000001</v>
      </c>
      <c r="D15" s="60">
        <f>VLOOKUP($A15,'Return Data'!$B$7:$R$2292,10,0)</f>
        <v>10.904199999999999</v>
      </c>
      <c r="E15" s="61">
        <f t="shared" si="0"/>
        <v>6</v>
      </c>
      <c r="F15" s="60">
        <f>VLOOKUP($A15,'Return Data'!$B$7:$R$2292,11,0)</f>
        <v>2.8765999999999998</v>
      </c>
      <c r="G15" s="61">
        <f t="shared" si="1"/>
        <v>9</v>
      </c>
      <c r="H15" s="60">
        <f>VLOOKUP($A15,'Return Data'!$B$7:$R$2292,12,0)</f>
        <v>2.4542000000000002</v>
      </c>
      <c r="I15" s="61">
        <f t="shared" si="2"/>
        <v>7</v>
      </c>
      <c r="J15" s="60">
        <f>VLOOKUP($A15,'Return Data'!$B$7:$R$2292,13,0)</f>
        <v>5.0907</v>
      </c>
      <c r="K15" s="61">
        <f t="shared" si="3"/>
        <v>9</v>
      </c>
      <c r="L15" s="60">
        <f>VLOOKUP($A15,'Return Data'!$B$7:$R$2292,17,0)</f>
        <v>13.0977</v>
      </c>
      <c r="M15" s="61">
        <f t="shared" si="4"/>
        <v>6</v>
      </c>
      <c r="N15" s="60">
        <f>VLOOKUP($A15,'Return Data'!$B$7:$R$2292,14,0)</f>
        <v>10.0547</v>
      </c>
      <c r="O15" s="61">
        <f t="shared" si="5"/>
        <v>8</v>
      </c>
      <c r="P15" s="60">
        <f>VLOOKUP($A15,'Return Data'!$B$7:$R$2292,15,0)</f>
        <v>7.2514000000000003</v>
      </c>
      <c r="Q15" s="61">
        <f t="shared" si="6"/>
        <v>7</v>
      </c>
      <c r="R15" s="60">
        <f>VLOOKUP($A15,'Return Data'!$B$7:$R$2292,16,0)</f>
        <v>9.5267999999999997</v>
      </c>
      <c r="S15" s="62">
        <f t="shared" si="7"/>
        <v>7</v>
      </c>
    </row>
    <row r="16" spans="1:20" x14ac:dyDescent="0.3">
      <c r="A16" s="58" t="s">
        <v>1517</v>
      </c>
      <c r="B16" s="59">
        <f>VLOOKUP($A16,'Return Data'!$B$7:$R$2292,3,0)</f>
        <v>44777</v>
      </c>
      <c r="C16" s="60">
        <f>VLOOKUP($A16,'Return Data'!$B$7:$R$2292,4,0)</f>
        <v>50.185099999999998</v>
      </c>
      <c r="D16" s="60">
        <f>VLOOKUP($A16,'Return Data'!$B$7:$R$2292,10,0)</f>
        <v>12.0121</v>
      </c>
      <c r="E16" s="61">
        <f t="shared" si="0"/>
        <v>2</v>
      </c>
      <c r="F16" s="60">
        <f>VLOOKUP($A16,'Return Data'!$B$7:$R$2292,11,0)</f>
        <v>0.89159999999999995</v>
      </c>
      <c r="G16" s="61">
        <f t="shared" si="1"/>
        <v>15</v>
      </c>
      <c r="H16" s="60">
        <f>VLOOKUP($A16,'Return Data'!$B$7:$R$2292,12,0)</f>
        <v>0.73560000000000003</v>
      </c>
      <c r="I16" s="61">
        <f t="shared" si="2"/>
        <v>17</v>
      </c>
      <c r="J16" s="60">
        <f>VLOOKUP($A16,'Return Data'!$B$7:$R$2292,13,0)</f>
        <v>4.3063000000000002</v>
      </c>
      <c r="K16" s="61">
        <f t="shared" si="3"/>
        <v>12</v>
      </c>
      <c r="L16" s="60">
        <f>VLOOKUP($A16,'Return Data'!$B$7:$R$2292,17,0)</f>
        <v>9.1915999999999993</v>
      </c>
      <c r="M16" s="61">
        <f t="shared" si="4"/>
        <v>13</v>
      </c>
      <c r="N16" s="60">
        <f>VLOOKUP($A16,'Return Data'!$B$7:$R$2292,14,0)</f>
        <v>9.0746000000000002</v>
      </c>
      <c r="O16" s="61">
        <f t="shared" si="5"/>
        <v>12</v>
      </c>
      <c r="P16" s="60">
        <f>VLOOKUP($A16,'Return Data'!$B$7:$R$2292,15,0)</f>
        <v>6.9084000000000003</v>
      </c>
      <c r="Q16" s="61">
        <f t="shared" si="6"/>
        <v>11</v>
      </c>
      <c r="R16" s="60">
        <f>VLOOKUP($A16,'Return Data'!$B$7:$R$2292,16,0)</f>
        <v>8.6260999999999992</v>
      </c>
      <c r="S16" s="62">
        <f t="shared" si="7"/>
        <v>11</v>
      </c>
    </row>
    <row r="17" spans="1:19" x14ac:dyDescent="0.3">
      <c r="A17" s="58" t="s">
        <v>1518</v>
      </c>
      <c r="B17" s="59">
        <f>VLOOKUP($A17,'Return Data'!$B$7:$R$2292,3,0)</f>
        <v>44777</v>
      </c>
      <c r="C17" s="60">
        <f>VLOOKUP($A17,'Return Data'!$B$7:$R$2292,4,0)</f>
        <v>60.798999999999999</v>
      </c>
      <c r="D17" s="60">
        <f>VLOOKUP($A17,'Return Data'!$B$7:$R$2292,10,0)</f>
        <v>10.480700000000001</v>
      </c>
      <c r="E17" s="61">
        <f t="shared" si="0"/>
        <v>8</v>
      </c>
      <c r="F17" s="60">
        <f>VLOOKUP($A17,'Return Data'!$B$7:$R$2292,11,0)</f>
        <v>3.8927</v>
      </c>
      <c r="G17" s="61">
        <f t="shared" si="1"/>
        <v>4</v>
      </c>
      <c r="H17" s="60">
        <f>VLOOKUP($A17,'Return Data'!$B$7:$R$2292,12,0)</f>
        <v>3.3936000000000002</v>
      </c>
      <c r="I17" s="61">
        <f t="shared" si="2"/>
        <v>5</v>
      </c>
      <c r="J17" s="60">
        <f>VLOOKUP($A17,'Return Data'!$B$7:$R$2292,13,0)</f>
        <v>7.3758999999999997</v>
      </c>
      <c r="K17" s="61">
        <f t="shared" si="3"/>
        <v>4</v>
      </c>
      <c r="L17" s="60">
        <f>VLOOKUP($A17,'Return Data'!$B$7:$R$2292,17,0)</f>
        <v>10.8163</v>
      </c>
      <c r="M17" s="61">
        <f t="shared" si="4"/>
        <v>7</v>
      </c>
      <c r="N17" s="60">
        <f>VLOOKUP($A17,'Return Data'!$B$7:$R$2292,14,0)</f>
        <v>10.238799999999999</v>
      </c>
      <c r="O17" s="61">
        <f t="shared" si="5"/>
        <v>7</v>
      </c>
      <c r="P17" s="60">
        <f>VLOOKUP($A17,'Return Data'!$B$7:$R$2292,15,0)</f>
        <v>8.6784999999999997</v>
      </c>
      <c r="Q17" s="61">
        <f t="shared" si="6"/>
        <v>3</v>
      </c>
      <c r="R17" s="60">
        <f>VLOOKUP($A17,'Return Data'!$B$7:$R$2292,16,0)</f>
        <v>10.657500000000001</v>
      </c>
      <c r="S17" s="62">
        <f t="shared" si="7"/>
        <v>3</v>
      </c>
    </row>
    <row r="18" spans="1:19" x14ac:dyDescent="0.3">
      <c r="A18" s="58" t="s">
        <v>1519</v>
      </c>
      <c r="B18" s="59">
        <f>VLOOKUP($A18,'Return Data'!$B$7:$R$2292,3,0)</f>
        <v>44777</v>
      </c>
      <c r="C18" s="60">
        <f>VLOOKUP($A18,'Return Data'!$B$7:$R$2292,4,0)</f>
        <v>28.265799999999999</v>
      </c>
      <c r="D18" s="60">
        <f>VLOOKUP($A18,'Return Data'!$B$7:$R$2292,10,0)</f>
        <v>9.3146000000000004</v>
      </c>
      <c r="E18" s="61">
        <f t="shared" si="0"/>
        <v>12</v>
      </c>
      <c r="F18" s="60">
        <f>VLOOKUP($A18,'Return Data'!$B$7:$R$2292,11,0)</f>
        <v>0.52649999999999997</v>
      </c>
      <c r="G18" s="61">
        <f t="shared" si="1"/>
        <v>16</v>
      </c>
      <c r="H18" s="60">
        <f>VLOOKUP($A18,'Return Data'!$B$7:$R$2292,12,0)</f>
        <v>2.69E-2</v>
      </c>
      <c r="I18" s="61">
        <f t="shared" si="2"/>
        <v>19</v>
      </c>
      <c r="J18" s="60">
        <f>VLOOKUP($A18,'Return Data'!$B$7:$R$2292,13,0)</f>
        <v>2.9348000000000001</v>
      </c>
      <c r="K18" s="61">
        <f t="shared" si="3"/>
        <v>19</v>
      </c>
      <c r="L18" s="60">
        <f>VLOOKUP($A18,'Return Data'!$B$7:$R$2292,17,0)</f>
        <v>6.8116000000000003</v>
      </c>
      <c r="M18" s="61">
        <f t="shared" si="4"/>
        <v>19</v>
      </c>
      <c r="N18" s="60">
        <f>VLOOKUP($A18,'Return Data'!$B$7:$R$2292,14,0)</f>
        <v>7.1116000000000001</v>
      </c>
      <c r="O18" s="61">
        <f t="shared" si="5"/>
        <v>17</v>
      </c>
      <c r="P18" s="60">
        <f>VLOOKUP($A18,'Return Data'!$B$7:$R$2292,15,0)</f>
        <v>6.0613000000000001</v>
      </c>
      <c r="Q18" s="61">
        <f t="shared" si="6"/>
        <v>17</v>
      </c>
      <c r="R18" s="60">
        <f>VLOOKUP($A18,'Return Data'!$B$7:$R$2292,16,0)</f>
        <v>8.5091000000000001</v>
      </c>
      <c r="S18" s="62">
        <f t="shared" si="7"/>
        <v>13</v>
      </c>
    </row>
    <row r="19" spans="1:19" x14ac:dyDescent="0.3">
      <c r="A19" s="58" t="s">
        <v>1521</v>
      </c>
      <c r="B19" s="59">
        <f>VLOOKUP($A19,'Return Data'!$B$7:$R$2292,3,0)</f>
        <v>44777</v>
      </c>
      <c r="C19" s="60">
        <f>VLOOKUP($A19,'Return Data'!$B$7:$R$2292,4,0)</f>
        <v>48.1295</v>
      </c>
      <c r="D19" s="60">
        <f>VLOOKUP($A19,'Return Data'!$B$7:$R$2292,10,0)</f>
        <v>10.5509</v>
      </c>
      <c r="E19" s="61">
        <f t="shared" si="0"/>
        <v>7</v>
      </c>
      <c r="F19" s="60">
        <f>VLOOKUP($A19,'Return Data'!$B$7:$R$2292,11,0)</f>
        <v>3.5274000000000001</v>
      </c>
      <c r="G19" s="61">
        <f t="shared" si="1"/>
        <v>6</v>
      </c>
      <c r="H19" s="60">
        <f>VLOOKUP($A19,'Return Data'!$B$7:$R$2292,12,0)</f>
        <v>2.3786</v>
      </c>
      <c r="I19" s="61">
        <f t="shared" si="2"/>
        <v>8</v>
      </c>
      <c r="J19" s="60">
        <f>VLOOKUP($A19,'Return Data'!$B$7:$R$2292,13,0)</f>
        <v>6.6879999999999997</v>
      </c>
      <c r="K19" s="61">
        <f t="shared" si="3"/>
        <v>7</v>
      </c>
      <c r="L19" s="60">
        <f>VLOOKUP($A19,'Return Data'!$B$7:$R$2292,17,0)</f>
        <v>13.666499999999999</v>
      </c>
      <c r="M19" s="61">
        <f t="shared" si="4"/>
        <v>4</v>
      </c>
      <c r="N19" s="60">
        <f>VLOOKUP($A19,'Return Data'!$B$7:$R$2292,14,0)</f>
        <v>12.6655</v>
      </c>
      <c r="O19" s="61">
        <f t="shared" si="5"/>
        <v>2</v>
      </c>
      <c r="P19" s="60">
        <f>VLOOKUP($A19,'Return Data'!$B$7:$R$2292,15,0)</f>
        <v>9.5406999999999993</v>
      </c>
      <c r="Q19" s="61">
        <f t="shared" si="6"/>
        <v>1</v>
      </c>
      <c r="R19" s="60">
        <f>VLOOKUP($A19,'Return Data'!$B$7:$R$2292,16,0)</f>
        <v>10.6629</v>
      </c>
      <c r="S19" s="62">
        <f t="shared" si="7"/>
        <v>2</v>
      </c>
    </row>
    <row r="20" spans="1:19" x14ac:dyDescent="0.3">
      <c r="A20" s="58" t="s">
        <v>1522</v>
      </c>
      <c r="B20" s="59">
        <f>VLOOKUP($A20,'Return Data'!$B$7:$R$2292,3,0)</f>
        <v>44777</v>
      </c>
      <c r="C20" s="60">
        <f>VLOOKUP($A20,'Return Data'!$B$7:$R$2292,4,0)</f>
        <v>46.143999999999998</v>
      </c>
      <c r="D20" s="60">
        <f>VLOOKUP($A20,'Return Data'!$B$7:$R$2292,10,0)</f>
        <v>6.2211999999999996</v>
      </c>
      <c r="E20" s="61">
        <f t="shared" si="0"/>
        <v>18</v>
      </c>
      <c r="F20" s="60">
        <f>VLOOKUP($A20,'Return Data'!$B$7:$R$2292,11,0)</f>
        <v>-1.1627000000000001</v>
      </c>
      <c r="G20" s="61">
        <f t="shared" si="1"/>
        <v>20</v>
      </c>
      <c r="H20" s="60">
        <f>VLOOKUP($A20,'Return Data'!$B$7:$R$2292,12,0)</f>
        <v>0.52810000000000001</v>
      </c>
      <c r="I20" s="61">
        <f t="shared" si="2"/>
        <v>18</v>
      </c>
      <c r="J20" s="60">
        <f>VLOOKUP($A20,'Return Data'!$B$7:$R$2292,13,0)</f>
        <v>3.4224999999999999</v>
      </c>
      <c r="K20" s="61">
        <f t="shared" si="3"/>
        <v>17</v>
      </c>
      <c r="L20" s="60">
        <f>VLOOKUP($A20,'Return Data'!$B$7:$R$2292,17,0)</f>
        <v>8.0129999999999999</v>
      </c>
      <c r="M20" s="61">
        <f t="shared" si="4"/>
        <v>16</v>
      </c>
      <c r="N20" s="60">
        <f>VLOOKUP($A20,'Return Data'!$B$7:$R$2292,14,0)</f>
        <v>7.3362999999999996</v>
      </c>
      <c r="O20" s="61">
        <f t="shared" si="5"/>
        <v>16</v>
      </c>
      <c r="P20" s="60">
        <f>VLOOKUP($A20,'Return Data'!$B$7:$R$2292,15,0)</f>
        <v>6.4481000000000002</v>
      </c>
      <c r="Q20" s="61">
        <f t="shared" si="6"/>
        <v>13</v>
      </c>
      <c r="R20" s="60">
        <f>VLOOKUP($A20,'Return Data'!$B$7:$R$2292,16,0)</f>
        <v>7.8129</v>
      </c>
      <c r="S20" s="62">
        <f t="shared" si="7"/>
        <v>18</v>
      </c>
    </row>
    <row r="21" spans="1:19" x14ac:dyDescent="0.3">
      <c r="A21" s="58" t="s">
        <v>1523</v>
      </c>
      <c r="B21" s="59">
        <f>VLOOKUP($A21,'Return Data'!$B$7:$R$2292,3,0)</f>
        <v>44777</v>
      </c>
      <c r="C21" s="60">
        <f>VLOOKUP($A21,'Return Data'!$B$7:$R$2292,4,0)</f>
        <v>73.319900000000004</v>
      </c>
      <c r="D21" s="60">
        <f>VLOOKUP($A21,'Return Data'!$B$7:$R$2292,10,0)</f>
        <v>12.645</v>
      </c>
      <c r="E21" s="61">
        <f t="shared" si="0"/>
        <v>1</v>
      </c>
      <c r="F21" s="60">
        <f>VLOOKUP($A21,'Return Data'!$B$7:$R$2292,11,0)</f>
        <v>2.8782999999999999</v>
      </c>
      <c r="G21" s="61">
        <f t="shared" si="1"/>
        <v>8</v>
      </c>
      <c r="H21" s="60">
        <f>VLOOKUP($A21,'Return Data'!$B$7:$R$2292,12,0)</f>
        <v>1.8046</v>
      </c>
      <c r="I21" s="61">
        <f t="shared" si="2"/>
        <v>10</v>
      </c>
      <c r="J21" s="60">
        <f>VLOOKUP($A21,'Return Data'!$B$7:$R$2292,13,0)</f>
        <v>4.3929999999999998</v>
      </c>
      <c r="K21" s="61">
        <f t="shared" si="3"/>
        <v>11</v>
      </c>
      <c r="L21" s="60">
        <f>VLOOKUP($A21,'Return Data'!$B$7:$R$2292,17,0)</f>
        <v>6.9518000000000004</v>
      </c>
      <c r="M21" s="61">
        <f t="shared" si="4"/>
        <v>18</v>
      </c>
      <c r="N21" s="60">
        <f>VLOOKUP($A21,'Return Data'!$B$7:$R$2292,14,0)</f>
        <v>7.8045999999999998</v>
      </c>
      <c r="O21" s="61">
        <f t="shared" si="5"/>
        <v>14</v>
      </c>
      <c r="P21" s="60">
        <f>VLOOKUP($A21,'Return Data'!$B$7:$R$2292,15,0)</f>
        <v>6.9657</v>
      </c>
      <c r="Q21" s="61">
        <f t="shared" si="6"/>
        <v>10</v>
      </c>
      <c r="R21" s="60">
        <f>VLOOKUP($A21,'Return Data'!$B$7:$R$2292,16,0)</f>
        <v>7.9181999999999997</v>
      </c>
      <c r="S21" s="62">
        <f t="shared" si="7"/>
        <v>17</v>
      </c>
    </row>
    <row r="22" spans="1:19" x14ac:dyDescent="0.3">
      <c r="A22" s="58" t="s">
        <v>1869</v>
      </c>
      <c r="B22" s="59">
        <f>VLOOKUP($A22,'Return Data'!$B$7:$R$2292,3,0)</f>
        <v>44777</v>
      </c>
      <c r="C22" s="60">
        <f>VLOOKUP($A22,'Return Data'!$B$7:$R$2292,4,0)</f>
        <v>25.6723</v>
      </c>
      <c r="D22" s="60">
        <f>VLOOKUP($A22,'Return Data'!$B$7:$R$2292,10,0)</f>
        <v>4.5454999999999997</v>
      </c>
      <c r="E22" s="61">
        <f t="shared" si="0"/>
        <v>19</v>
      </c>
      <c r="F22" s="60">
        <f>VLOOKUP($A22,'Return Data'!$B$7:$R$2292,11,0)</f>
        <v>1.1351</v>
      </c>
      <c r="G22" s="61">
        <f t="shared" si="1"/>
        <v>14</v>
      </c>
      <c r="H22" s="60">
        <f>VLOOKUP($A22,'Return Data'!$B$7:$R$2292,12,0)</f>
        <v>1.4064000000000001</v>
      </c>
      <c r="I22" s="61">
        <f t="shared" si="2"/>
        <v>13</v>
      </c>
      <c r="J22" s="60">
        <f>VLOOKUP($A22,'Return Data'!$B$7:$R$2292,13,0)</f>
        <v>3.6251000000000002</v>
      </c>
      <c r="K22" s="61">
        <f t="shared" si="3"/>
        <v>16</v>
      </c>
      <c r="L22" s="60">
        <f>VLOOKUP($A22,'Return Data'!$B$7:$R$2292,17,0)</f>
        <v>7.2663000000000002</v>
      </c>
      <c r="M22" s="61">
        <f t="shared" si="4"/>
        <v>17</v>
      </c>
      <c r="N22" s="60">
        <f>VLOOKUP($A22,'Return Data'!$B$7:$R$2292,14,0)</f>
        <v>6.7988</v>
      </c>
      <c r="O22" s="61">
        <f t="shared" si="5"/>
        <v>18</v>
      </c>
      <c r="P22" s="60">
        <f>VLOOKUP($A22,'Return Data'!$B$7:$R$2292,15,0)</f>
        <v>6.1003999999999996</v>
      </c>
      <c r="Q22" s="61">
        <f t="shared" si="6"/>
        <v>16</v>
      </c>
      <c r="R22" s="60">
        <f>VLOOKUP($A22,'Return Data'!$B$7:$R$2292,16,0)</f>
        <v>8.3119999999999994</v>
      </c>
      <c r="S22" s="62">
        <f t="shared" si="7"/>
        <v>14</v>
      </c>
    </row>
    <row r="23" spans="1:19" x14ac:dyDescent="0.3">
      <c r="A23" s="58" t="s">
        <v>1524</v>
      </c>
      <c r="B23" s="59">
        <f>VLOOKUP($A23,'Return Data'!$B$7:$R$2292,3,0)</f>
        <v>44777</v>
      </c>
      <c r="C23" s="60">
        <f>VLOOKUP($A23,'Return Data'!$B$7:$R$2292,4,0)</f>
        <v>48.598700000000001</v>
      </c>
      <c r="D23" s="60">
        <f>VLOOKUP($A23,'Return Data'!$B$7:$R$2292,10,0)</f>
        <v>8.4517000000000007</v>
      </c>
      <c r="E23" s="61">
        <f t="shared" si="0"/>
        <v>14</v>
      </c>
      <c r="F23" s="60">
        <f>VLOOKUP($A23,'Return Data'!$B$7:$R$2292,11,0)</f>
        <v>4.0416999999999996</v>
      </c>
      <c r="G23" s="61">
        <f t="shared" si="1"/>
        <v>3</v>
      </c>
      <c r="H23" s="60">
        <f>VLOOKUP($A23,'Return Data'!$B$7:$R$2292,12,0)</f>
        <v>4.3160999999999996</v>
      </c>
      <c r="I23" s="61">
        <f t="shared" si="2"/>
        <v>3</v>
      </c>
      <c r="J23" s="60">
        <f>VLOOKUP($A23,'Return Data'!$B$7:$R$2292,13,0)</f>
        <v>6.4901999999999997</v>
      </c>
      <c r="K23" s="61">
        <f t="shared" si="3"/>
        <v>8</v>
      </c>
      <c r="L23" s="60">
        <f>VLOOKUP($A23,'Return Data'!$B$7:$R$2292,17,0)</f>
        <v>9.7074999999999996</v>
      </c>
      <c r="M23" s="61">
        <f t="shared" si="4"/>
        <v>11</v>
      </c>
      <c r="N23" s="60">
        <f>VLOOKUP($A23,'Return Data'!$B$7:$R$2292,14,0)</f>
        <v>2.2509999999999999</v>
      </c>
      <c r="O23" s="61">
        <f t="shared" si="5"/>
        <v>19</v>
      </c>
      <c r="P23" s="60">
        <f>VLOOKUP($A23,'Return Data'!$B$7:$R$2292,15,0)</f>
        <v>2.8083</v>
      </c>
      <c r="Q23" s="61">
        <f t="shared" si="6"/>
        <v>19</v>
      </c>
      <c r="R23" s="60">
        <f>VLOOKUP($A23,'Return Data'!$B$7:$R$2292,16,0)</f>
        <v>6.9903000000000004</v>
      </c>
      <c r="S23" s="62">
        <f t="shared" si="7"/>
        <v>19</v>
      </c>
    </row>
    <row r="24" spans="1:19" x14ac:dyDescent="0.3">
      <c r="A24" s="58" t="s">
        <v>1906</v>
      </c>
      <c r="B24" s="59">
        <f>VLOOKUP($A24,'Return Data'!$B$7:$R$2292,3,0)</f>
        <v>44777</v>
      </c>
      <c r="C24" s="60">
        <f>VLOOKUP($A24,'Return Data'!$B$7:$R$2292,4,0)</f>
        <v>58.423999999999999</v>
      </c>
      <c r="D24" s="60">
        <f>VLOOKUP($A24,'Return Data'!$B$7:$R$2292,10,0)</f>
        <v>11.084199999999999</v>
      </c>
      <c r="E24" s="61">
        <f t="shared" si="0"/>
        <v>5</v>
      </c>
      <c r="F24" s="60">
        <f>VLOOKUP($A24,'Return Data'!$B$7:$R$2292,11,0)</f>
        <v>3.7907999999999999</v>
      </c>
      <c r="G24" s="61">
        <f t="shared" si="1"/>
        <v>5</v>
      </c>
      <c r="H24" s="60">
        <f>VLOOKUP($A24,'Return Data'!$B$7:$R$2292,12,0)</f>
        <v>3.5708000000000002</v>
      </c>
      <c r="I24" s="61">
        <f t="shared" si="2"/>
        <v>4</v>
      </c>
      <c r="J24" s="60">
        <f>VLOOKUP($A24,'Return Data'!$B$7:$R$2292,13,0)</f>
        <v>7.1257000000000001</v>
      </c>
      <c r="K24" s="61">
        <f t="shared" si="3"/>
        <v>6</v>
      </c>
      <c r="L24" s="60">
        <f>VLOOKUP($A24,'Return Data'!$B$7:$R$2292,17,0)</f>
        <v>13.6755</v>
      </c>
      <c r="M24" s="61">
        <f t="shared" si="4"/>
        <v>3</v>
      </c>
      <c r="N24" s="60">
        <f>VLOOKUP($A24,'Return Data'!$B$7:$R$2292,14,0)</f>
        <v>11.7996</v>
      </c>
      <c r="O24" s="61">
        <f t="shared" si="5"/>
        <v>3</v>
      </c>
      <c r="P24" s="60">
        <f>VLOOKUP($A24,'Return Data'!$B$7:$R$2292,15,0)</f>
        <v>8.0886999999999993</v>
      </c>
      <c r="Q24" s="61">
        <f t="shared" si="6"/>
        <v>4</v>
      </c>
      <c r="R24" s="60">
        <f>VLOOKUP($A24,'Return Data'!$B$7:$R$2292,16,0)</f>
        <v>9.8047000000000004</v>
      </c>
      <c r="S24" s="62">
        <f t="shared" si="7"/>
        <v>5</v>
      </c>
    </row>
    <row r="25" spans="1:19" x14ac:dyDescent="0.3">
      <c r="A25" s="58" t="s">
        <v>1526</v>
      </c>
      <c r="B25" s="59">
        <f>VLOOKUP($A25,'Return Data'!$B$7:$R$2292,3,0)</f>
        <v>44777</v>
      </c>
      <c r="C25" s="60">
        <f>VLOOKUP($A25,'Return Data'!$B$7:$R$2292,4,0)</f>
        <v>25.473500000000001</v>
      </c>
      <c r="D25" s="60">
        <f>VLOOKUP($A25,'Return Data'!$B$7:$R$2292,10,0)</f>
        <v>9.9118999999999993</v>
      </c>
      <c r="E25" s="61">
        <f t="shared" si="0"/>
        <v>11</v>
      </c>
      <c r="F25" s="60">
        <f>VLOOKUP($A25,'Return Data'!$B$7:$R$2292,11,0)</f>
        <v>1.7012</v>
      </c>
      <c r="G25" s="61">
        <f t="shared" si="1"/>
        <v>13</v>
      </c>
      <c r="H25" s="60">
        <f>VLOOKUP($A25,'Return Data'!$B$7:$R$2292,12,0)</f>
        <v>0.80120000000000002</v>
      </c>
      <c r="I25" s="61">
        <f t="shared" si="2"/>
        <v>16</v>
      </c>
      <c r="J25" s="60">
        <f>VLOOKUP($A25,'Return Data'!$B$7:$R$2292,13,0)</f>
        <v>9.4179999999999993</v>
      </c>
      <c r="K25" s="61">
        <f t="shared" si="3"/>
        <v>2</v>
      </c>
      <c r="L25" s="60">
        <f>VLOOKUP($A25,'Return Data'!$B$7:$R$2292,17,0)</f>
        <v>10.626799999999999</v>
      </c>
      <c r="M25" s="61">
        <f t="shared" si="4"/>
        <v>8</v>
      </c>
      <c r="N25" s="60">
        <f>VLOOKUP($A25,'Return Data'!$B$7:$R$2292,14,0)</f>
        <v>9.1600999999999999</v>
      </c>
      <c r="O25" s="61">
        <f t="shared" si="5"/>
        <v>10</v>
      </c>
      <c r="P25" s="60">
        <f>VLOOKUP($A25,'Return Data'!$B$7:$R$2292,15,0)</f>
        <v>6.1394000000000002</v>
      </c>
      <c r="Q25" s="61">
        <f t="shared" si="6"/>
        <v>15</v>
      </c>
      <c r="R25" s="60">
        <f>VLOOKUP($A25,'Return Data'!$B$7:$R$2292,16,0)</f>
        <v>8.1903000000000006</v>
      </c>
      <c r="S25" s="62">
        <f t="shared" si="7"/>
        <v>16</v>
      </c>
    </row>
    <row r="26" spans="1:19" x14ac:dyDescent="0.3">
      <c r="A26" s="58" t="s">
        <v>1527</v>
      </c>
      <c r="B26" s="59">
        <f>VLOOKUP($A26,'Return Data'!$B$7:$R$2292,3,0)</f>
        <v>0</v>
      </c>
      <c r="C26" s="60">
        <f>VLOOKUP($A26,'Return Data'!$B$7:$R$2292,4,0)</f>
        <v>0</v>
      </c>
      <c r="D26" s="60">
        <f>VLOOKUP($A26,'Return Data'!$B$7:$R$2292,10,0)</f>
        <v>0</v>
      </c>
      <c r="E26" s="61">
        <f t="shared" si="0"/>
        <v>20</v>
      </c>
      <c r="F26" s="60">
        <f>VLOOKUP($A26,'Return Data'!$B$7:$R$2292,11,0)</f>
        <v>0</v>
      </c>
      <c r="G26" s="61">
        <f t="shared" si="1"/>
        <v>18</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44777</v>
      </c>
      <c r="C27" s="60">
        <f>VLOOKUP($A27,'Return Data'!$B$7:$R$2292,4,0)</f>
        <v>55.433199999999999</v>
      </c>
      <c r="D27" s="60">
        <f>VLOOKUP($A27,'Return Data'!$B$7:$R$2292,10,0)</f>
        <v>11.1839</v>
      </c>
      <c r="E27" s="61">
        <f t="shared" si="0"/>
        <v>4</v>
      </c>
      <c r="F27" s="60">
        <f>VLOOKUP($A27,'Return Data'!$B$7:$R$2292,11,0)</f>
        <v>1.8681000000000001</v>
      </c>
      <c r="G27" s="61">
        <f t="shared" si="1"/>
        <v>12</v>
      </c>
      <c r="H27" s="60">
        <f>VLOOKUP($A27,'Return Data'!$B$7:$R$2292,12,0)</f>
        <v>1.0639000000000001</v>
      </c>
      <c r="I27" s="61">
        <f t="shared" si="2"/>
        <v>15</v>
      </c>
      <c r="J27" s="60">
        <f>VLOOKUP($A27,'Return Data'!$B$7:$R$2292,13,0)</f>
        <v>7.4801000000000002</v>
      </c>
      <c r="K27" s="61">
        <f t="shared" si="3"/>
        <v>3</v>
      </c>
      <c r="L27" s="60">
        <f>VLOOKUP($A27,'Return Data'!$B$7:$R$2292,17,0)</f>
        <v>13.177099999999999</v>
      </c>
      <c r="M27" s="61">
        <f>RANK(L27,L$8:L$27,0)</f>
        <v>5</v>
      </c>
      <c r="N27" s="60">
        <f>VLOOKUP($A27,'Return Data'!$B$7:$R$2292,14,0)</f>
        <v>9.4489999999999998</v>
      </c>
      <c r="O27" s="61">
        <f>RANK(N27,N$8:N$27,0)</f>
        <v>9</v>
      </c>
      <c r="P27" s="60">
        <f>VLOOKUP($A27,'Return Data'!$B$7:$R$2292,15,0)</f>
        <v>7.1482000000000001</v>
      </c>
      <c r="Q27" s="61">
        <f>RANK(P27,P$8:P$27,0)</f>
        <v>8</v>
      </c>
      <c r="R27" s="60">
        <f>VLOOKUP($A27,'Return Data'!$B$7:$R$2292,16,0)</f>
        <v>9.5363000000000007</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9.0105850000000007</v>
      </c>
      <c r="E29" s="69"/>
      <c r="F29" s="70">
        <f>AVERAGE(F8:F27)</f>
        <v>3.96374</v>
      </c>
      <c r="G29" s="69"/>
      <c r="H29" s="70">
        <f>AVERAGE(H8:H27)</f>
        <v>3.1250599999999995</v>
      </c>
      <c r="I29" s="69"/>
      <c r="J29" s="70">
        <f>AVERAGE(J8:J27)</f>
        <v>5.8782899999999998</v>
      </c>
      <c r="K29" s="69"/>
      <c r="L29" s="70">
        <f>AVERAGE(L8:L27)</f>
        <v>10.698526315789474</v>
      </c>
      <c r="M29" s="69"/>
      <c r="N29" s="70">
        <f>AVERAGE(N8:N27)</f>
        <v>9.273257894736842</v>
      </c>
      <c r="O29" s="69"/>
      <c r="P29" s="70">
        <f>AVERAGE(P8:P27)</f>
        <v>6.9606578947368405</v>
      </c>
      <c r="Q29" s="69"/>
      <c r="R29" s="70">
        <f>AVERAGE(R8:R27)</f>
        <v>8.5863800000000001</v>
      </c>
      <c r="S29" s="71"/>
    </row>
    <row r="30" spans="1:19" x14ac:dyDescent="0.3">
      <c r="A30" s="68" t="s">
        <v>28</v>
      </c>
      <c r="B30" s="69"/>
      <c r="C30" s="69"/>
      <c r="D30" s="70">
        <f>MIN(D8:D27)</f>
        <v>0</v>
      </c>
      <c r="E30" s="69"/>
      <c r="F30" s="70">
        <f>MIN(F8:F27)</f>
        <v>-1.1627000000000001</v>
      </c>
      <c r="G30" s="69"/>
      <c r="H30" s="70">
        <f>MIN(H8:H27)</f>
        <v>0</v>
      </c>
      <c r="I30" s="69"/>
      <c r="J30" s="70">
        <f>MIN(J8:J27)</f>
        <v>0</v>
      </c>
      <c r="K30" s="69"/>
      <c r="L30" s="70">
        <f>MIN(L8:L27)</f>
        <v>6.8116000000000003</v>
      </c>
      <c r="M30" s="69"/>
      <c r="N30" s="70">
        <f>MIN(N8:N27)</f>
        <v>2.2509999999999999</v>
      </c>
      <c r="O30" s="69"/>
      <c r="P30" s="70">
        <f>MIN(P8:P27)</f>
        <v>2.8083</v>
      </c>
      <c r="Q30" s="69"/>
      <c r="R30" s="70">
        <f>MIN(R8:R27)</f>
        <v>0</v>
      </c>
      <c r="S30" s="71"/>
    </row>
    <row r="31" spans="1:19" ht="15" thickBot="1" x14ac:dyDescent="0.35">
      <c r="A31" s="72" t="s">
        <v>29</v>
      </c>
      <c r="B31" s="73"/>
      <c r="C31" s="73"/>
      <c r="D31" s="74">
        <f>MAX(D8:D27)</f>
        <v>12.645</v>
      </c>
      <c r="E31" s="73"/>
      <c r="F31" s="74">
        <f>MAX(F8:F27)</f>
        <v>38.590800000000002</v>
      </c>
      <c r="G31" s="73"/>
      <c r="H31" s="74">
        <f>MAX(H8:H27)</f>
        <v>25.779900000000001</v>
      </c>
      <c r="I31" s="73"/>
      <c r="J31" s="74">
        <f>MAX(J8:J27)</f>
        <v>22.4161</v>
      </c>
      <c r="K31" s="73"/>
      <c r="L31" s="74">
        <f>MAX(L8:L27)</f>
        <v>17.671800000000001</v>
      </c>
      <c r="M31" s="73"/>
      <c r="N31" s="74">
        <f>MAX(N8:N27)</f>
        <v>15.1242</v>
      </c>
      <c r="O31" s="73"/>
      <c r="P31" s="74">
        <f>MAX(P8:P27)</f>
        <v>9.5406999999999993</v>
      </c>
      <c r="Q31" s="73"/>
      <c r="R31" s="74">
        <f>MAX(R8:R27)</f>
        <v>10.814399999999999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44777</v>
      </c>
      <c r="C8" s="60">
        <f>VLOOKUP($A8,'Return Data'!$B$7:$R$2292,4,0)</f>
        <v>51.573999999999998</v>
      </c>
      <c r="D8" s="60">
        <f>VLOOKUP($A8,'Return Data'!$B$7:$R$2292,10,0)</f>
        <v>8.2097999999999995</v>
      </c>
      <c r="E8" s="61">
        <f t="shared" ref="E8:E27" si="0">RANK(D8,D$8:D$27,0)</f>
        <v>13</v>
      </c>
      <c r="F8" s="60">
        <f>VLOOKUP($A8,'Return Data'!$B$7:$R$2292,11,0)</f>
        <v>5.3368000000000002</v>
      </c>
      <c r="G8" s="61">
        <f t="shared" ref="G8:G27" si="1">RANK(F8,F$8:F$27,0)</f>
        <v>2</v>
      </c>
      <c r="H8" s="60">
        <f>VLOOKUP($A8,'Return Data'!$B$7:$R$2292,12,0)</f>
        <v>4.1325000000000003</v>
      </c>
      <c r="I8" s="61">
        <f t="shared" ref="I8:I27" si="2">RANK(H8,H$8:H$27,0)</f>
        <v>2</v>
      </c>
      <c r="J8" s="60">
        <f>VLOOKUP($A8,'Return Data'!$B$7:$R$2292,13,0)</f>
        <v>6.3758999999999997</v>
      </c>
      <c r="K8" s="61">
        <f t="shared" ref="K8:K27" si="3">RANK(J8,J$8:J$27,0)</f>
        <v>6</v>
      </c>
      <c r="L8" s="60">
        <f>VLOOKUP($A8,'Return Data'!$B$7:$R$2292,17,0)</f>
        <v>14.4436</v>
      </c>
      <c r="M8" s="61">
        <f t="shared" ref="M8:M25" si="4">RANK(L8,L$8:L$27,0)</f>
        <v>2</v>
      </c>
      <c r="N8" s="60">
        <f>VLOOKUP($A8,'Return Data'!$B$7:$R$2292,14,0)</f>
        <v>9.6196999999999999</v>
      </c>
      <c r="O8" s="61">
        <f t="shared" ref="O8:O25" si="5">RANK(N8,N$8:N$27,0)</f>
        <v>5</v>
      </c>
      <c r="P8" s="60">
        <f>VLOOKUP($A8,'Return Data'!$B$7:$R$2292,15,0)</f>
        <v>5.9161999999999999</v>
      </c>
      <c r="Q8" s="61">
        <f t="shared" ref="Q8:Q25" si="6">RANK(P8,P$8:P$27,0)</f>
        <v>10</v>
      </c>
      <c r="R8" s="60">
        <f>VLOOKUP($A8,'Return Data'!$B$7:$R$2292,16,0)</f>
        <v>9.4245999999999999</v>
      </c>
      <c r="S8" s="62">
        <f t="shared" ref="S8:S27" si="7">RANK(R8,R$8:R$27,0)</f>
        <v>3</v>
      </c>
    </row>
    <row r="9" spans="1:20" x14ac:dyDescent="0.3">
      <c r="A9" s="58" t="s">
        <v>1893</v>
      </c>
      <c r="B9" s="59">
        <f>VLOOKUP($A9,'Return Data'!$B$7:$R$2292,3,0)</f>
        <v>44777</v>
      </c>
      <c r="C9" s="60">
        <f>VLOOKUP($A9,'Return Data'!$B$7:$R$2292,4,0)</f>
        <v>24.316600000000001</v>
      </c>
      <c r="D9" s="60">
        <f>VLOOKUP($A9,'Return Data'!$B$7:$R$2292,10,0)</f>
        <v>6.9273999999999996</v>
      </c>
      <c r="E9" s="61">
        <f t="shared" si="0"/>
        <v>15</v>
      </c>
      <c r="F9" s="60">
        <f>VLOOKUP($A9,'Return Data'!$B$7:$R$2292,11,0)</f>
        <v>-0.9607</v>
      </c>
      <c r="G9" s="61">
        <f t="shared" si="1"/>
        <v>19</v>
      </c>
      <c r="H9" s="60">
        <f>VLOOKUP($A9,'Return Data'!$B$7:$R$2292,12,0)</f>
        <v>-7.5600000000000001E-2</v>
      </c>
      <c r="I9" s="61">
        <f t="shared" si="2"/>
        <v>15</v>
      </c>
      <c r="J9" s="60">
        <f>VLOOKUP($A9,'Return Data'!$B$7:$R$2292,13,0)</f>
        <v>2.6739999999999999</v>
      </c>
      <c r="K9" s="61">
        <f t="shared" si="3"/>
        <v>15</v>
      </c>
      <c r="L9" s="60">
        <f>VLOOKUP($A9,'Return Data'!$B$7:$R$2292,17,0)</f>
        <v>9.0242000000000004</v>
      </c>
      <c r="M9" s="61">
        <f t="shared" si="4"/>
        <v>9</v>
      </c>
      <c r="N9" s="60">
        <f>VLOOKUP($A9,'Return Data'!$B$7:$R$2292,14,0)</f>
        <v>9.3572000000000006</v>
      </c>
      <c r="O9" s="61">
        <f t="shared" si="5"/>
        <v>8</v>
      </c>
      <c r="P9" s="60">
        <f>VLOOKUP($A9,'Return Data'!$B$7:$R$2292,15,0)</f>
        <v>6.2794999999999996</v>
      </c>
      <c r="Q9" s="61">
        <f t="shared" si="6"/>
        <v>8</v>
      </c>
      <c r="R9" s="60">
        <f>VLOOKUP($A9,'Return Data'!$B$7:$R$2292,16,0)</f>
        <v>7.6459999999999999</v>
      </c>
      <c r="S9" s="62">
        <f t="shared" si="7"/>
        <v>15</v>
      </c>
    </row>
    <row r="10" spans="1:20" x14ac:dyDescent="0.3">
      <c r="A10" s="58" t="s">
        <v>1964</v>
      </c>
      <c r="B10" s="59">
        <f>VLOOKUP($A10,'Return Data'!$B$7:$R$2292,3,0)</f>
        <v>44777</v>
      </c>
      <c r="C10" s="60">
        <f>VLOOKUP($A10,'Return Data'!$B$7:$R$2292,4,0)</f>
        <v>35.009099999999997</v>
      </c>
      <c r="D10" s="60">
        <f>VLOOKUP($A10,'Return Data'!$B$7:$R$2292,10,0)</f>
        <v>10.145099999999999</v>
      </c>
      <c r="E10" s="61">
        <f t="shared" si="0"/>
        <v>6</v>
      </c>
      <c r="F10" s="60">
        <f>VLOOKUP($A10,'Return Data'!$B$7:$R$2292,11,0)</f>
        <v>1.9048</v>
      </c>
      <c r="G10" s="61">
        <f t="shared" si="1"/>
        <v>9</v>
      </c>
      <c r="H10" s="60">
        <f>VLOOKUP($A10,'Return Data'!$B$7:$R$2292,12,0)</f>
        <v>-2.5899999999999999E-2</v>
      </c>
      <c r="I10" s="61">
        <f t="shared" si="2"/>
        <v>14</v>
      </c>
      <c r="J10" s="60">
        <f>VLOOKUP($A10,'Return Data'!$B$7:$R$2292,13,0)</f>
        <v>2.1960999999999999</v>
      </c>
      <c r="K10" s="61">
        <f t="shared" si="3"/>
        <v>16</v>
      </c>
      <c r="L10" s="60">
        <f>VLOOKUP($A10,'Return Data'!$B$7:$R$2292,17,0)</f>
        <v>6.3863000000000003</v>
      </c>
      <c r="M10" s="61">
        <f t="shared" si="4"/>
        <v>16</v>
      </c>
      <c r="N10" s="60">
        <f>VLOOKUP($A10,'Return Data'!$B$7:$R$2292,14,0)</f>
        <v>6.5907</v>
      </c>
      <c r="O10" s="61">
        <f t="shared" si="5"/>
        <v>16</v>
      </c>
      <c r="P10" s="60">
        <f>VLOOKUP($A10,'Return Data'!$B$7:$R$2292,15,0)</f>
        <v>5.8005000000000004</v>
      </c>
      <c r="Q10" s="61">
        <f t="shared" si="6"/>
        <v>11</v>
      </c>
      <c r="R10" s="60">
        <f>VLOOKUP($A10,'Return Data'!$B$7:$R$2292,16,0)</f>
        <v>7.2618999999999998</v>
      </c>
      <c r="S10" s="62">
        <f t="shared" si="7"/>
        <v>16</v>
      </c>
    </row>
    <row r="11" spans="1:20" x14ac:dyDescent="0.3">
      <c r="A11" s="58" t="s">
        <v>2020</v>
      </c>
      <c r="B11" s="59">
        <f>VLOOKUP($A11,'Return Data'!$B$7:$R$2292,3,0)</f>
        <v>44777</v>
      </c>
      <c r="C11" s="60">
        <f>VLOOKUP($A11,'Return Data'!$B$7:$R$2292,4,0)</f>
        <v>27.397500000000001</v>
      </c>
      <c r="D11" s="60">
        <f>VLOOKUP($A11,'Return Data'!$B$7:$R$2292,10,0)</f>
        <v>6.1199000000000003</v>
      </c>
      <c r="E11" s="61">
        <f t="shared" si="0"/>
        <v>17</v>
      </c>
      <c r="F11" s="60">
        <f>VLOOKUP($A11,'Return Data'!$B$7:$R$2292,11,0)</f>
        <v>37.8583</v>
      </c>
      <c r="G11" s="61">
        <f t="shared" si="1"/>
        <v>1</v>
      </c>
      <c r="H11" s="60">
        <f>VLOOKUP($A11,'Return Data'!$B$7:$R$2292,12,0)</f>
        <v>25.093</v>
      </c>
      <c r="I11" s="61">
        <f t="shared" si="2"/>
        <v>1</v>
      </c>
      <c r="J11" s="60">
        <f>VLOOKUP($A11,'Return Data'!$B$7:$R$2292,13,0)</f>
        <v>21.763400000000001</v>
      </c>
      <c r="K11" s="61">
        <f t="shared" si="3"/>
        <v>1</v>
      </c>
      <c r="L11" s="60">
        <f>VLOOKUP($A11,'Return Data'!$B$7:$R$2292,17,0)</f>
        <v>17.015000000000001</v>
      </c>
      <c r="M11" s="61">
        <f t="shared" si="4"/>
        <v>1</v>
      </c>
      <c r="N11" s="60">
        <f>VLOOKUP($A11,'Return Data'!$B$7:$R$2292,14,0)</f>
        <v>14.469200000000001</v>
      </c>
      <c r="O11" s="61">
        <f t="shared" si="5"/>
        <v>1</v>
      </c>
      <c r="P11" s="60">
        <f>VLOOKUP($A11,'Return Data'!$B$7:$R$2292,15,0)</f>
        <v>6.4623999999999997</v>
      </c>
      <c r="Q11" s="61">
        <f t="shared" si="6"/>
        <v>7</v>
      </c>
      <c r="R11" s="60">
        <f>VLOOKUP($A11,'Return Data'!$B$7:$R$2292,16,0)</f>
        <v>7.8181000000000003</v>
      </c>
      <c r="S11" s="62">
        <f t="shared" si="7"/>
        <v>14</v>
      </c>
    </row>
    <row r="12" spans="1:20" x14ac:dyDescent="0.3">
      <c r="A12" s="58" t="s">
        <v>1531</v>
      </c>
      <c r="B12" s="59">
        <f>VLOOKUP($A12,'Return Data'!$B$7:$R$2292,3,0)</f>
        <v>44777</v>
      </c>
      <c r="C12" s="60">
        <f>VLOOKUP($A12,'Return Data'!$B$7:$R$2292,4,0)</f>
        <v>87.5026582132095</v>
      </c>
      <c r="D12" s="60">
        <f>VLOOKUP($A12,'Return Data'!$B$7:$R$2292,10,0)</f>
        <v>8.8393999999999995</v>
      </c>
      <c r="E12" s="61">
        <f t="shared" si="0"/>
        <v>11</v>
      </c>
      <c r="F12" s="60">
        <f>VLOOKUP($A12,'Return Data'!$B$7:$R$2292,11,0)</f>
        <v>1.4093</v>
      </c>
      <c r="G12" s="61">
        <f t="shared" si="1"/>
        <v>10</v>
      </c>
      <c r="H12" s="60">
        <f>VLOOKUP($A12,'Return Data'!$B$7:$R$2292,12,0)</f>
        <v>1.3290999999999999</v>
      </c>
      <c r="I12" s="61">
        <f t="shared" si="2"/>
        <v>8</v>
      </c>
      <c r="J12" s="60">
        <f>VLOOKUP($A12,'Return Data'!$B$7:$R$2292,13,0)</f>
        <v>3.4531000000000001</v>
      </c>
      <c r="K12" s="61">
        <f t="shared" si="3"/>
        <v>11</v>
      </c>
      <c r="L12" s="60">
        <f>VLOOKUP($A12,'Return Data'!$B$7:$R$2292,17,0)</f>
        <v>8.9586000000000006</v>
      </c>
      <c r="M12" s="61">
        <f t="shared" si="4"/>
        <v>11</v>
      </c>
      <c r="N12" s="60">
        <f>VLOOKUP($A12,'Return Data'!$B$7:$R$2292,14,0)</f>
        <v>9.7627000000000006</v>
      </c>
      <c r="O12" s="61">
        <f t="shared" si="5"/>
        <v>4</v>
      </c>
      <c r="P12" s="60">
        <f>VLOOKUP($A12,'Return Data'!$B$7:$R$2292,15,0)</f>
        <v>7.5975000000000001</v>
      </c>
      <c r="Q12" s="61">
        <f t="shared" si="6"/>
        <v>3</v>
      </c>
      <c r="R12" s="60">
        <f>VLOOKUP($A12,'Return Data'!$B$7:$R$2292,16,0)</f>
        <v>8.3955000000000002</v>
      </c>
      <c r="S12" s="62">
        <f t="shared" si="7"/>
        <v>9</v>
      </c>
    </row>
    <row r="13" spans="1:20" x14ac:dyDescent="0.3">
      <c r="A13" s="58" t="s">
        <v>1532</v>
      </c>
      <c r="B13" s="59">
        <f>VLOOKUP($A13,'Return Data'!$B$7:$R$2292,3,0)</f>
        <v>44777</v>
      </c>
      <c r="C13" s="60">
        <f>VLOOKUP($A13,'Return Data'!$B$7:$R$2292,4,0)</f>
        <v>44.068300000000001</v>
      </c>
      <c r="D13" s="60">
        <f>VLOOKUP($A13,'Return Data'!$B$7:$R$2292,10,0)</f>
        <v>6.1482000000000001</v>
      </c>
      <c r="E13" s="61">
        <f t="shared" si="0"/>
        <v>16</v>
      </c>
      <c r="F13" s="60">
        <f>VLOOKUP($A13,'Return Data'!$B$7:$R$2292,11,0)</f>
        <v>-0.88019999999999998</v>
      </c>
      <c r="G13" s="61">
        <f t="shared" si="1"/>
        <v>18</v>
      </c>
      <c r="H13" s="60">
        <f>VLOOKUP($A13,'Return Data'!$B$7:$R$2292,12,0)</f>
        <v>1.4505999999999999</v>
      </c>
      <c r="I13" s="61">
        <f t="shared" si="2"/>
        <v>7</v>
      </c>
      <c r="J13" s="60">
        <f>VLOOKUP($A13,'Return Data'!$B$7:$R$2292,13,0)</f>
        <v>2.0185</v>
      </c>
      <c r="K13" s="61">
        <f t="shared" si="3"/>
        <v>17</v>
      </c>
      <c r="L13" s="60">
        <f>VLOOKUP($A13,'Return Data'!$B$7:$R$2292,17,0)</f>
        <v>8.0305</v>
      </c>
      <c r="M13" s="61">
        <f t="shared" si="4"/>
        <v>12</v>
      </c>
      <c r="N13" s="60">
        <f>VLOOKUP($A13,'Return Data'!$B$7:$R$2292,14,0)</f>
        <v>7.532</v>
      </c>
      <c r="O13" s="61">
        <f t="shared" si="5"/>
        <v>11</v>
      </c>
      <c r="P13" s="60">
        <f>VLOOKUP($A13,'Return Data'!$B$7:$R$2292,15,0)</f>
        <v>4.3432000000000004</v>
      </c>
      <c r="Q13" s="61">
        <f t="shared" si="6"/>
        <v>18</v>
      </c>
      <c r="R13" s="60">
        <f>VLOOKUP($A13,'Return Data'!$B$7:$R$2292,16,0)</f>
        <v>8.5105000000000004</v>
      </c>
      <c r="S13" s="62">
        <f t="shared" si="7"/>
        <v>7</v>
      </c>
    </row>
    <row r="14" spans="1:20" x14ac:dyDescent="0.3">
      <c r="A14" s="58" t="s">
        <v>1533</v>
      </c>
      <c r="B14" s="59">
        <f>VLOOKUP($A14,'Return Data'!$B$7:$R$2292,3,0)</f>
        <v>44777</v>
      </c>
      <c r="C14" s="60">
        <f>VLOOKUP($A14,'Return Data'!$B$7:$R$2292,4,0)</f>
        <v>68.665700000000001</v>
      </c>
      <c r="D14" s="60">
        <f>VLOOKUP($A14,'Return Data'!$B$7:$R$2292,10,0)</f>
        <v>9.2241999999999997</v>
      </c>
      <c r="E14" s="61">
        <f t="shared" si="0"/>
        <v>8</v>
      </c>
      <c r="F14" s="60">
        <f>VLOOKUP($A14,'Return Data'!$B$7:$R$2292,11,0)</f>
        <v>1.3261000000000001</v>
      </c>
      <c r="G14" s="61">
        <f t="shared" si="1"/>
        <v>11</v>
      </c>
      <c r="H14" s="60">
        <f>VLOOKUP($A14,'Return Data'!$B$7:$R$2292,12,0)</f>
        <v>0.65580000000000005</v>
      </c>
      <c r="I14" s="61">
        <f t="shared" si="2"/>
        <v>11</v>
      </c>
      <c r="J14" s="60">
        <f>VLOOKUP($A14,'Return Data'!$B$7:$R$2292,13,0)</f>
        <v>2.9110999999999998</v>
      </c>
      <c r="K14" s="61">
        <f t="shared" si="3"/>
        <v>12</v>
      </c>
      <c r="L14" s="60">
        <f>VLOOKUP($A14,'Return Data'!$B$7:$R$2292,17,0)</f>
        <v>8.0188000000000006</v>
      </c>
      <c r="M14" s="61">
        <f t="shared" si="4"/>
        <v>13</v>
      </c>
      <c r="N14" s="60">
        <f>VLOOKUP($A14,'Return Data'!$B$7:$R$2292,14,0)</f>
        <v>6.8841999999999999</v>
      </c>
      <c r="O14" s="61">
        <f t="shared" si="5"/>
        <v>13</v>
      </c>
      <c r="P14" s="60">
        <f>VLOOKUP($A14,'Return Data'!$B$7:$R$2292,15,0)</f>
        <v>5.6066000000000003</v>
      </c>
      <c r="Q14" s="61">
        <f t="shared" si="6"/>
        <v>13</v>
      </c>
      <c r="R14" s="60">
        <f>VLOOKUP($A14,'Return Data'!$B$7:$R$2292,16,0)</f>
        <v>9.2124000000000006</v>
      </c>
      <c r="S14" s="62">
        <f t="shared" si="7"/>
        <v>5</v>
      </c>
    </row>
    <row r="15" spans="1:20" x14ac:dyDescent="0.3">
      <c r="A15" s="58" t="s">
        <v>1535</v>
      </c>
      <c r="B15" s="59">
        <f>VLOOKUP($A15,'Return Data'!$B$7:$R$2292,3,0)</f>
        <v>44777</v>
      </c>
      <c r="C15" s="60">
        <f>VLOOKUP($A15,'Return Data'!$B$7:$R$2292,4,0)</f>
        <v>60.507800000000003</v>
      </c>
      <c r="D15" s="60">
        <f>VLOOKUP($A15,'Return Data'!$B$7:$R$2292,10,0)</f>
        <v>10.539400000000001</v>
      </c>
      <c r="E15" s="61">
        <f t="shared" si="0"/>
        <v>5</v>
      </c>
      <c r="F15" s="60">
        <f>VLOOKUP($A15,'Return Data'!$B$7:$R$2292,11,0)</f>
        <v>2.4176000000000002</v>
      </c>
      <c r="G15" s="61">
        <f t="shared" si="1"/>
        <v>6</v>
      </c>
      <c r="H15" s="60">
        <f>VLOOKUP($A15,'Return Data'!$B$7:$R$2292,12,0)</f>
        <v>1.9871000000000001</v>
      </c>
      <c r="I15" s="61">
        <f t="shared" si="2"/>
        <v>6</v>
      </c>
      <c r="J15" s="60">
        <f>VLOOKUP($A15,'Return Data'!$B$7:$R$2292,13,0)</f>
        <v>4.6121999999999996</v>
      </c>
      <c r="K15" s="61">
        <f t="shared" si="3"/>
        <v>9</v>
      </c>
      <c r="L15" s="60">
        <f>VLOOKUP($A15,'Return Data'!$B$7:$R$2292,17,0)</f>
        <v>12.611000000000001</v>
      </c>
      <c r="M15" s="61">
        <f t="shared" si="4"/>
        <v>4</v>
      </c>
      <c r="N15" s="60">
        <f>VLOOKUP($A15,'Return Data'!$B$7:$R$2292,14,0)</f>
        <v>9.5869999999999997</v>
      </c>
      <c r="O15" s="61">
        <f t="shared" si="5"/>
        <v>6</v>
      </c>
      <c r="P15" s="60">
        <f>VLOOKUP($A15,'Return Data'!$B$7:$R$2292,15,0)</f>
        <v>6.7363999999999997</v>
      </c>
      <c r="Q15" s="61">
        <f t="shared" si="6"/>
        <v>5</v>
      </c>
      <c r="R15" s="60">
        <f>VLOOKUP($A15,'Return Data'!$B$7:$R$2292,16,0)</f>
        <v>10.151300000000001</v>
      </c>
      <c r="S15" s="62">
        <f t="shared" si="7"/>
        <v>1</v>
      </c>
    </row>
    <row r="16" spans="1:20" x14ac:dyDescent="0.3">
      <c r="A16" s="58" t="s">
        <v>1536</v>
      </c>
      <c r="B16" s="59">
        <f>VLOOKUP($A16,'Return Data'!$B$7:$R$2292,3,0)</f>
        <v>44777</v>
      </c>
      <c r="C16" s="60">
        <f>VLOOKUP($A16,'Return Data'!$B$7:$R$2292,4,0)</f>
        <v>46.051299999999998</v>
      </c>
      <c r="D16" s="60">
        <f>VLOOKUP($A16,'Return Data'!$B$7:$R$2292,10,0)</f>
        <v>10.686500000000001</v>
      </c>
      <c r="E16" s="61">
        <f t="shared" si="0"/>
        <v>2</v>
      </c>
      <c r="F16" s="60">
        <f>VLOOKUP($A16,'Return Data'!$B$7:$R$2292,11,0)</f>
        <v>-0.4108</v>
      </c>
      <c r="G16" s="61">
        <f t="shared" si="1"/>
        <v>16</v>
      </c>
      <c r="H16" s="60">
        <f>VLOOKUP($A16,'Return Data'!$B$7:$R$2292,12,0)</f>
        <v>-0.62990000000000002</v>
      </c>
      <c r="I16" s="61">
        <f t="shared" si="2"/>
        <v>19</v>
      </c>
      <c r="J16" s="60">
        <f>VLOOKUP($A16,'Return Data'!$B$7:$R$2292,13,0)</f>
        <v>2.8521000000000001</v>
      </c>
      <c r="K16" s="61">
        <f t="shared" si="3"/>
        <v>13</v>
      </c>
      <c r="L16" s="60">
        <f>VLOOKUP($A16,'Return Data'!$B$7:$R$2292,17,0)</f>
        <v>7.5380000000000003</v>
      </c>
      <c r="M16" s="61">
        <f t="shared" si="4"/>
        <v>14</v>
      </c>
      <c r="N16" s="60">
        <f>VLOOKUP($A16,'Return Data'!$B$7:$R$2292,14,0)</f>
        <v>7.3220000000000001</v>
      </c>
      <c r="O16" s="61">
        <f t="shared" si="5"/>
        <v>12</v>
      </c>
      <c r="P16" s="60">
        <f>VLOOKUP($A16,'Return Data'!$B$7:$R$2292,15,0)</f>
        <v>5.6048</v>
      </c>
      <c r="Q16" s="61">
        <f t="shared" si="6"/>
        <v>14</v>
      </c>
      <c r="R16" s="60">
        <f>VLOOKUP($A16,'Return Data'!$B$7:$R$2292,16,0)</f>
        <v>8.6272000000000002</v>
      </c>
      <c r="S16" s="62">
        <f t="shared" si="7"/>
        <v>6</v>
      </c>
    </row>
    <row r="17" spans="1:19" x14ac:dyDescent="0.3">
      <c r="A17" s="58" t="s">
        <v>1537</v>
      </c>
      <c r="B17" s="59">
        <f>VLOOKUP($A17,'Return Data'!$B$7:$R$2292,3,0)</f>
        <v>44777</v>
      </c>
      <c r="C17" s="60">
        <f>VLOOKUP($A17,'Return Data'!$B$7:$R$2292,4,0)</f>
        <v>56.506100000000004</v>
      </c>
      <c r="D17" s="60">
        <f>VLOOKUP($A17,'Return Data'!$B$7:$R$2292,10,0)</f>
        <v>9.7083999999999993</v>
      </c>
      <c r="E17" s="61">
        <f t="shared" si="0"/>
        <v>7</v>
      </c>
      <c r="F17" s="60">
        <f>VLOOKUP($A17,'Return Data'!$B$7:$R$2292,11,0)</f>
        <v>3.1187999999999998</v>
      </c>
      <c r="G17" s="61">
        <f t="shared" si="1"/>
        <v>5</v>
      </c>
      <c r="H17" s="60">
        <f>VLOOKUP($A17,'Return Data'!$B$7:$R$2292,12,0)</f>
        <v>2.5876000000000001</v>
      </c>
      <c r="I17" s="61">
        <f t="shared" si="2"/>
        <v>5</v>
      </c>
      <c r="J17" s="60">
        <f>VLOOKUP($A17,'Return Data'!$B$7:$R$2292,13,0)</f>
        <v>6.4988999999999999</v>
      </c>
      <c r="K17" s="61">
        <f t="shared" si="3"/>
        <v>5</v>
      </c>
      <c r="L17" s="60">
        <f>VLOOKUP($A17,'Return Data'!$B$7:$R$2292,17,0)</f>
        <v>9.875</v>
      </c>
      <c r="M17" s="61">
        <f t="shared" si="4"/>
        <v>7</v>
      </c>
      <c r="N17" s="60">
        <f>VLOOKUP($A17,'Return Data'!$B$7:$R$2292,14,0)</f>
        <v>9.3816000000000006</v>
      </c>
      <c r="O17" s="61">
        <f t="shared" si="5"/>
        <v>7</v>
      </c>
      <c r="P17" s="60">
        <f>VLOOKUP($A17,'Return Data'!$B$7:$R$2292,15,0)</f>
        <v>7.8459000000000003</v>
      </c>
      <c r="Q17" s="61">
        <f t="shared" si="6"/>
        <v>2</v>
      </c>
      <c r="R17" s="60">
        <f>VLOOKUP($A17,'Return Data'!$B$7:$R$2292,16,0)</f>
        <v>9.8919999999999995</v>
      </c>
      <c r="S17" s="62">
        <f t="shared" si="7"/>
        <v>2</v>
      </c>
    </row>
    <row r="18" spans="1:19" x14ac:dyDescent="0.3">
      <c r="A18" s="58" t="s">
        <v>1538</v>
      </c>
      <c r="B18" s="59">
        <f>VLOOKUP($A18,'Return Data'!$B$7:$R$2292,3,0)</f>
        <v>44777</v>
      </c>
      <c r="C18" s="60">
        <f>VLOOKUP($A18,'Return Data'!$B$7:$R$2292,4,0)</f>
        <v>25.961200000000002</v>
      </c>
      <c r="D18" s="60">
        <f>VLOOKUP($A18,'Return Data'!$B$7:$R$2292,10,0)</f>
        <v>8.3352000000000004</v>
      </c>
      <c r="E18" s="61">
        <f t="shared" si="0"/>
        <v>12</v>
      </c>
      <c r="F18" s="60">
        <f>VLOOKUP($A18,'Return Data'!$B$7:$R$2292,11,0)</f>
        <v>-0.41699999999999998</v>
      </c>
      <c r="G18" s="61">
        <f t="shared" si="1"/>
        <v>17</v>
      </c>
      <c r="H18" s="60">
        <f>VLOOKUP($A18,'Return Data'!$B$7:$R$2292,12,0)</f>
        <v>-0.92330000000000001</v>
      </c>
      <c r="I18" s="61">
        <f t="shared" si="2"/>
        <v>20</v>
      </c>
      <c r="J18" s="60">
        <f>VLOOKUP($A18,'Return Data'!$B$7:$R$2292,13,0)</f>
        <v>1.9618</v>
      </c>
      <c r="K18" s="61">
        <f t="shared" si="3"/>
        <v>18</v>
      </c>
      <c r="L18" s="60">
        <f>VLOOKUP($A18,'Return Data'!$B$7:$R$2292,17,0)</f>
        <v>5.8148999999999997</v>
      </c>
      <c r="M18" s="61">
        <f t="shared" si="4"/>
        <v>18</v>
      </c>
      <c r="N18" s="60">
        <f>VLOOKUP($A18,'Return Data'!$B$7:$R$2292,14,0)</f>
        <v>6.1208999999999998</v>
      </c>
      <c r="O18" s="61">
        <f t="shared" si="5"/>
        <v>17</v>
      </c>
      <c r="P18" s="60">
        <f>VLOOKUP($A18,'Return Data'!$B$7:$R$2292,15,0)</f>
        <v>5.1108000000000002</v>
      </c>
      <c r="Q18" s="61">
        <f t="shared" si="6"/>
        <v>15</v>
      </c>
      <c r="R18" s="60">
        <f>VLOOKUP($A18,'Return Data'!$B$7:$R$2292,16,0)</f>
        <v>7.9663000000000004</v>
      </c>
      <c r="S18" s="62">
        <f t="shared" si="7"/>
        <v>13</v>
      </c>
    </row>
    <row r="19" spans="1:19" x14ac:dyDescent="0.3">
      <c r="A19" s="58" t="s">
        <v>1540</v>
      </c>
      <c r="B19" s="59">
        <f>VLOOKUP($A19,'Return Data'!$B$7:$R$2292,3,0)</f>
        <v>44777</v>
      </c>
      <c r="C19" s="60">
        <f>VLOOKUP($A19,'Return Data'!$B$7:$R$2292,4,0)</f>
        <v>43.2761</v>
      </c>
      <c r="D19" s="60">
        <f>VLOOKUP($A19,'Return Data'!$B$7:$R$2292,10,0)</f>
        <v>9.1224000000000007</v>
      </c>
      <c r="E19" s="61">
        <f t="shared" si="0"/>
        <v>9</v>
      </c>
      <c r="F19" s="60">
        <f>VLOOKUP($A19,'Return Data'!$B$7:$R$2292,11,0)</f>
        <v>2.1113</v>
      </c>
      <c r="G19" s="61">
        <f t="shared" si="1"/>
        <v>7</v>
      </c>
      <c r="H19" s="60">
        <f>VLOOKUP($A19,'Return Data'!$B$7:$R$2292,12,0)</f>
        <v>0.96050000000000002</v>
      </c>
      <c r="I19" s="61">
        <f t="shared" si="2"/>
        <v>9</v>
      </c>
      <c r="J19" s="60">
        <f>VLOOKUP($A19,'Return Data'!$B$7:$R$2292,13,0)</f>
        <v>5.1984000000000004</v>
      </c>
      <c r="K19" s="61">
        <f t="shared" si="3"/>
        <v>8</v>
      </c>
      <c r="L19" s="60">
        <f>VLOOKUP($A19,'Return Data'!$B$7:$R$2292,17,0)</f>
        <v>12.1851</v>
      </c>
      <c r="M19" s="61">
        <f t="shared" si="4"/>
        <v>6</v>
      </c>
      <c r="N19" s="60">
        <f>VLOOKUP($A19,'Return Data'!$B$7:$R$2292,14,0)</f>
        <v>11.2668</v>
      </c>
      <c r="O19" s="61">
        <f t="shared" si="5"/>
        <v>2</v>
      </c>
      <c r="P19" s="60">
        <f>VLOOKUP($A19,'Return Data'!$B$7:$R$2292,15,0)</f>
        <v>8.1503999999999994</v>
      </c>
      <c r="Q19" s="61">
        <f t="shared" si="6"/>
        <v>1</v>
      </c>
      <c r="R19" s="60">
        <f>VLOOKUP($A19,'Return Data'!$B$7:$R$2292,16,0)</f>
        <v>8.1562000000000001</v>
      </c>
      <c r="S19" s="62">
        <f t="shared" si="7"/>
        <v>12</v>
      </c>
    </row>
    <row r="20" spans="1:19" x14ac:dyDescent="0.3">
      <c r="A20" s="58" t="s">
        <v>1541</v>
      </c>
      <c r="B20" s="59">
        <f>VLOOKUP($A20,'Return Data'!$B$7:$R$2292,3,0)</f>
        <v>44777</v>
      </c>
      <c r="C20" s="60">
        <f>VLOOKUP($A20,'Return Data'!$B$7:$R$2292,4,0)</f>
        <v>43.304400000000001</v>
      </c>
      <c r="D20" s="60">
        <f>VLOOKUP($A20,'Return Data'!$B$7:$R$2292,10,0)</f>
        <v>5.5449999999999999</v>
      </c>
      <c r="E20" s="61">
        <f t="shared" si="0"/>
        <v>18</v>
      </c>
      <c r="F20" s="60">
        <f>VLOOKUP($A20,'Return Data'!$B$7:$R$2292,11,0)</f>
        <v>-1.8127</v>
      </c>
      <c r="G20" s="61">
        <f t="shared" si="1"/>
        <v>20</v>
      </c>
      <c r="H20" s="60">
        <f>VLOOKUP($A20,'Return Data'!$B$7:$R$2292,12,0)</f>
        <v>-0.1205</v>
      </c>
      <c r="I20" s="61">
        <f t="shared" si="2"/>
        <v>16</v>
      </c>
      <c r="J20" s="60">
        <f>VLOOKUP($A20,'Return Data'!$B$7:$R$2292,13,0)</f>
        <v>2.7559</v>
      </c>
      <c r="K20" s="61">
        <f t="shared" si="3"/>
        <v>14</v>
      </c>
      <c r="L20" s="60">
        <f>VLOOKUP($A20,'Return Data'!$B$7:$R$2292,17,0)</f>
        <v>7.3609999999999998</v>
      </c>
      <c r="M20" s="61">
        <f t="shared" si="4"/>
        <v>15</v>
      </c>
      <c r="N20" s="60">
        <f>VLOOKUP($A20,'Return Data'!$B$7:$R$2292,14,0)</f>
        <v>6.7107000000000001</v>
      </c>
      <c r="O20" s="61">
        <f t="shared" si="5"/>
        <v>15</v>
      </c>
      <c r="P20" s="60">
        <f>VLOOKUP($A20,'Return Data'!$B$7:$R$2292,15,0)</f>
        <v>5.7729999999999997</v>
      </c>
      <c r="Q20" s="61">
        <f t="shared" si="6"/>
        <v>12</v>
      </c>
      <c r="R20" s="60">
        <f>VLOOKUP($A20,'Return Data'!$B$7:$R$2292,16,0)</f>
        <v>5.9135</v>
      </c>
      <c r="S20" s="62">
        <f t="shared" si="7"/>
        <v>19</v>
      </c>
    </row>
    <row r="21" spans="1:19" x14ac:dyDescent="0.3">
      <c r="A21" s="58" t="s">
        <v>1542</v>
      </c>
      <c r="B21" s="59">
        <f>VLOOKUP($A21,'Return Data'!$B$7:$R$2292,3,0)</f>
        <v>44777</v>
      </c>
      <c r="C21" s="60">
        <f>VLOOKUP($A21,'Return Data'!$B$7:$R$2292,4,0)</f>
        <v>68.012600000000006</v>
      </c>
      <c r="D21" s="60">
        <f>VLOOKUP($A21,'Return Data'!$B$7:$R$2292,10,0)</f>
        <v>11.687900000000001</v>
      </c>
      <c r="E21" s="61">
        <f t="shared" si="0"/>
        <v>1</v>
      </c>
      <c r="F21" s="60">
        <f>VLOOKUP($A21,'Return Data'!$B$7:$R$2292,11,0)</f>
        <v>1.9368000000000001</v>
      </c>
      <c r="G21" s="61">
        <f t="shared" si="1"/>
        <v>8</v>
      </c>
      <c r="H21" s="60">
        <f>VLOOKUP($A21,'Return Data'!$B$7:$R$2292,12,0)</f>
        <v>0.86339999999999995</v>
      </c>
      <c r="I21" s="61">
        <f t="shared" si="2"/>
        <v>10</v>
      </c>
      <c r="J21" s="60">
        <f>VLOOKUP($A21,'Return Data'!$B$7:$R$2292,13,0)</f>
        <v>3.4582000000000002</v>
      </c>
      <c r="K21" s="61">
        <f t="shared" si="3"/>
        <v>10</v>
      </c>
      <c r="L21" s="60">
        <f>VLOOKUP($A21,'Return Data'!$B$7:$R$2292,17,0)</f>
        <v>6.0320999999999998</v>
      </c>
      <c r="M21" s="61">
        <f t="shared" si="4"/>
        <v>17</v>
      </c>
      <c r="N21" s="60">
        <f>VLOOKUP($A21,'Return Data'!$B$7:$R$2292,14,0)</f>
        <v>6.8771000000000004</v>
      </c>
      <c r="O21" s="61">
        <f t="shared" si="5"/>
        <v>14</v>
      </c>
      <c r="P21" s="60">
        <f>VLOOKUP($A21,'Return Data'!$B$7:$R$2292,15,0)</f>
        <v>6.0377000000000001</v>
      </c>
      <c r="Q21" s="61">
        <f t="shared" si="6"/>
        <v>9</v>
      </c>
      <c r="R21" s="60">
        <f>VLOOKUP($A21,'Return Data'!$B$7:$R$2292,16,0)</f>
        <v>8.1882000000000001</v>
      </c>
      <c r="S21" s="62">
        <f t="shared" si="7"/>
        <v>11</v>
      </c>
    </row>
    <row r="22" spans="1:19" x14ac:dyDescent="0.3">
      <c r="A22" s="58" t="s">
        <v>1870</v>
      </c>
      <c r="B22" s="59">
        <f>VLOOKUP($A22,'Return Data'!$B$7:$R$2292,3,0)</f>
        <v>44777</v>
      </c>
      <c r="C22" s="60">
        <f>VLOOKUP($A22,'Return Data'!$B$7:$R$2292,4,0)</f>
        <v>22.1646</v>
      </c>
      <c r="D22" s="60">
        <f>VLOOKUP($A22,'Return Data'!$B$7:$R$2292,10,0)</f>
        <v>3.1392000000000002</v>
      </c>
      <c r="E22" s="61">
        <f t="shared" si="0"/>
        <v>19</v>
      </c>
      <c r="F22" s="60">
        <f>VLOOKUP($A22,'Return Data'!$B$7:$R$2292,11,0)</f>
        <v>-0.3624</v>
      </c>
      <c r="G22" s="61">
        <f t="shared" si="1"/>
        <v>15</v>
      </c>
      <c r="H22" s="60">
        <f>VLOOKUP($A22,'Return Data'!$B$7:$R$2292,12,0)</f>
        <v>-0.27110000000000001</v>
      </c>
      <c r="I22" s="61">
        <f t="shared" si="2"/>
        <v>18</v>
      </c>
      <c r="J22" s="60">
        <f>VLOOKUP($A22,'Return Data'!$B$7:$R$2292,13,0)</f>
        <v>1.9376</v>
      </c>
      <c r="K22" s="61">
        <f t="shared" si="3"/>
        <v>19</v>
      </c>
      <c r="L22" s="60">
        <f>VLOOKUP($A22,'Return Data'!$B$7:$R$2292,17,0)</f>
        <v>5.407</v>
      </c>
      <c r="M22" s="61">
        <f t="shared" si="4"/>
        <v>19</v>
      </c>
      <c r="N22" s="60">
        <f>VLOOKUP($A22,'Return Data'!$B$7:$R$2292,14,0)</f>
        <v>5.1699000000000002</v>
      </c>
      <c r="O22" s="61">
        <f t="shared" si="5"/>
        <v>18</v>
      </c>
      <c r="P22" s="60">
        <f>VLOOKUP($A22,'Return Data'!$B$7:$R$2292,15,0)</f>
        <v>4.3686999999999996</v>
      </c>
      <c r="Q22" s="61">
        <f t="shared" si="6"/>
        <v>17</v>
      </c>
      <c r="R22" s="60">
        <f>VLOOKUP($A22,'Return Data'!$B$7:$R$2292,16,0)</f>
        <v>6.843</v>
      </c>
      <c r="S22" s="62">
        <f t="shared" si="7"/>
        <v>18</v>
      </c>
    </row>
    <row r="23" spans="1:19" x14ac:dyDescent="0.3">
      <c r="A23" s="58" t="s">
        <v>1543</v>
      </c>
      <c r="B23" s="59">
        <f>VLOOKUP($A23,'Return Data'!$B$7:$R$2292,3,0)</f>
        <v>44777</v>
      </c>
      <c r="C23" s="60">
        <f>VLOOKUP($A23,'Return Data'!$B$7:$R$2292,4,0)</f>
        <v>45.026200000000003</v>
      </c>
      <c r="D23" s="60">
        <f>VLOOKUP($A23,'Return Data'!$B$7:$R$2292,10,0)</f>
        <v>7.7262000000000004</v>
      </c>
      <c r="E23" s="61">
        <f t="shared" si="0"/>
        <v>14</v>
      </c>
      <c r="F23" s="60">
        <f>VLOOKUP($A23,'Return Data'!$B$7:$R$2292,11,0)</f>
        <v>3.3650000000000002</v>
      </c>
      <c r="G23" s="61">
        <f t="shared" si="1"/>
        <v>3</v>
      </c>
      <c r="H23" s="60">
        <f>VLOOKUP($A23,'Return Data'!$B$7:$R$2292,12,0)</f>
        <v>3.6486999999999998</v>
      </c>
      <c r="I23" s="61">
        <f t="shared" si="2"/>
        <v>3</v>
      </c>
      <c r="J23" s="60">
        <f>VLOOKUP($A23,'Return Data'!$B$7:$R$2292,13,0)</f>
        <v>5.8095999999999997</v>
      </c>
      <c r="K23" s="61">
        <f t="shared" si="3"/>
        <v>7</v>
      </c>
      <c r="L23" s="60">
        <f>VLOOKUP($A23,'Return Data'!$B$7:$R$2292,17,0)</f>
        <v>9.0152999999999999</v>
      </c>
      <c r="M23" s="61">
        <f t="shared" si="4"/>
        <v>10</v>
      </c>
      <c r="N23" s="60">
        <f>VLOOKUP($A23,'Return Data'!$B$7:$R$2292,14,0)</f>
        <v>1.5938000000000001</v>
      </c>
      <c r="O23" s="61">
        <f t="shared" si="5"/>
        <v>19</v>
      </c>
      <c r="P23" s="60">
        <f>VLOOKUP($A23,'Return Data'!$B$7:$R$2292,15,0)</f>
        <v>2.0489000000000002</v>
      </c>
      <c r="Q23" s="61">
        <f t="shared" si="6"/>
        <v>19</v>
      </c>
      <c r="R23" s="60">
        <f>VLOOKUP($A23,'Return Data'!$B$7:$R$2292,16,0)</f>
        <v>8.4387000000000008</v>
      </c>
      <c r="S23" s="62">
        <f t="shared" si="7"/>
        <v>8</v>
      </c>
    </row>
    <row r="24" spans="1:19" x14ac:dyDescent="0.3">
      <c r="A24" s="58" t="s">
        <v>1907</v>
      </c>
      <c r="B24" s="59">
        <f>VLOOKUP($A24,'Return Data'!$B$7:$R$2292,3,0)</f>
        <v>44777</v>
      </c>
      <c r="C24" s="60">
        <f>VLOOKUP($A24,'Return Data'!$B$7:$R$2292,4,0)</f>
        <v>54.274500000000003</v>
      </c>
      <c r="D24" s="60">
        <f>VLOOKUP($A24,'Return Data'!$B$7:$R$2292,10,0)</f>
        <v>10.5756</v>
      </c>
      <c r="E24" s="61">
        <f t="shared" si="0"/>
        <v>4</v>
      </c>
      <c r="F24" s="60">
        <f>VLOOKUP($A24,'Return Data'!$B$7:$R$2292,11,0)</f>
        <v>3.2570999999999999</v>
      </c>
      <c r="G24" s="61">
        <f t="shared" si="1"/>
        <v>4</v>
      </c>
      <c r="H24" s="60">
        <f>VLOOKUP($A24,'Return Data'!$B$7:$R$2292,12,0)</f>
        <v>3.044</v>
      </c>
      <c r="I24" s="61">
        <f t="shared" si="2"/>
        <v>4</v>
      </c>
      <c r="J24" s="60">
        <f>VLOOKUP($A24,'Return Data'!$B$7:$R$2292,13,0)</f>
        <v>6.5270999999999999</v>
      </c>
      <c r="K24" s="61">
        <f t="shared" si="3"/>
        <v>4</v>
      </c>
      <c r="L24" s="60">
        <f>VLOOKUP($A24,'Return Data'!$B$7:$R$2292,17,0)</f>
        <v>13.0245</v>
      </c>
      <c r="M24" s="61">
        <f t="shared" si="4"/>
        <v>3</v>
      </c>
      <c r="N24" s="60">
        <f>VLOOKUP($A24,'Return Data'!$B$7:$R$2292,14,0)</f>
        <v>11.148199999999999</v>
      </c>
      <c r="O24" s="61">
        <f t="shared" si="5"/>
        <v>3</v>
      </c>
      <c r="P24" s="60">
        <f>VLOOKUP($A24,'Return Data'!$B$7:$R$2292,15,0)</f>
        <v>7.3459000000000003</v>
      </c>
      <c r="Q24" s="61">
        <f t="shared" si="6"/>
        <v>4</v>
      </c>
      <c r="R24" s="60">
        <f>VLOOKUP($A24,'Return Data'!$B$7:$R$2292,16,0)</f>
        <v>8.2324999999999999</v>
      </c>
      <c r="S24" s="62">
        <f t="shared" si="7"/>
        <v>10</v>
      </c>
    </row>
    <row r="25" spans="1:19" x14ac:dyDescent="0.3">
      <c r="A25" s="58" t="s">
        <v>1545</v>
      </c>
      <c r="B25" s="59">
        <f>VLOOKUP($A25,'Return Data'!$B$7:$R$2292,3,0)</f>
        <v>44777</v>
      </c>
      <c r="C25" s="60">
        <f>VLOOKUP($A25,'Return Data'!$B$7:$R$2292,4,0)</f>
        <v>23.751200000000001</v>
      </c>
      <c r="D25" s="60">
        <f>VLOOKUP($A25,'Return Data'!$B$7:$R$2292,10,0)</f>
        <v>8.9293999999999993</v>
      </c>
      <c r="E25" s="61">
        <f t="shared" si="0"/>
        <v>10</v>
      </c>
      <c r="F25" s="60">
        <f>VLOOKUP($A25,'Return Data'!$B$7:$R$2292,11,0)</f>
        <v>0.75929999999999997</v>
      </c>
      <c r="G25" s="61">
        <f t="shared" si="1"/>
        <v>13</v>
      </c>
      <c r="H25" s="60">
        <f>VLOOKUP($A25,'Return Data'!$B$7:$R$2292,12,0)</f>
        <v>-0.14510000000000001</v>
      </c>
      <c r="I25" s="61">
        <f t="shared" si="2"/>
        <v>17</v>
      </c>
      <c r="J25" s="60">
        <f>VLOOKUP($A25,'Return Data'!$B$7:$R$2292,13,0)</f>
        <v>8.3935999999999993</v>
      </c>
      <c r="K25" s="61">
        <f t="shared" si="3"/>
        <v>2</v>
      </c>
      <c r="L25" s="60">
        <f>VLOOKUP($A25,'Return Data'!$B$7:$R$2292,17,0)</f>
        <v>9.7192000000000007</v>
      </c>
      <c r="M25" s="61">
        <f t="shared" si="4"/>
        <v>8</v>
      </c>
      <c r="N25" s="60">
        <f>VLOOKUP($A25,'Return Data'!$B$7:$R$2292,14,0)</f>
        <v>8.2316000000000003</v>
      </c>
      <c r="O25" s="61">
        <f t="shared" si="5"/>
        <v>10</v>
      </c>
      <c r="P25" s="60">
        <f>VLOOKUP($A25,'Return Data'!$B$7:$R$2292,15,0)</f>
        <v>5.0822000000000003</v>
      </c>
      <c r="Q25" s="61">
        <f t="shared" si="6"/>
        <v>16</v>
      </c>
      <c r="R25" s="60">
        <f>VLOOKUP($A25,'Return Data'!$B$7:$R$2292,16,0)</f>
        <v>7.2153999999999998</v>
      </c>
      <c r="S25" s="62">
        <f t="shared" si="7"/>
        <v>17</v>
      </c>
    </row>
    <row r="26" spans="1:19" x14ac:dyDescent="0.3">
      <c r="A26" s="58" t="s">
        <v>1546</v>
      </c>
      <c r="B26" s="59">
        <f>VLOOKUP($A26,'Return Data'!$B$7:$R$2292,3,0)</f>
        <v>0</v>
      </c>
      <c r="C26" s="60">
        <f>VLOOKUP($A26,'Return Data'!$B$7:$R$2292,4,0)</f>
        <v>0</v>
      </c>
      <c r="D26" s="60">
        <f>VLOOKUP($A26,'Return Data'!$B$7:$R$2292,10,0)</f>
        <v>0</v>
      </c>
      <c r="E26" s="61">
        <f t="shared" si="0"/>
        <v>20</v>
      </c>
      <c r="F26" s="60">
        <f>VLOOKUP($A26,'Return Data'!$B$7:$R$2292,11,0)</f>
        <v>0</v>
      </c>
      <c r="G26" s="61">
        <f t="shared" si="1"/>
        <v>14</v>
      </c>
      <c r="H26" s="60">
        <f>VLOOKUP($A26,'Return Data'!$B$7:$R$2292,12,0)</f>
        <v>0</v>
      </c>
      <c r="I26" s="61">
        <f t="shared" si="2"/>
        <v>13</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44777</v>
      </c>
      <c r="C27" s="60">
        <f>VLOOKUP($A27,'Return Data'!$B$7:$R$2292,4,0)</f>
        <v>52.145000000000003</v>
      </c>
      <c r="D27" s="60">
        <f>VLOOKUP($A27,'Return Data'!$B$7:$R$2292,10,0)</f>
        <v>10.5908</v>
      </c>
      <c r="E27" s="61">
        <f t="shared" si="0"/>
        <v>3</v>
      </c>
      <c r="F27" s="60">
        <f>VLOOKUP($A27,'Return Data'!$B$7:$R$2292,11,0)</f>
        <v>1.3</v>
      </c>
      <c r="G27" s="61">
        <f t="shared" si="1"/>
        <v>12</v>
      </c>
      <c r="H27" s="60">
        <f>VLOOKUP($A27,'Return Data'!$B$7:$R$2292,12,0)</f>
        <v>0.50160000000000005</v>
      </c>
      <c r="I27" s="61">
        <f t="shared" si="2"/>
        <v>12</v>
      </c>
      <c r="J27" s="60">
        <f>VLOOKUP($A27,'Return Data'!$B$7:$R$2292,13,0)</f>
        <v>6.8811999999999998</v>
      </c>
      <c r="K27" s="61">
        <f t="shared" si="3"/>
        <v>3</v>
      </c>
      <c r="L27" s="60">
        <f>VLOOKUP($A27,'Return Data'!$B$7:$R$2292,17,0)</f>
        <v>12.5128</v>
      </c>
      <c r="M27" s="61">
        <f>RANK(L27,L$8:L$27,0)</f>
        <v>5</v>
      </c>
      <c r="N27" s="60">
        <f>VLOOKUP($A27,'Return Data'!$B$7:$R$2292,14,0)</f>
        <v>8.7768999999999995</v>
      </c>
      <c r="O27" s="61">
        <f>RANK(N27,N$8:N$27,0)</f>
        <v>9</v>
      </c>
      <c r="P27" s="60">
        <f>VLOOKUP($A27,'Return Data'!$B$7:$R$2292,15,0)</f>
        <v>6.4672999999999998</v>
      </c>
      <c r="Q27" s="61">
        <f>RANK(P27,P$8:P$27,0)</f>
        <v>6</v>
      </c>
      <c r="R27" s="60">
        <f>VLOOKUP($A27,'Return Data'!$B$7:$R$2292,16,0)</f>
        <v>9.2606000000000002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8.11</v>
      </c>
      <c r="E29" s="69"/>
      <c r="F29" s="70">
        <f>AVERAGE(F8:F27)</f>
        <v>3.0628699999999998</v>
      </c>
      <c r="G29" s="69"/>
      <c r="H29" s="70">
        <f>AVERAGE(H8:H27)</f>
        <v>2.2031250000000009</v>
      </c>
      <c r="I29" s="69"/>
      <c r="J29" s="70">
        <f>AVERAGE(J8:J27)</f>
        <v>4.9139350000000004</v>
      </c>
      <c r="K29" s="69"/>
      <c r="L29" s="70">
        <f>AVERAGE(L8:L27)</f>
        <v>9.6301526315789481</v>
      </c>
      <c r="M29" s="69"/>
      <c r="N29" s="70">
        <f>AVERAGE(N8:N27)</f>
        <v>8.2316947368421083</v>
      </c>
      <c r="O29" s="69"/>
      <c r="P29" s="70">
        <f>AVERAGE(P8:P27)</f>
        <v>5.9251526315789471</v>
      </c>
      <c r="Q29" s="69"/>
      <c r="R29" s="70">
        <f>AVERAGE(R8:R27)</f>
        <v>7.8576949999999997</v>
      </c>
      <c r="S29" s="71"/>
    </row>
    <row r="30" spans="1:19" x14ac:dyDescent="0.3">
      <c r="A30" s="68" t="s">
        <v>28</v>
      </c>
      <c r="B30" s="69"/>
      <c r="C30" s="69"/>
      <c r="D30" s="70">
        <f>MIN(D8:D27)</f>
        <v>0</v>
      </c>
      <c r="E30" s="69"/>
      <c r="F30" s="70">
        <f>MIN(F8:F27)</f>
        <v>-1.8127</v>
      </c>
      <c r="G30" s="69"/>
      <c r="H30" s="70">
        <f>MIN(H8:H27)</f>
        <v>-0.92330000000000001</v>
      </c>
      <c r="I30" s="69"/>
      <c r="J30" s="70">
        <f>MIN(J8:J27)</f>
        <v>0</v>
      </c>
      <c r="K30" s="69"/>
      <c r="L30" s="70">
        <f>MIN(L8:L27)</f>
        <v>5.407</v>
      </c>
      <c r="M30" s="69"/>
      <c r="N30" s="70">
        <f>MIN(N8:N27)</f>
        <v>1.5938000000000001</v>
      </c>
      <c r="O30" s="69"/>
      <c r="P30" s="70">
        <f>MIN(P8:P27)</f>
        <v>2.0489000000000002</v>
      </c>
      <c r="Q30" s="69"/>
      <c r="R30" s="70">
        <f>MIN(R8:R27)</f>
        <v>0</v>
      </c>
      <c r="S30" s="71"/>
    </row>
    <row r="31" spans="1:19" ht="15" thickBot="1" x14ac:dyDescent="0.35">
      <c r="A31" s="72" t="s">
        <v>29</v>
      </c>
      <c r="B31" s="73"/>
      <c r="C31" s="73"/>
      <c r="D31" s="74">
        <f>MAX(D8:D27)</f>
        <v>11.687900000000001</v>
      </c>
      <c r="E31" s="73"/>
      <c r="F31" s="74">
        <f>MAX(F8:F27)</f>
        <v>37.8583</v>
      </c>
      <c r="G31" s="73"/>
      <c r="H31" s="74">
        <f>MAX(H8:H27)</f>
        <v>25.093</v>
      </c>
      <c r="I31" s="73"/>
      <c r="J31" s="74">
        <f>MAX(J8:J27)</f>
        <v>21.763400000000001</v>
      </c>
      <c r="K31" s="73"/>
      <c r="L31" s="74">
        <f>MAX(L8:L27)</f>
        <v>17.015000000000001</v>
      </c>
      <c r="M31" s="73"/>
      <c r="N31" s="74">
        <f>MAX(N8:N27)</f>
        <v>14.469200000000001</v>
      </c>
      <c r="O31" s="73"/>
      <c r="P31" s="74">
        <f>MAX(P8:P27)</f>
        <v>8.1503999999999994</v>
      </c>
      <c r="Q31" s="73"/>
      <c r="R31" s="74">
        <f>MAX(R8:R27)</f>
        <v>10.151300000000001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44777</v>
      </c>
      <c r="C8" s="60">
        <f>VLOOKUP($A8,'Return Data'!$B$7:$R$2292,4,0)</f>
        <v>18.510000000000002</v>
      </c>
      <c r="D8" s="60">
        <f>VLOOKUP($A8,'Return Data'!$B$7:$R$2292,10,0)</f>
        <v>1.6474</v>
      </c>
      <c r="E8" s="61">
        <f t="shared" ref="E8:E23" si="0">RANK(D8,D$8:D$30,0)</f>
        <v>17</v>
      </c>
      <c r="F8" s="60">
        <f>VLOOKUP($A8,'Return Data'!$B$7:$R$2292,11,0)</f>
        <v>-2.3218999999999999</v>
      </c>
      <c r="G8" s="61">
        <f t="shared" ref="G8:G23" si="1">RANK(F8,F$8:F$30,0)</f>
        <v>22</v>
      </c>
      <c r="H8" s="60">
        <f>VLOOKUP($A8,'Return Data'!$B$7:$R$2292,12,0)</f>
        <v>-2.6301999999999999</v>
      </c>
      <c r="I8" s="61">
        <f t="shared" ref="I8:I23" si="2">RANK(H8,H$8:H$30,0)</f>
        <v>22</v>
      </c>
      <c r="J8" s="60">
        <f>VLOOKUP($A8,'Return Data'!$B$7:$R$2292,13,0)</f>
        <v>1.2028000000000001</v>
      </c>
      <c r="K8" s="61">
        <f t="shared" ref="K8:K23" si="3">RANK(J8,J$8:J$30,0)</f>
        <v>22</v>
      </c>
      <c r="L8" s="60">
        <f>VLOOKUP($A8,'Return Data'!$B$7:$R$2292,17,0)</f>
        <v>12.7903</v>
      </c>
      <c r="M8" s="61">
        <f t="shared" ref="M8:M23" si="4">RANK(L8,L$8:L$30,0)</f>
        <v>12</v>
      </c>
      <c r="N8" s="60">
        <f>VLOOKUP($A8,'Return Data'!$B$7:$R$2292,14,0)</f>
        <v>10.2271</v>
      </c>
      <c r="O8" s="61">
        <f>RANK(N8,N$8:N$30,0)</f>
        <v>12</v>
      </c>
      <c r="P8" s="60">
        <f>VLOOKUP($A8,'Return Data'!$B$7:$R$2292,15,0)</f>
        <v>6.6547000000000001</v>
      </c>
      <c r="Q8" s="61">
        <f>RANK(P8,P$8:P$30,0)</f>
        <v>15</v>
      </c>
      <c r="R8" s="60">
        <f>VLOOKUP($A8,'Return Data'!$B$7:$R$2292,16,0)</f>
        <v>8.3386999999999993</v>
      </c>
      <c r="S8" s="62">
        <f t="shared" ref="S8:S23" si="5">RANK(R8,R$8:R$30,0)</f>
        <v>15</v>
      </c>
    </row>
    <row r="9" spans="1:20" x14ac:dyDescent="0.3">
      <c r="A9" s="58" t="s">
        <v>1553</v>
      </c>
      <c r="B9" s="59">
        <f>VLOOKUP($A9,'Return Data'!$B$7:$R$2292,3,0)</f>
        <v>44777</v>
      </c>
      <c r="C9" s="60">
        <f>VLOOKUP($A9,'Return Data'!$B$7:$R$2292,4,0)</f>
        <v>18.25</v>
      </c>
      <c r="D9" s="60">
        <f>VLOOKUP($A9,'Return Data'!$B$7:$R$2292,10,0)</f>
        <v>3.4580000000000002</v>
      </c>
      <c r="E9" s="61">
        <f t="shared" si="0"/>
        <v>2</v>
      </c>
      <c r="F9" s="60">
        <f>VLOOKUP($A9,'Return Data'!$B$7:$R$2292,11,0)</f>
        <v>-5.4800000000000001E-2</v>
      </c>
      <c r="G9" s="61">
        <f t="shared" si="1"/>
        <v>17</v>
      </c>
      <c r="H9" s="60">
        <f>VLOOKUP($A9,'Return Data'!$B$7:$R$2292,12,0)</f>
        <v>-0.97670000000000001</v>
      </c>
      <c r="I9" s="61">
        <f t="shared" si="2"/>
        <v>19</v>
      </c>
      <c r="J9" s="60">
        <f>VLOOKUP($A9,'Return Data'!$B$7:$R$2292,13,0)</f>
        <v>3.6932</v>
      </c>
      <c r="K9" s="61">
        <f t="shared" si="3"/>
        <v>18</v>
      </c>
      <c r="L9" s="60">
        <f>VLOOKUP($A9,'Return Data'!$B$7:$R$2292,17,0)</f>
        <v>13.930199999999999</v>
      </c>
      <c r="M9" s="61">
        <f t="shared" si="4"/>
        <v>10</v>
      </c>
      <c r="N9" s="60">
        <f>VLOOKUP($A9,'Return Data'!$B$7:$R$2292,14,0)</f>
        <v>10.8972</v>
      </c>
      <c r="O9" s="61">
        <f>RANK(N9,N$8:N$30,0)</f>
        <v>10</v>
      </c>
      <c r="P9" s="60">
        <f>VLOOKUP($A9,'Return Data'!$B$7:$R$2292,15,0)</f>
        <v>9.2188999999999997</v>
      </c>
      <c r="Q9" s="61">
        <f>RANK(P9,P$8:P$30,0)</f>
        <v>2</v>
      </c>
      <c r="R9" s="60">
        <f>VLOOKUP($A9,'Return Data'!$B$7:$R$2292,16,0)</f>
        <v>9.0035000000000007</v>
      </c>
      <c r="S9" s="62">
        <f t="shared" si="5"/>
        <v>10</v>
      </c>
    </row>
    <row r="10" spans="1:20" x14ac:dyDescent="0.3">
      <c r="A10" s="58" t="s">
        <v>1971</v>
      </c>
      <c r="B10" s="59">
        <f>VLOOKUP($A10,'Return Data'!$B$7:$R$2292,3,0)</f>
        <v>44777</v>
      </c>
      <c r="C10" s="60">
        <f>VLOOKUP($A10,'Return Data'!$B$7:$R$2292,4,0)</f>
        <v>12.8879</v>
      </c>
      <c r="D10" s="60">
        <f>VLOOKUP($A10,'Return Data'!$B$7:$R$2292,10,0)</f>
        <v>3.6362999999999999</v>
      </c>
      <c r="E10" s="61">
        <f t="shared" si="0"/>
        <v>1</v>
      </c>
      <c r="F10" s="60">
        <f>VLOOKUP($A10,'Return Data'!$B$7:$R$2292,11,0)</f>
        <v>1.4795</v>
      </c>
      <c r="G10" s="61">
        <f t="shared" si="1"/>
        <v>4</v>
      </c>
      <c r="H10" s="60">
        <f>VLOOKUP($A10,'Return Data'!$B$7:$R$2292,12,0)</f>
        <v>1.9612000000000001</v>
      </c>
      <c r="I10" s="61">
        <f t="shared" si="2"/>
        <v>6</v>
      </c>
      <c r="J10" s="60">
        <f>VLOOKUP($A10,'Return Data'!$B$7:$R$2292,13,0)</f>
        <v>5.2073</v>
      </c>
      <c r="K10" s="61">
        <f t="shared" si="3"/>
        <v>8</v>
      </c>
      <c r="L10" s="60">
        <f>VLOOKUP($A10,'Return Data'!$B$7:$R$2292,17,0)</f>
        <v>7.6077000000000004</v>
      </c>
      <c r="M10" s="61">
        <f t="shared" si="4"/>
        <v>22</v>
      </c>
      <c r="N10" s="60"/>
      <c r="O10" s="61"/>
      <c r="P10" s="60"/>
      <c r="Q10" s="61"/>
      <c r="R10" s="60">
        <f>VLOOKUP($A10,'Return Data'!$B$7:$R$2292,16,0)</f>
        <v>8.7332000000000001</v>
      </c>
      <c r="S10" s="62">
        <f t="shared" si="5"/>
        <v>12</v>
      </c>
    </row>
    <row r="11" spans="1:20" x14ac:dyDescent="0.3">
      <c r="A11" s="58" t="s">
        <v>1554</v>
      </c>
      <c r="B11" s="59">
        <f>VLOOKUP($A11,'Return Data'!$B$7:$R$2292,3,0)</f>
        <v>44777</v>
      </c>
      <c r="C11" s="60">
        <f>VLOOKUP($A11,'Return Data'!$B$7:$R$2292,4,0)</f>
        <v>17.791</v>
      </c>
      <c r="D11" s="60">
        <f>VLOOKUP($A11,'Return Data'!$B$7:$R$2292,10,0)</f>
        <v>2.2294999999999998</v>
      </c>
      <c r="E11" s="61">
        <f t="shared" si="0"/>
        <v>8</v>
      </c>
      <c r="F11" s="60">
        <f>VLOOKUP($A11,'Return Data'!$B$7:$R$2292,11,0)</f>
        <v>0.14069999999999999</v>
      </c>
      <c r="G11" s="61">
        <f t="shared" si="1"/>
        <v>16</v>
      </c>
      <c r="H11" s="60">
        <f>VLOOKUP($A11,'Return Data'!$B$7:$R$2292,12,0)</f>
        <v>2.0476999999999999</v>
      </c>
      <c r="I11" s="61">
        <f t="shared" si="2"/>
        <v>5</v>
      </c>
      <c r="J11" s="60">
        <f>VLOOKUP($A11,'Return Data'!$B$7:$R$2292,13,0)</f>
        <v>4.3399000000000001</v>
      </c>
      <c r="K11" s="61">
        <f t="shared" si="3"/>
        <v>14</v>
      </c>
      <c r="L11" s="60">
        <f>VLOOKUP($A11,'Return Data'!$B$7:$R$2292,17,0)</f>
        <v>14.708500000000001</v>
      </c>
      <c r="M11" s="61">
        <f t="shared" si="4"/>
        <v>6</v>
      </c>
      <c r="N11" s="60">
        <f>VLOOKUP($A11,'Return Data'!$B$7:$R$2292,14,0)</f>
        <v>11.1151</v>
      </c>
      <c r="O11" s="61">
        <f t="shared" ref="O11:O17" si="6">RANK(N11,N$8:N$30,0)</f>
        <v>8</v>
      </c>
      <c r="P11" s="60">
        <f>VLOOKUP($A11,'Return Data'!$B$7:$R$2292,15,0)</f>
        <v>7.9034000000000004</v>
      </c>
      <c r="Q11" s="61">
        <f>RANK(P11,P$8:P$30,0)</f>
        <v>9</v>
      </c>
      <c r="R11" s="60">
        <f>VLOOKUP($A11,'Return Data'!$B$7:$R$2292,16,0)</f>
        <v>9.4871999999999996</v>
      </c>
      <c r="S11" s="62">
        <f t="shared" si="5"/>
        <v>4</v>
      </c>
    </row>
    <row r="12" spans="1:20" x14ac:dyDescent="0.3">
      <c r="A12" s="58" t="s">
        <v>1555</v>
      </c>
      <c r="B12" s="59">
        <f>VLOOKUP($A12,'Return Data'!$B$7:$R$2292,3,0)</f>
        <v>44777</v>
      </c>
      <c r="C12" s="60">
        <f>VLOOKUP($A12,'Return Data'!$B$7:$R$2292,4,0)</f>
        <v>19.640899999999998</v>
      </c>
      <c r="D12" s="60">
        <f>VLOOKUP($A12,'Return Data'!$B$7:$R$2292,10,0)</f>
        <v>2.0720000000000001</v>
      </c>
      <c r="E12" s="61">
        <f t="shared" si="0"/>
        <v>12</v>
      </c>
      <c r="F12" s="60">
        <f>VLOOKUP($A12,'Return Data'!$B$7:$R$2292,11,0)</f>
        <v>0.76600000000000001</v>
      </c>
      <c r="G12" s="61">
        <f t="shared" si="1"/>
        <v>13</v>
      </c>
      <c r="H12" s="60">
        <f>VLOOKUP($A12,'Return Data'!$B$7:$R$2292,12,0)</f>
        <v>1.0418000000000001</v>
      </c>
      <c r="I12" s="61">
        <f t="shared" si="2"/>
        <v>14</v>
      </c>
      <c r="J12" s="60">
        <f>VLOOKUP($A12,'Return Data'!$B$7:$R$2292,13,0)</f>
        <v>4.3213999999999997</v>
      </c>
      <c r="K12" s="61">
        <f t="shared" si="3"/>
        <v>15</v>
      </c>
      <c r="L12" s="60">
        <f>VLOOKUP($A12,'Return Data'!$B$7:$R$2292,17,0)</f>
        <v>11.6203</v>
      </c>
      <c r="M12" s="61">
        <f t="shared" si="4"/>
        <v>18</v>
      </c>
      <c r="N12" s="60">
        <f>VLOOKUP($A12,'Return Data'!$B$7:$R$2292,14,0)</f>
        <v>11.264200000000001</v>
      </c>
      <c r="O12" s="61">
        <f t="shared" si="6"/>
        <v>7</v>
      </c>
      <c r="P12" s="60">
        <f>VLOOKUP($A12,'Return Data'!$B$7:$R$2292,15,0)</f>
        <v>9.2006999999999994</v>
      </c>
      <c r="Q12" s="61">
        <f>RANK(P12,P$8:P$30,0)</f>
        <v>3</v>
      </c>
      <c r="R12" s="60">
        <f>VLOOKUP($A12,'Return Data'!$B$7:$R$2292,16,0)</f>
        <v>9.0231999999999992</v>
      </c>
      <c r="S12" s="62">
        <f t="shared" si="5"/>
        <v>9</v>
      </c>
    </row>
    <row r="13" spans="1:20" x14ac:dyDescent="0.3">
      <c r="A13" s="58" t="s">
        <v>1556</v>
      </c>
      <c r="B13" s="59">
        <f>VLOOKUP($A13,'Return Data'!$B$7:$R$2292,3,0)</f>
        <v>44777</v>
      </c>
      <c r="C13" s="60">
        <f>VLOOKUP($A13,'Return Data'!$B$7:$R$2292,4,0)</f>
        <v>13.635400000000001</v>
      </c>
      <c r="D13" s="60">
        <f>VLOOKUP($A13,'Return Data'!$B$7:$R$2292,10,0)</f>
        <v>2.4702000000000002</v>
      </c>
      <c r="E13" s="61">
        <f t="shared" si="0"/>
        <v>7</v>
      </c>
      <c r="F13" s="60">
        <f>VLOOKUP($A13,'Return Data'!$B$7:$R$2292,11,0)</f>
        <v>-5.5E-2</v>
      </c>
      <c r="G13" s="61">
        <f t="shared" si="1"/>
        <v>18</v>
      </c>
      <c r="H13" s="60">
        <f>VLOOKUP($A13,'Return Data'!$B$7:$R$2292,12,0)</f>
        <v>0.127</v>
      </c>
      <c r="I13" s="61">
        <f t="shared" si="2"/>
        <v>16</v>
      </c>
      <c r="J13" s="60">
        <f>VLOOKUP($A13,'Return Data'!$B$7:$R$2292,13,0)</f>
        <v>4.8658999999999999</v>
      </c>
      <c r="K13" s="61">
        <f t="shared" si="3"/>
        <v>12</v>
      </c>
      <c r="L13" s="60">
        <f>VLOOKUP($A13,'Return Data'!$B$7:$R$2292,17,0)</f>
        <v>14.615600000000001</v>
      </c>
      <c r="M13" s="61">
        <f t="shared" si="4"/>
        <v>8</v>
      </c>
      <c r="N13" s="60">
        <f>VLOOKUP($A13,'Return Data'!$B$7:$R$2292,14,0)</f>
        <v>10.060600000000001</v>
      </c>
      <c r="O13" s="61">
        <f t="shared" si="6"/>
        <v>13</v>
      </c>
      <c r="P13" s="60"/>
      <c r="Q13" s="61"/>
      <c r="R13" s="60">
        <f>VLOOKUP($A13,'Return Data'!$B$7:$R$2292,16,0)</f>
        <v>8.1887000000000008</v>
      </c>
      <c r="S13" s="62">
        <f t="shared" si="5"/>
        <v>18</v>
      </c>
    </row>
    <row r="14" spans="1:20" x14ac:dyDescent="0.3">
      <c r="A14" s="58" t="s">
        <v>1557</v>
      </c>
      <c r="B14" s="59">
        <f>VLOOKUP($A14,'Return Data'!$B$7:$R$2292,3,0)</f>
        <v>44777</v>
      </c>
      <c r="C14" s="60">
        <f>VLOOKUP($A14,'Return Data'!$B$7:$R$2292,4,0)</f>
        <v>53.091000000000001</v>
      </c>
      <c r="D14" s="60">
        <f>VLOOKUP($A14,'Return Data'!$B$7:$R$2292,10,0)</f>
        <v>2.2101000000000002</v>
      </c>
      <c r="E14" s="61">
        <f t="shared" si="0"/>
        <v>9</v>
      </c>
      <c r="F14" s="60">
        <f>VLOOKUP($A14,'Return Data'!$B$7:$R$2292,11,0)</f>
        <v>0.86829999999999996</v>
      </c>
      <c r="G14" s="61">
        <f t="shared" si="1"/>
        <v>9</v>
      </c>
      <c r="H14" s="60">
        <f>VLOOKUP($A14,'Return Data'!$B$7:$R$2292,12,0)</f>
        <v>1.6678999999999999</v>
      </c>
      <c r="I14" s="61">
        <f t="shared" si="2"/>
        <v>8</v>
      </c>
      <c r="J14" s="60">
        <f>VLOOKUP($A14,'Return Data'!$B$7:$R$2292,13,0)</f>
        <v>5.7610999999999999</v>
      </c>
      <c r="K14" s="61">
        <f t="shared" si="3"/>
        <v>5</v>
      </c>
      <c r="L14" s="60">
        <f>VLOOKUP($A14,'Return Data'!$B$7:$R$2292,17,0)</f>
        <v>16.8415</v>
      </c>
      <c r="M14" s="61">
        <f t="shared" si="4"/>
        <v>2</v>
      </c>
      <c r="N14" s="60">
        <f>VLOOKUP($A14,'Return Data'!$B$7:$R$2292,14,0)</f>
        <v>11.3017</v>
      </c>
      <c r="O14" s="61">
        <f t="shared" si="6"/>
        <v>6</v>
      </c>
      <c r="P14" s="60">
        <f>VLOOKUP($A14,'Return Data'!$B$7:$R$2292,15,0)</f>
        <v>8.5701999999999998</v>
      </c>
      <c r="Q14" s="61">
        <f>RANK(P14,P$8:P$30,0)</f>
        <v>6</v>
      </c>
      <c r="R14" s="60">
        <f>VLOOKUP($A14,'Return Data'!$B$7:$R$2292,16,0)</f>
        <v>10.1213</v>
      </c>
      <c r="S14" s="62">
        <f t="shared" si="5"/>
        <v>3</v>
      </c>
    </row>
    <row r="15" spans="1:20" x14ac:dyDescent="0.3">
      <c r="A15" s="58" t="s">
        <v>1558</v>
      </c>
      <c r="B15" s="59">
        <f>VLOOKUP($A15,'Return Data'!$B$7:$R$2292,3,0)</f>
        <v>44777</v>
      </c>
      <c r="C15" s="60">
        <f>VLOOKUP($A15,'Return Data'!$B$7:$R$2292,4,0)</f>
        <v>18.53</v>
      </c>
      <c r="D15" s="60">
        <f>VLOOKUP($A15,'Return Data'!$B$7:$R$2292,10,0)</f>
        <v>1.3675999999999999</v>
      </c>
      <c r="E15" s="61">
        <f t="shared" si="0"/>
        <v>19</v>
      </c>
      <c r="F15" s="60">
        <f>VLOOKUP($A15,'Return Data'!$B$7:$R$2292,11,0)</f>
        <v>2.6023999999999998</v>
      </c>
      <c r="G15" s="61">
        <f t="shared" si="1"/>
        <v>1</v>
      </c>
      <c r="H15" s="60">
        <f>VLOOKUP($A15,'Return Data'!$B$7:$R$2292,12,0)</f>
        <v>4.6893000000000002</v>
      </c>
      <c r="I15" s="61">
        <f t="shared" si="2"/>
        <v>1</v>
      </c>
      <c r="J15" s="60">
        <f>VLOOKUP($A15,'Return Data'!$B$7:$R$2292,13,0)</f>
        <v>6.8627000000000002</v>
      </c>
      <c r="K15" s="61">
        <f t="shared" si="3"/>
        <v>3</v>
      </c>
      <c r="L15" s="60">
        <f>VLOOKUP($A15,'Return Data'!$B$7:$R$2292,17,0)</f>
        <v>11.7431</v>
      </c>
      <c r="M15" s="61">
        <f t="shared" si="4"/>
        <v>17</v>
      </c>
      <c r="N15" s="60">
        <f>VLOOKUP($A15,'Return Data'!$B$7:$R$2292,14,0)</f>
        <v>8.6936999999999998</v>
      </c>
      <c r="O15" s="61">
        <f t="shared" si="6"/>
        <v>18</v>
      </c>
      <c r="P15" s="60">
        <f>VLOOKUP($A15,'Return Data'!$B$7:$R$2292,15,0)</f>
        <v>7.6920000000000002</v>
      </c>
      <c r="Q15" s="61">
        <f>RANK(P15,P$8:P$30,0)</f>
        <v>11</v>
      </c>
      <c r="R15" s="60">
        <f>VLOOKUP($A15,'Return Data'!$B$7:$R$2292,16,0)</f>
        <v>8.3757000000000001</v>
      </c>
      <c r="S15" s="62">
        <f t="shared" si="5"/>
        <v>14</v>
      </c>
    </row>
    <row r="16" spans="1:20" x14ac:dyDescent="0.3">
      <c r="A16" s="58" t="s">
        <v>1559</v>
      </c>
      <c r="B16" s="59">
        <f>VLOOKUP($A16,'Return Data'!$B$7:$R$2292,3,0)</f>
        <v>44777</v>
      </c>
      <c r="C16" s="60">
        <f>VLOOKUP($A16,'Return Data'!$B$7:$R$2292,4,0)</f>
        <v>23.1813</v>
      </c>
      <c r="D16" s="60">
        <f>VLOOKUP($A16,'Return Data'!$B$7:$R$2292,10,0)</f>
        <v>3.1656</v>
      </c>
      <c r="E16" s="61">
        <f t="shared" si="0"/>
        <v>4</v>
      </c>
      <c r="F16" s="60">
        <f>VLOOKUP($A16,'Return Data'!$B$7:$R$2292,11,0)</f>
        <v>0.80100000000000005</v>
      </c>
      <c r="G16" s="61">
        <f t="shared" si="1"/>
        <v>11</v>
      </c>
      <c r="H16" s="60">
        <f>VLOOKUP($A16,'Return Data'!$B$7:$R$2292,12,0)</f>
        <v>1.266</v>
      </c>
      <c r="I16" s="61">
        <f t="shared" si="2"/>
        <v>11</v>
      </c>
      <c r="J16" s="60">
        <f>VLOOKUP($A16,'Return Data'!$B$7:$R$2292,13,0)</f>
        <v>4.6196000000000002</v>
      </c>
      <c r="K16" s="61">
        <f t="shared" si="3"/>
        <v>13</v>
      </c>
      <c r="L16" s="60">
        <f>VLOOKUP($A16,'Return Data'!$B$7:$R$2292,17,0)</f>
        <v>12.8384</v>
      </c>
      <c r="M16" s="61">
        <f t="shared" si="4"/>
        <v>11</v>
      </c>
      <c r="N16" s="60">
        <f>VLOOKUP($A16,'Return Data'!$B$7:$R$2292,14,0)</f>
        <v>9.9978999999999996</v>
      </c>
      <c r="O16" s="61">
        <f t="shared" si="6"/>
        <v>14</v>
      </c>
      <c r="P16" s="60">
        <f>VLOOKUP($A16,'Return Data'!$B$7:$R$2292,15,0)</f>
        <v>7.1372999999999998</v>
      </c>
      <c r="Q16" s="61">
        <f>RANK(P16,P$8:P$30,0)</f>
        <v>14</v>
      </c>
      <c r="R16" s="60">
        <f>VLOOKUP($A16,'Return Data'!$B$7:$R$2292,16,0)</f>
        <v>7.5138999999999996</v>
      </c>
      <c r="S16" s="62">
        <f t="shared" si="5"/>
        <v>21</v>
      </c>
    </row>
    <row r="17" spans="1:19" x14ac:dyDescent="0.3">
      <c r="A17" s="58" t="s">
        <v>1560</v>
      </c>
      <c r="B17" s="59">
        <f>VLOOKUP($A17,'Return Data'!$B$7:$R$2292,3,0)</f>
        <v>44777</v>
      </c>
      <c r="C17" s="60">
        <f>VLOOKUP($A17,'Return Data'!$B$7:$R$2292,4,0)</f>
        <v>27.021000000000001</v>
      </c>
      <c r="D17" s="60">
        <f>VLOOKUP($A17,'Return Data'!$B$7:$R$2292,10,0)</f>
        <v>2.1587999999999998</v>
      </c>
      <c r="E17" s="61">
        <f t="shared" si="0"/>
        <v>10</v>
      </c>
      <c r="F17" s="60">
        <f>VLOOKUP($A17,'Return Data'!$B$7:$R$2292,11,0)</f>
        <v>0.86229999999999996</v>
      </c>
      <c r="G17" s="61">
        <f t="shared" si="1"/>
        <v>10</v>
      </c>
      <c r="H17" s="60">
        <f>VLOOKUP($A17,'Return Data'!$B$7:$R$2292,12,0)</f>
        <v>2.2747999999999999</v>
      </c>
      <c r="I17" s="61">
        <f t="shared" si="2"/>
        <v>4</v>
      </c>
      <c r="J17" s="60">
        <f>VLOOKUP($A17,'Return Data'!$B$7:$R$2292,13,0)</f>
        <v>4.9359000000000002</v>
      </c>
      <c r="K17" s="61">
        <f t="shared" si="3"/>
        <v>10</v>
      </c>
      <c r="L17" s="60">
        <f>VLOOKUP($A17,'Return Data'!$B$7:$R$2292,17,0)</f>
        <v>10.474500000000001</v>
      </c>
      <c r="M17" s="61">
        <f t="shared" si="4"/>
        <v>19</v>
      </c>
      <c r="N17" s="60">
        <f>VLOOKUP($A17,'Return Data'!$B$7:$R$2292,14,0)</f>
        <v>9.2626000000000008</v>
      </c>
      <c r="O17" s="61">
        <f t="shared" si="6"/>
        <v>16</v>
      </c>
      <c r="P17" s="60">
        <f>VLOOKUP($A17,'Return Data'!$B$7:$R$2292,15,0)</f>
        <v>7.2301000000000002</v>
      </c>
      <c r="Q17" s="61">
        <f>RANK(P17,P$8:P$30,0)</f>
        <v>13</v>
      </c>
      <c r="R17" s="60">
        <f>VLOOKUP($A17,'Return Data'!$B$7:$R$2292,16,0)</f>
        <v>7.5506000000000002</v>
      </c>
      <c r="S17" s="62">
        <f t="shared" si="5"/>
        <v>20</v>
      </c>
    </row>
    <row r="18" spans="1:19" x14ac:dyDescent="0.3">
      <c r="A18" s="58" t="s">
        <v>1561</v>
      </c>
      <c r="B18" s="59">
        <f>VLOOKUP($A18,'Return Data'!$B$7:$R$2292,3,0)</f>
        <v>44777</v>
      </c>
      <c r="C18" s="60">
        <f>VLOOKUP($A18,'Return Data'!$B$7:$R$2292,4,0)</f>
        <v>13.117599999999999</v>
      </c>
      <c r="D18" s="60">
        <f>VLOOKUP($A18,'Return Data'!$B$7:$R$2292,10,0)</f>
        <v>1.7057</v>
      </c>
      <c r="E18" s="61">
        <f t="shared" si="0"/>
        <v>15</v>
      </c>
      <c r="F18" s="60">
        <f>VLOOKUP($A18,'Return Data'!$B$7:$R$2292,11,0)</f>
        <v>-1.3098000000000001</v>
      </c>
      <c r="G18" s="61">
        <f t="shared" si="1"/>
        <v>21</v>
      </c>
      <c r="H18" s="60">
        <f>VLOOKUP($A18,'Return Data'!$B$7:$R$2292,12,0)</f>
        <v>-1.2994000000000001</v>
      </c>
      <c r="I18" s="61">
        <f t="shared" si="2"/>
        <v>21</v>
      </c>
      <c r="J18" s="60">
        <f>VLOOKUP($A18,'Return Data'!$B$7:$R$2292,13,0)</f>
        <v>1.9872000000000001</v>
      </c>
      <c r="K18" s="61">
        <f t="shared" si="3"/>
        <v>21</v>
      </c>
      <c r="L18" s="60">
        <f>VLOOKUP($A18,'Return Data'!$B$7:$R$2292,17,0)</f>
        <v>9.0193999999999992</v>
      </c>
      <c r="M18" s="61">
        <f t="shared" si="4"/>
        <v>21</v>
      </c>
      <c r="N18" s="60"/>
      <c r="O18" s="61"/>
      <c r="P18" s="60"/>
      <c r="Q18" s="61"/>
      <c r="R18" s="60">
        <f>VLOOKUP($A18,'Return Data'!$B$7:$R$2292,16,0)</f>
        <v>8.2738999999999994</v>
      </c>
      <c r="S18" s="62">
        <f t="shared" si="5"/>
        <v>16</v>
      </c>
    </row>
    <row r="19" spans="1:19" x14ac:dyDescent="0.3">
      <c r="A19" s="58" t="s">
        <v>1562</v>
      </c>
      <c r="B19" s="59">
        <f>VLOOKUP($A19,'Return Data'!$B$7:$R$2292,3,0)</f>
        <v>44777</v>
      </c>
      <c r="C19" s="60">
        <f>VLOOKUP($A19,'Return Data'!$B$7:$R$2292,4,0)</f>
        <v>20.038599999999999</v>
      </c>
      <c r="D19" s="60">
        <f>VLOOKUP($A19,'Return Data'!$B$7:$R$2292,10,0)</f>
        <v>2.0129000000000001</v>
      </c>
      <c r="E19" s="61">
        <f t="shared" si="0"/>
        <v>14</v>
      </c>
      <c r="F19" s="60">
        <f>VLOOKUP($A19,'Return Data'!$B$7:$R$2292,11,0)</f>
        <v>2.0903</v>
      </c>
      <c r="G19" s="61">
        <f t="shared" si="1"/>
        <v>2</v>
      </c>
      <c r="H19" s="60">
        <f>VLOOKUP($A19,'Return Data'!$B$7:$R$2292,12,0)</f>
        <v>3.1221999999999999</v>
      </c>
      <c r="I19" s="61">
        <f t="shared" si="2"/>
        <v>2</v>
      </c>
      <c r="J19" s="60">
        <f>VLOOKUP($A19,'Return Data'!$B$7:$R$2292,13,0)</f>
        <v>8.4192999999999998</v>
      </c>
      <c r="K19" s="61">
        <f t="shared" si="3"/>
        <v>2</v>
      </c>
      <c r="L19" s="60">
        <f>VLOOKUP($A19,'Return Data'!$B$7:$R$2292,17,0)</f>
        <v>12.6858</v>
      </c>
      <c r="M19" s="61">
        <f t="shared" si="4"/>
        <v>14</v>
      </c>
      <c r="N19" s="60">
        <f>VLOOKUP($A19,'Return Data'!$B$7:$R$2292,14,0)</f>
        <v>11.0527</v>
      </c>
      <c r="O19" s="61">
        <f>RANK(N19,N$8:N$30,0)</f>
        <v>9</v>
      </c>
      <c r="P19" s="60">
        <f>VLOOKUP($A19,'Return Data'!$B$7:$R$2292,15,0)</f>
        <v>8.9345999999999997</v>
      </c>
      <c r="Q19" s="61">
        <f>RANK(P19,P$8:P$30,0)</f>
        <v>5</v>
      </c>
      <c r="R19" s="60">
        <f>VLOOKUP($A19,'Return Data'!$B$7:$R$2292,16,0)</f>
        <v>9.3033000000000001</v>
      </c>
      <c r="S19" s="62">
        <f t="shared" si="5"/>
        <v>5</v>
      </c>
    </row>
    <row r="20" spans="1:19" x14ac:dyDescent="0.3">
      <c r="A20" s="58" t="s">
        <v>1563</v>
      </c>
      <c r="B20" s="59">
        <f>VLOOKUP($A20,'Return Data'!$B$7:$R$2292,3,0)</f>
        <v>44777</v>
      </c>
      <c r="C20" s="60">
        <f>VLOOKUP($A20,'Return Data'!$B$7:$R$2292,4,0)</f>
        <v>25.029</v>
      </c>
      <c r="D20" s="60">
        <f>VLOOKUP($A20,'Return Data'!$B$7:$R$2292,10,0)</f>
        <v>1.5416000000000001</v>
      </c>
      <c r="E20" s="61">
        <f t="shared" si="0"/>
        <v>18</v>
      </c>
      <c r="F20" s="60">
        <f>VLOOKUP($A20,'Return Data'!$B$7:$R$2292,11,0)</f>
        <v>0.88270000000000004</v>
      </c>
      <c r="G20" s="61">
        <f t="shared" si="1"/>
        <v>8</v>
      </c>
      <c r="H20" s="60">
        <f>VLOOKUP($A20,'Return Data'!$B$7:$R$2292,12,0)</f>
        <v>1.9303999999999999</v>
      </c>
      <c r="I20" s="61">
        <f t="shared" si="2"/>
        <v>7</v>
      </c>
      <c r="J20" s="60">
        <f>VLOOKUP($A20,'Return Data'!$B$7:$R$2292,13,0)</f>
        <v>4.8773999999999997</v>
      </c>
      <c r="K20" s="61">
        <f t="shared" si="3"/>
        <v>11</v>
      </c>
      <c r="L20" s="60">
        <f>VLOOKUP($A20,'Return Data'!$B$7:$R$2292,17,0)</f>
        <v>15.933400000000001</v>
      </c>
      <c r="M20" s="61">
        <f t="shared" si="4"/>
        <v>5</v>
      </c>
      <c r="N20" s="60">
        <f>VLOOKUP($A20,'Return Data'!$B$7:$R$2292,14,0)</f>
        <v>11.7409</v>
      </c>
      <c r="O20" s="61">
        <f>RANK(N20,N$8:N$30,0)</f>
        <v>4</v>
      </c>
      <c r="P20" s="60">
        <f>VLOOKUP($A20,'Return Data'!$B$7:$R$2292,15,0)</f>
        <v>7.9023000000000003</v>
      </c>
      <c r="Q20" s="61">
        <f>RANK(P20,P$8:P$30,0)</f>
        <v>10</v>
      </c>
      <c r="R20" s="60">
        <f>VLOOKUP($A20,'Return Data'!$B$7:$R$2292,16,0)</f>
        <v>8.8661999999999992</v>
      </c>
      <c r="S20" s="62">
        <f t="shared" si="5"/>
        <v>11</v>
      </c>
    </row>
    <row r="21" spans="1:19" x14ac:dyDescent="0.3">
      <c r="A21" s="58" t="s">
        <v>1564</v>
      </c>
      <c r="B21" s="59">
        <f>VLOOKUP($A21,'Return Data'!$B$7:$R$2292,3,0)</f>
        <v>44777</v>
      </c>
      <c r="C21" s="60">
        <f>VLOOKUP($A21,'Return Data'!$B$7:$R$2292,4,0)</f>
        <v>17.179500000000001</v>
      </c>
      <c r="D21" s="60">
        <f>VLOOKUP($A21,'Return Data'!$B$7:$R$2292,10,0)</f>
        <v>1.1684000000000001</v>
      </c>
      <c r="E21" s="61">
        <f t="shared" si="0"/>
        <v>21</v>
      </c>
      <c r="F21" s="60">
        <f>VLOOKUP($A21,'Return Data'!$B$7:$R$2292,11,0)</f>
        <v>-0.35670000000000002</v>
      </c>
      <c r="G21" s="61">
        <f t="shared" si="1"/>
        <v>19</v>
      </c>
      <c r="H21" s="60">
        <f>VLOOKUP($A21,'Return Data'!$B$7:$R$2292,12,0)</f>
        <v>-1.0932999999999999</v>
      </c>
      <c r="I21" s="61">
        <f t="shared" si="2"/>
        <v>20</v>
      </c>
      <c r="J21" s="60">
        <f>VLOOKUP($A21,'Return Data'!$B$7:$R$2292,13,0)</f>
        <v>5.2575000000000003</v>
      </c>
      <c r="K21" s="61">
        <f t="shared" si="3"/>
        <v>7</v>
      </c>
      <c r="L21" s="60">
        <f>VLOOKUP($A21,'Return Data'!$B$7:$R$2292,17,0)</f>
        <v>16.467400000000001</v>
      </c>
      <c r="M21" s="61">
        <f t="shared" si="4"/>
        <v>3</v>
      </c>
      <c r="N21" s="60">
        <f>VLOOKUP($A21,'Return Data'!$B$7:$R$2292,14,0)</f>
        <v>13.5665</v>
      </c>
      <c r="O21" s="61">
        <f>RANK(N21,N$8:N$30,0)</f>
        <v>3</v>
      </c>
      <c r="P21" s="60">
        <f>VLOOKUP($A21,'Return Data'!$B$7:$R$2292,15,0)</f>
        <v>9.1881000000000004</v>
      </c>
      <c r="Q21" s="61">
        <f>RANK(P21,P$8:P$30,0)</f>
        <v>4</v>
      </c>
      <c r="R21" s="60">
        <f>VLOOKUP($A21,'Return Data'!$B$7:$R$2292,16,0)</f>
        <v>10.3255</v>
      </c>
      <c r="S21" s="62">
        <f t="shared" si="5"/>
        <v>2</v>
      </c>
    </row>
    <row r="22" spans="1:19" x14ac:dyDescent="0.3">
      <c r="A22" s="58" t="s">
        <v>1565</v>
      </c>
      <c r="B22" s="59">
        <f>VLOOKUP($A22,'Return Data'!$B$7:$R$2292,3,0)</f>
        <v>44777</v>
      </c>
      <c r="C22" s="60">
        <f>VLOOKUP($A22,'Return Data'!$B$7:$R$2292,4,0)</f>
        <v>15.345000000000001</v>
      </c>
      <c r="D22" s="60">
        <f>VLOOKUP($A22,'Return Data'!$B$7:$R$2292,10,0)</f>
        <v>3.2498999999999998</v>
      </c>
      <c r="E22" s="61">
        <f t="shared" si="0"/>
        <v>3</v>
      </c>
      <c r="F22" s="60">
        <f>VLOOKUP($A22,'Return Data'!$B$7:$R$2292,11,0)</f>
        <v>0.93400000000000005</v>
      </c>
      <c r="G22" s="61">
        <f t="shared" si="1"/>
        <v>6</v>
      </c>
      <c r="H22" s="60">
        <f>VLOOKUP($A22,'Return Data'!$B$7:$R$2292,12,0)</f>
        <v>1.1802999999999999</v>
      </c>
      <c r="I22" s="61">
        <f t="shared" si="2"/>
        <v>13</v>
      </c>
      <c r="J22" s="60">
        <f>VLOOKUP($A22,'Return Data'!$B$7:$R$2292,13,0)</f>
        <v>5.1170999999999998</v>
      </c>
      <c r="K22" s="61">
        <f t="shared" si="3"/>
        <v>9</v>
      </c>
      <c r="L22" s="60">
        <f>VLOOKUP($A22,'Return Data'!$B$7:$R$2292,17,0)</f>
        <v>16.014399999999998</v>
      </c>
      <c r="M22" s="61">
        <f t="shared" si="4"/>
        <v>4</v>
      </c>
      <c r="N22" s="60">
        <f>VLOOKUP($A22,'Return Data'!$B$7:$R$2292,14,0)</f>
        <v>13.6226</v>
      </c>
      <c r="O22" s="61">
        <f>RANK(N22,N$8:N$30,0)</f>
        <v>2</v>
      </c>
      <c r="P22" s="60"/>
      <c r="Q22" s="61"/>
      <c r="R22" s="60">
        <f>VLOOKUP($A22,'Return Data'!$B$7:$R$2292,16,0)</f>
        <v>12.5097</v>
      </c>
      <c r="S22" s="62">
        <f t="shared" si="5"/>
        <v>1</v>
      </c>
    </row>
    <row r="23" spans="1:19" x14ac:dyDescent="0.3">
      <c r="A23" s="58" t="s">
        <v>1566</v>
      </c>
      <c r="B23" s="59">
        <f>VLOOKUP($A23,'Return Data'!$B$7:$R$2292,3,0)</f>
        <v>44777</v>
      </c>
      <c r="C23" s="60">
        <f>VLOOKUP($A23,'Return Data'!$B$7:$R$2292,4,0)</f>
        <v>13.2742</v>
      </c>
      <c r="D23" s="60">
        <f>VLOOKUP($A23,'Return Data'!$B$7:$R$2292,10,0)</f>
        <v>1.6782999999999999</v>
      </c>
      <c r="E23" s="61">
        <f t="shared" si="0"/>
        <v>16</v>
      </c>
      <c r="F23" s="60">
        <f>VLOOKUP($A23,'Return Data'!$B$7:$R$2292,11,0)</f>
        <v>0.32350000000000001</v>
      </c>
      <c r="G23" s="61">
        <f t="shared" si="1"/>
        <v>15</v>
      </c>
      <c r="H23" s="60">
        <f>VLOOKUP($A23,'Return Data'!$B$7:$R$2292,12,0)</f>
        <v>1.5800000000000002E-2</v>
      </c>
      <c r="I23" s="61">
        <f t="shared" si="2"/>
        <v>17</v>
      </c>
      <c r="J23" s="60">
        <f>VLOOKUP($A23,'Return Data'!$B$7:$R$2292,13,0)</f>
        <v>3.4034</v>
      </c>
      <c r="K23" s="61">
        <f t="shared" si="3"/>
        <v>19</v>
      </c>
      <c r="L23" s="60">
        <f>VLOOKUP($A23,'Return Data'!$B$7:$R$2292,17,0)</f>
        <v>11.8522</v>
      </c>
      <c r="M23" s="61">
        <f t="shared" si="4"/>
        <v>16</v>
      </c>
      <c r="N23" s="60">
        <f>VLOOKUP($A23,'Return Data'!$B$7:$R$2292,14,0)</f>
        <v>1.5175000000000001</v>
      </c>
      <c r="O23" s="61">
        <f>RANK(N23,N$8:N$30,0)</f>
        <v>20</v>
      </c>
      <c r="P23" s="60">
        <f>VLOOKUP($A23,'Return Data'!$B$7:$R$2292,15,0)</f>
        <v>1.1541999999999999</v>
      </c>
      <c r="Q23" s="61">
        <f>RANK(P23,P$8:P$30,0)</f>
        <v>16</v>
      </c>
      <c r="R23" s="60">
        <f>VLOOKUP($A23,'Return Data'!$B$7:$R$2292,16,0)</f>
        <v>4.0201000000000002</v>
      </c>
      <c r="S23" s="62">
        <f t="shared" si="5"/>
        <v>22</v>
      </c>
    </row>
    <row r="24" spans="1:19" x14ac:dyDescent="0.3">
      <c r="A24" s="58" t="s">
        <v>1567</v>
      </c>
      <c r="B24" s="59">
        <f>VLOOKUP($A24,'Return Data'!$B$7:$R$2292,3,0)</f>
        <v>44777</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44777</v>
      </c>
      <c r="C25" s="60">
        <f>VLOOKUP($A25,'Return Data'!$B$7:$R$2292,4,0)</f>
        <v>44.254800000000003</v>
      </c>
      <c r="D25" s="60">
        <f>VLOOKUP($A25,'Return Data'!$B$7:$R$2292,10,0)</f>
        <v>1.0314000000000001</v>
      </c>
      <c r="E25" s="61">
        <f t="shared" ref="E25:E30" si="7">RANK(D25,D$8:D$30,0)</f>
        <v>22</v>
      </c>
      <c r="F25" s="60">
        <f>VLOOKUP($A25,'Return Data'!$B$7:$R$2292,11,0)</f>
        <v>0.9103</v>
      </c>
      <c r="G25" s="61">
        <f t="shared" ref="G25:G30" si="8">RANK(F25,F$8:F$30,0)</f>
        <v>7</v>
      </c>
      <c r="H25" s="60">
        <f>VLOOKUP($A25,'Return Data'!$B$7:$R$2292,12,0)</f>
        <v>1.5738000000000001</v>
      </c>
      <c r="I25" s="61">
        <f t="shared" ref="I25:I30" si="9">RANK(H25,H$8:H$30,0)</f>
        <v>10</v>
      </c>
      <c r="J25" s="60">
        <f>VLOOKUP($A25,'Return Data'!$B$7:$R$2292,13,0)</f>
        <v>4.1130000000000004</v>
      </c>
      <c r="K25" s="61">
        <f t="shared" ref="K25:K30" si="10">RANK(J25,J$8:J$30,0)</f>
        <v>16</v>
      </c>
      <c r="L25" s="60">
        <f>VLOOKUP($A25,'Return Data'!$B$7:$R$2292,17,0)</f>
        <v>12.722300000000001</v>
      </c>
      <c r="M25" s="61">
        <f t="shared" ref="M25:M30" si="11">RANK(L25,L$8:L$30,0)</f>
        <v>13</v>
      </c>
      <c r="N25" s="60">
        <f>VLOOKUP($A25,'Return Data'!$B$7:$R$2292,14,0)</f>
        <v>9.2393999999999998</v>
      </c>
      <c r="O25" s="61">
        <f t="shared" ref="O25:O30" si="12">RANK(N25,N$8:N$30,0)</f>
        <v>17</v>
      </c>
      <c r="P25" s="60">
        <f>VLOOKUP($A25,'Return Data'!$B$7:$R$2292,15,0)</f>
        <v>8.0204000000000004</v>
      </c>
      <c r="Q25" s="61">
        <f>RANK(P25,P$8:P$30,0)</f>
        <v>8</v>
      </c>
      <c r="R25" s="60">
        <f>VLOOKUP($A25,'Return Data'!$B$7:$R$2292,16,0)</f>
        <v>9.2708999999999993</v>
      </c>
      <c r="S25" s="62">
        <f t="shared" ref="S25:S30" si="13">RANK(R25,R$8:R$30,0)</f>
        <v>6</v>
      </c>
    </row>
    <row r="26" spans="1:19" x14ac:dyDescent="0.3">
      <c r="A26" s="58" t="s">
        <v>1570</v>
      </c>
      <c r="B26" s="59">
        <f>VLOOKUP($A26,'Return Data'!$B$7:$R$2292,3,0)</f>
        <v>44777</v>
      </c>
      <c r="C26" s="60">
        <f>VLOOKUP($A26,'Return Data'!$B$7:$R$2292,4,0)</f>
        <v>18.8141</v>
      </c>
      <c r="D26" s="60">
        <f>VLOOKUP($A26,'Return Data'!$B$7:$R$2292,10,0)</f>
        <v>1.3313999999999999</v>
      </c>
      <c r="E26" s="61">
        <f t="shared" si="7"/>
        <v>20</v>
      </c>
      <c r="F26" s="60">
        <f>VLOOKUP($A26,'Return Data'!$B$7:$R$2292,11,0)</f>
        <v>-0.38179999999999997</v>
      </c>
      <c r="G26" s="61">
        <f t="shared" si="8"/>
        <v>20</v>
      </c>
      <c r="H26" s="60">
        <f>VLOOKUP($A26,'Return Data'!$B$7:$R$2292,12,0)</f>
        <v>0.45219999999999999</v>
      </c>
      <c r="I26" s="61">
        <f t="shared" si="9"/>
        <v>15</v>
      </c>
      <c r="J26" s="60">
        <f>VLOOKUP($A26,'Return Data'!$B$7:$R$2292,13,0)</f>
        <v>4.0822000000000003</v>
      </c>
      <c r="K26" s="61">
        <f t="shared" si="10"/>
        <v>17</v>
      </c>
      <c r="L26" s="60">
        <f>VLOOKUP($A26,'Return Data'!$B$7:$R$2292,17,0)</f>
        <v>14.0482</v>
      </c>
      <c r="M26" s="61">
        <f t="shared" si="11"/>
        <v>9</v>
      </c>
      <c r="N26" s="60">
        <f>VLOOKUP($A26,'Return Data'!$B$7:$R$2292,14,0)</f>
        <v>11.374599999999999</v>
      </c>
      <c r="O26" s="61">
        <f t="shared" si="12"/>
        <v>5</v>
      </c>
      <c r="P26" s="60">
        <f>VLOOKUP($A26,'Return Data'!$B$7:$R$2292,15,0)</f>
        <v>8.3879000000000001</v>
      </c>
      <c r="Q26" s="61">
        <f>RANK(P26,P$8:P$30,0)</f>
        <v>7</v>
      </c>
      <c r="R26" s="60">
        <f>VLOOKUP($A26,'Return Data'!$B$7:$R$2292,16,0)</f>
        <v>9.1821999999999999</v>
      </c>
      <c r="S26" s="62">
        <f t="shared" si="13"/>
        <v>7</v>
      </c>
    </row>
    <row r="27" spans="1:19" x14ac:dyDescent="0.3">
      <c r="A27" s="58" t="s">
        <v>1571</v>
      </c>
      <c r="B27" s="59">
        <f>VLOOKUP($A27,'Return Data'!$B$7:$R$2292,3,0)</f>
        <v>44777</v>
      </c>
      <c r="C27" s="60">
        <f>VLOOKUP($A27,'Return Data'!$B$7:$R$2292,4,0)</f>
        <v>55.9953</v>
      </c>
      <c r="D27" s="60">
        <f>VLOOKUP($A27,'Return Data'!$B$7:$R$2292,10,0)</f>
        <v>2.7399</v>
      </c>
      <c r="E27" s="61">
        <f t="shared" si="7"/>
        <v>6</v>
      </c>
      <c r="F27" s="60">
        <f>VLOOKUP($A27,'Return Data'!$B$7:$R$2292,11,0)</f>
        <v>0.77790000000000004</v>
      </c>
      <c r="G27" s="61">
        <f t="shared" si="8"/>
        <v>12</v>
      </c>
      <c r="H27" s="60">
        <f>VLOOKUP($A27,'Return Data'!$B$7:$R$2292,12,0)</f>
        <v>1.2482</v>
      </c>
      <c r="I27" s="61">
        <f t="shared" si="9"/>
        <v>12</v>
      </c>
      <c r="J27" s="60">
        <f>VLOOKUP($A27,'Return Data'!$B$7:$R$2292,13,0)</f>
        <v>8.4976000000000003</v>
      </c>
      <c r="K27" s="61">
        <f t="shared" si="10"/>
        <v>1</v>
      </c>
      <c r="L27" s="60">
        <f>VLOOKUP($A27,'Return Data'!$B$7:$R$2292,17,0)</f>
        <v>17.314900000000002</v>
      </c>
      <c r="M27" s="61">
        <f t="shared" si="11"/>
        <v>1</v>
      </c>
      <c r="N27" s="60">
        <f>VLOOKUP($A27,'Return Data'!$B$7:$R$2292,14,0)</f>
        <v>13.818899999999999</v>
      </c>
      <c r="O27" s="61">
        <f t="shared" si="12"/>
        <v>1</v>
      </c>
      <c r="P27" s="60">
        <f>VLOOKUP($A27,'Return Data'!$B$7:$R$2292,15,0)</f>
        <v>9.9590999999999994</v>
      </c>
      <c r="Q27" s="61">
        <f>RANK(P27,P$8:P$30,0)</f>
        <v>1</v>
      </c>
      <c r="R27" s="60">
        <f>VLOOKUP($A27,'Return Data'!$B$7:$R$2292,16,0)</f>
        <v>9.1370000000000005</v>
      </c>
      <c r="S27" s="62">
        <f t="shared" si="13"/>
        <v>8</v>
      </c>
    </row>
    <row r="28" spans="1:19" x14ac:dyDescent="0.3">
      <c r="A28" s="58" t="s">
        <v>1572</v>
      </c>
      <c r="B28" s="59">
        <f>VLOOKUP($A28,'Return Data'!$B$7:$R$2292,3,0)</f>
        <v>44777</v>
      </c>
      <c r="C28" s="60">
        <f>VLOOKUP($A28,'Return Data'!$B$7:$R$2292,4,0)</f>
        <v>45.965699999999998</v>
      </c>
      <c r="D28" s="60">
        <f>VLOOKUP($A28,'Return Data'!$B$7:$R$2292,10,0)</f>
        <v>2.0531999999999999</v>
      </c>
      <c r="E28" s="61">
        <f t="shared" si="7"/>
        <v>13</v>
      </c>
      <c r="F28" s="60">
        <f>VLOOKUP($A28,'Return Data'!$B$7:$R$2292,11,0)</f>
        <v>1.2952999999999999</v>
      </c>
      <c r="G28" s="61">
        <f t="shared" si="8"/>
        <v>5</v>
      </c>
      <c r="H28" s="60">
        <f>VLOOKUP($A28,'Return Data'!$B$7:$R$2292,12,0)</f>
        <v>1.6315</v>
      </c>
      <c r="I28" s="61">
        <f t="shared" si="9"/>
        <v>9</v>
      </c>
      <c r="J28" s="60">
        <f>VLOOKUP($A28,'Return Data'!$B$7:$R$2292,13,0)</f>
        <v>5.7134999999999998</v>
      </c>
      <c r="K28" s="61">
        <f t="shared" si="10"/>
        <v>6</v>
      </c>
      <c r="L28" s="60">
        <f>VLOOKUP($A28,'Return Data'!$B$7:$R$2292,17,0)</f>
        <v>12.1752</v>
      </c>
      <c r="M28" s="61">
        <f t="shared" si="11"/>
        <v>15</v>
      </c>
      <c r="N28" s="60">
        <f>VLOOKUP($A28,'Return Data'!$B$7:$R$2292,14,0)</f>
        <v>9.5096000000000007</v>
      </c>
      <c r="O28" s="61">
        <f t="shared" si="12"/>
        <v>15</v>
      </c>
      <c r="P28" s="60">
        <f>VLOOKUP($A28,'Return Data'!$B$7:$R$2292,15,0)</f>
        <v>7.4809999999999999</v>
      </c>
      <c r="Q28" s="61">
        <f>RANK(P28,P$8:P$30,0)</f>
        <v>12</v>
      </c>
      <c r="R28" s="60">
        <f>VLOOKUP($A28,'Return Data'!$B$7:$R$2292,16,0)</f>
        <v>8.1922999999999995</v>
      </c>
      <c r="S28" s="62">
        <f t="shared" si="13"/>
        <v>17</v>
      </c>
    </row>
    <row r="29" spans="1:19" x14ac:dyDescent="0.3">
      <c r="A29" s="58" t="s">
        <v>1573</v>
      </c>
      <c r="B29" s="59">
        <f>VLOOKUP($A29,'Return Data'!$B$7:$R$2292,3,0)</f>
        <v>44777</v>
      </c>
      <c r="C29" s="60">
        <f>VLOOKUP($A29,'Return Data'!$B$7:$R$2292,4,0)</f>
        <v>13.56</v>
      </c>
      <c r="D29" s="60">
        <f>VLOOKUP($A29,'Return Data'!$B$7:$R$2292,10,0)</f>
        <v>2.1084000000000001</v>
      </c>
      <c r="E29" s="61">
        <f t="shared" si="7"/>
        <v>11</v>
      </c>
      <c r="F29" s="60">
        <f>VLOOKUP($A29,'Return Data'!$B$7:$R$2292,11,0)</f>
        <v>0.37009999999999998</v>
      </c>
      <c r="G29" s="61">
        <f t="shared" si="8"/>
        <v>14</v>
      </c>
      <c r="H29" s="60">
        <f>VLOOKUP($A29,'Return Data'!$B$7:$R$2292,12,0)</f>
        <v>-0.4405</v>
      </c>
      <c r="I29" s="61">
        <f t="shared" si="9"/>
        <v>18</v>
      </c>
      <c r="J29" s="60">
        <f>VLOOKUP($A29,'Return Data'!$B$7:$R$2292,13,0)</f>
        <v>3.0394999999999999</v>
      </c>
      <c r="K29" s="61">
        <f t="shared" si="10"/>
        <v>20</v>
      </c>
      <c r="L29" s="60">
        <f>VLOOKUP($A29,'Return Data'!$B$7:$R$2292,17,0)</f>
        <v>9.2547999999999995</v>
      </c>
      <c r="M29" s="61">
        <f t="shared" si="11"/>
        <v>20</v>
      </c>
      <c r="N29" s="60">
        <f>VLOOKUP($A29,'Return Data'!$B$7:$R$2292,14,0)</f>
        <v>8.6333000000000002</v>
      </c>
      <c r="O29" s="61">
        <f t="shared" si="12"/>
        <v>19</v>
      </c>
      <c r="P29" s="60"/>
      <c r="Q29" s="61"/>
      <c r="R29" s="60">
        <f>VLOOKUP($A29,'Return Data'!$B$7:$R$2292,16,0)</f>
        <v>7.9333999999999998</v>
      </c>
      <c r="S29" s="62">
        <f t="shared" si="13"/>
        <v>19</v>
      </c>
    </row>
    <row r="30" spans="1:19" x14ac:dyDescent="0.3">
      <c r="A30" s="58" t="s">
        <v>1574</v>
      </c>
      <c r="B30" s="59">
        <f>VLOOKUP($A30,'Return Data'!$B$7:$R$2292,3,0)</f>
        <v>44777</v>
      </c>
      <c r="C30" s="60">
        <f>VLOOKUP($A30,'Return Data'!$B$7:$R$2292,4,0)</f>
        <v>13.885</v>
      </c>
      <c r="D30" s="60">
        <f>VLOOKUP($A30,'Return Data'!$B$7:$R$2292,10,0)</f>
        <v>3.1414</v>
      </c>
      <c r="E30" s="61">
        <f t="shared" si="7"/>
        <v>5</v>
      </c>
      <c r="F30" s="60">
        <f>VLOOKUP($A30,'Return Data'!$B$7:$R$2292,11,0)</f>
        <v>1.5334000000000001</v>
      </c>
      <c r="G30" s="61">
        <f t="shared" si="8"/>
        <v>3</v>
      </c>
      <c r="H30" s="60">
        <f>VLOOKUP($A30,'Return Data'!$B$7:$R$2292,12,0)</f>
        <v>2.3220999999999998</v>
      </c>
      <c r="I30" s="61">
        <f t="shared" si="9"/>
        <v>3</v>
      </c>
      <c r="J30" s="60">
        <f>VLOOKUP($A30,'Return Data'!$B$7:$R$2292,13,0)</f>
        <v>6.6256000000000004</v>
      </c>
      <c r="K30" s="61">
        <f t="shared" si="10"/>
        <v>4</v>
      </c>
      <c r="L30" s="60">
        <f>VLOOKUP($A30,'Return Data'!$B$7:$R$2292,17,0)</f>
        <v>14.647600000000001</v>
      </c>
      <c r="M30" s="61">
        <f t="shared" si="11"/>
        <v>7</v>
      </c>
      <c r="N30" s="60">
        <f>VLOOKUP($A30,'Return Data'!$B$7:$R$2292,14,0)</f>
        <v>10.7674</v>
      </c>
      <c r="O30" s="61">
        <f t="shared" si="12"/>
        <v>11</v>
      </c>
      <c r="P30" s="60"/>
      <c r="Q30" s="61"/>
      <c r="R30" s="60">
        <f>VLOOKUP($A30,'Return Data'!$B$7:$R$2292,16,0)</f>
        <v>8.7070000000000007</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2.1899090909090906</v>
      </c>
      <c r="E32" s="69"/>
      <c r="F32" s="70">
        <f>AVERAGE(F8:F30)</f>
        <v>0.55262272727272732</v>
      </c>
      <c r="G32" s="69"/>
      <c r="H32" s="70">
        <f>AVERAGE(H8:H30)</f>
        <v>1.0050954545454545</v>
      </c>
      <c r="I32" s="69"/>
      <c r="J32" s="70">
        <f>AVERAGE(J8:J30)</f>
        <v>4.8610500000000005</v>
      </c>
      <c r="K32" s="69"/>
      <c r="L32" s="70">
        <f>AVERAGE(L8:L30)</f>
        <v>13.15025909090909</v>
      </c>
      <c r="M32" s="69"/>
      <c r="N32" s="70">
        <f>AVERAGE(N8:N30)</f>
        <v>10.383175</v>
      </c>
      <c r="O32" s="69"/>
      <c r="P32" s="70">
        <f>AVERAGE(P8:P30)</f>
        <v>7.7896812499999992</v>
      </c>
      <c r="Q32" s="69"/>
      <c r="R32" s="70">
        <f>AVERAGE(R8:R30)</f>
        <v>8.7298863636363642</v>
      </c>
      <c r="S32" s="71"/>
    </row>
    <row r="33" spans="1:19" x14ac:dyDescent="0.3">
      <c r="A33" s="68" t="s">
        <v>28</v>
      </c>
      <c r="B33" s="69"/>
      <c r="C33" s="69"/>
      <c r="D33" s="70">
        <f>MIN(D8:D30)</f>
        <v>1.0314000000000001</v>
      </c>
      <c r="E33" s="69"/>
      <c r="F33" s="70">
        <f>MIN(F8:F30)</f>
        <v>-2.3218999999999999</v>
      </c>
      <c r="G33" s="69"/>
      <c r="H33" s="70">
        <f>MIN(H8:H30)</f>
        <v>-2.6301999999999999</v>
      </c>
      <c r="I33" s="69"/>
      <c r="J33" s="70">
        <f>MIN(J8:J30)</f>
        <v>1.2028000000000001</v>
      </c>
      <c r="K33" s="69"/>
      <c r="L33" s="70">
        <f>MIN(L8:L30)</f>
        <v>7.6077000000000004</v>
      </c>
      <c r="M33" s="69"/>
      <c r="N33" s="70">
        <f>MIN(N8:N30)</f>
        <v>1.5175000000000001</v>
      </c>
      <c r="O33" s="69"/>
      <c r="P33" s="70">
        <f>MIN(P8:P30)</f>
        <v>1.1541999999999999</v>
      </c>
      <c r="Q33" s="69"/>
      <c r="R33" s="70">
        <f>MIN(R8:R30)</f>
        <v>4.0201000000000002</v>
      </c>
      <c r="S33" s="71"/>
    </row>
    <row r="34" spans="1:19" ht="15" thickBot="1" x14ac:dyDescent="0.35">
      <c r="A34" s="72" t="s">
        <v>29</v>
      </c>
      <c r="B34" s="73"/>
      <c r="C34" s="73"/>
      <c r="D34" s="74">
        <f>MAX(D8:D30)</f>
        <v>3.6362999999999999</v>
      </c>
      <c r="E34" s="73"/>
      <c r="F34" s="74">
        <f>MAX(F8:F30)</f>
        <v>2.6023999999999998</v>
      </c>
      <c r="G34" s="73"/>
      <c r="H34" s="74">
        <f>MAX(H8:H30)</f>
        <v>4.6893000000000002</v>
      </c>
      <c r="I34" s="73"/>
      <c r="J34" s="74">
        <f>MAX(J8:J30)</f>
        <v>8.4976000000000003</v>
      </c>
      <c r="K34" s="73"/>
      <c r="L34" s="74">
        <f>MAX(L8:L30)</f>
        <v>17.314900000000002</v>
      </c>
      <c r="M34" s="73"/>
      <c r="N34" s="74">
        <f>MAX(N8:N30)</f>
        <v>13.818899999999999</v>
      </c>
      <c r="O34" s="73"/>
      <c r="P34" s="74">
        <f>MAX(P8:P30)</f>
        <v>9.9590999999999994</v>
      </c>
      <c r="Q34" s="73"/>
      <c r="R34" s="74">
        <f>MAX(R8:R30)</f>
        <v>12.5097</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44777</v>
      </c>
      <c r="C8" s="60">
        <f>VLOOKUP($A8,'Return Data'!$B$7:$R$2292,4,0)</f>
        <v>17.059999999999999</v>
      </c>
      <c r="D8" s="60">
        <f>VLOOKUP($A8,'Return Data'!$B$7:$R$2292,10,0)</f>
        <v>1.3666</v>
      </c>
      <c r="E8" s="61">
        <f t="shared" ref="E8:E23" si="0">RANK(D8,D$8:D$30,0)</f>
        <v>16</v>
      </c>
      <c r="F8" s="60">
        <f>VLOOKUP($A8,'Return Data'!$B$7:$R$2292,11,0)</f>
        <v>-2.7919999999999998</v>
      </c>
      <c r="G8" s="61">
        <f t="shared" ref="G8:G23" si="1">RANK(F8,F$8:F$30,0)</f>
        <v>22</v>
      </c>
      <c r="H8" s="60">
        <f>VLOOKUP($A8,'Return Data'!$B$7:$R$2292,12,0)</f>
        <v>-3.3428</v>
      </c>
      <c r="I8" s="61">
        <f t="shared" ref="I8:I23" si="2">RANK(H8,H$8:H$30,0)</f>
        <v>22</v>
      </c>
      <c r="J8" s="60">
        <f>VLOOKUP($A8,'Return Data'!$B$7:$R$2292,13,0)</f>
        <v>0.1174</v>
      </c>
      <c r="K8" s="61">
        <f t="shared" ref="K8:K23" si="3">RANK(J8,J$8:J$30,0)</f>
        <v>22</v>
      </c>
      <c r="L8" s="60">
        <f>VLOOKUP($A8,'Return Data'!$B$7:$R$2292,17,0)</f>
        <v>11.6318</v>
      </c>
      <c r="M8" s="61">
        <f t="shared" ref="M8:M23" si="4">RANK(L8,L$8:L$30,0)</f>
        <v>12</v>
      </c>
      <c r="N8" s="60">
        <f>VLOOKUP($A8,'Return Data'!$B$7:$R$2292,14,0)</f>
        <v>9.1494</v>
      </c>
      <c r="O8" s="61">
        <f>RANK(N8,N$8:N$30,0)</f>
        <v>12</v>
      </c>
      <c r="P8" s="60">
        <f>VLOOKUP($A8,'Return Data'!$B$7:$R$2292,15,0)</f>
        <v>5.5667999999999997</v>
      </c>
      <c r="Q8" s="61">
        <f>RANK(P8,P$8:P$30,0)</f>
        <v>15</v>
      </c>
      <c r="R8" s="60">
        <f>VLOOKUP($A8,'Return Data'!$B$7:$R$2292,16,0)</f>
        <v>7.1951999999999998</v>
      </c>
      <c r="S8" s="62">
        <f t="shared" ref="S8:S23" si="5">RANK(R8,R$8:R$30,0)</f>
        <v>17</v>
      </c>
    </row>
    <row r="9" spans="1:20" x14ac:dyDescent="0.3">
      <c r="A9" s="58" t="s">
        <v>1576</v>
      </c>
      <c r="B9" s="59">
        <f>VLOOKUP($A9,'Return Data'!$B$7:$R$2292,3,0)</f>
        <v>44777</v>
      </c>
      <c r="C9" s="60">
        <f>VLOOKUP($A9,'Return Data'!$B$7:$R$2292,4,0)</f>
        <v>16.739999999999998</v>
      </c>
      <c r="D9" s="60">
        <f>VLOOKUP($A9,'Return Data'!$B$7:$R$2292,10,0)</f>
        <v>3.1423000000000001</v>
      </c>
      <c r="E9" s="61">
        <f t="shared" si="0"/>
        <v>2</v>
      </c>
      <c r="F9" s="60">
        <f>VLOOKUP($A9,'Return Data'!$B$7:$R$2292,11,0)</f>
        <v>-0.7117</v>
      </c>
      <c r="G9" s="61">
        <f t="shared" si="1"/>
        <v>19</v>
      </c>
      <c r="H9" s="60">
        <f>VLOOKUP($A9,'Return Data'!$B$7:$R$2292,12,0)</f>
        <v>-1.9332</v>
      </c>
      <c r="I9" s="61">
        <f t="shared" si="2"/>
        <v>19</v>
      </c>
      <c r="J9" s="60">
        <f>VLOOKUP($A9,'Return Data'!$B$7:$R$2292,13,0)</f>
        <v>2.3853</v>
      </c>
      <c r="K9" s="61">
        <f t="shared" si="3"/>
        <v>20</v>
      </c>
      <c r="L9" s="60">
        <f>VLOOKUP($A9,'Return Data'!$B$7:$R$2292,17,0)</f>
        <v>12.4009</v>
      </c>
      <c r="M9" s="61">
        <f t="shared" si="4"/>
        <v>10</v>
      </c>
      <c r="N9" s="60">
        <f>VLOOKUP($A9,'Return Data'!$B$7:$R$2292,14,0)</f>
        <v>9.4445999999999994</v>
      </c>
      <c r="O9" s="61">
        <f>RANK(N9,N$8:N$30,0)</f>
        <v>11</v>
      </c>
      <c r="P9" s="60">
        <f>VLOOKUP($A9,'Return Data'!$B$7:$R$2292,15,0)</f>
        <v>7.8689</v>
      </c>
      <c r="Q9" s="61">
        <f>RANK(P9,P$8:P$30,0)</f>
        <v>4</v>
      </c>
      <c r="R9" s="60">
        <f>VLOOKUP($A9,'Return Data'!$B$7:$R$2292,16,0)</f>
        <v>7.6627000000000001</v>
      </c>
      <c r="S9" s="62">
        <f t="shared" si="5"/>
        <v>13</v>
      </c>
    </row>
    <row r="10" spans="1:20" x14ac:dyDescent="0.3">
      <c r="A10" s="58" t="s">
        <v>1972</v>
      </c>
      <c r="B10" s="59">
        <f>VLOOKUP($A10,'Return Data'!$B$7:$R$2292,3,0)</f>
        <v>44777</v>
      </c>
      <c r="C10" s="60">
        <f>VLOOKUP($A10,'Return Data'!$B$7:$R$2292,4,0)</f>
        <v>12.4726</v>
      </c>
      <c r="D10" s="60">
        <f>VLOOKUP($A10,'Return Data'!$B$7:$R$2292,10,0)</f>
        <v>3.339</v>
      </c>
      <c r="E10" s="61">
        <f t="shared" si="0"/>
        <v>1</v>
      </c>
      <c r="F10" s="60">
        <f>VLOOKUP($A10,'Return Data'!$B$7:$R$2292,11,0)</f>
        <v>0.91100000000000003</v>
      </c>
      <c r="G10" s="61">
        <f t="shared" si="1"/>
        <v>4</v>
      </c>
      <c r="H10" s="60">
        <f>VLOOKUP($A10,'Return Data'!$B$7:$R$2292,12,0)</f>
        <v>1.1565000000000001</v>
      </c>
      <c r="I10" s="61">
        <f t="shared" si="2"/>
        <v>7</v>
      </c>
      <c r="J10" s="60">
        <f>VLOOKUP($A10,'Return Data'!$B$7:$R$2292,13,0)</f>
        <v>4.0250000000000004</v>
      </c>
      <c r="K10" s="61">
        <f t="shared" si="3"/>
        <v>8</v>
      </c>
      <c r="L10" s="60">
        <f>VLOOKUP($A10,'Return Data'!$B$7:$R$2292,17,0)</f>
        <v>6.4835000000000003</v>
      </c>
      <c r="M10" s="61">
        <f t="shared" si="4"/>
        <v>22</v>
      </c>
      <c r="N10" s="60"/>
      <c r="O10" s="61"/>
      <c r="P10" s="60"/>
      <c r="Q10" s="61"/>
      <c r="R10" s="60">
        <f>VLOOKUP($A10,'Return Data'!$B$7:$R$2292,16,0)</f>
        <v>7.5640999999999998</v>
      </c>
      <c r="S10" s="62">
        <f t="shared" si="5"/>
        <v>15</v>
      </c>
    </row>
    <row r="11" spans="1:20" x14ac:dyDescent="0.3">
      <c r="A11" s="58" t="s">
        <v>1577</v>
      </c>
      <c r="B11" s="59">
        <f>VLOOKUP($A11,'Return Data'!$B$7:$R$2292,3,0)</f>
        <v>44777</v>
      </c>
      <c r="C11" s="60">
        <f>VLOOKUP($A11,'Return Data'!$B$7:$R$2292,4,0)</f>
        <v>16.277999999999999</v>
      </c>
      <c r="D11" s="60">
        <f>VLOOKUP($A11,'Return Data'!$B$7:$R$2292,10,0)</f>
        <v>2.0371999999999999</v>
      </c>
      <c r="E11" s="61">
        <f t="shared" si="0"/>
        <v>8</v>
      </c>
      <c r="F11" s="60">
        <f>VLOOKUP($A11,'Return Data'!$B$7:$R$2292,11,0)</f>
        <v>-0.28179999999999999</v>
      </c>
      <c r="G11" s="61">
        <f t="shared" si="1"/>
        <v>16</v>
      </c>
      <c r="H11" s="60">
        <f>VLOOKUP($A11,'Return Data'!$B$7:$R$2292,12,0)</f>
        <v>1.37</v>
      </c>
      <c r="I11" s="61">
        <f t="shared" si="2"/>
        <v>5</v>
      </c>
      <c r="J11" s="60">
        <f>VLOOKUP($A11,'Return Data'!$B$7:$R$2292,13,0)</f>
        <v>3.2343999999999999</v>
      </c>
      <c r="K11" s="61">
        <f t="shared" si="3"/>
        <v>15</v>
      </c>
      <c r="L11" s="60">
        <f>VLOOKUP($A11,'Return Data'!$B$7:$R$2292,17,0)</f>
        <v>13.209199999999999</v>
      </c>
      <c r="M11" s="61">
        <f t="shared" si="4"/>
        <v>8</v>
      </c>
      <c r="N11" s="60">
        <f>VLOOKUP($A11,'Return Data'!$B$7:$R$2292,14,0)</f>
        <v>9.5911000000000008</v>
      </c>
      <c r="O11" s="61">
        <f t="shared" ref="O11:O17" si="6">RANK(N11,N$8:N$30,0)</f>
        <v>10</v>
      </c>
      <c r="P11" s="60">
        <f>VLOOKUP($A11,'Return Data'!$B$7:$R$2292,15,0)</f>
        <v>6.3322000000000003</v>
      </c>
      <c r="Q11" s="61">
        <f>RANK(P11,P$8:P$30,0)</f>
        <v>11</v>
      </c>
      <c r="R11" s="60">
        <f>VLOOKUP($A11,'Return Data'!$B$7:$R$2292,16,0)</f>
        <v>7.9668999999999999</v>
      </c>
      <c r="S11" s="62">
        <f t="shared" si="5"/>
        <v>8</v>
      </c>
    </row>
    <row r="12" spans="1:20" x14ac:dyDescent="0.3">
      <c r="A12" s="58" t="s">
        <v>1578</v>
      </c>
      <c r="B12" s="59">
        <f>VLOOKUP($A12,'Return Data'!$B$7:$R$2292,3,0)</f>
        <v>44777</v>
      </c>
      <c r="C12" s="60">
        <f>VLOOKUP($A12,'Return Data'!$B$7:$R$2292,4,0)</f>
        <v>18.3825</v>
      </c>
      <c r="D12" s="60">
        <f>VLOOKUP($A12,'Return Data'!$B$7:$R$2292,10,0)</f>
        <v>1.7221</v>
      </c>
      <c r="E12" s="61">
        <f t="shared" si="0"/>
        <v>14</v>
      </c>
      <c r="F12" s="60">
        <f>VLOOKUP($A12,'Return Data'!$B$7:$R$2292,11,0)</f>
        <v>9.4700000000000006E-2</v>
      </c>
      <c r="G12" s="61">
        <f t="shared" si="1"/>
        <v>12</v>
      </c>
      <c r="H12" s="60">
        <f>VLOOKUP($A12,'Return Data'!$B$7:$R$2292,12,0)</f>
        <v>8.2000000000000007E-3</v>
      </c>
      <c r="I12" s="61">
        <f t="shared" si="2"/>
        <v>14</v>
      </c>
      <c r="J12" s="60">
        <f>VLOOKUP($A12,'Return Data'!$B$7:$R$2292,13,0)</f>
        <v>2.8921000000000001</v>
      </c>
      <c r="K12" s="61">
        <f t="shared" si="3"/>
        <v>17</v>
      </c>
      <c r="L12" s="60">
        <f>VLOOKUP($A12,'Return Data'!$B$7:$R$2292,17,0)</f>
        <v>10.2592</v>
      </c>
      <c r="M12" s="61">
        <f t="shared" si="4"/>
        <v>18</v>
      </c>
      <c r="N12" s="60">
        <f>VLOOKUP($A12,'Return Data'!$B$7:$R$2292,14,0)</f>
        <v>9.9953000000000003</v>
      </c>
      <c r="O12" s="61">
        <f t="shared" si="6"/>
        <v>8</v>
      </c>
      <c r="P12" s="60">
        <f>VLOOKUP($A12,'Return Data'!$B$7:$R$2292,15,0)</f>
        <v>8.0152999999999999</v>
      </c>
      <c r="Q12" s="61">
        <f>RANK(P12,P$8:P$30,0)</f>
        <v>2</v>
      </c>
      <c r="R12" s="60">
        <f>VLOOKUP($A12,'Return Data'!$B$7:$R$2292,16,0)</f>
        <v>8.1031999999999993</v>
      </c>
      <c r="S12" s="62">
        <f t="shared" si="5"/>
        <v>6</v>
      </c>
    </row>
    <row r="13" spans="1:20" x14ac:dyDescent="0.3">
      <c r="A13" s="58" t="s">
        <v>1579</v>
      </c>
      <c r="B13" s="59">
        <f>VLOOKUP($A13,'Return Data'!$B$7:$R$2292,3,0)</f>
        <v>44777</v>
      </c>
      <c r="C13" s="60">
        <f>VLOOKUP($A13,'Return Data'!$B$7:$R$2292,4,0)</f>
        <v>12.834099999999999</v>
      </c>
      <c r="D13" s="60">
        <f>VLOOKUP($A13,'Return Data'!$B$7:$R$2292,10,0)</f>
        <v>2.1587000000000001</v>
      </c>
      <c r="E13" s="61">
        <f t="shared" si="0"/>
        <v>7</v>
      </c>
      <c r="F13" s="60">
        <f>VLOOKUP($A13,'Return Data'!$B$7:$R$2292,11,0)</f>
        <v>-0.66180000000000005</v>
      </c>
      <c r="G13" s="61">
        <f t="shared" si="1"/>
        <v>18</v>
      </c>
      <c r="H13" s="60">
        <f>VLOOKUP($A13,'Return Data'!$B$7:$R$2292,12,0)</f>
        <v>-0.79849999999999999</v>
      </c>
      <c r="I13" s="61">
        <f t="shared" si="2"/>
        <v>17</v>
      </c>
      <c r="J13" s="60">
        <f>VLOOKUP($A13,'Return Data'!$B$7:$R$2292,13,0)</f>
        <v>3.5600999999999998</v>
      </c>
      <c r="K13" s="61">
        <f t="shared" si="3"/>
        <v>12</v>
      </c>
      <c r="L13" s="60">
        <f>VLOOKUP($A13,'Return Data'!$B$7:$R$2292,17,0)</f>
        <v>13.161</v>
      </c>
      <c r="M13" s="61">
        <f t="shared" si="4"/>
        <v>9</v>
      </c>
      <c r="N13" s="60">
        <f>VLOOKUP($A13,'Return Data'!$B$7:$R$2292,14,0)</f>
        <v>8.4650999999999996</v>
      </c>
      <c r="O13" s="61">
        <f t="shared" si="6"/>
        <v>14</v>
      </c>
      <c r="P13" s="60"/>
      <c r="Q13" s="61"/>
      <c r="R13" s="60">
        <f>VLOOKUP($A13,'Return Data'!$B$7:$R$2292,16,0)</f>
        <v>6.5382999999999996</v>
      </c>
      <c r="S13" s="62">
        <f t="shared" si="5"/>
        <v>20</v>
      </c>
    </row>
    <row r="14" spans="1:20" x14ac:dyDescent="0.3">
      <c r="A14" s="58" t="s">
        <v>1580</v>
      </c>
      <c r="B14" s="59">
        <f>VLOOKUP($A14,'Return Data'!$B$7:$R$2292,3,0)</f>
        <v>44777</v>
      </c>
      <c r="C14" s="60">
        <f>VLOOKUP($A14,'Return Data'!$B$7:$R$2292,4,0)</f>
        <v>48.753999999999998</v>
      </c>
      <c r="D14" s="60">
        <f>VLOOKUP($A14,'Return Data'!$B$7:$R$2292,10,0)</f>
        <v>1.9786999999999999</v>
      </c>
      <c r="E14" s="61">
        <f t="shared" si="0"/>
        <v>9</v>
      </c>
      <c r="F14" s="60">
        <f>VLOOKUP($A14,'Return Data'!$B$7:$R$2292,11,0)</f>
        <v>0.43049999999999999</v>
      </c>
      <c r="G14" s="61">
        <f t="shared" si="1"/>
        <v>9</v>
      </c>
      <c r="H14" s="60">
        <f>VLOOKUP($A14,'Return Data'!$B$7:$R$2292,12,0)</f>
        <v>1.0068999999999999</v>
      </c>
      <c r="I14" s="61">
        <f t="shared" si="2"/>
        <v>8</v>
      </c>
      <c r="J14" s="60">
        <f>VLOOKUP($A14,'Return Data'!$B$7:$R$2292,13,0)</f>
        <v>4.8495999999999997</v>
      </c>
      <c r="K14" s="61">
        <f t="shared" si="3"/>
        <v>5</v>
      </c>
      <c r="L14" s="60">
        <f>VLOOKUP($A14,'Return Data'!$B$7:$R$2292,17,0)</f>
        <v>15.882</v>
      </c>
      <c r="M14" s="61">
        <f t="shared" si="4"/>
        <v>1</v>
      </c>
      <c r="N14" s="60">
        <f>VLOOKUP($A14,'Return Data'!$B$7:$R$2292,14,0)</f>
        <v>10.4299</v>
      </c>
      <c r="O14" s="61">
        <f t="shared" si="6"/>
        <v>6</v>
      </c>
      <c r="P14" s="60">
        <f>VLOOKUP($A14,'Return Data'!$B$7:$R$2292,15,0)</f>
        <v>7.4584999999999999</v>
      </c>
      <c r="Q14" s="61">
        <f>RANK(P14,P$8:P$30,0)</f>
        <v>5</v>
      </c>
      <c r="R14" s="60">
        <f>VLOOKUP($A14,'Return Data'!$B$7:$R$2292,16,0)</f>
        <v>9.2589000000000006</v>
      </c>
      <c r="S14" s="62">
        <f t="shared" si="5"/>
        <v>2</v>
      </c>
    </row>
    <row r="15" spans="1:20" x14ac:dyDescent="0.3">
      <c r="A15" s="58" t="s">
        <v>1581</v>
      </c>
      <c r="B15" s="59">
        <f>VLOOKUP($A15,'Return Data'!$B$7:$R$2292,3,0)</f>
        <v>44777</v>
      </c>
      <c r="C15" s="60">
        <f>VLOOKUP($A15,'Return Data'!$B$7:$R$2292,4,0)</f>
        <v>17.510000000000002</v>
      </c>
      <c r="D15" s="60">
        <f>VLOOKUP($A15,'Return Data'!$B$7:$R$2292,10,0)</f>
        <v>1.2724</v>
      </c>
      <c r="E15" s="61">
        <f t="shared" si="0"/>
        <v>19</v>
      </c>
      <c r="F15" s="60">
        <f>VLOOKUP($A15,'Return Data'!$B$7:$R$2292,11,0)</f>
        <v>2.3378000000000001</v>
      </c>
      <c r="G15" s="61">
        <f t="shared" si="1"/>
        <v>1</v>
      </c>
      <c r="H15" s="60">
        <f>VLOOKUP($A15,'Return Data'!$B$7:$R$2292,12,0)</f>
        <v>4.2262000000000004</v>
      </c>
      <c r="I15" s="61">
        <f t="shared" si="2"/>
        <v>1</v>
      </c>
      <c r="J15" s="60">
        <f>VLOOKUP($A15,'Return Data'!$B$7:$R$2292,13,0)</f>
        <v>6.25</v>
      </c>
      <c r="K15" s="61">
        <f t="shared" si="3"/>
        <v>3</v>
      </c>
      <c r="L15" s="60">
        <f>VLOOKUP($A15,'Return Data'!$B$7:$R$2292,17,0)</f>
        <v>11.084099999999999</v>
      </c>
      <c r="M15" s="61">
        <f t="shared" si="4"/>
        <v>15</v>
      </c>
      <c r="N15" s="60">
        <f>VLOOKUP($A15,'Return Data'!$B$7:$R$2292,14,0)</f>
        <v>8.0289999999999999</v>
      </c>
      <c r="O15" s="61">
        <f t="shared" si="6"/>
        <v>18</v>
      </c>
      <c r="P15" s="60">
        <f>VLOOKUP($A15,'Return Data'!$B$7:$R$2292,15,0)</f>
        <v>6.9863999999999997</v>
      </c>
      <c r="Q15" s="61">
        <f>RANK(P15,P$8:P$30,0)</f>
        <v>8</v>
      </c>
      <c r="R15" s="60">
        <f>VLOOKUP($A15,'Return Data'!$B$7:$R$2292,16,0)</f>
        <v>7.5785</v>
      </c>
      <c r="S15" s="62">
        <f t="shared" si="5"/>
        <v>14</v>
      </c>
    </row>
    <row r="16" spans="1:20" x14ac:dyDescent="0.3">
      <c r="A16" s="58" t="s">
        <v>1582</v>
      </c>
      <c r="B16" s="59">
        <f>VLOOKUP($A16,'Return Data'!$B$7:$R$2292,3,0)</f>
        <v>44777</v>
      </c>
      <c r="C16" s="60">
        <f>VLOOKUP($A16,'Return Data'!$B$7:$R$2292,4,0)</f>
        <v>21.157299999999999</v>
      </c>
      <c r="D16" s="60">
        <f>VLOOKUP($A16,'Return Data'!$B$7:$R$2292,10,0)</f>
        <v>2.9102000000000001</v>
      </c>
      <c r="E16" s="61">
        <f t="shared" si="0"/>
        <v>5</v>
      </c>
      <c r="F16" s="60">
        <f>VLOOKUP($A16,'Return Data'!$B$7:$R$2292,11,0)</f>
        <v>0.3362</v>
      </c>
      <c r="G16" s="61">
        <f t="shared" si="1"/>
        <v>10</v>
      </c>
      <c r="H16" s="60">
        <f>VLOOKUP($A16,'Return Data'!$B$7:$R$2292,12,0)</f>
        <v>0.54700000000000004</v>
      </c>
      <c r="I16" s="61">
        <f t="shared" si="2"/>
        <v>11</v>
      </c>
      <c r="J16" s="60">
        <f>VLOOKUP($A16,'Return Data'!$B$7:$R$2292,13,0)</f>
        <v>3.6158000000000001</v>
      </c>
      <c r="K16" s="61">
        <f t="shared" si="3"/>
        <v>11</v>
      </c>
      <c r="L16" s="60">
        <f>VLOOKUP($A16,'Return Data'!$B$7:$R$2292,17,0)</f>
        <v>11.7471</v>
      </c>
      <c r="M16" s="61">
        <f t="shared" si="4"/>
        <v>11</v>
      </c>
      <c r="N16" s="60">
        <f>VLOOKUP($A16,'Return Data'!$B$7:$R$2292,14,0)</f>
        <v>8.9703999999999997</v>
      </c>
      <c r="O16" s="61">
        <f t="shared" si="6"/>
        <v>13</v>
      </c>
      <c r="P16" s="60">
        <f>VLOOKUP($A16,'Return Data'!$B$7:$R$2292,15,0)</f>
        <v>5.7912999999999997</v>
      </c>
      <c r="Q16" s="61">
        <f>RANK(P16,P$8:P$30,0)</f>
        <v>14</v>
      </c>
      <c r="R16" s="60">
        <f>VLOOKUP($A16,'Return Data'!$B$7:$R$2292,16,0)</f>
        <v>6.7827999999999999</v>
      </c>
      <c r="S16" s="62">
        <f t="shared" si="5"/>
        <v>18</v>
      </c>
    </row>
    <row r="17" spans="1:19" x14ac:dyDescent="0.3">
      <c r="A17" s="58" t="s">
        <v>1583</v>
      </c>
      <c r="B17" s="59">
        <f>VLOOKUP($A17,'Return Data'!$B$7:$R$2292,3,0)</f>
        <v>44777</v>
      </c>
      <c r="C17" s="60">
        <f>VLOOKUP($A17,'Return Data'!$B$7:$R$2292,4,0)</f>
        <v>25.052</v>
      </c>
      <c r="D17" s="60">
        <f>VLOOKUP($A17,'Return Data'!$B$7:$R$2292,10,0)</f>
        <v>1.8788</v>
      </c>
      <c r="E17" s="61">
        <f t="shared" si="0"/>
        <v>11</v>
      </c>
      <c r="F17" s="60">
        <f>VLOOKUP($A17,'Return Data'!$B$7:$R$2292,11,0)</f>
        <v>0.32840000000000003</v>
      </c>
      <c r="G17" s="61">
        <f t="shared" si="1"/>
        <v>11</v>
      </c>
      <c r="H17" s="60">
        <f>VLOOKUP($A17,'Return Data'!$B$7:$R$2292,12,0)</f>
        <v>1.4661999999999999</v>
      </c>
      <c r="I17" s="61">
        <f t="shared" si="2"/>
        <v>4</v>
      </c>
      <c r="J17" s="60">
        <f>VLOOKUP($A17,'Return Data'!$B$7:$R$2292,13,0)</f>
        <v>3.8210000000000002</v>
      </c>
      <c r="K17" s="61">
        <f t="shared" si="3"/>
        <v>10</v>
      </c>
      <c r="L17" s="60">
        <f>VLOOKUP($A17,'Return Data'!$B$7:$R$2292,17,0)</f>
        <v>9.3264999999999993</v>
      </c>
      <c r="M17" s="61">
        <f t="shared" si="4"/>
        <v>19</v>
      </c>
      <c r="N17" s="60">
        <f>VLOOKUP($A17,'Return Data'!$B$7:$R$2292,14,0)</f>
        <v>8.1349</v>
      </c>
      <c r="O17" s="61">
        <f t="shared" si="6"/>
        <v>16</v>
      </c>
      <c r="P17" s="60">
        <f>VLOOKUP($A17,'Return Data'!$B$7:$R$2292,15,0)</f>
        <v>6.1375999999999999</v>
      </c>
      <c r="Q17" s="61">
        <f>RANK(P17,P$8:P$30,0)</f>
        <v>13</v>
      </c>
      <c r="R17" s="60">
        <f>VLOOKUP($A17,'Return Data'!$B$7:$R$2292,16,0)</f>
        <v>6.6997999999999998</v>
      </c>
      <c r="S17" s="62">
        <f t="shared" si="5"/>
        <v>19</v>
      </c>
    </row>
    <row r="18" spans="1:19" x14ac:dyDescent="0.3">
      <c r="A18" s="58" t="s">
        <v>1584</v>
      </c>
      <c r="B18" s="59">
        <f>VLOOKUP($A18,'Return Data'!$B$7:$R$2292,3,0)</f>
        <v>44777</v>
      </c>
      <c r="C18" s="60">
        <f>VLOOKUP($A18,'Return Data'!$B$7:$R$2292,4,0)</f>
        <v>12.3535</v>
      </c>
      <c r="D18" s="60">
        <f>VLOOKUP($A18,'Return Data'!$B$7:$R$2292,10,0)</f>
        <v>1.274</v>
      </c>
      <c r="E18" s="61">
        <f t="shared" si="0"/>
        <v>18</v>
      </c>
      <c r="F18" s="60">
        <f>VLOOKUP($A18,'Return Data'!$B$7:$R$2292,11,0)</f>
        <v>-2.1334</v>
      </c>
      <c r="G18" s="61">
        <f t="shared" si="1"/>
        <v>21</v>
      </c>
      <c r="H18" s="60">
        <f>VLOOKUP($A18,'Return Data'!$B$7:$R$2292,12,0)</f>
        <v>-2.5488</v>
      </c>
      <c r="I18" s="61">
        <f t="shared" si="2"/>
        <v>21</v>
      </c>
      <c r="J18" s="60">
        <f>VLOOKUP($A18,'Return Data'!$B$7:$R$2292,13,0)</f>
        <v>0.27439999999999998</v>
      </c>
      <c r="K18" s="61">
        <f t="shared" si="3"/>
        <v>21</v>
      </c>
      <c r="L18" s="60">
        <f>VLOOKUP($A18,'Return Data'!$B$7:$R$2292,17,0)</f>
        <v>7.1771000000000003</v>
      </c>
      <c r="M18" s="61">
        <f t="shared" si="4"/>
        <v>21</v>
      </c>
      <c r="N18" s="60"/>
      <c r="O18" s="61"/>
      <c r="P18" s="60"/>
      <c r="Q18" s="61"/>
      <c r="R18" s="60">
        <f>VLOOKUP($A18,'Return Data'!$B$7:$R$2292,16,0)</f>
        <v>6.3869999999999996</v>
      </c>
      <c r="S18" s="62">
        <f t="shared" si="5"/>
        <v>21</v>
      </c>
    </row>
    <row r="19" spans="1:19" x14ac:dyDescent="0.3">
      <c r="A19" s="58" t="s">
        <v>1585</v>
      </c>
      <c r="B19" s="59">
        <f>VLOOKUP($A19,'Return Data'!$B$7:$R$2292,3,0)</f>
        <v>44777</v>
      </c>
      <c r="C19" s="60">
        <f>VLOOKUP($A19,'Return Data'!$B$7:$R$2292,4,0)</f>
        <v>18.836600000000001</v>
      </c>
      <c r="D19" s="60">
        <f>VLOOKUP($A19,'Return Data'!$B$7:$R$2292,10,0)</f>
        <v>1.7528999999999999</v>
      </c>
      <c r="E19" s="61">
        <f t="shared" si="0"/>
        <v>13</v>
      </c>
      <c r="F19" s="60">
        <f>VLOOKUP($A19,'Return Data'!$B$7:$R$2292,11,0)</f>
        <v>1.5817000000000001</v>
      </c>
      <c r="G19" s="61">
        <f t="shared" si="1"/>
        <v>2</v>
      </c>
      <c r="H19" s="60">
        <f>VLOOKUP($A19,'Return Data'!$B$7:$R$2292,12,0)</f>
        <v>2.3433000000000002</v>
      </c>
      <c r="I19" s="61">
        <f t="shared" si="2"/>
        <v>2</v>
      </c>
      <c r="J19" s="60">
        <f>VLOOKUP($A19,'Return Data'!$B$7:$R$2292,13,0)</f>
        <v>7.3390000000000004</v>
      </c>
      <c r="K19" s="61">
        <f t="shared" si="3"/>
        <v>1</v>
      </c>
      <c r="L19" s="60">
        <f>VLOOKUP($A19,'Return Data'!$B$7:$R$2292,17,0)</f>
        <v>11.587300000000001</v>
      </c>
      <c r="M19" s="61">
        <f t="shared" si="4"/>
        <v>13</v>
      </c>
      <c r="N19" s="60">
        <f>VLOOKUP($A19,'Return Data'!$B$7:$R$2292,14,0)</f>
        <v>9.9956999999999994</v>
      </c>
      <c r="O19" s="61">
        <f>RANK(N19,N$8:N$30,0)</f>
        <v>7</v>
      </c>
      <c r="P19" s="60">
        <f>VLOOKUP($A19,'Return Data'!$B$7:$R$2292,15,0)</f>
        <v>8.0056999999999992</v>
      </c>
      <c r="Q19" s="61">
        <f>RANK(P19,P$8:P$30,0)</f>
        <v>3</v>
      </c>
      <c r="R19" s="60">
        <f>VLOOKUP($A19,'Return Data'!$B$7:$R$2292,16,0)</f>
        <v>8.4413999999999998</v>
      </c>
      <c r="S19" s="62">
        <f t="shared" si="5"/>
        <v>3</v>
      </c>
    </row>
    <row r="20" spans="1:19" x14ac:dyDescent="0.3">
      <c r="A20" s="58" t="s">
        <v>1586</v>
      </c>
      <c r="B20" s="59">
        <f>VLOOKUP($A20,'Return Data'!$B$7:$R$2292,3,0)</f>
        <v>44777</v>
      </c>
      <c r="C20" s="60">
        <f>VLOOKUP($A20,'Return Data'!$B$7:$R$2292,4,0)</f>
        <v>23.163</v>
      </c>
      <c r="D20" s="60">
        <f>VLOOKUP($A20,'Return Data'!$B$7:$R$2292,10,0)</f>
        <v>1.3122</v>
      </c>
      <c r="E20" s="61">
        <f t="shared" si="0"/>
        <v>17</v>
      </c>
      <c r="F20" s="60">
        <f>VLOOKUP($A20,'Return Data'!$B$7:$R$2292,11,0)</f>
        <v>0.43790000000000001</v>
      </c>
      <c r="G20" s="61">
        <f t="shared" si="1"/>
        <v>7</v>
      </c>
      <c r="H20" s="60">
        <f>VLOOKUP($A20,'Return Data'!$B$7:$R$2292,12,0)</f>
        <v>1.2502</v>
      </c>
      <c r="I20" s="61">
        <f t="shared" si="2"/>
        <v>6</v>
      </c>
      <c r="J20" s="60">
        <f>VLOOKUP($A20,'Return Data'!$B$7:$R$2292,13,0)</f>
        <v>3.9445000000000001</v>
      </c>
      <c r="K20" s="61">
        <f t="shared" si="3"/>
        <v>9</v>
      </c>
      <c r="L20" s="60">
        <f>VLOOKUP($A20,'Return Data'!$B$7:$R$2292,17,0)</f>
        <v>14.926399999999999</v>
      </c>
      <c r="M20" s="61">
        <f t="shared" si="4"/>
        <v>3</v>
      </c>
      <c r="N20" s="60">
        <f>VLOOKUP($A20,'Return Data'!$B$7:$R$2292,14,0)</f>
        <v>10.741899999999999</v>
      </c>
      <c r="O20" s="61">
        <f>RANK(N20,N$8:N$30,0)</f>
        <v>4</v>
      </c>
      <c r="P20" s="60">
        <f>VLOOKUP($A20,'Return Data'!$B$7:$R$2292,15,0)</f>
        <v>6.9790999999999999</v>
      </c>
      <c r="Q20" s="61">
        <f>RANK(P20,P$8:P$30,0)</f>
        <v>9</v>
      </c>
      <c r="R20" s="60">
        <f>VLOOKUP($A20,'Return Data'!$B$7:$R$2292,16,0)</f>
        <v>8.0858000000000008</v>
      </c>
      <c r="S20" s="62">
        <f t="shared" si="5"/>
        <v>7</v>
      </c>
    </row>
    <row r="21" spans="1:19" x14ac:dyDescent="0.3">
      <c r="A21" s="58" t="s">
        <v>1587</v>
      </c>
      <c r="B21" s="59">
        <f>VLOOKUP($A21,'Return Data'!$B$7:$R$2292,3,0)</f>
        <v>44777</v>
      </c>
      <c r="C21" s="60">
        <f>VLOOKUP($A21,'Return Data'!$B$7:$R$2292,4,0)</f>
        <v>15.4794</v>
      </c>
      <c r="D21" s="60">
        <f>VLOOKUP($A21,'Return Data'!$B$7:$R$2292,10,0)</f>
        <v>0.68100000000000005</v>
      </c>
      <c r="E21" s="61">
        <f t="shared" si="0"/>
        <v>22</v>
      </c>
      <c r="F21" s="60">
        <f>VLOOKUP($A21,'Return Data'!$B$7:$R$2292,11,0)</f>
        <v>-1.2926</v>
      </c>
      <c r="G21" s="61">
        <f t="shared" si="1"/>
        <v>20</v>
      </c>
      <c r="H21" s="60">
        <f>VLOOKUP($A21,'Return Data'!$B$7:$R$2292,12,0)</f>
        <v>-2.4828000000000001</v>
      </c>
      <c r="I21" s="61">
        <f t="shared" si="2"/>
        <v>20</v>
      </c>
      <c r="J21" s="60">
        <f>VLOOKUP($A21,'Return Data'!$B$7:$R$2292,13,0)</f>
        <v>3.3302999999999998</v>
      </c>
      <c r="K21" s="61">
        <f t="shared" si="3"/>
        <v>14</v>
      </c>
      <c r="L21" s="60">
        <f>VLOOKUP($A21,'Return Data'!$B$7:$R$2292,17,0)</f>
        <v>14.440899999999999</v>
      </c>
      <c r="M21" s="61">
        <f t="shared" si="4"/>
        <v>5</v>
      </c>
      <c r="N21" s="60">
        <f>VLOOKUP($A21,'Return Data'!$B$7:$R$2292,14,0)</f>
        <v>11.6477</v>
      </c>
      <c r="O21" s="61">
        <f>RANK(N21,N$8:N$30,0)</f>
        <v>3</v>
      </c>
      <c r="P21" s="60">
        <f>VLOOKUP($A21,'Return Data'!$B$7:$R$2292,15,0)</f>
        <v>7.1874000000000002</v>
      </c>
      <c r="Q21" s="61">
        <f>RANK(P21,P$8:P$30,0)</f>
        <v>7</v>
      </c>
      <c r="R21" s="60">
        <f>VLOOKUP($A21,'Return Data'!$B$7:$R$2292,16,0)</f>
        <v>8.2575000000000003</v>
      </c>
      <c r="S21" s="62">
        <f t="shared" si="5"/>
        <v>5</v>
      </c>
    </row>
    <row r="22" spans="1:19" x14ac:dyDescent="0.3">
      <c r="A22" s="58" t="s">
        <v>1588</v>
      </c>
      <c r="B22" s="59">
        <f>VLOOKUP($A22,'Return Data'!$B$7:$R$2292,3,0)</f>
        <v>44777</v>
      </c>
      <c r="C22" s="60">
        <f>VLOOKUP($A22,'Return Data'!$B$7:$R$2292,4,0)</f>
        <v>14.756</v>
      </c>
      <c r="D22" s="60">
        <f>VLOOKUP($A22,'Return Data'!$B$7:$R$2292,10,0)</f>
        <v>2.9872000000000001</v>
      </c>
      <c r="E22" s="61">
        <f t="shared" si="0"/>
        <v>3</v>
      </c>
      <c r="F22" s="60">
        <f>VLOOKUP($A22,'Return Data'!$B$7:$R$2292,11,0)</f>
        <v>0.43559999999999999</v>
      </c>
      <c r="G22" s="61">
        <f t="shared" si="1"/>
        <v>8</v>
      </c>
      <c r="H22" s="60">
        <f>VLOOKUP($A22,'Return Data'!$B$7:$R$2292,12,0)</f>
        <v>0.41510000000000002</v>
      </c>
      <c r="I22" s="61">
        <f t="shared" si="2"/>
        <v>12</v>
      </c>
      <c r="J22" s="60">
        <f>VLOOKUP($A22,'Return Data'!$B$7:$R$2292,13,0)</f>
        <v>4.0547000000000004</v>
      </c>
      <c r="K22" s="61">
        <f t="shared" si="3"/>
        <v>7</v>
      </c>
      <c r="L22" s="60">
        <f>VLOOKUP($A22,'Return Data'!$B$7:$R$2292,17,0)</f>
        <v>14.8285</v>
      </c>
      <c r="M22" s="61">
        <f t="shared" si="4"/>
        <v>4</v>
      </c>
      <c r="N22" s="60">
        <f>VLOOKUP($A22,'Return Data'!$B$7:$R$2292,14,0)</f>
        <v>12.4552</v>
      </c>
      <c r="O22" s="61">
        <f>RANK(N22,N$8:N$30,0)</f>
        <v>1</v>
      </c>
      <c r="P22" s="60"/>
      <c r="Q22" s="61"/>
      <c r="R22" s="60">
        <f>VLOOKUP($A22,'Return Data'!$B$7:$R$2292,16,0)</f>
        <v>11.3041</v>
      </c>
      <c r="S22" s="62">
        <f t="shared" si="5"/>
        <v>1</v>
      </c>
    </row>
    <row r="23" spans="1:19" x14ac:dyDescent="0.3">
      <c r="A23" s="58" t="s">
        <v>1589</v>
      </c>
      <c r="B23" s="59">
        <f>VLOOKUP($A23,'Return Data'!$B$7:$R$2292,3,0)</f>
        <v>44777</v>
      </c>
      <c r="C23" s="60">
        <f>VLOOKUP($A23,'Return Data'!$B$7:$R$2292,4,0)</f>
        <v>12.3895</v>
      </c>
      <c r="D23" s="60">
        <f>VLOOKUP($A23,'Return Data'!$B$7:$R$2292,10,0)</f>
        <v>1.5307999999999999</v>
      </c>
      <c r="E23" s="61">
        <f t="shared" si="0"/>
        <v>15</v>
      </c>
      <c r="F23" s="60">
        <f>VLOOKUP($A23,'Return Data'!$B$7:$R$2292,11,0)</f>
        <v>-2.5000000000000001E-2</v>
      </c>
      <c r="G23" s="61">
        <f t="shared" si="1"/>
        <v>14</v>
      </c>
      <c r="H23" s="60">
        <f>VLOOKUP($A23,'Return Data'!$B$7:$R$2292,12,0)</f>
        <v>-0.54190000000000005</v>
      </c>
      <c r="I23" s="61">
        <f t="shared" si="2"/>
        <v>16</v>
      </c>
      <c r="J23" s="60">
        <f>VLOOKUP($A23,'Return Data'!$B$7:$R$2292,13,0)</f>
        <v>2.6114000000000002</v>
      </c>
      <c r="K23" s="61">
        <f t="shared" si="3"/>
        <v>18</v>
      </c>
      <c r="L23" s="60">
        <f>VLOOKUP($A23,'Return Data'!$B$7:$R$2292,17,0)</f>
        <v>10.9663</v>
      </c>
      <c r="M23" s="61">
        <f t="shared" si="4"/>
        <v>16</v>
      </c>
      <c r="N23" s="60">
        <f>VLOOKUP($A23,'Return Data'!$B$7:$R$2292,14,0)</f>
        <v>0.71830000000000005</v>
      </c>
      <c r="O23" s="61">
        <f>RANK(N23,N$8:N$30,0)</f>
        <v>20</v>
      </c>
      <c r="P23" s="60">
        <f>VLOOKUP($A23,'Return Data'!$B$7:$R$2292,15,0)</f>
        <v>0.25490000000000002</v>
      </c>
      <c r="Q23" s="61">
        <f>RANK(P23,P$8:P$30,0)</f>
        <v>16</v>
      </c>
      <c r="R23" s="60">
        <f>VLOOKUP($A23,'Return Data'!$B$7:$R$2292,16,0)</f>
        <v>3.0265</v>
      </c>
      <c r="S23" s="62">
        <f t="shared" si="5"/>
        <v>22</v>
      </c>
    </row>
    <row r="24" spans="1:19" x14ac:dyDescent="0.3">
      <c r="A24" s="58" t="s">
        <v>1590</v>
      </c>
      <c r="B24" s="59">
        <f>VLOOKUP($A24,'Return Data'!$B$7:$R$2292,3,0)</f>
        <v>44777</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44777</v>
      </c>
      <c r="C25" s="60">
        <f>VLOOKUP($A25,'Return Data'!$B$7:$R$2292,4,0)</f>
        <v>39.998199999999997</v>
      </c>
      <c r="D25" s="60">
        <f>VLOOKUP($A25,'Return Data'!$B$7:$R$2292,10,0)</f>
        <v>0.81820000000000004</v>
      </c>
      <c r="E25" s="61">
        <f t="shared" ref="E25:E30" si="7">RANK(D25,D$8:D$30,0)</f>
        <v>21</v>
      </c>
      <c r="F25" s="60">
        <f>VLOOKUP($A25,'Return Data'!$B$7:$R$2292,11,0)</f>
        <v>0.4904</v>
      </c>
      <c r="G25" s="61">
        <f t="shared" ref="G25:G30" si="8">RANK(F25,F$8:F$30,0)</f>
        <v>6</v>
      </c>
      <c r="H25" s="60">
        <f>VLOOKUP($A25,'Return Data'!$B$7:$R$2292,12,0)</f>
        <v>0.90159999999999996</v>
      </c>
      <c r="I25" s="61">
        <f t="shared" ref="I25:I30" si="9">RANK(H25,H$8:H$30,0)</f>
        <v>9</v>
      </c>
      <c r="J25" s="60">
        <f>VLOOKUP($A25,'Return Data'!$B$7:$R$2292,13,0)</f>
        <v>3.173</v>
      </c>
      <c r="K25" s="61">
        <f t="shared" ref="K25:K30" si="10">RANK(J25,J$8:J$30,0)</f>
        <v>16</v>
      </c>
      <c r="L25" s="60">
        <f>VLOOKUP($A25,'Return Data'!$B$7:$R$2292,17,0)</f>
        <v>11.436500000000001</v>
      </c>
      <c r="M25" s="61">
        <f t="shared" ref="M25:M30" si="11">RANK(L25,L$8:L$30,0)</f>
        <v>14</v>
      </c>
      <c r="N25" s="60">
        <f>VLOOKUP($A25,'Return Data'!$B$7:$R$2292,14,0)</f>
        <v>8.0248000000000008</v>
      </c>
      <c r="O25" s="61">
        <f t="shared" ref="O25:O30" si="12">RANK(N25,N$8:N$30,0)</f>
        <v>19</v>
      </c>
      <c r="P25" s="60">
        <f>VLOOKUP($A25,'Return Data'!$B$7:$R$2292,15,0)</f>
        <v>6.8007999999999997</v>
      </c>
      <c r="Q25" s="61">
        <f>RANK(P25,P$8:P$30,0)</f>
        <v>10</v>
      </c>
      <c r="R25" s="60">
        <f>VLOOKUP($A25,'Return Data'!$B$7:$R$2292,16,0)</f>
        <v>7.7781000000000002</v>
      </c>
      <c r="S25" s="62">
        <f t="shared" ref="S25:S30" si="13">RANK(R25,R$8:R$30,0)</f>
        <v>10</v>
      </c>
    </row>
    <row r="26" spans="1:19" x14ac:dyDescent="0.3">
      <c r="A26" s="58" t="s">
        <v>1593</v>
      </c>
      <c r="B26" s="59">
        <f>VLOOKUP($A26,'Return Data'!$B$7:$R$2292,3,0)</f>
        <v>44777</v>
      </c>
      <c r="C26" s="60">
        <f>VLOOKUP($A26,'Return Data'!$B$7:$R$2292,4,0)</f>
        <v>17.328399999999998</v>
      </c>
      <c r="D26" s="60">
        <f>VLOOKUP($A26,'Return Data'!$B$7:$R$2292,10,0)</f>
        <v>1.2013</v>
      </c>
      <c r="E26" s="61">
        <f t="shared" si="7"/>
        <v>20</v>
      </c>
      <c r="F26" s="60">
        <f>VLOOKUP($A26,'Return Data'!$B$7:$R$2292,11,0)</f>
        <v>-0.64219999999999999</v>
      </c>
      <c r="G26" s="61">
        <f t="shared" si="8"/>
        <v>17</v>
      </c>
      <c r="H26" s="60">
        <f>VLOOKUP($A26,'Return Data'!$B$7:$R$2292,12,0)</f>
        <v>4.3299999999999998E-2</v>
      </c>
      <c r="I26" s="61">
        <f t="shared" si="9"/>
        <v>13</v>
      </c>
      <c r="J26" s="60">
        <f>VLOOKUP($A26,'Return Data'!$B$7:$R$2292,13,0)</f>
        <v>3.5131000000000001</v>
      </c>
      <c r="K26" s="61">
        <f t="shared" si="10"/>
        <v>13</v>
      </c>
      <c r="L26" s="60">
        <f>VLOOKUP($A26,'Return Data'!$B$7:$R$2292,17,0)</f>
        <v>13.3508</v>
      </c>
      <c r="M26" s="61">
        <f t="shared" si="11"/>
        <v>7</v>
      </c>
      <c r="N26" s="60">
        <f>VLOOKUP($A26,'Return Data'!$B$7:$R$2292,14,0)</f>
        <v>10.685</v>
      </c>
      <c r="O26" s="61">
        <f t="shared" si="12"/>
        <v>5</v>
      </c>
      <c r="P26" s="60">
        <f>VLOOKUP($A26,'Return Data'!$B$7:$R$2292,15,0)</f>
        <v>7.3560999999999996</v>
      </c>
      <c r="Q26" s="61">
        <f>RANK(P26,P$8:P$30,0)</f>
        <v>6</v>
      </c>
      <c r="R26" s="60">
        <f>VLOOKUP($A26,'Return Data'!$B$7:$R$2292,16,0)</f>
        <v>7.9409000000000001</v>
      </c>
      <c r="S26" s="62">
        <f t="shared" si="13"/>
        <v>9</v>
      </c>
    </row>
    <row r="27" spans="1:19" x14ac:dyDescent="0.3">
      <c r="A27" s="58" t="s">
        <v>1912</v>
      </c>
      <c r="B27" s="59">
        <f>VLOOKUP($A27,'Return Data'!$B$7:$R$2292,3,0)</f>
        <v>44777</v>
      </c>
      <c r="C27" s="60">
        <f>VLOOKUP($A27,'Return Data'!$B$7:$R$2292,4,0)</f>
        <v>50.642699999999998</v>
      </c>
      <c r="D27" s="60">
        <f>VLOOKUP($A27,'Return Data'!$B$7:$R$2292,10,0)</f>
        <v>2.2993999999999999</v>
      </c>
      <c r="E27" s="61">
        <f t="shared" si="7"/>
        <v>6</v>
      </c>
      <c r="F27" s="60">
        <f>VLOOKUP($A27,'Return Data'!$B$7:$R$2292,11,0)</f>
        <v>-8.0100000000000005E-2</v>
      </c>
      <c r="G27" s="61">
        <f t="shared" si="8"/>
        <v>15</v>
      </c>
      <c r="H27" s="60">
        <f>VLOOKUP($A27,'Return Data'!$B$7:$R$2292,12,0)</f>
        <v>-3.49E-2</v>
      </c>
      <c r="I27" s="61">
        <f t="shared" si="9"/>
        <v>15</v>
      </c>
      <c r="J27" s="60">
        <f>VLOOKUP($A27,'Return Data'!$B$7:$R$2292,13,0)</f>
        <v>6.7232000000000003</v>
      </c>
      <c r="K27" s="61">
        <f t="shared" si="10"/>
        <v>2</v>
      </c>
      <c r="L27" s="60">
        <f>VLOOKUP($A27,'Return Data'!$B$7:$R$2292,17,0)</f>
        <v>15.555199999999999</v>
      </c>
      <c r="M27" s="61">
        <f t="shared" si="11"/>
        <v>2</v>
      </c>
      <c r="N27" s="60">
        <f>VLOOKUP($A27,'Return Data'!$B$7:$R$2292,14,0)</f>
        <v>12.2514</v>
      </c>
      <c r="O27" s="61">
        <f t="shared" si="12"/>
        <v>2</v>
      </c>
      <c r="P27" s="60">
        <f>VLOOKUP($A27,'Return Data'!$B$7:$R$2292,15,0)</f>
        <v>8.5079999999999991</v>
      </c>
      <c r="Q27" s="61">
        <f>RANK(P27,P$8:P$30,0)</f>
        <v>1</v>
      </c>
      <c r="R27" s="60">
        <f>VLOOKUP($A27,'Return Data'!$B$7:$R$2292,16,0)</f>
        <v>8.3560999999999996</v>
      </c>
      <c r="S27" s="62">
        <f t="shared" si="13"/>
        <v>4</v>
      </c>
    </row>
    <row r="28" spans="1:19" x14ac:dyDescent="0.3">
      <c r="A28" s="58" t="s">
        <v>1594</v>
      </c>
      <c r="B28" s="59">
        <f>VLOOKUP($A28,'Return Data'!$B$7:$R$2292,3,0)</f>
        <v>44777</v>
      </c>
      <c r="C28" s="60">
        <f>VLOOKUP($A28,'Return Data'!$B$7:$R$2292,4,0)</f>
        <v>54.957775965953303</v>
      </c>
      <c r="D28" s="60">
        <f>VLOOKUP($A28,'Return Data'!$B$7:$R$2292,10,0)</f>
        <v>1.8067</v>
      </c>
      <c r="E28" s="61">
        <f t="shared" si="7"/>
        <v>12</v>
      </c>
      <c r="F28" s="60">
        <f>VLOOKUP($A28,'Return Data'!$B$7:$R$2292,11,0)</f>
        <v>0.80479999999999996</v>
      </c>
      <c r="G28" s="61">
        <f t="shared" si="8"/>
        <v>5</v>
      </c>
      <c r="H28" s="60">
        <f>VLOOKUP($A28,'Return Data'!$B$7:$R$2292,12,0)</f>
        <v>0.77929999999999999</v>
      </c>
      <c r="I28" s="61">
        <f t="shared" si="9"/>
        <v>10</v>
      </c>
      <c r="J28" s="60">
        <f>VLOOKUP($A28,'Return Data'!$B$7:$R$2292,13,0)</f>
        <v>4.4821999999999997</v>
      </c>
      <c r="K28" s="61">
        <f t="shared" si="10"/>
        <v>6</v>
      </c>
      <c r="L28" s="60">
        <f>VLOOKUP($A28,'Return Data'!$B$7:$R$2292,17,0)</f>
        <v>10.9041</v>
      </c>
      <c r="M28" s="61">
        <f t="shared" si="11"/>
        <v>17</v>
      </c>
      <c r="N28" s="60">
        <f>VLOOKUP($A28,'Return Data'!$B$7:$R$2292,14,0)</f>
        <v>8.2906999999999993</v>
      </c>
      <c r="O28" s="61">
        <f t="shared" si="12"/>
        <v>15</v>
      </c>
      <c r="P28" s="60">
        <f>VLOOKUP($A28,'Return Data'!$B$7:$R$2292,15,0)</f>
        <v>6.3215000000000003</v>
      </c>
      <c r="Q28" s="61">
        <f>RANK(P28,P$8:P$30,0)</f>
        <v>12</v>
      </c>
      <c r="R28" s="60">
        <f>VLOOKUP($A28,'Return Data'!$B$7:$R$2292,16,0)</f>
        <v>7.7176</v>
      </c>
      <c r="S28" s="62">
        <f t="shared" si="13"/>
        <v>12</v>
      </c>
    </row>
    <row r="29" spans="1:19" x14ac:dyDescent="0.3">
      <c r="A29" s="58" t="s">
        <v>1595</v>
      </c>
      <c r="B29" s="59">
        <f>VLOOKUP($A29,'Return Data'!$B$7:$R$2292,3,0)</f>
        <v>44777</v>
      </c>
      <c r="C29" s="60">
        <f>VLOOKUP($A29,'Return Data'!$B$7:$R$2292,4,0)</f>
        <v>13.24</v>
      </c>
      <c r="D29" s="60">
        <f>VLOOKUP($A29,'Return Data'!$B$7:$R$2292,10,0)</f>
        <v>1.9246000000000001</v>
      </c>
      <c r="E29" s="61">
        <f t="shared" si="7"/>
        <v>10</v>
      </c>
      <c r="F29" s="60">
        <f>VLOOKUP($A29,'Return Data'!$B$7:$R$2292,11,0)</f>
        <v>7.5600000000000001E-2</v>
      </c>
      <c r="G29" s="61">
        <f t="shared" si="8"/>
        <v>13</v>
      </c>
      <c r="H29" s="60">
        <f>VLOOKUP($A29,'Return Data'!$B$7:$R$2292,12,0)</f>
        <v>-0.97230000000000005</v>
      </c>
      <c r="I29" s="61">
        <f t="shared" si="9"/>
        <v>18</v>
      </c>
      <c r="J29" s="60">
        <f>VLOOKUP($A29,'Return Data'!$B$7:$R$2292,13,0)</f>
        <v>2.3975</v>
      </c>
      <c r="K29" s="61">
        <f t="shared" si="10"/>
        <v>19</v>
      </c>
      <c r="L29" s="60">
        <f>VLOOKUP($A29,'Return Data'!$B$7:$R$2292,17,0)</f>
        <v>8.6294000000000004</v>
      </c>
      <c r="M29" s="61">
        <f t="shared" si="11"/>
        <v>20</v>
      </c>
      <c r="N29" s="60">
        <f>VLOOKUP($A29,'Return Data'!$B$7:$R$2292,14,0)</f>
        <v>8.0467999999999993</v>
      </c>
      <c r="O29" s="61">
        <f t="shared" si="12"/>
        <v>17</v>
      </c>
      <c r="P29" s="60"/>
      <c r="Q29" s="61"/>
      <c r="R29" s="60">
        <f>VLOOKUP($A29,'Return Data'!$B$7:$R$2292,16,0)</f>
        <v>7.2891000000000004</v>
      </c>
      <c r="S29" s="62">
        <f t="shared" si="13"/>
        <v>16</v>
      </c>
    </row>
    <row r="30" spans="1:19" x14ac:dyDescent="0.3">
      <c r="A30" s="58" t="s">
        <v>1596</v>
      </c>
      <c r="B30" s="59">
        <f>VLOOKUP($A30,'Return Data'!$B$7:$R$2292,3,0)</f>
        <v>44777</v>
      </c>
      <c r="C30" s="60">
        <f>VLOOKUP($A30,'Return Data'!$B$7:$R$2292,4,0)</f>
        <v>13.397500000000001</v>
      </c>
      <c r="D30" s="60">
        <f>VLOOKUP($A30,'Return Data'!$B$7:$R$2292,10,0)</f>
        <v>2.9285999999999999</v>
      </c>
      <c r="E30" s="61">
        <f t="shared" si="7"/>
        <v>4</v>
      </c>
      <c r="F30" s="60">
        <f>VLOOKUP($A30,'Return Data'!$B$7:$R$2292,11,0)</f>
        <v>1.1185</v>
      </c>
      <c r="G30" s="61">
        <f t="shared" si="8"/>
        <v>3</v>
      </c>
      <c r="H30" s="60">
        <f>VLOOKUP($A30,'Return Data'!$B$7:$R$2292,12,0)</f>
        <v>1.6888000000000001</v>
      </c>
      <c r="I30" s="61">
        <f t="shared" si="9"/>
        <v>3</v>
      </c>
      <c r="J30" s="60">
        <f>VLOOKUP($A30,'Return Data'!$B$7:$R$2292,13,0)</f>
        <v>5.7477999999999998</v>
      </c>
      <c r="K30" s="61">
        <f t="shared" si="10"/>
        <v>4</v>
      </c>
      <c r="L30" s="60">
        <f>VLOOKUP($A30,'Return Data'!$B$7:$R$2292,17,0)</f>
        <v>13.6957</v>
      </c>
      <c r="M30" s="61">
        <f t="shared" si="11"/>
        <v>6</v>
      </c>
      <c r="N30" s="60">
        <f>VLOOKUP($A30,'Return Data'!$B$7:$R$2292,14,0)</f>
        <v>9.8858999999999995</v>
      </c>
      <c r="O30" s="61">
        <f t="shared" si="12"/>
        <v>9</v>
      </c>
      <c r="P30" s="60"/>
      <c r="Q30" s="61"/>
      <c r="R30" s="60">
        <f>VLOOKUP($A30,'Return Data'!$B$7:$R$2292,16,0)</f>
        <v>7.7232000000000003</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1.923768181818182</v>
      </c>
      <c r="E32" s="69"/>
      <c r="F32" s="70">
        <f>AVERAGE(F8:F30)</f>
        <v>3.4659090909090931E-2</v>
      </c>
      <c r="G32" s="69"/>
      <c r="H32" s="70">
        <f>AVERAGE(H8:H30)</f>
        <v>0.20670000000000002</v>
      </c>
      <c r="I32" s="69"/>
      <c r="J32" s="70">
        <f>AVERAGE(J8:J30)</f>
        <v>3.7428090909090908</v>
      </c>
      <c r="K32" s="69"/>
      <c r="L32" s="70">
        <f>AVERAGE(L8:L30)</f>
        <v>11.940159090909088</v>
      </c>
      <c r="M32" s="69"/>
      <c r="N32" s="70">
        <f>AVERAGE(N8:N30)</f>
        <v>9.2476549999999982</v>
      </c>
      <c r="O32" s="69"/>
      <c r="P32" s="70">
        <f>AVERAGE(P8:P30)</f>
        <v>6.5981562499999988</v>
      </c>
      <c r="Q32" s="69"/>
      <c r="R32" s="70">
        <f>AVERAGE(R8:R30)</f>
        <v>7.6208045454545443</v>
      </c>
      <c r="S32" s="71"/>
    </row>
    <row r="33" spans="1:19" x14ac:dyDescent="0.3">
      <c r="A33" s="68" t="s">
        <v>28</v>
      </c>
      <c r="B33" s="69"/>
      <c r="C33" s="69"/>
      <c r="D33" s="70">
        <f>MIN(D8:D30)</f>
        <v>0.68100000000000005</v>
      </c>
      <c r="E33" s="69"/>
      <c r="F33" s="70">
        <f>MIN(F8:F30)</f>
        <v>-2.7919999999999998</v>
      </c>
      <c r="G33" s="69"/>
      <c r="H33" s="70">
        <f>MIN(H8:H30)</f>
        <v>-3.3428</v>
      </c>
      <c r="I33" s="69"/>
      <c r="J33" s="70">
        <f>MIN(J8:J30)</f>
        <v>0.1174</v>
      </c>
      <c r="K33" s="69"/>
      <c r="L33" s="70">
        <f>MIN(L8:L30)</f>
        <v>6.4835000000000003</v>
      </c>
      <c r="M33" s="69"/>
      <c r="N33" s="70">
        <f>MIN(N8:N30)</f>
        <v>0.71830000000000005</v>
      </c>
      <c r="O33" s="69"/>
      <c r="P33" s="70">
        <f>MIN(P8:P30)</f>
        <v>0.25490000000000002</v>
      </c>
      <c r="Q33" s="69"/>
      <c r="R33" s="70">
        <f>MIN(R8:R30)</f>
        <v>3.0265</v>
      </c>
      <c r="S33" s="71"/>
    </row>
    <row r="34" spans="1:19" ht="15" thickBot="1" x14ac:dyDescent="0.35">
      <c r="A34" s="72" t="s">
        <v>29</v>
      </c>
      <c r="B34" s="73"/>
      <c r="C34" s="73"/>
      <c r="D34" s="74">
        <f>MAX(D8:D30)</f>
        <v>3.339</v>
      </c>
      <c r="E34" s="73"/>
      <c r="F34" s="74">
        <f>MAX(F8:F30)</f>
        <v>2.3378000000000001</v>
      </c>
      <c r="G34" s="73"/>
      <c r="H34" s="74">
        <f>MAX(H8:H30)</f>
        <v>4.2262000000000004</v>
      </c>
      <c r="I34" s="73"/>
      <c r="J34" s="74">
        <f>MAX(J8:J30)</f>
        <v>7.3390000000000004</v>
      </c>
      <c r="K34" s="73"/>
      <c r="L34" s="74">
        <f>MAX(L8:L30)</f>
        <v>15.882</v>
      </c>
      <c r="M34" s="73"/>
      <c r="N34" s="74">
        <f>MAX(N8:N30)</f>
        <v>12.4552</v>
      </c>
      <c r="O34" s="73"/>
      <c r="P34" s="74">
        <f>MAX(P8:P30)</f>
        <v>8.5079999999999991</v>
      </c>
      <c r="Q34" s="73"/>
      <c r="R34" s="74">
        <f>MAX(R8:R30)</f>
        <v>11.3041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44777</v>
      </c>
      <c r="C8" s="60">
        <f>VLOOKUP($A8,'Return Data'!$B$7:$R$2292,4,0)</f>
        <v>23.064399999999999</v>
      </c>
      <c r="D8" s="60">
        <f>VLOOKUP($A8,'Return Data'!$B$7:$R$2292,10,0)</f>
        <v>0.9264</v>
      </c>
      <c r="E8" s="61">
        <f t="shared" ref="E8:E32" si="0">RANK(D8,D$8:D$32,0)</f>
        <v>6</v>
      </c>
      <c r="F8" s="60">
        <f>VLOOKUP($A8,'Return Data'!$B$7:$R$2292,11,0)</f>
        <v>1.907</v>
      </c>
      <c r="G8" s="61">
        <f t="shared" ref="G8:G32" si="1">RANK(F8,F$8:F$32,0)</f>
        <v>10</v>
      </c>
      <c r="H8" s="60">
        <f>VLOOKUP($A8,'Return Data'!$B$7:$R$2292,12,0)</f>
        <v>2.9619</v>
      </c>
      <c r="I8" s="61">
        <f t="shared" ref="I8:I32" si="2">RANK(H8,H$8:H$32,0)</f>
        <v>9</v>
      </c>
      <c r="J8" s="60">
        <f>VLOOKUP($A8,'Return Data'!$B$7:$R$2292,13,0)</f>
        <v>3.9123999999999999</v>
      </c>
      <c r="K8" s="61">
        <f t="shared" ref="K8:K32" si="3">RANK(J8,J$8:J$32,0)</f>
        <v>8</v>
      </c>
      <c r="L8" s="60">
        <f>VLOOKUP($A8,'Return Data'!$B$7:$R$2292,17,0)</f>
        <v>4.2839</v>
      </c>
      <c r="M8" s="61">
        <f t="shared" ref="M8:M23" si="4">RANK(L8,L$8:L$32,0)</f>
        <v>7</v>
      </c>
      <c r="N8" s="60">
        <f>VLOOKUP($A8,'Return Data'!$B$7:$R$2292,14,0)</f>
        <v>4.6866000000000003</v>
      </c>
      <c r="O8" s="61">
        <f t="shared" ref="O8:O18" si="5">RANK(N8,N$8:N$32,0)</f>
        <v>9</v>
      </c>
      <c r="P8" s="60">
        <f>VLOOKUP($A8,'Return Data'!$B$7:$R$2292,15,0)</f>
        <v>5.5452000000000004</v>
      </c>
      <c r="Q8" s="61">
        <f>RANK(P8,P$8:P$32,0)</f>
        <v>8</v>
      </c>
      <c r="R8" s="60">
        <f>VLOOKUP($A8,'Return Data'!$B$7:$R$2292,16,0)</f>
        <v>6.8040000000000003</v>
      </c>
      <c r="S8" s="62">
        <f t="shared" ref="S8:S32" si="6">RANK(R8,R$8:R$32,0)</f>
        <v>4</v>
      </c>
    </row>
    <row r="9" spans="1:20" x14ac:dyDescent="0.3">
      <c r="A9" s="58" t="s">
        <v>1598</v>
      </c>
      <c r="B9" s="59">
        <f>VLOOKUP($A9,'Return Data'!$B$7:$R$2292,3,0)</f>
        <v>44777</v>
      </c>
      <c r="C9" s="60">
        <f>VLOOKUP($A9,'Return Data'!$B$7:$R$2292,4,0)</f>
        <v>16.407499999999999</v>
      </c>
      <c r="D9" s="60">
        <f>VLOOKUP($A9,'Return Data'!$B$7:$R$2292,10,0)</f>
        <v>0.86870000000000003</v>
      </c>
      <c r="E9" s="61">
        <f t="shared" si="0"/>
        <v>17</v>
      </c>
      <c r="F9" s="60">
        <f>VLOOKUP($A9,'Return Data'!$B$7:$R$2292,11,0)</f>
        <v>1.9891000000000001</v>
      </c>
      <c r="G9" s="61">
        <f t="shared" si="1"/>
        <v>4</v>
      </c>
      <c r="H9" s="60">
        <f>VLOOKUP($A9,'Return Data'!$B$7:$R$2292,12,0)</f>
        <v>3.3542999999999998</v>
      </c>
      <c r="I9" s="61">
        <f t="shared" si="2"/>
        <v>2</v>
      </c>
      <c r="J9" s="60">
        <f>VLOOKUP($A9,'Return Data'!$B$7:$R$2292,13,0)</f>
        <v>4.4478</v>
      </c>
      <c r="K9" s="61">
        <f t="shared" si="3"/>
        <v>2</v>
      </c>
      <c r="L9" s="60">
        <f>VLOOKUP($A9,'Return Data'!$B$7:$R$2292,17,0)</f>
        <v>4.4302999999999999</v>
      </c>
      <c r="M9" s="61">
        <f t="shared" si="4"/>
        <v>5</v>
      </c>
      <c r="N9" s="60">
        <f>VLOOKUP($A9,'Return Data'!$B$7:$R$2292,14,0)</f>
        <v>4.8064</v>
      </c>
      <c r="O9" s="61">
        <f t="shared" si="5"/>
        <v>4</v>
      </c>
      <c r="P9" s="60">
        <f>VLOOKUP($A9,'Return Data'!$B$7:$R$2292,15,0)</f>
        <v>5.6634000000000002</v>
      </c>
      <c r="Q9" s="61">
        <f>RANK(P9,P$8:P$32,0)</f>
        <v>3</v>
      </c>
      <c r="R9" s="60">
        <f>VLOOKUP($A9,'Return Data'!$B$7:$R$2292,16,0)</f>
        <v>6.4031000000000002</v>
      </c>
      <c r="S9" s="62">
        <f t="shared" si="6"/>
        <v>10</v>
      </c>
    </row>
    <row r="10" spans="1:20" x14ac:dyDescent="0.3">
      <c r="A10" s="58" t="s">
        <v>1959</v>
      </c>
      <c r="B10" s="59">
        <f>VLOOKUP($A10,'Return Data'!$B$7:$R$2292,3,0)</f>
        <v>44777</v>
      </c>
      <c r="C10" s="60">
        <f>VLOOKUP($A10,'Return Data'!$B$7:$R$2292,4,0)</f>
        <v>13.703099999999999</v>
      </c>
      <c r="D10" s="60">
        <f>VLOOKUP($A10,'Return Data'!$B$7:$R$2292,10,0)</f>
        <v>0.75509999999999999</v>
      </c>
      <c r="E10" s="61">
        <f t="shared" si="0"/>
        <v>22</v>
      </c>
      <c r="F10" s="60">
        <f>VLOOKUP($A10,'Return Data'!$B$7:$R$2292,11,0)</f>
        <v>1.6475</v>
      </c>
      <c r="G10" s="61">
        <f t="shared" si="1"/>
        <v>19</v>
      </c>
      <c r="H10" s="60">
        <f>VLOOKUP($A10,'Return Data'!$B$7:$R$2292,12,0)</f>
        <v>2.6987999999999999</v>
      </c>
      <c r="I10" s="61">
        <f t="shared" si="2"/>
        <v>18</v>
      </c>
      <c r="J10" s="60">
        <f>VLOOKUP($A10,'Return Data'!$B$7:$R$2292,13,0)</f>
        <v>3.6621999999999999</v>
      </c>
      <c r="K10" s="61">
        <f t="shared" si="3"/>
        <v>16</v>
      </c>
      <c r="L10" s="60">
        <f>VLOOKUP($A10,'Return Data'!$B$7:$R$2292,17,0)</f>
        <v>4.1740000000000004</v>
      </c>
      <c r="M10" s="61">
        <f t="shared" si="4"/>
        <v>13</v>
      </c>
      <c r="N10" s="60">
        <f>VLOOKUP($A10,'Return Data'!$B$7:$R$2292,14,0)</f>
        <v>4.7081</v>
      </c>
      <c r="O10" s="61">
        <f t="shared" si="5"/>
        <v>8</v>
      </c>
      <c r="P10" s="60">
        <f>VLOOKUP($A10,'Return Data'!$B$7:$R$2292,15,0)</f>
        <v>5.585</v>
      </c>
      <c r="Q10" s="61">
        <f>RANK(P10,P$8:P$32,0)</f>
        <v>7</v>
      </c>
      <c r="R10" s="60">
        <f>VLOOKUP($A10,'Return Data'!$B$7:$R$2292,16,0)</f>
        <v>5.7839999999999998</v>
      </c>
      <c r="S10" s="62">
        <f t="shared" si="6"/>
        <v>16</v>
      </c>
    </row>
    <row r="11" spans="1:20" x14ac:dyDescent="0.3">
      <c r="A11" s="58" t="s">
        <v>2017</v>
      </c>
      <c r="B11" s="59">
        <f>VLOOKUP($A11,'Return Data'!$B$7:$R$2292,3,0)</f>
        <v>44777</v>
      </c>
      <c r="C11" s="60">
        <f>VLOOKUP($A11,'Return Data'!$B$7:$R$2292,4,0)</f>
        <v>11.8767</v>
      </c>
      <c r="D11" s="60">
        <f>VLOOKUP($A11,'Return Data'!$B$7:$R$2292,10,0)</f>
        <v>0.55710000000000004</v>
      </c>
      <c r="E11" s="61">
        <f t="shared" si="0"/>
        <v>25</v>
      </c>
      <c r="F11" s="60">
        <f>VLOOKUP($A11,'Return Data'!$B$7:$R$2292,11,0)</f>
        <v>1.1351</v>
      </c>
      <c r="G11" s="61">
        <f t="shared" si="1"/>
        <v>25</v>
      </c>
      <c r="H11" s="60">
        <f>VLOOKUP($A11,'Return Data'!$B$7:$R$2292,12,0)</f>
        <v>1.8987000000000001</v>
      </c>
      <c r="I11" s="61">
        <f t="shared" si="2"/>
        <v>24</v>
      </c>
      <c r="J11" s="60">
        <f>VLOOKUP($A11,'Return Data'!$B$7:$R$2292,13,0)</f>
        <v>2.4180000000000001</v>
      </c>
      <c r="K11" s="61">
        <f t="shared" si="3"/>
        <v>25</v>
      </c>
      <c r="L11" s="60">
        <f>VLOOKUP($A11,'Return Data'!$B$7:$R$2292,17,0)</f>
        <v>2.8628999999999998</v>
      </c>
      <c r="M11" s="61">
        <f t="shared" si="4"/>
        <v>24</v>
      </c>
      <c r="N11" s="60">
        <f>VLOOKUP($A11,'Return Data'!$B$7:$R$2292,14,0)</f>
        <v>3.4281000000000001</v>
      </c>
      <c r="O11" s="61">
        <f t="shared" si="5"/>
        <v>20</v>
      </c>
      <c r="P11" s="60"/>
      <c r="Q11" s="61"/>
      <c r="R11" s="60">
        <f>VLOOKUP($A11,'Return Data'!$B$7:$R$2292,16,0)</f>
        <v>4.2507999999999999</v>
      </c>
      <c r="S11" s="62">
        <f t="shared" si="6"/>
        <v>21</v>
      </c>
    </row>
    <row r="12" spans="1:20" x14ac:dyDescent="0.3">
      <c r="A12" s="58" t="s">
        <v>1599</v>
      </c>
      <c r="B12" s="59">
        <f>VLOOKUP($A12,'Return Data'!$B$7:$R$2292,3,0)</f>
        <v>44777</v>
      </c>
      <c r="C12" s="60">
        <f>VLOOKUP($A12,'Return Data'!$B$7:$R$2292,4,0)</f>
        <v>12.635999999999999</v>
      </c>
      <c r="D12" s="60">
        <f>VLOOKUP($A12,'Return Data'!$B$7:$R$2292,10,0)</f>
        <v>0.90229999999999999</v>
      </c>
      <c r="E12" s="61">
        <f t="shared" si="0"/>
        <v>10</v>
      </c>
      <c r="F12" s="60">
        <f>VLOOKUP($A12,'Return Data'!$B$7:$R$2292,11,0)</f>
        <v>1.7473000000000001</v>
      </c>
      <c r="G12" s="61">
        <f t="shared" si="1"/>
        <v>16</v>
      </c>
      <c r="H12" s="60">
        <f>VLOOKUP($A12,'Return Data'!$B$7:$R$2292,12,0)</f>
        <v>2.7401</v>
      </c>
      <c r="I12" s="61">
        <f t="shared" si="2"/>
        <v>17</v>
      </c>
      <c r="J12" s="60">
        <f>VLOOKUP($A12,'Return Data'!$B$7:$R$2292,13,0)</f>
        <v>3.6246999999999998</v>
      </c>
      <c r="K12" s="61">
        <f t="shared" si="3"/>
        <v>18</v>
      </c>
      <c r="L12" s="60">
        <f>VLOOKUP($A12,'Return Data'!$B$7:$R$2292,17,0)</f>
        <v>3.9807999999999999</v>
      </c>
      <c r="M12" s="61">
        <f t="shared" si="4"/>
        <v>17</v>
      </c>
      <c r="N12" s="60">
        <f>VLOOKUP($A12,'Return Data'!$B$7:$R$2292,14,0)</f>
        <v>4.415</v>
      </c>
      <c r="O12" s="61">
        <f t="shared" si="5"/>
        <v>15</v>
      </c>
      <c r="P12" s="60"/>
      <c r="Q12" s="61"/>
      <c r="R12" s="60">
        <f>VLOOKUP($A12,'Return Data'!$B$7:$R$2292,16,0)</f>
        <v>5.3052999999999999</v>
      </c>
      <c r="S12" s="62">
        <f t="shared" si="6"/>
        <v>18</v>
      </c>
    </row>
    <row r="13" spans="1:20" x14ac:dyDescent="0.3">
      <c r="A13" s="58" t="s">
        <v>1600</v>
      </c>
      <c r="B13" s="59">
        <f>VLOOKUP($A13,'Return Data'!$B$7:$R$2292,3,0)</f>
        <v>44777</v>
      </c>
      <c r="C13" s="60">
        <f>VLOOKUP($A13,'Return Data'!$B$7:$R$2292,4,0)</f>
        <v>16.724799999999998</v>
      </c>
      <c r="D13" s="60">
        <f>VLOOKUP($A13,'Return Data'!$B$7:$R$2292,10,0)</f>
        <v>0.96409999999999996</v>
      </c>
      <c r="E13" s="61">
        <f t="shared" si="0"/>
        <v>4</v>
      </c>
      <c r="F13" s="60">
        <f>VLOOKUP($A13,'Return Data'!$B$7:$R$2292,11,0)</f>
        <v>2.0446</v>
      </c>
      <c r="G13" s="61">
        <f t="shared" si="1"/>
        <v>3</v>
      </c>
      <c r="H13" s="60">
        <f>VLOOKUP($A13,'Return Data'!$B$7:$R$2292,12,0)</f>
        <v>3.2267999999999999</v>
      </c>
      <c r="I13" s="61">
        <f t="shared" si="2"/>
        <v>3</v>
      </c>
      <c r="J13" s="60">
        <f>VLOOKUP($A13,'Return Data'!$B$7:$R$2292,13,0)</f>
        <v>4.2816999999999998</v>
      </c>
      <c r="K13" s="61">
        <f t="shared" si="3"/>
        <v>4</v>
      </c>
      <c r="L13" s="60">
        <f>VLOOKUP($A13,'Return Data'!$B$7:$R$2292,17,0)</f>
        <v>4.4622000000000002</v>
      </c>
      <c r="M13" s="61">
        <f t="shared" si="4"/>
        <v>2</v>
      </c>
      <c r="N13" s="60">
        <f>VLOOKUP($A13,'Return Data'!$B$7:$R$2292,14,0)</f>
        <v>4.9649999999999999</v>
      </c>
      <c r="O13" s="61">
        <f t="shared" si="5"/>
        <v>2</v>
      </c>
      <c r="P13" s="60">
        <f>VLOOKUP($A13,'Return Data'!$B$7:$R$2292,15,0)</f>
        <v>5.7680999999999996</v>
      </c>
      <c r="Q13" s="61">
        <f t="shared" ref="Q13:Q18" si="7">RANK(P13,P$8:P$32,0)</f>
        <v>1</v>
      </c>
      <c r="R13" s="60">
        <f>VLOOKUP($A13,'Return Data'!$B$7:$R$2292,16,0)</f>
        <v>6.5473999999999997</v>
      </c>
      <c r="S13" s="62">
        <f t="shared" si="6"/>
        <v>9</v>
      </c>
    </row>
    <row r="14" spans="1:20" x14ac:dyDescent="0.3">
      <c r="A14" s="58" t="s">
        <v>1601</v>
      </c>
      <c r="B14" s="59">
        <f>VLOOKUP($A14,'Return Data'!$B$7:$R$2292,3,0)</f>
        <v>44777</v>
      </c>
      <c r="C14" s="60">
        <f>VLOOKUP($A14,'Return Data'!$B$7:$R$2292,4,0)</f>
        <v>16.294</v>
      </c>
      <c r="D14" s="60">
        <f>VLOOKUP($A14,'Return Data'!$B$7:$R$2292,10,0)</f>
        <v>0.91659999999999997</v>
      </c>
      <c r="E14" s="61">
        <f t="shared" si="0"/>
        <v>7</v>
      </c>
      <c r="F14" s="60">
        <f>VLOOKUP($A14,'Return Data'!$B$7:$R$2292,11,0)</f>
        <v>1.8248</v>
      </c>
      <c r="G14" s="61">
        <f t="shared" si="1"/>
        <v>12</v>
      </c>
      <c r="H14" s="60">
        <f>VLOOKUP($A14,'Return Data'!$B$7:$R$2292,12,0)</f>
        <v>2.8466999999999998</v>
      </c>
      <c r="I14" s="61">
        <f t="shared" si="2"/>
        <v>14</v>
      </c>
      <c r="J14" s="60">
        <f>VLOOKUP($A14,'Return Data'!$B$7:$R$2292,13,0)</f>
        <v>3.6844000000000001</v>
      </c>
      <c r="K14" s="61">
        <f t="shared" si="3"/>
        <v>14</v>
      </c>
      <c r="L14" s="60">
        <f>VLOOKUP($A14,'Return Data'!$B$7:$R$2292,17,0)</f>
        <v>4.1097000000000001</v>
      </c>
      <c r="M14" s="61">
        <f t="shared" si="4"/>
        <v>16</v>
      </c>
      <c r="N14" s="60">
        <f>VLOOKUP($A14,'Return Data'!$B$7:$R$2292,14,0)</f>
        <v>4.367</v>
      </c>
      <c r="O14" s="61">
        <f t="shared" si="5"/>
        <v>16</v>
      </c>
      <c r="P14" s="60">
        <f>VLOOKUP($A14,'Return Data'!$B$7:$R$2292,15,0)</f>
        <v>5.1736000000000004</v>
      </c>
      <c r="Q14" s="61">
        <f t="shared" si="7"/>
        <v>14</v>
      </c>
      <c r="R14" s="60">
        <f>VLOOKUP($A14,'Return Data'!$B$7:$R$2292,16,0)</f>
        <v>6.0206</v>
      </c>
      <c r="S14" s="62">
        <f t="shared" si="6"/>
        <v>14</v>
      </c>
    </row>
    <row r="15" spans="1:20" x14ac:dyDescent="0.3">
      <c r="A15" s="58" t="s">
        <v>1602</v>
      </c>
      <c r="B15" s="59">
        <f>VLOOKUP($A15,'Return Data'!$B$7:$R$2292,3,0)</f>
        <v>44777</v>
      </c>
      <c r="C15" s="60">
        <f>VLOOKUP($A15,'Return Data'!$B$7:$R$2292,4,0)</f>
        <v>29.674700000000001</v>
      </c>
      <c r="D15" s="60">
        <f>VLOOKUP($A15,'Return Data'!$B$7:$R$2292,10,0)</f>
        <v>0.87290000000000001</v>
      </c>
      <c r="E15" s="61">
        <f t="shared" si="0"/>
        <v>16</v>
      </c>
      <c r="F15" s="60">
        <f>VLOOKUP($A15,'Return Data'!$B$7:$R$2292,11,0)</f>
        <v>1.7902</v>
      </c>
      <c r="G15" s="61">
        <f t="shared" si="1"/>
        <v>15</v>
      </c>
      <c r="H15" s="60">
        <f>VLOOKUP($A15,'Return Data'!$B$7:$R$2292,12,0)</f>
        <v>2.8828</v>
      </c>
      <c r="I15" s="61">
        <f t="shared" si="2"/>
        <v>12</v>
      </c>
      <c r="J15" s="60">
        <f>VLOOKUP($A15,'Return Data'!$B$7:$R$2292,13,0)</f>
        <v>3.8338999999999999</v>
      </c>
      <c r="K15" s="61">
        <f t="shared" si="3"/>
        <v>13</v>
      </c>
      <c r="L15" s="60">
        <f>VLOOKUP($A15,'Return Data'!$B$7:$R$2292,17,0)</f>
        <v>4.1891999999999996</v>
      </c>
      <c r="M15" s="61">
        <f t="shared" si="4"/>
        <v>12</v>
      </c>
      <c r="N15" s="60">
        <f>VLOOKUP($A15,'Return Data'!$B$7:$R$2292,14,0)</f>
        <v>4.5876999999999999</v>
      </c>
      <c r="O15" s="61">
        <f t="shared" si="5"/>
        <v>11</v>
      </c>
      <c r="P15" s="60">
        <f>VLOOKUP($A15,'Return Data'!$B$7:$R$2292,15,0)</f>
        <v>5.4928999999999997</v>
      </c>
      <c r="Q15" s="61">
        <f t="shared" si="7"/>
        <v>11</v>
      </c>
      <c r="R15" s="60">
        <f>VLOOKUP($A15,'Return Data'!$B$7:$R$2292,16,0)</f>
        <v>6.8798000000000004</v>
      </c>
      <c r="S15" s="62">
        <f t="shared" si="6"/>
        <v>3</v>
      </c>
    </row>
    <row r="16" spans="1:20" x14ac:dyDescent="0.3">
      <c r="A16" s="58" t="s">
        <v>1603</v>
      </c>
      <c r="B16" s="59">
        <f>VLOOKUP($A16,'Return Data'!$B$7:$R$2292,3,0)</f>
        <v>44777</v>
      </c>
      <c r="C16" s="60">
        <f>VLOOKUP($A16,'Return Data'!$B$7:$R$2292,4,0)</f>
        <v>28.277899999999999</v>
      </c>
      <c r="D16" s="60">
        <f>VLOOKUP($A16,'Return Data'!$B$7:$R$2292,10,0)</f>
        <v>0.88690000000000002</v>
      </c>
      <c r="E16" s="61">
        <f t="shared" si="0"/>
        <v>13</v>
      </c>
      <c r="F16" s="60">
        <f>VLOOKUP($A16,'Return Data'!$B$7:$R$2292,11,0)</f>
        <v>1.8391999999999999</v>
      </c>
      <c r="G16" s="61">
        <f t="shared" si="1"/>
        <v>11</v>
      </c>
      <c r="H16" s="60">
        <f>VLOOKUP($A16,'Return Data'!$B$7:$R$2292,12,0)</f>
        <v>2.9369000000000001</v>
      </c>
      <c r="I16" s="61">
        <f t="shared" si="2"/>
        <v>10</v>
      </c>
      <c r="J16" s="60">
        <f>VLOOKUP($A16,'Return Data'!$B$7:$R$2292,13,0)</f>
        <v>3.8418000000000001</v>
      </c>
      <c r="K16" s="61">
        <f t="shared" si="3"/>
        <v>11</v>
      </c>
      <c r="L16" s="60">
        <f>VLOOKUP($A16,'Return Data'!$B$7:$R$2292,17,0)</f>
        <v>4.1627000000000001</v>
      </c>
      <c r="M16" s="61">
        <f t="shared" si="4"/>
        <v>14</v>
      </c>
      <c r="N16" s="60">
        <f>VLOOKUP($A16,'Return Data'!$B$7:$R$2292,14,0)</f>
        <v>4.4962999999999997</v>
      </c>
      <c r="O16" s="61">
        <f t="shared" si="5"/>
        <v>12</v>
      </c>
      <c r="P16" s="60">
        <f>VLOOKUP($A16,'Return Data'!$B$7:$R$2292,15,0)</f>
        <v>5.5218999999999996</v>
      </c>
      <c r="Q16" s="61">
        <f t="shared" si="7"/>
        <v>10</v>
      </c>
      <c r="R16" s="60">
        <f>VLOOKUP($A16,'Return Data'!$B$7:$R$2292,16,0)</f>
        <v>6.7561999999999998</v>
      </c>
      <c r="S16" s="62">
        <f t="shared" si="6"/>
        <v>5</v>
      </c>
    </row>
    <row r="17" spans="1:19" x14ac:dyDescent="0.3">
      <c r="A17" s="58" t="s">
        <v>1604</v>
      </c>
      <c r="B17" s="59">
        <f>VLOOKUP($A17,'Return Data'!$B$7:$R$2292,3,0)</f>
        <v>44777</v>
      </c>
      <c r="C17" s="60">
        <f>VLOOKUP($A17,'Return Data'!$B$7:$R$2292,4,0)</f>
        <v>15.3642</v>
      </c>
      <c r="D17" s="60">
        <f>VLOOKUP($A17,'Return Data'!$B$7:$R$2292,10,0)</f>
        <v>0.55959999999999999</v>
      </c>
      <c r="E17" s="61">
        <f t="shared" si="0"/>
        <v>24</v>
      </c>
      <c r="F17" s="60">
        <f>VLOOKUP($A17,'Return Data'!$B$7:$R$2292,11,0)</f>
        <v>1.1928000000000001</v>
      </c>
      <c r="G17" s="61">
        <f t="shared" si="1"/>
        <v>24</v>
      </c>
      <c r="H17" s="60">
        <f>VLOOKUP($A17,'Return Data'!$B$7:$R$2292,12,0)</f>
        <v>1.8063</v>
      </c>
      <c r="I17" s="61">
        <f t="shared" si="2"/>
        <v>25</v>
      </c>
      <c r="J17" s="60">
        <f>VLOOKUP($A17,'Return Data'!$B$7:$R$2292,13,0)</f>
        <v>2.5230000000000001</v>
      </c>
      <c r="K17" s="61">
        <f t="shared" si="3"/>
        <v>24</v>
      </c>
      <c r="L17" s="60">
        <f>VLOOKUP($A17,'Return Data'!$B$7:$R$2292,17,0)</f>
        <v>2.8776000000000002</v>
      </c>
      <c r="M17" s="61">
        <f t="shared" si="4"/>
        <v>23</v>
      </c>
      <c r="N17" s="60">
        <f>VLOOKUP($A17,'Return Data'!$B$7:$R$2292,14,0)</f>
        <v>3.5303</v>
      </c>
      <c r="O17" s="61">
        <f t="shared" si="5"/>
        <v>19</v>
      </c>
      <c r="P17" s="60">
        <f>VLOOKUP($A17,'Return Data'!$B$7:$R$2292,15,0)</f>
        <v>4.7096999999999998</v>
      </c>
      <c r="Q17" s="61">
        <f t="shared" si="7"/>
        <v>15</v>
      </c>
      <c r="R17" s="60">
        <f>VLOOKUP($A17,'Return Data'!$B$7:$R$2292,16,0)</f>
        <v>5.7897999999999996</v>
      </c>
      <c r="S17" s="62">
        <f t="shared" si="6"/>
        <v>15</v>
      </c>
    </row>
    <row r="18" spans="1:19" x14ac:dyDescent="0.3">
      <c r="A18" s="58" t="s">
        <v>1605</v>
      </c>
      <c r="B18" s="59">
        <f>VLOOKUP($A18,'Return Data'!$B$7:$R$2292,3,0)</f>
        <v>44777</v>
      </c>
      <c r="C18" s="60">
        <f>VLOOKUP($A18,'Return Data'!$B$7:$R$2292,4,0)</f>
        <v>27.6557</v>
      </c>
      <c r="D18" s="60">
        <f>VLOOKUP($A18,'Return Data'!$B$7:$R$2292,10,0)</f>
        <v>1.1195999999999999</v>
      </c>
      <c r="E18" s="61">
        <f t="shared" si="0"/>
        <v>1</v>
      </c>
      <c r="F18" s="60">
        <f>VLOOKUP($A18,'Return Data'!$B$7:$R$2292,11,0)</f>
        <v>2.3868</v>
      </c>
      <c r="G18" s="61">
        <f t="shared" si="1"/>
        <v>1</v>
      </c>
      <c r="H18" s="60">
        <f>VLOOKUP($A18,'Return Data'!$B$7:$R$2292,12,0)</f>
        <v>3.6760999999999999</v>
      </c>
      <c r="I18" s="61">
        <f t="shared" si="2"/>
        <v>1</v>
      </c>
      <c r="J18" s="60">
        <f>VLOOKUP($A18,'Return Data'!$B$7:$R$2292,13,0)</f>
        <v>4.4710999999999999</v>
      </c>
      <c r="K18" s="61">
        <f t="shared" si="3"/>
        <v>1</v>
      </c>
      <c r="L18" s="60">
        <f>VLOOKUP($A18,'Return Data'!$B$7:$R$2292,17,0)</f>
        <v>4.4340999999999999</v>
      </c>
      <c r="M18" s="61">
        <f t="shared" si="4"/>
        <v>4</v>
      </c>
      <c r="N18" s="60">
        <f>VLOOKUP($A18,'Return Data'!$B$7:$R$2292,14,0)</f>
        <v>4.8640999999999996</v>
      </c>
      <c r="O18" s="61">
        <f t="shared" si="5"/>
        <v>3</v>
      </c>
      <c r="P18" s="60">
        <f>VLOOKUP($A18,'Return Data'!$B$7:$R$2292,15,0)</f>
        <v>5.5941999999999998</v>
      </c>
      <c r="Q18" s="61">
        <f t="shared" si="7"/>
        <v>5</v>
      </c>
      <c r="R18" s="60">
        <f>VLOOKUP($A18,'Return Data'!$B$7:$R$2292,16,0)</f>
        <v>6.7012</v>
      </c>
      <c r="S18" s="62">
        <f t="shared" si="6"/>
        <v>6</v>
      </c>
    </row>
    <row r="19" spans="1:19" x14ac:dyDescent="0.3">
      <c r="A19" s="58" t="s">
        <v>1606</v>
      </c>
      <c r="B19" s="59">
        <f>VLOOKUP($A19,'Return Data'!$B$7:$R$2292,3,0)</f>
        <v>44777</v>
      </c>
      <c r="C19" s="60">
        <f>VLOOKUP($A19,'Return Data'!$B$7:$R$2292,4,0)</f>
        <v>11.086499999999999</v>
      </c>
      <c r="D19" s="60">
        <f>VLOOKUP($A19,'Return Data'!$B$7:$R$2292,10,0)</f>
        <v>0.71489999999999998</v>
      </c>
      <c r="E19" s="61">
        <f t="shared" si="0"/>
        <v>23</v>
      </c>
      <c r="F19" s="60">
        <f>VLOOKUP($A19,'Return Data'!$B$7:$R$2292,11,0)</f>
        <v>1.3251999999999999</v>
      </c>
      <c r="G19" s="61">
        <f t="shared" si="1"/>
        <v>23</v>
      </c>
      <c r="H19" s="60">
        <f>VLOOKUP($A19,'Return Data'!$B$7:$R$2292,12,0)</f>
        <v>2.1288999999999998</v>
      </c>
      <c r="I19" s="61">
        <f t="shared" si="2"/>
        <v>22</v>
      </c>
      <c r="J19" s="60">
        <f>VLOOKUP($A19,'Return Data'!$B$7:$R$2292,13,0)</f>
        <v>2.7526999999999999</v>
      </c>
      <c r="K19" s="61">
        <f t="shared" si="3"/>
        <v>22</v>
      </c>
      <c r="L19" s="60">
        <f>VLOOKUP($A19,'Return Data'!$B$7:$R$2292,17,0)</f>
        <v>3.1267999999999998</v>
      </c>
      <c r="M19" s="61">
        <f t="shared" si="4"/>
        <v>21</v>
      </c>
      <c r="N19" s="60"/>
      <c r="O19" s="61"/>
      <c r="P19" s="60"/>
      <c r="Q19" s="61"/>
      <c r="R19" s="60">
        <f>VLOOKUP($A19,'Return Data'!$B$7:$R$2292,16,0)</f>
        <v>3.6154000000000002</v>
      </c>
      <c r="S19" s="62">
        <f t="shared" si="6"/>
        <v>23</v>
      </c>
    </row>
    <row r="20" spans="1:19" x14ac:dyDescent="0.3">
      <c r="A20" s="58" t="s">
        <v>1607</v>
      </c>
      <c r="B20" s="59">
        <f>VLOOKUP($A20,'Return Data'!$B$7:$R$2292,3,0)</f>
        <v>44777</v>
      </c>
      <c r="C20" s="60">
        <f>VLOOKUP($A20,'Return Data'!$B$7:$R$2292,4,0)</f>
        <v>28.344000000000001</v>
      </c>
      <c r="D20" s="60">
        <f>VLOOKUP($A20,'Return Data'!$B$7:$R$2292,10,0)</f>
        <v>0.87509999999999999</v>
      </c>
      <c r="E20" s="61">
        <f t="shared" si="0"/>
        <v>15</v>
      </c>
      <c r="F20" s="60">
        <f>VLOOKUP($A20,'Return Data'!$B$7:$R$2292,11,0)</f>
        <v>1.8113999999999999</v>
      </c>
      <c r="G20" s="61">
        <f t="shared" si="1"/>
        <v>13</v>
      </c>
      <c r="H20" s="60">
        <f>VLOOKUP($A20,'Return Data'!$B$7:$R$2292,12,0)</f>
        <v>2.6770999999999998</v>
      </c>
      <c r="I20" s="61">
        <f t="shared" si="2"/>
        <v>19</v>
      </c>
      <c r="J20" s="60">
        <f>VLOOKUP($A20,'Return Data'!$B$7:$R$2292,13,0)</f>
        <v>3.423</v>
      </c>
      <c r="K20" s="61">
        <f t="shared" si="3"/>
        <v>20</v>
      </c>
      <c r="L20" s="60">
        <f>VLOOKUP($A20,'Return Data'!$B$7:$R$2292,17,0)</f>
        <v>3.3172999999999999</v>
      </c>
      <c r="M20" s="61">
        <f t="shared" si="4"/>
        <v>20</v>
      </c>
      <c r="N20" s="60">
        <f>VLOOKUP($A20,'Return Data'!$B$7:$R$2292,14,0)</f>
        <v>3.3940999999999999</v>
      </c>
      <c r="O20" s="61">
        <f>RANK(N20,N$8:N$32,0)</f>
        <v>21</v>
      </c>
      <c r="P20" s="60">
        <f>VLOOKUP($A20,'Return Data'!$B$7:$R$2292,15,0)</f>
        <v>4.4222000000000001</v>
      </c>
      <c r="Q20" s="61">
        <f>RANK(P20,P$8:P$32,0)</f>
        <v>16</v>
      </c>
      <c r="R20" s="60">
        <f>VLOOKUP($A20,'Return Data'!$B$7:$R$2292,16,0)</f>
        <v>6.1653000000000002</v>
      </c>
      <c r="S20" s="62">
        <f t="shared" si="6"/>
        <v>12</v>
      </c>
    </row>
    <row r="21" spans="1:19" x14ac:dyDescent="0.3">
      <c r="A21" s="58" t="s">
        <v>1608</v>
      </c>
      <c r="B21" s="59">
        <f>VLOOKUP($A21,'Return Data'!$B$7:$R$2292,3,0)</f>
        <v>44777</v>
      </c>
      <c r="C21" s="60">
        <f>VLOOKUP($A21,'Return Data'!$B$7:$R$2292,4,0)</f>
        <v>32.141500000000001</v>
      </c>
      <c r="D21" s="60">
        <f>VLOOKUP($A21,'Return Data'!$B$7:$R$2292,10,0)</f>
        <v>0.96879999999999999</v>
      </c>
      <c r="E21" s="61">
        <f t="shared" si="0"/>
        <v>2</v>
      </c>
      <c r="F21" s="60">
        <f>VLOOKUP($A21,'Return Data'!$B$7:$R$2292,11,0)</f>
        <v>2.0491000000000001</v>
      </c>
      <c r="G21" s="61">
        <f t="shared" si="1"/>
        <v>2</v>
      </c>
      <c r="H21" s="60">
        <f>VLOOKUP($A21,'Return Data'!$B$7:$R$2292,12,0)</f>
        <v>3.2002000000000002</v>
      </c>
      <c r="I21" s="61">
        <f t="shared" si="2"/>
        <v>4</v>
      </c>
      <c r="J21" s="60">
        <f>VLOOKUP($A21,'Return Data'!$B$7:$R$2292,13,0)</f>
        <v>4.2060000000000004</v>
      </c>
      <c r="K21" s="61">
        <f t="shared" si="3"/>
        <v>5</v>
      </c>
      <c r="L21" s="60">
        <f>VLOOKUP($A21,'Return Data'!$B$7:$R$2292,17,0)</f>
        <v>4.4640000000000004</v>
      </c>
      <c r="M21" s="61">
        <f t="shared" si="4"/>
        <v>1</v>
      </c>
      <c r="N21" s="60">
        <f>VLOOKUP($A21,'Return Data'!$B$7:$R$2292,14,0)</f>
        <v>4.7961999999999998</v>
      </c>
      <c r="O21" s="61">
        <f>RANK(N21,N$8:N$32,0)</f>
        <v>5</v>
      </c>
      <c r="P21" s="60">
        <f>VLOOKUP($A21,'Return Data'!$B$7:$R$2292,15,0)</f>
        <v>5.6215000000000002</v>
      </c>
      <c r="Q21" s="61">
        <f>RANK(P21,P$8:P$32,0)</f>
        <v>4</v>
      </c>
      <c r="R21" s="60">
        <f>VLOOKUP($A21,'Return Data'!$B$7:$R$2292,16,0)</f>
        <v>6.9058000000000002</v>
      </c>
      <c r="S21" s="62">
        <f t="shared" si="6"/>
        <v>2</v>
      </c>
    </row>
    <row r="22" spans="1:19" x14ac:dyDescent="0.3">
      <c r="A22" s="58" t="s">
        <v>1609</v>
      </c>
      <c r="B22" s="59">
        <f>VLOOKUP($A22,'Return Data'!$B$7:$R$2292,3,0)</f>
        <v>44777</v>
      </c>
      <c r="C22" s="60">
        <f>VLOOKUP($A22,'Return Data'!$B$7:$R$2292,4,0)</f>
        <v>16.451000000000001</v>
      </c>
      <c r="D22" s="60">
        <f>VLOOKUP($A22,'Return Data'!$B$7:$R$2292,10,0)</f>
        <v>0.80889999999999995</v>
      </c>
      <c r="E22" s="61">
        <f t="shared" si="0"/>
        <v>20</v>
      </c>
      <c r="F22" s="60">
        <f>VLOOKUP($A22,'Return Data'!$B$7:$R$2292,11,0)</f>
        <v>1.7378</v>
      </c>
      <c r="G22" s="61">
        <f t="shared" si="1"/>
        <v>17</v>
      </c>
      <c r="H22" s="60">
        <f>VLOOKUP($A22,'Return Data'!$B$7:$R$2292,12,0)</f>
        <v>2.7866</v>
      </c>
      <c r="I22" s="61">
        <f t="shared" si="2"/>
        <v>15</v>
      </c>
      <c r="J22" s="60">
        <f>VLOOKUP($A22,'Return Data'!$B$7:$R$2292,13,0)</f>
        <v>3.6741000000000001</v>
      </c>
      <c r="K22" s="61">
        <f t="shared" si="3"/>
        <v>15</v>
      </c>
      <c r="L22" s="60">
        <f>VLOOKUP($A22,'Return Data'!$B$7:$R$2292,17,0)</f>
        <v>4.2191000000000001</v>
      </c>
      <c r="M22" s="61">
        <f t="shared" si="4"/>
        <v>9</v>
      </c>
      <c r="N22" s="60">
        <f>VLOOKUP($A22,'Return Data'!$B$7:$R$2292,14,0)</f>
        <v>4.7561</v>
      </c>
      <c r="O22" s="61">
        <f>RANK(N22,N$8:N$32,0)</f>
        <v>7</v>
      </c>
      <c r="P22" s="60">
        <f>VLOOKUP($A22,'Return Data'!$B$7:$R$2292,15,0)</f>
        <v>5.5862999999999996</v>
      </c>
      <c r="Q22" s="61">
        <f>RANK(P22,P$8:P$32,0)</f>
        <v>6</v>
      </c>
      <c r="R22" s="60">
        <f>VLOOKUP($A22,'Return Data'!$B$7:$R$2292,16,0)</f>
        <v>6.3373999999999997</v>
      </c>
      <c r="S22" s="62">
        <f t="shared" si="6"/>
        <v>11</v>
      </c>
    </row>
    <row r="23" spans="1:19" x14ac:dyDescent="0.3">
      <c r="A23" s="58" t="s">
        <v>1610</v>
      </c>
      <c r="B23" s="59">
        <f>VLOOKUP($A23,'Return Data'!$B$7:$R$2292,3,0)</f>
        <v>44777</v>
      </c>
      <c r="C23" s="60">
        <f>VLOOKUP($A23,'Return Data'!$B$7:$R$2292,4,0)</f>
        <v>11.7538</v>
      </c>
      <c r="D23" s="60">
        <f>VLOOKUP($A23,'Return Data'!$B$7:$R$2292,10,0)</f>
        <v>0.90480000000000005</v>
      </c>
      <c r="E23" s="61">
        <f t="shared" si="0"/>
        <v>8</v>
      </c>
      <c r="F23" s="60">
        <f>VLOOKUP($A23,'Return Data'!$B$7:$R$2292,11,0)</f>
        <v>1.9799</v>
      </c>
      <c r="G23" s="61">
        <f t="shared" si="1"/>
        <v>5</v>
      </c>
      <c r="H23" s="60">
        <f>VLOOKUP($A23,'Return Data'!$B$7:$R$2292,12,0)</f>
        <v>3.1089000000000002</v>
      </c>
      <c r="I23" s="61">
        <f t="shared" si="2"/>
        <v>5</v>
      </c>
      <c r="J23" s="60">
        <f>VLOOKUP($A23,'Return Data'!$B$7:$R$2292,13,0)</f>
        <v>3.9891999999999999</v>
      </c>
      <c r="K23" s="61">
        <f t="shared" si="3"/>
        <v>7</v>
      </c>
      <c r="L23" s="60">
        <f>VLOOKUP($A23,'Return Data'!$B$7:$R$2292,17,0)</f>
        <v>3.9323999999999999</v>
      </c>
      <c r="M23" s="61">
        <f t="shared" si="4"/>
        <v>18</v>
      </c>
      <c r="N23" s="60">
        <f>VLOOKUP($A23,'Return Data'!$B$7:$R$2292,14,0)</f>
        <v>4.2983000000000002</v>
      </c>
      <c r="O23" s="61">
        <f>RANK(N23,N$8:N$32,0)</f>
        <v>18</v>
      </c>
      <c r="P23" s="60"/>
      <c r="Q23" s="61"/>
      <c r="R23" s="60">
        <f>VLOOKUP($A23,'Return Data'!$B$7:$R$2292,16,0)</f>
        <v>4.6894999999999998</v>
      </c>
      <c r="S23" s="62">
        <f t="shared" si="6"/>
        <v>20</v>
      </c>
    </row>
    <row r="24" spans="1:19" x14ac:dyDescent="0.3">
      <c r="A24" s="58" t="s">
        <v>1611</v>
      </c>
      <c r="B24" s="59">
        <f>VLOOKUP($A24,'Return Data'!$B$7:$R$2292,3,0)</f>
        <v>44777</v>
      </c>
      <c r="C24" s="60">
        <f>VLOOKUP($A24,'Return Data'!$B$7:$R$2292,4,0)</f>
        <v>10.703200000000001</v>
      </c>
      <c r="D24" s="60">
        <f>VLOOKUP($A24,'Return Data'!$B$7:$R$2292,10,0)</f>
        <v>0.80049999999999999</v>
      </c>
      <c r="E24" s="61">
        <f t="shared" si="0"/>
        <v>21</v>
      </c>
      <c r="F24" s="60">
        <f>VLOOKUP($A24,'Return Data'!$B$7:$R$2292,11,0)</f>
        <v>1.6120000000000001</v>
      </c>
      <c r="G24" s="61">
        <f t="shared" si="1"/>
        <v>20</v>
      </c>
      <c r="H24" s="60">
        <f>VLOOKUP($A24,'Return Data'!$B$7:$R$2292,12,0)</f>
        <v>2.4807999999999999</v>
      </c>
      <c r="I24" s="61">
        <f t="shared" si="2"/>
        <v>21</v>
      </c>
      <c r="J24" s="60">
        <f>VLOOKUP($A24,'Return Data'!$B$7:$R$2292,13,0)</f>
        <v>3.2101000000000002</v>
      </c>
      <c r="K24" s="61">
        <f t="shared" si="3"/>
        <v>21</v>
      </c>
      <c r="L24" s="60"/>
      <c r="M24" s="61"/>
      <c r="N24" s="60"/>
      <c r="O24" s="61"/>
      <c r="P24" s="60"/>
      <c r="Q24" s="61"/>
      <c r="R24" s="60">
        <f>VLOOKUP($A24,'Return Data'!$B$7:$R$2292,16,0)</f>
        <v>3.5552999999999999</v>
      </c>
      <c r="S24" s="62">
        <f t="shared" si="6"/>
        <v>24</v>
      </c>
    </row>
    <row r="25" spans="1:19" x14ac:dyDescent="0.3">
      <c r="A25" s="58" t="s">
        <v>1612</v>
      </c>
      <c r="B25" s="59">
        <f>VLOOKUP($A25,'Return Data'!$B$7:$R$2292,3,0)</f>
        <v>44777</v>
      </c>
      <c r="C25" s="60">
        <f>VLOOKUP($A25,'Return Data'!$B$7:$R$2292,4,0)</f>
        <v>10.895</v>
      </c>
      <c r="D25" s="60">
        <f>VLOOKUP($A25,'Return Data'!$B$7:$R$2292,10,0)</f>
        <v>0.88900000000000001</v>
      </c>
      <c r="E25" s="61">
        <f t="shared" si="0"/>
        <v>12</v>
      </c>
      <c r="F25" s="60">
        <f>VLOOKUP($A25,'Return Data'!$B$7:$R$2292,11,0)</f>
        <v>1.9558</v>
      </c>
      <c r="G25" s="61">
        <f t="shared" si="1"/>
        <v>7</v>
      </c>
      <c r="H25" s="60">
        <f>VLOOKUP($A25,'Return Data'!$B$7:$R$2292,12,0)</f>
        <v>2.8898000000000001</v>
      </c>
      <c r="I25" s="61">
        <f t="shared" si="2"/>
        <v>11</v>
      </c>
      <c r="J25" s="60">
        <f>VLOOKUP($A25,'Return Data'!$B$7:$R$2292,13,0)</f>
        <v>3.8706999999999998</v>
      </c>
      <c r="K25" s="61">
        <f t="shared" si="3"/>
        <v>10</v>
      </c>
      <c r="L25" s="60">
        <f>VLOOKUP($A25,'Return Data'!$B$7:$R$2292,17,0)</f>
        <v>4.2176999999999998</v>
      </c>
      <c r="M25" s="61">
        <f t="shared" ref="M25" si="8">RANK(L25,L$8:L$32,0)</f>
        <v>10</v>
      </c>
      <c r="N25" s="60"/>
      <c r="O25" s="61"/>
      <c r="P25" s="60"/>
      <c r="Q25" s="61"/>
      <c r="R25" s="60">
        <f>VLOOKUP($A25,'Return Data'!$B$7:$R$2292,16,0)</f>
        <v>4.1143000000000001</v>
      </c>
      <c r="S25" s="62">
        <f t="shared" si="6"/>
        <v>22</v>
      </c>
    </row>
    <row r="26" spans="1:19" x14ac:dyDescent="0.3">
      <c r="A26" s="58" t="s">
        <v>1613</v>
      </c>
      <c r="B26" s="59">
        <f>VLOOKUP($A26,'Return Data'!$B$7:$R$2292,3,0)</f>
        <v>44777</v>
      </c>
      <c r="C26" s="60">
        <f>VLOOKUP($A26,'Return Data'!$B$7:$R$2292,4,0)</f>
        <v>23.1449</v>
      </c>
      <c r="D26" s="60">
        <f>VLOOKUP($A26,'Return Data'!$B$7:$R$2292,10,0)</f>
        <v>0.90239999999999998</v>
      </c>
      <c r="E26" s="61">
        <f t="shared" si="0"/>
        <v>9</v>
      </c>
      <c r="F26" s="60">
        <f>VLOOKUP($A26,'Return Data'!$B$7:$R$2292,11,0)</f>
        <v>1.9352</v>
      </c>
      <c r="G26" s="61">
        <f t="shared" si="1"/>
        <v>8</v>
      </c>
      <c r="H26" s="60">
        <f>VLOOKUP($A26,'Return Data'!$B$7:$R$2292,12,0)</f>
        <v>3.0825</v>
      </c>
      <c r="I26" s="61">
        <f t="shared" si="2"/>
        <v>6</v>
      </c>
      <c r="J26" s="60">
        <f>VLOOKUP($A26,'Return Data'!$B$7:$R$2292,13,0)</f>
        <v>4.1180000000000003</v>
      </c>
      <c r="K26" s="61">
        <f t="shared" si="3"/>
        <v>6</v>
      </c>
      <c r="L26" s="60">
        <f>VLOOKUP($A26,'Return Data'!$B$7:$R$2292,17,0)</f>
        <v>4.3769</v>
      </c>
      <c r="M26" s="61">
        <f t="shared" ref="M26:M32" si="9">RANK(L26,L$8:L$32,0)</f>
        <v>6</v>
      </c>
      <c r="N26" s="60">
        <f>VLOOKUP($A26,'Return Data'!$B$7:$R$2292,14,0)</f>
        <v>4.7919999999999998</v>
      </c>
      <c r="O26" s="61">
        <f t="shared" ref="O26:O32" si="10">RANK(N26,N$8:N$32,0)</f>
        <v>6</v>
      </c>
      <c r="P26" s="60">
        <f>VLOOKUP($A26,'Return Data'!$B$7:$R$2292,15,0)</f>
        <v>5.7636000000000003</v>
      </c>
      <c r="Q26" s="61">
        <f>RANK(P26,P$8:P$32,0)</f>
        <v>2</v>
      </c>
      <c r="R26" s="60">
        <f>VLOOKUP($A26,'Return Data'!$B$7:$R$2292,16,0)</f>
        <v>6.9595000000000002</v>
      </c>
      <c r="S26" s="62">
        <f t="shared" si="6"/>
        <v>1</v>
      </c>
    </row>
    <row r="27" spans="1:19" x14ac:dyDescent="0.3">
      <c r="A27" s="58" t="s">
        <v>1614</v>
      </c>
      <c r="B27" s="59">
        <f>VLOOKUP($A27,'Return Data'!$B$7:$R$2292,3,0)</f>
        <v>44777</v>
      </c>
      <c r="C27" s="60">
        <f>VLOOKUP($A27,'Return Data'!$B$7:$R$2292,4,0)</f>
        <v>15.9773</v>
      </c>
      <c r="D27" s="60">
        <f>VLOOKUP($A27,'Return Data'!$B$7:$R$2292,10,0)</f>
        <v>0.82099999999999995</v>
      </c>
      <c r="E27" s="61">
        <f t="shared" si="0"/>
        <v>19</v>
      </c>
      <c r="F27" s="60">
        <f>VLOOKUP($A27,'Return Data'!$B$7:$R$2292,11,0)</f>
        <v>1.6541999999999999</v>
      </c>
      <c r="G27" s="61">
        <f t="shared" si="1"/>
        <v>18</v>
      </c>
      <c r="H27" s="60">
        <f>VLOOKUP($A27,'Return Data'!$B$7:$R$2292,12,0)</f>
        <v>2.7591000000000001</v>
      </c>
      <c r="I27" s="61">
        <f t="shared" si="2"/>
        <v>16</v>
      </c>
      <c r="J27" s="60">
        <f>VLOOKUP($A27,'Return Data'!$B$7:$R$2292,13,0)</f>
        <v>3.6282999999999999</v>
      </c>
      <c r="K27" s="61">
        <f t="shared" si="3"/>
        <v>17</v>
      </c>
      <c r="L27" s="60">
        <f>VLOOKUP($A27,'Return Data'!$B$7:$R$2292,17,0)</f>
        <v>4.1387</v>
      </c>
      <c r="M27" s="61">
        <f t="shared" si="9"/>
        <v>15</v>
      </c>
      <c r="N27" s="60">
        <f>VLOOKUP($A27,'Return Data'!$B$7:$R$2292,14,0)</f>
        <v>4.4157000000000002</v>
      </c>
      <c r="O27" s="61">
        <f t="shared" si="10"/>
        <v>14</v>
      </c>
      <c r="P27" s="60">
        <f>VLOOKUP($A27,'Return Data'!$B$7:$R$2292,15,0)</f>
        <v>5.2187999999999999</v>
      </c>
      <c r="Q27" s="61">
        <f>RANK(P27,P$8:P$32,0)</f>
        <v>13</v>
      </c>
      <c r="R27" s="60">
        <f>VLOOKUP($A27,'Return Data'!$B$7:$R$2292,16,0)</f>
        <v>6.0772000000000004</v>
      </c>
      <c r="S27" s="62">
        <f t="shared" si="6"/>
        <v>13</v>
      </c>
    </row>
    <row r="28" spans="1:19" x14ac:dyDescent="0.3">
      <c r="A28" s="58" t="s">
        <v>1615</v>
      </c>
      <c r="B28" s="59">
        <f>VLOOKUP($A28,'Return Data'!$B$7:$R$2292,3,0)</f>
        <v>44777</v>
      </c>
      <c r="C28" s="60">
        <f>VLOOKUP($A28,'Return Data'!$B$7:$R$2292,4,0)</f>
        <v>28.9434</v>
      </c>
      <c r="D28" s="60">
        <f>VLOOKUP($A28,'Return Data'!$B$7:$R$2292,10,0)</f>
        <v>0.93640000000000001</v>
      </c>
      <c r="E28" s="61">
        <f t="shared" si="0"/>
        <v>5</v>
      </c>
      <c r="F28" s="60">
        <f>VLOOKUP($A28,'Return Data'!$B$7:$R$2292,11,0)</f>
        <v>1.9579</v>
      </c>
      <c r="G28" s="61">
        <f t="shared" si="1"/>
        <v>6</v>
      </c>
      <c r="H28" s="60">
        <f>VLOOKUP($A28,'Return Data'!$B$7:$R$2292,12,0)</f>
        <v>3.0255999999999998</v>
      </c>
      <c r="I28" s="61">
        <f t="shared" si="2"/>
        <v>7</v>
      </c>
      <c r="J28" s="60">
        <f>VLOOKUP($A28,'Return Data'!$B$7:$R$2292,13,0)</f>
        <v>4.2858999999999998</v>
      </c>
      <c r="K28" s="61">
        <f t="shared" si="3"/>
        <v>3</v>
      </c>
      <c r="L28" s="60">
        <f>VLOOKUP($A28,'Return Data'!$B$7:$R$2292,17,0)</f>
        <v>4.2004999999999999</v>
      </c>
      <c r="M28" s="61">
        <f t="shared" si="9"/>
        <v>11</v>
      </c>
      <c r="N28" s="60">
        <f>VLOOKUP($A28,'Return Data'!$B$7:$R$2292,14,0)</f>
        <v>4.3635000000000002</v>
      </c>
      <c r="O28" s="61">
        <f t="shared" si="10"/>
        <v>17</v>
      </c>
      <c r="P28" s="60">
        <f>VLOOKUP($A28,'Return Data'!$B$7:$R$2292,15,0)</f>
        <v>5.3849</v>
      </c>
      <c r="Q28" s="61">
        <f>RANK(P28,P$8:P$32,0)</f>
        <v>12</v>
      </c>
      <c r="R28" s="60">
        <f>VLOOKUP($A28,'Return Data'!$B$7:$R$2292,16,0)</f>
        <v>6.5971000000000002</v>
      </c>
      <c r="S28" s="62">
        <f t="shared" si="6"/>
        <v>7</v>
      </c>
    </row>
    <row r="29" spans="1:19" x14ac:dyDescent="0.3">
      <c r="A29" s="58" t="s">
        <v>1616</v>
      </c>
      <c r="B29" s="59">
        <f>VLOOKUP($A29,'Return Data'!$B$7:$R$2292,3,0)</f>
        <v>44777</v>
      </c>
      <c r="C29" s="60">
        <f>VLOOKUP($A29,'Return Data'!$B$7:$R$2292,4,0)</f>
        <v>12.3904</v>
      </c>
      <c r="D29" s="60">
        <f>VLOOKUP($A29,'Return Data'!$B$7:$R$2292,10,0)</f>
        <v>0.89739999999999998</v>
      </c>
      <c r="E29" s="61">
        <f t="shared" si="0"/>
        <v>11</v>
      </c>
      <c r="F29" s="60">
        <f>VLOOKUP($A29,'Return Data'!$B$7:$R$2292,11,0)</f>
        <v>1.5981000000000001</v>
      </c>
      <c r="G29" s="61">
        <f t="shared" si="1"/>
        <v>21</v>
      </c>
      <c r="H29" s="60">
        <f>VLOOKUP($A29,'Return Data'!$B$7:$R$2292,12,0)</f>
        <v>2.1013000000000002</v>
      </c>
      <c r="I29" s="61">
        <f t="shared" si="2"/>
        <v>23</v>
      </c>
      <c r="J29" s="60">
        <f>VLOOKUP($A29,'Return Data'!$B$7:$R$2292,13,0)</f>
        <v>2.6307</v>
      </c>
      <c r="K29" s="61">
        <f t="shared" si="3"/>
        <v>23</v>
      </c>
      <c r="L29" s="60">
        <f>VLOOKUP($A29,'Return Data'!$B$7:$R$2292,17,0)</f>
        <v>2.8826000000000001</v>
      </c>
      <c r="M29" s="61">
        <f t="shared" si="9"/>
        <v>22</v>
      </c>
      <c r="N29" s="60">
        <f>VLOOKUP($A29,'Return Data'!$B$7:$R$2292,14,0)</f>
        <v>2.9234</v>
      </c>
      <c r="O29" s="61">
        <f t="shared" si="10"/>
        <v>22</v>
      </c>
      <c r="P29" s="60">
        <f>VLOOKUP($A29,'Return Data'!$B$7:$R$2292,15,0)</f>
        <v>2.7612000000000001</v>
      </c>
      <c r="Q29" s="61">
        <f>RANK(P29,P$8:P$32,0)</f>
        <v>17</v>
      </c>
      <c r="R29" s="60">
        <f>VLOOKUP($A29,'Return Data'!$B$7:$R$2292,16,0)</f>
        <v>3.4661</v>
      </c>
      <c r="S29" s="62">
        <f t="shared" si="6"/>
        <v>25</v>
      </c>
    </row>
    <row r="30" spans="1:19" x14ac:dyDescent="0.3">
      <c r="A30" s="58" t="s">
        <v>1617</v>
      </c>
      <c r="B30" s="59">
        <f>VLOOKUP($A30,'Return Data'!$B$7:$R$2292,3,0)</f>
        <v>44777</v>
      </c>
      <c r="C30" s="60">
        <f>VLOOKUP($A30,'Return Data'!$B$7:$R$2292,4,0)</f>
        <v>12.151400000000001</v>
      </c>
      <c r="D30" s="60">
        <f>VLOOKUP($A30,'Return Data'!$B$7:$R$2292,10,0)</f>
        <v>0.96550000000000002</v>
      </c>
      <c r="E30" s="61">
        <f t="shared" si="0"/>
        <v>3</v>
      </c>
      <c r="F30" s="60">
        <f>VLOOKUP($A30,'Return Data'!$B$7:$R$2292,11,0)</f>
        <v>1.9114</v>
      </c>
      <c r="G30" s="61">
        <f t="shared" si="1"/>
        <v>9</v>
      </c>
      <c r="H30" s="60">
        <f>VLOOKUP($A30,'Return Data'!$B$7:$R$2292,12,0)</f>
        <v>2.9823</v>
      </c>
      <c r="I30" s="61">
        <f t="shared" si="2"/>
        <v>8</v>
      </c>
      <c r="J30" s="60">
        <f>VLOOKUP($A30,'Return Data'!$B$7:$R$2292,13,0)</f>
        <v>3.9104999999999999</v>
      </c>
      <c r="K30" s="61">
        <f t="shared" si="3"/>
        <v>9</v>
      </c>
      <c r="L30" s="60">
        <f>VLOOKUP($A30,'Return Data'!$B$7:$R$2292,17,0)</f>
        <v>4.4428000000000001</v>
      </c>
      <c r="M30" s="61">
        <f t="shared" si="9"/>
        <v>3</v>
      </c>
      <c r="N30" s="60">
        <f>VLOOKUP($A30,'Return Data'!$B$7:$R$2292,14,0)</f>
        <v>5.0594000000000001</v>
      </c>
      <c r="O30" s="61">
        <f t="shared" si="10"/>
        <v>1</v>
      </c>
      <c r="P30" s="60"/>
      <c r="Q30" s="61"/>
      <c r="R30" s="60">
        <f>VLOOKUP($A30,'Return Data'!$B$7:$R$2292,16,0)</f>
        <v>5.5145</v>
      </c>
      <c r="S30" s="62">
        <f t="shared" si="6"/>
        <v>17</v>
      </c>
    </row>
    <row r="31" spans="1:19" x14ac:dyDescent="0.3">
      <c r="A31" s="58" t="s">
        <v>1618</v>
      </c>
      <c r="B31" s="59">
        <f>VLOOKUP($A31,'Return Data'!$B$7:$R$2292,3,0)</f>
        <v>44777</v>
      </c>
      <c r="C31" s="60">
        <f>VLOOKUP($A31,'Return Data'!$B$7:$R$2292,4,0)</f>
        <v>11.776400000000001</v>
      </c>
      <c r="D31" s="60">
        <f>VLOOKUP($A31,'Return Data'!$B$7:$R$2292,10,0)</f>
        <v>0.85119999999999996</v>
      </c>
      <c r="E31" s="61">
        <f t="shared" si="0"/>
        <v>18</v>
      </c>
      <c r="F31" s="60">
        <f>VLOOKUP($A31,'Return Data'!$B$7:$R$2292,11,0)</f>
        <v>1.5662</v>
      </c>
      <c r="G31" s="61">
        <f t="shared" si="1"/>
        <v>22</v>
      </c>
      <c r="H31" s="60">
        <f>VLOOKUP($A31,'Return Data'!$B$7:$R$2292,12,0)</f>
        <v>2.5434999999999999</v>
      </c>
      <c r="I31" s="61">
        <f t="shared" si="2"/>
        <v>20</v>
      </c>
      <c r="J31" s="60">
        <f>VLOOKUP($A31,'Return Data'!$B$7:$R$2292,13,0)</f>
        <v>3.5889000000000002</v>
      </c>
      <c r="K31" s="61">
        <f t="shared" si="3"/>
        <v>19</v>
      </c>
      <c r="L31" s="60">
        <f>VLOOKUP($A31,'Return Data'!$B$7:$R$2292,17,0)</f>
        <v>3.8191999999999999</v>
      </c>
      <c r="M31" s="61">
        <f t="shared" si="9"/>
        <v>19</v>
      </c>
      <c r="N31" s="60">
        <f>VLOOKUP($A31,'Return Data'!$B$7:$R$2292,14,0)</f>
        <v>4.4451000000000001</v>
      </c>
      <c r="O31" s="61">
        <f t="shared" si="10"/>
        <v>13</v>
      </c>
      <c r="P31" s="60"/>
      <c r="Q31" s="61"/>
      <c r="R31" s="60">
        <f>VLOOKUP($A31,'Return Data'!$B$7:$R$2292,16,0)</f>
        <v>4.8467000000000002</v>
      </c>
      <c r="S31" s="62">
        <f t="shared" si="6"/>
        <v>19</v>
      </c>
    </row>
    <row r="32" spans="1:19" x14ac:dyDescent="0.3">
      <c r="A32" s="58" t="s">
        <v>1619</v>
      </c>
      <c r="B32" s="59">
        <f>VLOOKUP($A32,'Return Data'!$B$7:$R$2292,3,0)</f>
        <v>44777</v>
      </c>
      <c r="C32" s="60">
        <f>VLOOKUP($A32,'Return Data'!$B$7:$R$2292,4,0)</f>
        <v>30.114599999999999</v>
      </c>
      <c r="D32" s="60">
        <f>VLOOKUP($A32,'Return Data'!$B$7:$R$2292,10,0)</f>
        <v>0.88070000000000004</v>
      </c>
      <c r="E32" s="61">
        <f t="shared" si="0"/>
        <v>14</v>
      </c>
      <c r="F32" s="60">
        <f>VLOOKUP($A32,'Return Data'!$B$7:$R$2292,11,0)</f>
        <v>1.7922</v>
      </c>
      <c r="G32" s="61">
        <f t="shared" si="1"/>
        <v>14</v>
      </c>
      <c r="H32" s="60">
        <f>VLOOKUP($A32,'Return Data'!$B$7:$R$2292,12,0)</f>
        <v>2.8803000000000001</v>
      </c>
      <c r="I32" s="61">
        <f t="shared" si="2"/>
        <v>13</v>
      </c>
      <c r="J32" s="60">
        <f>VLOOKUP($A32,'Return Data'!$B$7:$R$2292,13,0)</f>
        <v>3.8405999999999998</v>
      </c>
      <c r="K32" s="61">
        <f t="shared" si="3"/>
        <v>12</v>
      </c>
      <c r="L32" s="60">
        <f>VLOOKUP($A32,'Return Data'!$B$7:$R$2292,17,0)</f>
        <v>4.2576000000000001</v>
      </c>
      <c r="M32" s="61">
        <f t="shared" si="9"/>
        <v>8</v>
      </c>
      <c r="N32" s="60">
        <f>VLOOKUP($A32,'Return Data'!$B$7:$R$2292,14,0)</f>
        <v>4.6599000000000004</v>
      </c>
      <c r="O32" s="61">
        <f t="shared" si="10"/>
        <v>10</v>
      </c>
      <c r="P32" s="60">
        <f>VLOOKUP($A32,'Return Data'!$B$7:$R$2292,15,0)</f>
        <v>5.5411999999999999</v>
      </c>
      <c r="Q32" s="61">
        <f>RANK(P32,P$8:P$32,0)</f>
        <v>9</v>
      </c>
      <c r="R32" s="60">
        <f>VLOOKUP($A32,'Return Data'!$B$7:$R$2292,16,0)</f>
        <v>6.5571000000000002</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0.86183599999999994</v>
      </c>
      <c r="E34" s="69"/>
      <c r="F34" s="70">
        <f>AVERAGE(F8:F32)</f>
        <v>1.7756320000000003</v>
      </c>
      <c r="G34" s="69"/>
      <c r="H34" s="70">
        <f>AVERAGE(H8:H32)</f>
        <v>2.7870520000000005</v>
      </c>
      <c r="I34" s="69"/>
      <c r="J34" s="70">
        <f>AVERAGE(J8:J32)</f>
        <v>3.6731879999999997</v>
      </c>
      <c r="K34" s="69"/>
      <c r="L34" s="70">
        <f>AVERAGE(L8:L32)</f>
        <v>3.9734583333333333</v>
      </c>
      <c r="M34" s="69"/>
      <c r="N34" s="70">
        <f>AVERAGE(N8:N32)</f>
        <v>4.3981045454545447</v>
      </c>
      <c r="O34" s="69"/>
      <c r="P34" s="70">
        <f>AVERAGE(P8:P32)</f>
        <v>5.2561</v>
      </c>
      <c r="Q34" s="69"/>
      <c r="R34" s="70">
        <f>AVERAGE(R8:R32)</f>
        <v>5.705735999999999</v>
      </c>
      <c r="S34" s="71"/>
    </row>
    <row r="35" spans="1:19" x14ac:dyDescent="0.3">
      <c r="A35" s="68" t="s">
        <v>28</v>
      </c>
      <c r="B35" s="69"/>
      <c r="C35" s="69"/>
      <c r="D35" s="70">
        <f>MIN(D8:D32)</f>
        <v>0.55710000000000004</v>
      </c>
      <c r="E35" s="69"/>
      <c r="F35" s="70">
        <f>MIN(F8:F32)</f>
        <v>1.1351</v>
      </c>
      <c r="G35" s="69"/>
      <c r="H35" s="70">
        <f>MIN(H8:H32)</f>
        <v>1.8063</v>
      </c>
      <c r="I35" s="69"/>
      <c r="J35" s="70">
        <f>MIN(J8:J32)</f>
        <v>2.4180000000000001</v>
      </c>
      <c r="K35" s="69"/>
      <c r="L35" s="70">
        <f>MIN(L8:L32)</f>
        <v>2.8628999999999998</v>
      </c>
      <c r="M35" s="69"/>
      <c r="N35" s="70">
        <f>MIN(N8:N32)</f>
        <v>2.9234</v>
      </c>
      <c r="O35" s="69"/>
      <c r="P35" s="70">
        <f>MIN(P8:P32)</f>
        <v>2.7612000000000001</v>
      </c>
      <c r="Q35" s="69"/>
      <c r="R35" s="70">
        <f>MIN(R8:R32)</f>
        <v>3.4661</v>
      </c>
      <c r="S35" s="71"/>
    </row>
    <row r="36" spans="1:19" ht="15" thickBot="1" x14ac:dyDescent="0.35">
      <c r="A36" s="72" t="s">
        <v>29</v>
      </c>
      <c r="B36" s="73"/>
      <c r="C36" s="73"/>
      <c r="D36" s="74">
        <f>MAX(D8:D32)</f>
        <v>1.1195999999999999</v>
      </c>
      <c r="E36" s="73"/>
      <c r="F36" s="74">
        <f>MAX(F8:F32)</f>
        <v>2.3868</v>
      </c>
      <c r="G36" s="73"/>
      <c r="H36" s="74">
        <f>MAX(H8:H32)</f>
        <v>3.6760999999999999</v>
      </c>
      <c r="I36" s="73"/>
      <c r="J36" s="74">
        <f>MAX(J8:J32)</f>
        <v>4.4710999999999999</v>
      </c>
      <c r="K36" s="73"/>
      <c r="L36" s="74">
        <f>MAX(L8:L32)</f>
        <v>4.4640000000000004</v>
      </c>
      <c r="M36" s="73"/>
      <c r="N36" s="74">
        <f>MAX(N8:N32)</f>
        <v>5.0594000000000001</v>
      </c>
      <c r="O36" s="73"/>
      <c r="P36" s="74">
        <f>MAX(P8:P32)</f>
        <v>5.7680999999999996</v>
      </c>
      <c r="Q36" s="73"/>
      <c r="R36" s="74">
        <f>MAX(R8:R32)</f>
        <v>6.9595000000000002</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44777</v>
      </c>
      <c r="C8" s="60">
        <f>VLOOKUP($A8,'Return Data'!$B$7:$R$2292,4,0)</f>
        <v>21.840800000000002</v>
      </c>
      <c r="D8" s="60">
        <f>VLOOKUP($A8,'Return Data'!$B$7:$R$2292,10,0)</f>
        <v>0.74729999999999996</v>
      </c>
      <c r="E8" s="61">
        <f t="shared" ref="E8:E32" si="0">RANK(D8,D$8:D$32,0)</f>
        <v>9</v>
      </c>
      <c r="F8" s="60">
        <f>VLOOKUP($A8,'Return Data'!$B$7:$R$2292,11,0)</f>
        <v>1.5577000000000001</v>
      </c>
      <c r="G8" s="61">
        <f t="shared" ref="G8:G32" si="1">RANK(F8,F$8:F$32,0)</f>
        <v>8</v>
      </c>
      <c r="H8" s="60">
        <f>VLOOKUP($A8,'Return Data'!$B$7:$R$2292,12,0)</f>
        <v>2.4312</v>
      </c>
      <c r="I8" s="61">
        <f t="shared" ref="I8:I32" si="2">RANK(H8,H$8:H$32,0)</f>
        <v>9</v>
      </c>
      <c r="J8" s="60">
        <f>VLOOKUP($A8,'Return Data'!$B$7:$R$2292,13,0)</f>
        <v>3.2023000000000001</v>
      </c>
      <c r="K8" s="61">
        <f t="shared" ref="K8:K32" si="3">RANK(J8,J$8:J$32,0)</f>
        <v>9</v>
      </c>
      <c r="L8" s="60">
        <f>VLOOKUP($A8,'Return Data'!$B$7:$R$2292,17,0)</f>
        <v>3.6019999999999999</v>
      </c>
      <c r="M8" s="61">
        <f t="shared" ref="M8:M23" si="4">RANK(L8,L$8:L$32,0)</f>
        <v>10</v>
      </c>
      <c r="N8" s="60">
        <f>VLOOKUP($A8,'Return Data'!$B$7:$R$2292,14,0)</f>
        <v>4.0277000000000003</v>
      </c>
      <c r="O8" s="61">
        <f t="shared" ref="O8:O18" si="5">RANK(N8,N$8:N$32,0)</f>
        <v>10</v>
      </c>
      <c r="P8" s="60">
        <f>VLOOKUP($A8,'Return Data'!$B$7:$R$2292,15,0)</f>
        <v>4.8914</v>
      </c>
      <c r="Q8" s="61">
        <f>RANK(P8,P$8:P$32,0)</f>
        <v>9</v>
      </c>
      <c r="R8" s="60">
        <f>VLOOKUP($A8,'Return Data'!$B$7:$R$2292,16,0)</f>
        <v>6.1745999999999999</v>
      </c>
      <c r="S8" s="62">
        <f t="shared" ref="S8:S32" si="6">RANK(R8,R$8:R$32,0)</f>
        <v>10</v>
      </c>
    </row>
    <row r="9" spans="1:20" x14ac:dyDescent="0.3">
      <c r="A9" s="58" t="s">
        <v>1621</v>
      </c>
      <c r="B9" s="59">
        <f>VLOOKUP($A9,'Return Data'!$B$7:$R$2292,3,0)</f>
        <v>44777</v>
      </c>
      <c r="C9" s="60">
        <f>VLOOKUP($A9,'Return Data'!$B$7:$R$2292,4,0)</f>
        <v>15.4109</v>
      </c>
      <c r="D9" s="60">
        <f>VLOOKUP($A9,'Return Data'!$B$7:$R$2292,10,0)</f>
        <v>0.68069999999999997</v>
      </c>
      <c r="E9" s="61">
        <f t="shared" si="0"/>
        <v>18</v>
      </c>
      <c r="F9" s="60">
        <f>VLOOKUP($A9,'Return Data'!$B$7:$R$2292,11,0)</f>
        <v>1.6154999999999999</v>
      </c>
      <c r="G9" s="61">
        <f t="shared" si="1"/>
        <v>5</v>
      </c>
      <c r="H9" s="60">
        <f>VLOOKUP($A9,'Return Data'!$B$7:$R$2292,12,0)</f>
        <v>2.7818000000000001</v>
      </c>
      <c r="I9" s="61">
        <f t="shared" si="2"/>
        <v>2</v>
      </c>
      <c r="J9" s="60">
        <f>VLOOKUP($A9,'Return Data'!$B$7:$R$2292,13,0)</f>
        <v>3.6779999999999999</v>
      </c>
      <c r="K9" s="61">
        <f t="shared" si="3"/>
        <v>3</v>
      </c>
      <c r="L9" s="60">
        <f>VLOOKUP($A9,'Return Data'!$B$7:$R$2292,17,0)</f>
        <v>3.6543999999999999</v>
      </c>
      <c r="M9" s="61">
        <f t="shared" si="4"/>
        <v>7</v>
      </c>
      <c r="N9" s="60">
        <f>VLOOKUP($A9,'Return Data'!$B$7:$R$2292,14,0)</f>
        <v>4.0369000000000002</v>
      </c>
      <c r="O9" s="61">
        <f t="shared" si="5"/>
        <v>9</v>
      </c>
      <c r="P9" s="60">
        <f>VLOOKUP($A9,'Return Data'!$B$7:$R$2292,15,0)</f>
        <v>4.8689</v>
      </c>
      <c r="Q9" s="61">
        <f>RANK(P9,P$8:P$32,0)</f>
        <v>10</v>
      </c>
      <c r="R9" s="60">
        <f>VLOOKUP($A9,'Return Data'!$B$7:$R$2292,16,0)</f>
        <v>5.5705999999999998</v>
      </c>
      <c r="S9" s="62">
        <f t="shared" si="6"/>
        <v>13</v>
      </c>
    </row>
    <row r="10" spans="1:20" x14ac:dyDescent="0.3">
      <c r="A10" s="58" t="s">
        <v>1960</v>
      </c>
      <c r="B10" s="59">
        <f>VLOOKUP($A10,'Return Data'!$B$7:$R$2292,3,0)</f>
        <v>44777</v>
      </c>
      <c r="C10" s="60">
        <f>VLOOKUP($A10,'Return Data'!$B$7:$R$2292,4,0)</f>
        <v>13.241400000000001</v>
      </c>
      <c r="D10" s="60">
        <f>VLOOKUP($A10,'Return Data'!$B$7:$R$2292,10,0)</f>
        <v>0.59409999999999996</v>
      </c>
      <c r="E10" s="61">
        <f t="shared" si="0"/>
        <v>21</v>
      </c>
      <c r="F10" s="60">
        <f>VLOOKUP($A10,'Return Data'!$B$7:$R$2292,11,0)</f>
        <v>1.3036000000000001</v>
      </c>
      <c r="G10" s="61">
        <f t="shared" si="1"/>
        <v>20</v>
      </c>
      <c r="H10" s="60">
        <f>VLOOKUP($A10,'Return Data'!$B$7:$R$2292,12,0)</f>
        <v>2.1634000000000002</v>
      </c>
      <c r="I10" s="61">
        <f t="shared" si="2"/>
        <v>19</v>
      </c>
      <c r="J10" s="60">
        <f>VLOOKUP($A10,'Return Data'!$B$7:$R$2292,13,0)</f>
        <v>2.9418000000000002</v>
      </c>
      <c r="K10" s="61">
        <f t="shared" si="3"/>
        <v>19</v>
      </c>
      <c r="L10" s="60">
        <f>VLOOKUP($A10,'Return Data'!$B$7:$R$2292,17,0)</f>
        <v>3.4832000000000001</v>
      </c>
      <c r="M10" s="61">
        <f t="shared" si="4"/>
        <v>14</v>
      </c>
      <c r="N10" s="60">
        <f>VLOOKUP($A10,'Return Data'!$B$7:$R$2292,14,0)</f>
        <v>4.0462999999999996</v>
      </c>
      <c r="O10" s="61">
        <f t="shared" si="5"/>
        <v>8</v>
      </c>
      <c r="P10" s="60">
        <f>VLOOKUP($A10,'Return Data'!$B$7:$R$2292,15,0)</f>
        <v>4.9305000000000003</v>
      </c>
      <c r="Q10" s="61">
        <f>RANK(P10,P$8:P$32,0)</f>
        <v>6</v>
      </c>
      <c r="R10" s="60">
        <f>VLOOKUP($A10,'Return Data'!$B$7:$R$2292,16,0)</f>
        <v>5.1388999999999996</v>
      </c>
      <c r="S10" s="62">
        <f t="shared" si="6"/>
        <v>16</v>
      </c>
    </row>
    <row r="11" spans="1:20" x14ac:dyDescent="0.3">
      <c r="A11" s="58" t="s">
        <v>2018</v>
      </c>
      <c r="B11" s="59">
        <f>VLOOKUP($A11,'Return Data'!$B$7:$R$2292,3,0)</f>
        <v>44777</v>
      </c>
      <c r="C11" s="60">
        <f>VLOOKUP($A11,'Return Data'!$B$7:$R$2292,4,0)</f>
        <v>11.5745</v>
      </c>
      <c r="D11" s="60">
        <f>VLOOKUP($A11,'Return Data'!$B$7:$R$2292,10,0)</f>
        <v>0.44779999999999998</v>
      </c>
      <c r="E11" s="61">
        <f t="shared" si="0"/>
        <v>24</v>
      </c>
      <c r="F11" s="60">
        <f>VLOOKUP($A11,'Return Data'!$B$7:$R$2292,11,0)</f>
        <v>0.91990000000000005</v>
      </c>
      <c r="G11" s="61">
        <f t="shared" si="1"/>
        <v>24</v>
      </c>
      <c r="H11" s="60">
        <f>VLOOKUP($A11,'Return Data'!$B$7:$R$2292,12,0)</f>
        <v>1.5708</v>
      </c>
      <c r="I11" s="61">
        <f t="shared" si="2"/>
        <v>23</v>
      </c>
      <c r="J11" s="60">
        <f>VLOOKUP($A11,'Return Data'!$B$7:$R$2292,13,0)</f>
        <v>1.9725999999999999</v>
      </c>
      <c r="K11" s="61">
        <f t="shared" si="3"/>
        <v>23</v>
      </c>
      <c r="L11" s="60">
        <f>VLOOKUP($A11,'Return Data'!$B$7:$R$2292,17,0)</f>
        <v>2.2801</v>
      </c>
      <c r="M11" s="61">
        <f t="shared" si="4"/>
        <v>23</v>
      </c>
      <c r="N11" s="60">
        <f>VLOOKUP($A11,'Return Data'!$B$7:$R$2292,14,0)</f>
        <v>2.7814999999999999</v>
      </c>
      <c r="O11" s="61">
        <f t="shared" si="5"/>
        <v>21</v>
      </c>
      <c r="P11" s="60"/>
      <c r="Q11" s="61"/>
      <c r="R11" s="60">
        <f>VLOOKUP($A11,'Return Data'!$B$7:$R$2292,16,0)</f>
        <v>3.6025</v>
      </c>
      <c r="S11" s="62">
        <f t="shared" si="6"/>
        <v>21</v>
      </c>
    </row>
    <row r="12" spans="1:20" x14ac:dyDescent="0.3">
      <c r="A12" s="58" t="s">
        <v>1622</v>
      </c>
      <c r="B12" s="59">
        <f>VLOOKUP($A12,'Return Data'!$B$7:$R$2292,3,0)</f>
        <v>44777</v>
      </c>
      <c r="C12" s="60">
        <f>VLOOKUP($A12,'Return Data'!$B$7:$R$2292,4,0)</f>
        <v>12.298</v>
      </c>
      <c r="D12" s="60">
        <f>VLOOKUP($A12,'Return Data'!$B$7:$R$2292,10,0)</f>
        <v>0.75370000000000004</v>
      </c>
      <c r="E12" s="61">
        <f t="shared" si="0"/>
        <v>8</v>
      </c>
      <c r="F12" s="60">
        <f>VLOOKUP($A12,'Return Data'!$B$7:$R$2292,11,0)</f>
        <v>1.4519</v>
      </c>
      <c r="G12" s="61">
        <f t="shared" si="1"/>
        <v>16</v>
      </c>
      <c r="H12" s="60">
        <f>VLOOKUP($A12,'Return Data'!$B$7:$R$2292,12,0)</f>
        <v>2.2873000000000001</v>
      </c>
      <c r="I12" s="61">
        <f t="shared" si="2"/>
        <v>15</v>
      </c>
      <c r="J12" s="60">
        <f>VLOOKUP($A12,'Return Data'!$B$7:$R$2292,13,0)</f>
        <v>3.0156000000000001</v>
      </c>
      <c r="K12" s="61">
        <f t="shared" si="3"/>
        <v>15</v>
      </c>
      <c r="L12" s="60">
        <f>VLOOKUP($A12,'Return Data'!$B$7:$R$2292,17,0)</f>
        <v>3.3754</v>
      </c>
      <c r="M12" s="61">
        <f t="shared" si="4"/>
        <v>17</v>
      </c>
      <c r="N12" s="60">
        <f>VLOOKUP($A12,'Return Data'!$B$7:$R$2292,14,0)</f>
        <v>3.7993999999999999</v>
      </c>
      <c r="O12" s="61">
        <f t="shared" si="5"/>
        <v>15</v>
      </c>
      <c r="P12" s="60"/>
      <c r="Q12" s="61"/>
      <c r="R12" s="60">
        <f>VLOOKUP($A12,'Return Data'!$B$7:$R$2292,16,0)</f>
        <v>4.6763000000000003</v>
      </c>
      <c r="S12" s="62">
        <f t="shared" si="6"/>
        <v>18</v>
      </c>
    </row>
    <row r="13" spans="1:20" x14ac:dyDescent="0.3">
      <c r="A13" s="58" t="s">
        <v>1623</v>
      </c>
      <c r="B13" s="59">
        <f>VLOOKUP($A13,'Return Data'!$B$7:$R$2292,3,0)</f>
        <v>44777</v>
      </c>
      <c r="C13" s="60">
        <f>VLOOKUP($A13,'Return Data'!$B$7:$R$2292,4,0)</f>
        <v>15.9026</v>
      </c>
      <c r="D13" s="60">
        <f>VLOOKUP($A13,'Return Data'!$B$7:$R$2292,10,0)</f>
        <v>0.78139999999999998</v>
      </c>
      <c r="E13" s="61">
        <f t="shared" si="0"/>
        <v>5</v>
      </c>
      <c r="F13" s="60">
        <f>VLOOKUP($A13,'Return Data'!$B$7:$R$2292,11,0)</f>
        <v>1.6816</v>
      </c>
      <c r="G13" s="61">
        <f t="shared" si="1"/>
        <v>4</v>
      </c>
      <c r="H13" s="60">
        <f>VLOOKUP($A13,'Return Data'!$B$7:$R$2292,12,0)</f>
        <v>2.6709000000000001</v>
      </c>
      <c r="I13" s="61">
        <f t="shared" si="2"/>
        <v>5</v>
      </c>
      <c r="J13" s="60">
        <f>VLOOKUP($A13,'Return Data'!$B$7:$R$2292,13,0)</f>
        <v>3.5339</v>
      </c>
      <c r="K13" s="61">
        <f t="shared" si="3"/>
        <v>5</v>
      </c>
      <c r="L13" s="60">
        <f>VLOOKUP($A13,'Return Data'!$B$7:$R$2292,17,0)</f>
        <v>3.7149000000000001</v>
      </c>
      <c r="M13" s="61">
        <f t="shared" si="4"/>
        <v>4</v>
      </c>
      <c r="N13" s="60">
        <f>VLOOKUP($A13,'Return Data'!$B$7:$R$2292,14,0)</f>
        <v>4.2089999999999996</v>
      </c>
      <c r="O13" s="61">
        <f t="shared" si="5"/>
        <v>2</v>
      </c>
      <c r="P13" s="60">
        <f>VLOOKUP($A13,'Return Data'!$B$7:$R$2292,15,0)</f>
        <v>5.0328999999999997</v>
      </c>
      <c r="Q13" s="61">
        <f t="shared" ref="Q13:Q18" si="7">RANK(P13,P$8:P$32,0)</f>
        <v>3</v>
      </c>
      <c r="R13" s="60">
        <f>VLOOKUP($A13,'Return Data'!$B$7:$R$2292,16,0)</f>
        <v>5.8871000000000002</v>
      </c>
      <c r="S13" s="62">
        <f t="shared" si="6"/>
        <v>11</v>
      </c>
    </row>
    <row r="14" spans="1:20" x14ac:dyDescent="0.3">
      <c r="A14" s="58" t="s">
        <v>1624</v>
      </c>
      <c r="B14" s="59">
        <f>VLOOKUP($A14,'Return Data'!$B$7:$R$2292,3,0)</f>
        <v>44777</v>
      </c>
      <c r="C14" s="60">
        <f>VLOOKUP($A14,'Return Data'!$B$7:$R$2292,4,0)</f>
        <v>25.132000000000001</v>
      </c>
      <c r="D14" s="60">
        <f>VLOOKUP($A14,'Return Data'!$B$7:$R$2292,10,0)</f>
        <v>0.77790000000000004</v>
      </c>
      <c r="E14" s="61">
        <f t="shared" si="0"/>
        <v>6</v>
      </c>
      <c r="F14" s="60">
        <f>VLOOKUP($A14,'Return Data'!$B$7:$R$2292,11,0)</f>
        <v>1.5475000000000001</v>
      </c>
      <c r="G14" s="61">
        <f t="shared" si="1"/>
        <v>9</v>
      </c>
      <c r="H14" s="60">
        <f>VLOOKUP($A14,'Return Data'!$B$7:$R$2292,12,0)</f>
        <v>2.4249000000000001</v>
      </c>
      <c r="I14" s="61">
        <f t="shared" si="2"/>
        <v>11</v>
      </c>
      <c r="J14" s="60">
        <f>VLOOKUP($A14,'Return Data'!$B$7:$R$2292,13,0)</f>
        <v>3.1141000000000001</v>
      </c>
      <c r="K14" s="61">
        <f t="shared" si="3"/>
        <v>12</v>
      </c>
      <c r="L14" s="60">
        <f>VLOOKUP($A14,'Return Data'!$B$7:$R$2292,17,0)</f>
        <v>3.5396999999999998</v>
      </c>
      <c r="M14" s="61">
        <f t="shared" si="4"/>
        <v>11</v>
      </c>
      <c r="N14" s="60">
        <f>VLOOKUP($A14,'Return Data'!$B$7:$R$2292,14,0)</f>
        <v>3.8027000000000002</v>
      </c>
      <c r="O14" s="61">
        <f t="shared" si="5"/>
        <v>14</v>
      </c>
      <c r="P14" s="60">
        <f>VLOOKUP($A14,'Return Data'!$B$7:$R$2292,15,0)</f>
        <v>4.6162000000000001</v>
      </c>
      <c r="Q14" s="61">
        <f t="shared" si="7"/>
        <v>13</v>
      </c>
      <c r="R14" s="60">
        <f>VLOOKUP($A14,'Return Data'!$B$7:$R$2292,16,0)</f>
        <v>6.4283999999999999</v>
      </c>
      <c r="S14" s="62">
        <f t="shared" si="6"/>
        <v>8</v>
      </c>
    </row>
    <row r="15" spans="1:20" x14ac:dyDescent="0.3">
      <c r="A15" s="58" t="s">
        <v>1625</v>
      </c>
      <c r="B15" s="59">
        <f>VLOOKUP($A15,'Return Data'!$B$7:$R$2292,3,0)</f>
        <v>44777</v>
      </c>
      <c r="C15" s="60">
        <f>VLOOKUP($A15,'Return Data'!$B$7:$R$2292,4,0)</f>
        <v>28.142199999999999</v>
      </c>
      <c r="D15" s="60">
        <f>VLOOKUP($A15,'Return Data'!$B$7:$R$2292,10,0)</f>
        <v>0.72840000000000005</v>
      </c>
      <c r="E15" s="61">
        <f t="shared" si="0"/>
        <v>11</v>
      </c>
      <c r="F15" s="60">
        <f>VLOOKUP($A15,'Return Data'!$B$7:$R$2292,11,0)</f>
        <v>1.5033000000000001</v>
      </c>
      <c r="G15" s="61">
        <f t="shared" si="1"/>
        <v>12</v>
      </c>
      <c r="H15" s="60">
        <f>VLOOKUP($A15,'Return Data'!$B$7:$R$2292,12,0)</f>
        <v>2.4500000000000002</v>
      </c>
      <c r="I15" s="61">
        <f t="shared" si="2"/>
        <v>7</v>
      </c>
      <c r="J15" s="60">
        <f>VLOOKUP($A15,'Return Data'!$B$7:$R$2292,13,0)</f>
        <v>3.2605</v>
      </c>
      <c r="K15" s="61">
        <f t="shared" si="3"/>
        <v>7</v>
      </c>
      <c r="L15" s="60">
        <f>VLOOKUP($A15,'Return Data'!$B$7:$R$2292,17,0)</f>
        <v>3.6261999999999999</v>
      </c>
      <c r="M15" s="61">
        <f t="shared" si="4"/>
        <v>9</v>
      </c>
      <c r="N15" s="60">
        <f>VLOOKUP($A15,'Return Data'!$B$7:$R$2292,14,0)</f>
        <v>4.0247999999999999</v>
      </c>
      <c r="O15" s="61">
        <f t="shared" si="5"/>
        <v>11</v>
      </c>
      <c r="P15" s="60">
        <f>VLOOKUP($A15,'Return Data'!$B$7:$R$2292,15,0)</f>
        <v>4.8998999999999997</v>
      </c>
      <c r="Q15" s="61">
        <f t="shared" si="7"/>
        <v>8</v>
      </c>
      <c r="R15" s="60">
        <f>VLOOKUP($A15,'Return Data'!$B$7:$R$2292,16,0)</f>
        <v>6.8550000000000004</v>
      </c>
      <c r="S15" s="62">
        <f t="shared" si="6"/>
        <v>2</v>
      </c>
    </row>
    <row r="16" spans="1:20" x14ac:dyDescent="0.3">
      <c r="A16" s="58" t="s">
        <v>1626</v>
      </c>
      <c r="B16" s="59">
        <f>VLOOKUP($A16,'Return Data'!$B$7:$R$2292,3,0)</f>
        <v>44777</v>
      </c>
      <c r="C16" s="60">
        <f>VLOOKUP($A16,'Return Data'!$B$7:$R$2292,4,0)</f>
        <v>26.6706</v>
      </c>
      <c r="D16" s="60">
        <f>VLOOKUP($A16,'Return Data'!$B$7:$R$2292,10,0)</f>
        <v>0.71179999999999999</v>
      </c>
      <c r="E16" s="61">
        <f t="shared" si="0"/>
        <v>14</v>
      </c>
      <c r="F16" s="60">
        <f>VLOOKUP($A16,'Return Data'!$B$7:$R$2292,11,0)</f>
        <v>1.4832000000000001</v>
      </c>
      <c r="G16" s="61">
        <f t="shared" si="1"/>
        <v>14</v>
      </c>
      <c r="H16" s="60">
        <f>VLOOKUP($A16,'Return Data'!$B$7:$R$2292,12,0)</f>
        <v>2.3925999999999998</v>
      </c>
      <c r="I16" s="61">
        <f t="shared" si="2"/>
        <v>12</v>
      </c>
      <c r="J16" s="60">
        <f>VLOOKUP($A16,'Return Data'!$B$7:$R$2292,13,0)</f>
        <v>3.1166</v>
      </c>
      <c r="K16" s="61">
        <f t="shared" si="3"/>
        <v>11</v>
      </c>
      <c r="L16" s="60">
        <f>VLOOKUP($A16,'Return Data'!$B$7:$R$2292,17,0)</f>
        <v>3.4380999999999999</v>
      </c>
      <c r="M16" s="61">
        <f t="shared" si="4"/>
        <v>16</v>
      </c>
      <c r="N16" s="60">
        <f>VLOOKUP($A16,'Return Data'!$B$7:$R$2292,14,0)</f>
        <v>3.7534999999999998</v>
      </c>
      <c r="O16" s="61">
        <f t="shared" si="5"/>
        <v>17</v>
      </c>
      <c r="P16" s="60">
        <f>VLOOKUP($A16,'Return Data'!$B$7:$R$2292,15,0)</f>
        <v>4.7826000000000004</v>
      </c>
      <c r="Q16" s="61">
        <f t="shared" si="7"/>
        <v>12</v>
      </c>
      <c r="R16" s="60">
        <f>VLOOKUP($A16,'Return Data'!$B$7:$R$2292,16,0)</f>
        <v>6.4772999999999996</v>
      </c>
      <c r="S16" s="62">
        <f t="shared" si="6"/>
        <v>6</v>
      </c>
    </row>
    <row r="17" spans="1:19" x14ac:dyDescent="0.3">
      <c r="A17" s="58" t="s">
        <v>1627</v>
      </c>
      <c r="B17" s="59">
        <f>VLOOKUP($A17,'Return Data'!$B$7:$R$2292,3,0)</f>
        <v>44777</v>
      </c>
      <c r="C17" s="60">
        <f>VLOOKUP($A17,'Return Data'!$B$7:$R$2292,4,0)</f>
        <v>14.659700000000001</v>
      </c>
      <c r="D17" s="60">
        <f>VLOOKUP($A17,'Return Data'!$B$7:$R$2292,10,0)</f>
        <v>0.38279999999999997</v>
      </c>
      <c r="E17" s="61">
        <f t="shared" si="0"/>
        <v>25</v>
      </c>
      <c r="F17" s="60">
        <f>VLOOKUP($A17,'Return Data'!$B$7:$R$2292,11,0)</f>
        <v>0.8427</v>
      </c>
      <c r="G17" s="61">
        <f t="shared" si="1"/>
        <v>25</v>
      </c>
      <c r="H17" s="60">
        <f>VLOOKUP($A17,'Return Data'!$B$7:$R$2292,12,0)</f>
        <v>1.2732000000000001</v>
      </c>
      <c r="I17" s="61">
        <f t="shared" si="2"/>
        <v>25</v>
      </c>
      <c r="J17" s="60">
        <f>VLOOKUP($A17,'Return Data'!$B$7:$R$2292,13,0)</f>
        <v>1.8084</v>
      </c>
      <c r="K17" s="61">
        <f t="shared" si="3"/>
        <v>25</v>
      </c>
      <c r="L17" s="60">
        <f>VLOOKUP($A17,'Return Data'!$B$7:$R$2292,17,0)</f>
        <v>2.1602000000000001</v>
      </c>
      <c r="M17" s="61">
        <f t="shared" si="4"/>
        <v>24</v>
      </c>
      <c r="N17" s="60">
        <f>VLOOKUP($A17,'Return Data'!$B$7:$R$2292,14,0)</f>
        <v>2.8449</v>
      </c>
      <c r="O17" s="61">
        <f t="shared" si="5"/>
        <v>20</v>
      </c>
      <c r="P17" s="60">
        <f>VLOOKUP($A17,'Return Data'!$B$7:$R$2292,15,0)</f>
        <v>4.0930999999999997</v>
      </c>
      <c r="Q17" s="61">
        <f t="shared" si="7"/>
        <v>15</v>
      </c>
      <c r="R17" s="60">
        <f>VLOOKUP($A17,'Return Data'!$B$7:$R$2292,16,0)</f>
        <v>5.141</v>
      </c>
      <c r="S17" s="62">
        <f t="shared" si="6"/>
        <v>15</v>
      </c>
    </row>
    <row r="18" spans="1:19" x14ac:dyDescent="0.3">
      <c r="A18" s="58" t="s">
        <v>1628</v>
      </c>
      <c r="B18" s="59">
        <f>VLOOKUP($A18,'Return Data'!$B$7:$R$2292,3,0)</f>
        <v>44777</v>
      </c>
      <c r="C18" s="60">
        <f>VLOOKUP($A18,'Return Data'!$B$7:$R$2292,4,0)</f>
        <v>26.0763</v>
      </c>
      <c r="D18" s="60">
        <f>VLOOKUP($A18,'Return Data'!$B$7:$R$2292,10,0)</f>
        <v>0.94420000000000004</v>
      </c>
      <c r="E18" s="61">
        <f t="shared" si="0"/>
        <v>1</v>
      </c>
      <c r="F18" s="60">
        <f>VLOOKUP($A18,'Return Data'!$B$7:$R$2292,11,0)</f>
        <v>2.0371000000000001</v>
      </c>
      <c r="G18" s="61">
        <f t="shared" si="1"/>
        <v>1</v>
      </c>
      <c r="H18" s="60">
        <f>VLOOKUP($A18,'Return Data'!$B$7:$R$2292,12,0)</f>
        <v>3.1556000000000002</v>
      </c>
      <c r="I18" s="61">
        <f t="shared" si="2"/>
        <v>1</v>
      </c>
      <c r="J18" s="60">
        <f>VLOOKUP($A18,'Return Data'!$B$7:$R$2292,13,0)</f>
        <v>3.7911999999999999</v>
      </c>
      <c r="K18" s="61">
        <f t="shared" si="3"/>
        <v>2</v>
      </c>
      <c r="L18" s="60">
        <f>VLOOKUP($A18,'Return Data'!$B$7:$R$2292,17,0)</f>
        <v>3.7374000000000001</v>
      </c>
      <c r="M18" s="61">
        <f t="shared" si="4"/>
        <v>2</v>
      </c>
      <c r="N18" s="60">
        <f>VLOOKUP($A18,'Return Data'!$B$7:$R$2292,14,0)</f>
        <v>4.1692</v>
      </c>
      <c r="O18" s="61">
        <f t="shared" si="5"/>
        <v>4</v>
      </c>
      <c r="P18" s="60">
        <f>VLOOKUP($A18,'Return Data'!$B$7:$R$2292,15,0)</f>
        <v>4.9222000000000001</v>
      </c>
      <c r="Q18" s="61">
        <f t="shared" si="7"/>
        <v>7</v>
      </c>
      <c r="R18" s="60">
        <f>VLOOKUP($A18,'Return Data'!$B$7:$R$2292,16,0)</f>
        <v>6.4760999999999997</v>
      </c>
      <c r="S18" s="62">
        <f t="shared" si="6"/>
        <v>7</v>
      </c>
    </row>
    <row r="19" spans="1:19" x14ac:dyDescent="0.3">
      <c r="A19" s="58" t="s">
        <v>1629</v>
      </c>
      <c r="B19" s="59">
        <f>VLOOKUP($A19,'Return Data'!$B$7:$R$2292,3,0)</f>
        <v>44777</v>
      </c>
      <c r="C19" s="60">
        <f>VLOOKUP($A19,'Return Data'!$B$7:$R$2292,4,0)</f>
        <v>10.8454</v>
      </c>
      <c r="D19" s="60">
        <f>VLOOKUP($A19,'Return Data'!$B$7:$R$2292,10,0)</f>
        <v>0.51439999999999997</v>
      </c>
      <c r="E19" s="61">
        <f t="shared" si="0"/>
        <v>23</v>
      </c>
      <c r="F19" s="60">
        <f>VLOOKUP($A19,'Return Data'!$B$7:$R$2292,11,0)</f>
        <v>0.92589999999999995</v>
      </c>
      <c r="G19" s="61">
        <f t="shared" si="1"/>
        <v>23</v>
      </c>
      <c r="H19" s="60">
        <f>VLOOKUP($A19,'Return Data'!$B$7:$R$2292,12,0)</f>
        <v>1.5335000000000001</v>
      </c>
      <c r="I19" s="61">
        <f t="shared" si="2"/>
        <v>24</v>
      </c>
      <c r="J19" s="60">
        <f>VLOOKUP($A19,'Return Data'!$B$7:$R$2292,13,0)</f>
        <v>1.9630000000000001</v>
      </c>
      <c r="K19" s="61">
        <f t="shared" si="3"/>
        <v>24</v>
      </c>
      <c r="L19" s="60">
        <f>VLOOKUP($A19,'Return Data'!$B$7:$R$2292,17,0)</f>
        <v>2.3460000000000001</v>
      </c>
      <c r="M19" s="61">
        <f t="shared" si="4"/>
        <v>22</v>
      </c>
      <c r="N19" s="60"/>
      <c r="O19" s="61"/>
      <c r="P19" s="60"/>
      <c r="Q19" s="61"/>
      <c r="R19" s="60">
        <f>VLOOKUP($A19,'Return Data'!$B$7:$R$2292,16,0)</f>
        <v>2.8338999999999999</v>
      </c>
      <c r="S19" s="62">
        <f t="shared" si="6"/>
        <v>24</v>
      </c>
    </row>
    <row r="20" spans="1:19" x14ac:dyDescent="0.3">
      <c r="A20" s="58" t="s">
        <v>1630</v>
      </c>
      <c r="B20" s="59">
        <f>VLOOKUP($A20,'Return Data'!$B$7:$R$2292,3,0)</f>
        <v>44777</v>
      </c>
      <c r="C20" s="60">
        <f>VLOOKUP($A20,'Return Data'!$B$7:$R$2292,4,0)</f>
        <v>27.1099</v>
      </c>
      <c r="D20" s="60">
        <f>VLOOKUP($A20,'Return Data'!$B$7:$R$2292,10,0)</f>
        <v>0.69310000000000005</v>
      </c>
      <c r="E20" s="61">
        <f t="shared" si="0"/>
        <v>16</v>
      </c>
      <c r="F20" s="60">
        <f>VLOOKUP($A20,'Return Data'!$B$7:$R$2292,11,0)</f>
        <v>1.4762999999999999</v>
      </c>
      <c r="G20" s="61">
        <f t="shared" si="1"/>
        <v>15</v>
      </c>
      <c r="H20" s="60">
        <f>VLOOKUP($A20,'Return Data'!$B$7:$R$2292,12,0)</f>
        <v>2.2178</v>
      </c>
      <c r="I20" s="61">
        <f t="shared" si="2"/>
        <v>18</v>
      </c>
      <c r="J20" s="60">
        <f>VLOOKUP($A20,'Return Data'!$B$7:$R$2292,13,0)</f>
        <v>2.8573</v>
      </c>
      <c r="K20" s="61">
        <f t="shared" si="3"/>
        <v>20</v>
      </c>
      <c r="L20" s="60">
        <f>VLOOKUP($A20,'Return Data'!$B$7:$R$2292,17,0)</f>
        <v>2.8289</v>
      </c>
      <c r="M20" s="61">
        <f t="shared" si="4"/>
        <v>20</v>
      </c>
      <c r="N20" s="60">
        <f>VLOOKUP($A20,'Return Data'!$B$7:$R$2292,14,0)</f>
        <v>2.9308999999999998</v>
      </c>
      <c r="O20" s="61">
        <f>RANK(N20,N$8:N$32,0)</f>
        <v>19</v>
      </c>
      <c r="P20" s="60">
        <f>VLOOKUP($A20,'Return Data'!$B$7:$R$2292,15,0)</f>
        <v>3.9786000000000001</v>
      </c>
      <c r="Q20" s="61">
        <f>RANK(P20,P$8:P$32,0)</f>
        <v>16</v>
      </c>
      <c r="R20" s="60">
        <f>VLOOKUP($A20,'Return Data'!$B$7:$R$2292,16,0)</f>
        <v>6.4077999999999999</v>
      </c>
      <c r="S20" s="62">
        <f t="shared" si="6"/>
        <v>9</v>
      </c>
    </row>
    <row r="21" spans="1:19" x14ac:dyDescent="0.3">
      <c r="A21" s="58" t="s">
        <v>1631</v>
      </c>
      <c r="B21" s="59">
        <f>VLOOKUP($A21,'Return Data'!$B$7:$R$2292,3,0)</f>
        <v>44777</v>
      </c>
      <c r="C21" s="60">
        <f>VLOOKUP($A21,'Return Data'!$B$7:$R$2292,4,0)</f>
        <v>30.598199999999999</v>
      </c>
      <c r="D21" s="60">
        <f>VLOOKUP($A21,'Return Data'!$B$7:$R$2292,10,0)</f>
        <v>0.81910000000000005</v>
      </c>
      <c r="E21" s="61">
        <f t="shared" si="0"/>
        <v>3</v>
      </c>
      <c r="F21" s="60">
        <f>VLOOKUP($A21,'Return Data'!$B$7:$R$2292,11,0)</f>
        <v>1.7535000000000001</v>
      </c>
      <c r="G21" s="61">
        <f t="shared" si="1"/>
        <v>2</v>
      </c>
      <c r="H21" s="60">
        <f>VLOOKUP($A21,'Return Data'!$B$7:$R$2292,12,0)</f>
        <v>2.7484999999999999</v>
      </c>
      <c r="I21" s="61">
        <f t="shared" si="2"/>
        <v>3</v>
      </c>
      <c r="J21" s="60">
        <f>VLOOKUP($A21,'Return Data'!$B$7:$R$2292,13,0)</f>
        <v>3.6012</v>
      </c>
      <c r="K21" s="61">
        <f t="shared" si="3"/>
        <v>4</v>
      </c>
      <c r="L21" s="60">
        <f>VLOOKUP($A21,'Return Data'!$B$7:$R$2292,17,0)</f>
        <v>3.8614000000000002</v>
      </c>
      <c r="M21" s="61">
        <f t="shared" si="4"/>
        <v>1</v>
      </c>
      <c r="N21" s="60">
        <f>VLOOKUP($A21,'Return Data'!$B$7:$R$2292,14,0)</f>
        <v>4.2080000000000002</v>
      </c>
      <c r="O21" s="61">
        <f>RANK(N21,N$8:N$32,0)</f>
        <v>3</v>
      </c>
      <c r="P21" s="60">
        <f>VLOOKUP($A21,'Return Data'!$B$7:$R$2292,15,0)</f>
        <v>5.0655999999999999</v>
      </c>
      <c r="Q21" s="61">
        <f>RANK(P21,P$8:P$32,0)</f>
        <v>1</v>
      </c>
      <c r="R21" s="60">
        <f>VLOOKUP($A21,'Return Data'!$B$7:$R$2292,16,0)</f>
        <v>6.8592000000000004</v>
      </c>
      <c r="S21" s="62">
        <f t="shared" si="6"/>
        <v>1</v>
      </c>
    </row>
    <row r="22" spans="1:19" x14ac:dyDescent="0.3">
      <c r="A22" s="58" t="s">
        <v>1632</v>
      </c>
      <c r="B22" s="59">
        <f>VLOOKUP($A22,'Return Data'!$B$7:$R$2292,3,0)</f>
        <v>44777</v>
      </c>
      <c r="C22" s="60">
        <f>VLOOKUP($A22,'Return Data'!$B$7:$R$2292,4,0)</f>
        <v>15.669</v>
      </c>
      <c r="D22" s="60">
        <f>VLOOKUP($A22,'Return Data'!$B$7:$R$2292,10,0)</f>
        <v>0.64229999999999998</v>
      </c>
      <c r="E22" s="61">
        <f t="shared" si="0"/>
        <v>20</v>
      </c>
      <c r="F22" s="60">
        <f>VLOOKUP($A22,'Return Data'!$B$7:$R$2292,11,0)</f>
        <v>1.4043000000000001</v>
      </c>
      <c r="G22" s="61">
        <f t="shared" si="1"/>
        <v>17</v>
      </c>
      <c r="H22" s="60">
        <f>VLOOKUP($A22,'Return Data'!$B$7:$R$2292,12,0)</f>
        <v>2.2780999999999998</v>
      </c>
      <c r="I22" s="61">
        <f t="shared" si="2"/>
        <v>16</v>
      </c>
      <c r="J22" s="60">
        <f>VLOOKUP($A22,'Return Data'!$B$7:$R$2292,13,0)</f>
        <v>2.9906999999999999</v>
      </c>
      <c r="K22" s="61">
        <f t="shared" si="3"/>
        <v>17</v>
      </c>
      <c r="L22" s="60">
        <f>VLOOKUP($A22,'Return Data'!$B$7:$R$2292,17,0)</f>
        <v>3.5396000000000001</v>
      </c>
      <c r="M22" s="61">
        <f t="shared" si="4"/>
        <v>12</v>
      </c>
      <c r="N22" s="60">
        <f>VLOOKUP($A22,'Return Data'!$B$7:$R$2292,14,0)</f>
        <v>4.1299000000000001</v>
      </c>
      <c r="O22" s="61">
        <f>RANK(N22,N$8:N$32,0)</f>
        <v>5</v>
      </c>
      <c r="P22" s="60">
        <f>VLOOKUP($A22,'Return Data'!$B$7:$R$2292,15,0)</f>
        <v>4.9562999999999997</v>
      </c>
      <c r="Q22" s="61">
        <f>RANK(P22,P$8:P$32,0)</f>
        <v>5</v>
      </c>
      <c r="R22" s="60">
        <f>VLOOKUP($A22,'Return Data'!$B$7:$R$2292,16,0)</f>
        <v>5.7</v>
      </c>
      <c r="S22" s="62">
        <f t="shared" si="6"/>
        <v>12</v>
      </c>
    </row>
    <row r="23" spans="1:19" x14ac:dyDescent="0.3">
      <c r="A23" s="58" t="s">
        <v>1633</v>
      </c>
      <c r="B23" s="59">
        <f>VLOOKUP($A23,'Return Data'!$B$7:$R$2292,3,0)</f>
        <v>44777</v>
      </c>
      <c r="C23" s="60">
        <f>VLOOKUP($A23,'Return Data'!$B$7:$R$2292,4,0)</f>
        <v>11.470800000000001</v>
      </c>
      <c r="D23" s="60">
        <f>VLOOKUP($A23,'Return Data'!$B$7:$R$2292,10,0)</f>
        <v>0.68730000000000002</v>
      </c>
      <c r="E23" s="61">
        <f t="shared" si="0"/>
        <v>17</v>
      </c>
      <c r="F23" s="60">
        <f>VLOOKUP($A23,'Return Data'!$B$7:$R$2292,11,0)</f>
        <v>1.5457000000000001</v>
      </c>
      <c r="G23" s="61">
        <f t="shared" si="1"/>
        <v>10</v>
      </c>
      <c r="H23" s="60">
        <f>VLOOKUP($A23,'Return Data'!$B$7:$R$2292,12,0)</f>
        <v>2.4462000000000002</v>
      </c>
      <c r="I23" s="61">
        <f t="shared" si="2"/>
        <v>8</v>
      </c>
      <c r="J23" s="60">
        <f>VLOOKUP($A23,'Return Data'!$B$7:$R$2292,13,0)</f>
        <v>3.1017999999999999</v>
      </c>
      <c r="K23" s="61">
        <f t="shared" si="3"/>
        <v>13</v>
      </c>
      <c r="L23" s="60">
        <f>VLOOKUP($A23,'Return Data'!$B$7:$R$2292,17,0)</f>
        <v>3.1791999999999998</v>
      </c>
      <c r="M23" s="61">
        <f t="shared" si="4"/>
        <v>19</v>
      </c>
      <c r="N23" s="60">
        <f>VLOOKUP($A23,'Return Data'!$B$7:$R$2292,14,0)</f>
        <v>3.5726</v>
      </c>
      <c r="O23" s="61">
        <f>RANK(N23,N$8:N$32,0)</f>
        <v>18</v>
      </c>
      <c r="P23" s="60"/>
      <c r="Q23" s="61"/>
      <c r="R23" s="60">
        <f>VLOOKUP($A23,'Return Data'!$B$7:$R$2292,16,0)</f>
        <v>3.9683000000000002</v>
      </c>
      <c r="S23" s="62">
        <f t="shared" si="6"/>
        <v>20</v>
      </c>
    </row>
    <row r="24" spans="1:19" x14ac:dyDescent="0.3">
      <c r="A24" s="58" t="s">
        <v>1634</v>
      </c>
      <c r="B24" s="59">
        <f>VLOOKUP($A24,'Return Data'!$B$7:$R$2292,3,0)</f>
        <v>44777</v>
      </c>
      <c r="C24" s="60">
        <f>VLOOKUP($A24,'Return Data'!$B$7:$R$2292,4,0)</f>
        <v>10.5284</v>
      </c>
      <c r="D24" s="60">
        <f>VLOOKUP($A24,'Return Data'!$B$7:$R$2292,10,0)</f>
        <v>0.58560000000000001</v>
      </c>
      <c r="E24" s="61">
        <f t="shared" si="0"/>
        <v>22</v>
      </c>
      <c r="F24" s="60">
        <f>VLOOKUP($A24,'Return Data'!$B$7:$R$2292,11,0)</f>
        <v>1.1859999999999999</v>
      </c>
      <c r="G24" s="61">
        <f t="shared" si="1"/>
        <v>22</v>
      </c>
      <c r="H24" s="60">
        <f>VLOOKUP($A24,'Return Data'!$B$7:$R$2292,12,0)</f>
        <v>1.8339000000000001</v>
      </c>
      <c r="I24" s="61">
        <f t="shared" si="2"/>
        <v>21</v>
      </c>
      <c r="J24" s="60">
        <f>VLOOKUP($A24,'Return Data'!$B$7:$R$2292,13,0)</f>
        <v>2.3437000000000001</v>
      </c>
      <c r="K24" s="61">
        <f t="shared" si="3"/>
        <v>21</v>
      </c>
      <c r="L24" s="60"/>
      <c r="M24" s="61"/>
      <c r="N24" s="60"/>
      <c r="O24" s="61"/>
      <c r="P24" s="60"/>
      <c r="Q24" s="61"/>
      <c r="R24" s="60">
        <f>VLOOKUP($A24,'Return Data'!$B$7:$R$2292,16,0)</f>
        <v>2.6823999999999999</v>
      </c>
      <c r="S24" s="62">
        <f t="shared" si="6"/>
        <v>25</v>
      </c>
    </row>
    <row r="25" spans="1:19" x14ac:dyDescent="0.3">
      <c r="A25" s="58" t="s">
        <v>1635</v>
      </c>
      <c r="B25" s="59">
        <f>VLOOKUP($A25,'Return Data'!$B$7:$R$2292,3,0)</f>
        <v>44777</v>
      </c>
      <c r="C25" s="60">
        <f>VLOOKUP($A25,'Return Data'!$B$7:$R$2292,4,0)</f>
        <v>10.737</v>
      </c>
      <c r="D25" s="60">
        <f>VLOOKUP($A25,'Return Data'!$B$7:$R$2292,10,0)</f>
        <v>0.71289999999999998</v>
      </c>
      <c r="E25" s="61">
        <f t="shared" si="0"/>
        <v>13</v>
      </c>
      <c r="F25" s="60">
        <f>VLOOKUP($A25,'Return Data'!$B$7:$R$2292,11,0)</f>
        <v>1.5992</v>
      </c>
      <c r="G25" s="61">
        <f t="shared" si="1"/>
        <v>6</v>
      </c>
      <c r="H25" s="60">
        <f>VLOOKUP($A25,'Return Data'!$B$7:$R$2292,12,0)</f>
        <v>2.3449</v>
      </c>
      <c r="I25" s="61">
        <f t="shared" si="2"/>
        <v>14</v>
      </c>
      <c r="J25" s="60">
        <f>VLOOKUP($A25,'Return Data'!$B$7:$R$2292,13,0)</f>
        <v>3.1511</v>
      </c>
      <c r="K25" s="61">
        <f t="shared" si="3"/>
        <v>10</v>
      </c>
      <c r="L25" s="60">
        <f>VLOOKUP($A25,'Return Data'!$B$7:$R$2292,17,0)</f>
        <v>3.5057</v>
      </c>
      <c r="M25" s="61">
        <f t="shared" ref="M25" si="8">RANK(L25,L$8:L$32,0)</f>
        <v>13</v>
      </c>
      <c r="N25" s="60"/>
      <c r="O25" s="61"/>
      <c r="P25" s="60"/>
      <c r="Q25" s="61"/>
      <c r="R25" s="60">
        <f>VLOOKUP($A25,'Return Data'!$B$7:$R$2292,16,0)</f>
        <v>3.4013</v>
      </c>
      <c r="S25" s="62">
        <f t="shared" si="6"/>
        <v>22</v>
      </c>
    </row>
    <row r="26" spans="1:19" x14ac:dyDescent="0.3">
      <c r="A26" s="58" t="s">
        <v>1636</v>
      </c>
      <c r="B26" s="59">
        <f>VLOOKUP($A26,'Return Data'!$B$7:$R$2292,3,0)</f>
        <v>44777</v>
      </c>
      <c r="C26" s="60">
        <f>VLOOKUP($A26,'Return Data'!$B$7:$R$2292,4,0)</f>
        <v>21.8796</v>
      </c>
      <c r="D26" s="60">
        <f>VLOOKUP($A26,'Return Data'!$B$7:$R$2292,10,0)</f>
        <v>0.71899999999999997</v>
      </c>
      <c r="E26" s="61">
        <f t="shared" si="0"/>
        <v>12</v>
      </c>
      <c r="F26" s="60">
        <f>VLOOKUP($A26,'Return Data'!$B$7:$R$2292,11,0)</f>
        <v>1.5639000000000001</v>
      </c>
      <c r="G26" s="61">
        <f t="shared" si="1"/>
        <v>7</v>
      </c>
      <c r="H26" s="60">
        <f>VLOOKUP($A26,'Return Data'!$B$7:$R$2292,12,0)</f>
        <v>2.5270999999999999</v>
      </c>
      <c r="I26" s="61">
        <f t="shared" si="2"/>
        <v>6</v>
      </c>
      <c r="J26" s="60">
        <f>VLOOKUP($A26,'Return Data'!$B$7:$R$2292,13,0)</f>
        <v>3.3841000000000001</v>
      </c>
      <c r="K26" s="61">
        <f t="shared" si="3"/>
        <v>6</v>
      </c>
      <c r="L26" s="60">
        <f>VLOOKUP($A26,'Return Data'!$B$7:$R$2292,17,0)</f>
        <v>3.6606000000000001</v>
      </c>
      <c r="M26" s="61">
        <f t="shared" ref="M26:M32" si="9">RANK(L26,L$8:L$32,0)</f>
        <v>5</v>
      </c>
      <c r="N26" s="60">
        <f>VLOOKUP($A26,'Return Data'!$B$7:$R$2292,14,0)</f>
        <v>4.0720999999999998</v>
      </c>
      <c r="O26" s="61">
        <f t="shared" ref="O26:O32" si="10">RANK(N26,N$8:N$32,0)</f>
        <v>7</v>
      </c>
      <c r="P26" s="60">
        <f>VLOOKUP($A26,'Return Data'!$B$7:$R$2292,15,0)</f>
        <v>5.0522</v>
      </c>
      <c r="Q26" s="61">
        <f>RANK(P26,P$8:P$32,0)</f>
        <v>2</v>
      </c>
      <c r="R26" s="60">
        <f>VLOOKUP($A26,'Return Data'!$B$7:$R$2292,16,0)</f>
        <v>6.8521999999999998</v>
      </c>
      <c r="S26" s="62">
        <f t="shared" si="6"/>
        <v>3</v>
      </c>
    </row>
    <row r="27" spans="1:19" x14ac:dyDescent="0.3">
      <c r="A27" s="58" t="s">
        <v>1637</v>
      </c>
      <c r="B27" s="59">
        <f>VLOOKUP($A27,'Return Data'!$B$7:$R$2292,3,0)</f>
        <v>44777</v>
      </c>
      <c r="C27" s="60">
        <f>VLOOKUP($A27,'Return Data'!$B$7:$R$2292,4,0)</f>
        <v>15.259600000000001</v>
      </c>
      <c r="D27" s="60">
        <f>VLOOKUP($A27,'Return Data'!$B$7:$R$2292,10,0)</f>
        <v>0.65769999999999995</v>
      </c>
      <c r="E27" s="61">
        <f t="shared" si="0"/>
        <v>19</v>
      </c>
      <c r="F27" s="60">
        <f>VLOOKUP($A27,'Return Data'!$B$7:$R$2292,11,0)</f>
        <v>1.3126</v>
      </c>
      <c r="G27" s="61">
        <f t="shared" si="1"/>
        <v>19</v>
      </c>
      <c r="H27" s="60">
        <f>VLOOKUP($A27,'Return Data'!$B$7:$R$2292,12,0)</f>
        <v>2.2446000000000002</v>
      </c>
      <c r="I27" s="61">
        <f t="shared" si="2"/>
        <v>17</v>
      </c>
      <c r="J27" s="60">
        <f>VLOOKUP($A27,'Return Data'!$B$7:$R$2292,13,0)</f>
        <v>2.9460999999999999</v>
      </c>
      <c r="K27" s="61">
        <f t="shared" si="3"/>
        <v>18</v>
      </c>
      <c r="L27" s="60">
        <f>VLOOKUP($A27,'Return Data'!$B$7:$R$2292,17,0)</f>
        <v>3.4651000000000001</v>
      </c>
      <c r="M27" s="61">
        <f t="shared" si="9"/>
        <v>15</v>
      </c>
      <c r="N27" s="60">
        <f>VLOOKUP($A27,'Return Data'!$B$7:$R$2292,14,0)</f>
        <v>3.7919</v>
      </c>
      <c r="O27" s="61">
        <f t="shared" si="10"/>
        <v>16</v>
      </c>
      <c r="P27" s="60">
        <f>VLOOKUP($A27,'Return Data'!$B$7:$R$2292,15,0)</f>
        <v>4.59</v>
      </c>
      <c r="Q27" s="61">
        <f>RANK(P27,P$8:P$32,0)</f>
        <v>14</v>
      </c>
      <c r="R27" s="60">
        <f>VLOOKUP($A27,'Return Data'!$B$7:$R$2292,16,0)</f>
        <v>5.4652000000000003</v>
      </c>
      <c r="S27" s="62">
        <f t="shared" si="6"/>
        <v>14</v>
      </c>
    </row>
    <row r="28" spans="1:19" x14ac:dyDescent="0.3">
      <c r="A28" s="58" t="s">
        <v>1638</v>
      </c>
      <c r="B28" s="59">
        <f>VLOOKUP($A28,'Return Data'!$B$7:$R$2292,3,0)</f>
        <v>44777</v>
      </c>
      <c r="C28" s="60">
        <f>VLOOKUP($A28,'Return Data'!$B$7:$R$2292,4,0)</f>
        <v>27.630199999999999</v>
      </c>
      <c r="D28" s="60">
        <f>VLOOKUP($A28,'Return Data'!$B$7:$R$2292,10,0)</f>
        <v>0.81989999999999996</v>
      </c>
      <c r="E28" s="61">
        <f t="shared" si="0"/>
        <v>2</v>
      </c>
      <c r="F28" s="60">
        <f>VLOOKUP($A28,'Return Data'!$B$7:$R$2292,11,0)</f>
        <v>1.7256</v>
      </c>
      <c r="G28" s="61">
        <f t="shared" si="1"/>
        <v>3</v>
      </c>
      <c r="H28" s="60">
        <f>VLOOKUP($A28,'Return Data'!$B$7:$R$2292,12,0)</f>
        <v>2.6709999999999998</v>
      </c>
      <c r="I28" s="61">
        <f t="shared" si="2"/>
        <v>4</v>
      </c>
      <c r="J28" s="60">
        <f>VLOOKUP($A28,'Return Data'!$B$7:$R$2292,13,0)</f>
        <v>3.8100999999999998</v>
      </c>
      <c r="K28" s="61">
        <f t="shared" si="3"/>
        <v>1</v>
      </c>
      <c r="L28" s="60">
        <f>VLOOKUP($A28,'Return Data'!$B$7:$R$2292,17,0)</f>
        <v>3.7290999999999999</v>
      </c>
      <c r="M28" s="61">
        <f t="shared" si="9"/>
        <v>3</v>
      </c>
      <c r="N28" s="60">
        <f>VLOOKUP($A28,'Return Data'!$B$7:$R$2292,14,0)</f>
        <v>3.8933</v>
      </c>
      <c r="O28" s="61">
        <f t="shared" si="10"/>
        <v>13</v>
      </c>
      <c r="P28" s="60">
        <f>VLOOKUP($A28,'Return Data'!$B$7:$R$2292,15,0)</f>
        <v>4.8569000000000004</v>
      </c>
      <c r="Q28" s="61">
        <f>RANK(P28,P$8:P$32,0)</f>
        <v>11</v>
      </c>
      <c r="R28" s="60">
        <f>VLOOKUP($A28,'Return Data'!$B$7:$R$2292,16,0)</f>
        <v>6.6604999999999999</v>
      </c>
      <c r="S28" s="62">
        <f t="shared" si="6"/>
        <v>5</v>
      </c>
    </row>
    <row r="29" spans="1:19" x14ac:dyDescent="0.3">
      <c r="A29" s="58" t="s">
        <v>1901</v>
      </c>
      <c r="B29" s="59">
        <f>VLOOKUP($A29,'Return Data'!$B$7:$R$2292,3,0)</f>
        <v>44777</v>
      </c>
      <c r="C29" s="60">
        <f>VLOOKUP($A29,'Return Data'!$B$7:$R$2292,4,0)</f>
        <v>11.9754</v>
      </c>
      <c r="D29" s="60">
        <f>VLOOKUP($A29,'Return Data'!$B$7:$R$2292,10,0)</f>
        <v>0.78610000000000002</v>
      </c>
      <c r="E29" s="61">
        <f t="shared" si="0"/>
        <v>4</v>
      </c>
      <c r="F29" s="60">
        <f>VLOOKUP($A29,'Return Data'!$B$7:$R$2292,11,0)</f>
        <v>1.3216000000000001</v>
      </c>
      <c r="G29" s="61">
        <f t="shared" si="1"/>
        <v>18</v>
      </c>
      <c r="H29" s="60">
        <f>VLOOKUP($A29,'Return Data'!$B$7:$R$2292,12,0)</f>
        <v>1.6863999999999999</v>
      </c>
      <c r="I29" s="61">
        <f t="shared" si="2"/>
        <v>22</v>
      </c>
      <c r="J29" s="60">
        <f>VLOOKUP($A29,'Return Data'!$B$7:$R$2292,13,0)</f>
        <v>2.1042999999999998</v>
      </c>
      <c r="K29" s="61">
        <f t="shared" si="3"/>
        <v>22</v>
      </c>
      <c r="L29" s="60">
        <f>VLOOKUP($A29,'Return Data'!$B$7:$R$2292,17,0)</f>
        <v>2.3992</v>
      </c>
      <c r="M29" s="61">
        <f t="shared" si="9"/>
        <v>21</v>
      </c>
      <c r="N29" s="60">
        <f>VLOOKUP($A29,'Return Data'!$B$7:$R$2292,14,0)</f>
        <v>2.4472999999999998</v>
      </c>
      <c r="O29" s="61">
        <f t="shared" si="10"/>
        <v>22</v>
      </c>
      <c r="P29" s="60">
        <f>VLOOKUP($A29,'Return Data'!$B$7:$R$2292,15,0)</f>
        <v>2.2475000000000001</v>
      </c>
      <c r="Q29" s="61">
        <f>RANK(P29,P$8:P$32,0)</f>
        <v>17</v>
      </c>
      <c r="R29" s="60">
        <f>VLOOKUP($A29,'Return Data'!$B$7:$R$2292,16,0)</f>
        <v>2.9072</v>
      </c>
      <c r="S29" s="62">
        <f t="shared" si="6"/>
        <v>23</v>
      </c>
    </row>
    <row r="30" spans="1:19" x14ac:dyDescent="0.3">
      <c r="A30" s="58" t="s">
        <v>1639</v>
      </c>
      <c r="B30" s="59">
        <f>VLOOKUP($A30,'Return Data'!$B$7:$R$2292,3,0)</f>
        <v>44777</v>
      </c>
      <c r="C30" s="60">
        <f>VLOOKUP($A30,'Return Data'!$B$7:$R$2292,4,0)</f>
        <v>11.8193</v>
      </c>
      <c r="D30" s="60">
        <f>VLOOKUP($A30,'Return Data'!$B$7:$R$2292,10,0)</f>
        <v>0.76649999999999996</v>
      </c>
      <c r="E30" s="61">
        <f t="shared" si="0"/>
        <v>7</v>
      </c>
      <c r="F30" s="60">
        <f>VLOOKUP($A30,'Return Data'!$B$7:$R$2292,11,0)</f>
        <v>1.5142</v>
      </c>
      <c r="G30" s="61">
        <f t="shared" si="1"/>
        <v>11</v>
      </c>
      <c r="H30" s="60">
        <f>VLOOKUP($A30,'Return Data'!$B$7:$R$2292,12,0)</f>
        <v>2.3767999999999998</v>
      </c>
      <c r="I30" s="61">
        <f t="shared" si="2"/>
        <v>13</v>
      </c>
      <c r="J30" s="60">
        <f>VLOOKUP($A30,'Return Data'!$B$7:$R$2292,13,0)</f>
        <v>3.0948000000000002</v>
      </c>
      <c r="K30" s="61">
        <f t="shared" si="3"/>
        <v>14</v>
      </c>
      <c r="L30" s="60">
        <f>VLOOKUP($A30,'Return Data'!$B$7:$R$2292,17,0)</f>
        <v>3.6383999999999999</v>
      </c>
      <c r="M30" s="61">
        <f t="shared" si="9"/>
        <v>8</v>
      </c>
      <c r="N30" s="60">
        <f>VLOOKUP($A30,'Return Data'!$B$7:$R$2292,14,0)</f>
        <v>4.2441000000000004</v>
      </c>
      <c r="O30" s="61">
        <f t="shared" si="10"/>
        <v>1</v>
      </c>
      <c r="P30" s="60"/>
      <c r="Q30" s="61"/>
      <c r="R30" s="60">
        <f>VLOOKUP($A30,'Return Data'!$B$7:$R$2292,16,0)</f>
        <v>4.7121000000000004</v>
      </c>
      <c r="S30" s="62">
        <f t="shared" si="6"/>
        <v>17</v>
      </c>
    </row>
    <row r="31" spans="1:19" x14ac:dyDescent="0.3">
      <c r="A31" s="58" t="s">
        <v>1640</v>
      </c>
      <c r="B31" s="59">
        <f>VLOOKUP($A31,'Return Data'!$B$7:$R$2292,3,0)</f>
        <v>44777</v>
      </c>
      <c r="C31" s="60">
        <f>VLOOKUP($A31,'Return Data'!$B$7:$R$2292,4,0)</f>
        <v>11.5717</v>
      </c>
      <c r="D31" s="60">
        <f>VLOOKUP($A31,'Return Data'!$B$7:$R$2292,10,0)</f>
        <v>0.69879999999999998</v>
      </c>
      <c r="E31" s="61">
        <f t="shared" si="0"/>
        <v>15</v>
      </c>
      <c r="F31" s="60">
        <f>VLOOKUP($A31,'Return Data'!$B$7:$R$2292,11,0)</f>
        <v>1.2477</v>
      </c>
      <c r="G31" s="61">
        <f t="shared" si="1"/>
        <v>21</v>
      </c>
      <c r="H31" s="60">
        <f>VLOOKUP($A31,'Return Data'!$B$7:$R$2292,12,0)</f>
        <v>2.0630000000000002</v>
      </c>
      <c r="I31" s="61">
        <f t="shared" si="2"/>
        <v>20</v>
      </c>
      <c r="J31" s="60">
        <f>VLOOKUP($A31,'Return Data'!$B$7:$R$2292,13,0)</f>
        <v>2.9941</v>
      </c>
      <c r="K31" s="61">
        <f t="shared" si="3"/>
        <v>16</v>
      </c>
      <c r="L31" s="60">
        <f>VLOOKUP($A31,'Return Data'!$B$7:$R$2292,17,0)</f>
        <v>3.2923</v>
      </c>
      <c r="M31" s="61">
        <f t="shared" si="9"/>
        <v>18</v>
      </c>
      <c r="N31" s="60">
        <f>VLOOKUP($A31,'Return Data'!$B$7:$R$2292,14,0)</f>
        <v>3.91</v>
      </c>
      <c r="O31" s="61">
        <f t="shared" si="10"/>
        <v>12</v>
      </c>
      <c r="P31" s="60"/>
      <c r="Q31" s="61"/>
      <c r="R31" s="60">
        <f>VLOOKUP($A31,'Return Data'!$B$7:$R$2292,16,0)</f>
        <v>4.3159000000000001</v>
      </c>
      <c r="S31" s="62">
        <f t="shared" si="6"/>
        <v>19</v>
      </c>
    </row>
    <row r="32" spans="1:19" x14ac:dyDescent="0.3">
      <c r="A32" s="58" t="s">
        <v>1641</v>
      </c>
      <c r="B32" s="59">
        <f>VLOOKUP($A32,'Return Data'!$B$7:$R$2292,3,0)</f>
        <v>44777</v>
      </c>
      <c r="C32" s="60">
        <f>VLOOKUP($A32,'Return Data'!$B$7:$R$2292,4,0)</f>
        <v>28.739799999999999</v>
      </c>
      <c r="D32" s="60">
        <f>VLOOKUP($A32,'Return Data'!$B$7:$R$2292,10,0)</f>
        <v>0.73499999999999999</v>
      </c>
      <c r="E32" s="61">
        <f t="shared" si="0"/>
        <v>10</v>
      </c>
      <c r="F32" s="60">
        <f>VLOOKUP($A32,'Return Data'!$B$7:$R$2292,11,0)</f>
        <v>1.4992000000000001</v>
      </c>
      <c r="G32" s="61">
        <f t="shared" si="1"/>
        <v>13</v>
      </c>
      <c r="H32" s="60">
        <f>VLOOKUP($A32,'Return Data'!$B$7:$R$2292,12,0)</f>
        <v>2.4300000000000002</v>
      </c>
      <c r="I32" s="61">
        <f t="shared" si="2"/>
        <v>10</v>
      </c>
      <c r="J32" s="60">
        <f>VLOOKUP($A32,'Return Data'!$B$7:$R$2292,13,0)</f>
        <v>3.2290999999999999</v>
      </c>
      <c r="K32" s="61">
        <f t="shared" si="3"/>
        <v>8</v>
      </c>
      <c r="L32" s="60">
        <f>VLOOKUP($A32,'Return Data'!$B$7:$R$2292,17,0)</f>
        <v>3.657</v>
      </c>
      <c r="M32" s="61">
        <f t="shared" si="9"/>
        <v>6</v>
      </c>
      <c r="N32" s="60">
        <f>VLOOKUP($A32,'Return Data'!$B$7:$R$2292,14,0)</f>
        <v>4.0776000000000003</v>
      </c>
      <c r="O32" s="61">
        <f t="shared" si="10"/>
        <v>6</v>
      </c>
      <c r="P32" s="60">
        <f>VLOOKUP($A32,'Return Data'!$B$7:$R$2292,15,0)</f>
        <v>4.9827000000000004</v>
      </c>
      <c r="Q32" s="61">
        <f>RANK(P32,P$8:P$32,0)</f>
        <v>4</v>
      </c>
      <c r="R32" s="60">
        <f>VLOOKUP($A32,'Return Data'!$B$7:$R$2292,16,0)</f>
        <v>6.7727000000000004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0.69551199999999991</v>
      </c>
      <c r="E34" s="69"/>
      <c r="F34" s="70">
        <f>AVERAGE(F8:F32)</f>
        <v>1.440788</v>
      </c>
      <c r="G34" s="69"/>
      <c r="H34" s="70">
        <f>AVERAGE(H8:H32)</f>
        <v>2.2801400000000003</v>
      </c>
      <c r="I34" s="69"/>
      <c r="J34" s="70">
        <f>AVERAGE(J8:J32)</f>
        <v>3.0002560000000007</v>
      </c>
      <c r="K34" s="69"/>
      <c r="L34" s="70">
        <f>AVERAGE(L8:L32)</f>
        <v>3.3214208333333328</v>
      </c>
      <c r="M34" s="69"/>
      <c r="N34" s="70">
        <f>AVERAGE(N8:N32)</f>
        <v>3.7624363636363638</v>
      </c>
      <c r="O34" s="69"/>
      <c r="P34" s="70">
        <f>AVERAGE(P8:P32)</f>
        <v>4.633382352941176</v>
      </c>
      <c r="Q34" s="69"/>
      <c r="R34" s="70">
        <f>AVERAGE(R8:R32)</f>
        <v>5.2786599999999995</v>
      </c>
      <c r="S34" s="71"/>
    </row>
    <row r="35" spans="1:19" x14ac:dyDescent="0.3">
      <c r="A35" s="68" t="s">
        <v>28</v>
      </c>
      <c r="B35" s="69"/>
      <c r="C35" s="69"/>
      <c r="D35" s="70">
        <f>MIN(D8:D32)</f>
        <v>0.38279999999999997</v>
      </c>
      <c r="E35" s="69"/>
      <c r="F35" s="70">
        <f>MIN(F8:F32)</f>
        <v>0.8427</v>
      </c>
      <c r="G35" s="69"/>
      <c r="H35" s="70">
        <f>MIN(H8:H32)</f>
        <v>1.2732000000000001</v>
      </c>
      <c r="I35" s="69"/>
      <c r="J35" s="70">
        <f>MIN(J8:J32)</f>
        <v>1.8084</v>
      </c>
      <c r="K35" s="69"/>
      <c r="L35" s="70">
        <f>MIN(L8:L32)</f>
        <v>2.1602000000000001</v>
      </c>
      <c r="M35" s="69"/>
      <c r="N35" s="70">
        <f>MIN(N8:N32)</f>
        <v>2.4472999999999998</v>
      </c>
      <c r="O35" s="69"/>
      <c r="P35" s="70">
        <f>MIN(P8:P32)</f>
        <v>2.2475000000000001</v>
      </c>
      <c r="Q35" s="69"/>
      <c r="R35" s="70">
        <f>MIN(R8:R32)</f>
        <v>2.6823999999999999</v>
      </c>
      <c r="S35" s="71"/>
    </row>
    <row r="36" spans="1:19" ht="15" thickBot="1" x14ac:dyDescent="0.35">
      <c r="A36" s="72" t="s">
        <v>29</v>
      </c>
      <c r="B36" s="73"/>
      <c r="C36" s="73"/>
      <c r="D36" s="74">
        <f>MAX(D8:D32)</f>
        <v>0.94420000000000004</v>
      </c>
      <c r="E36" s="73"/>
      <c r="F36" s="74">
        <f>MAX(F8:F32)</f>
        <v>2.0371000000000001</v>
      </c>
      <c r="G36" s="73"/>
      <c r="H36" s="74">
        <f>MAX(H8:H32)</f>
        <v>3.1556000000000002</v>
      </c>
      <c r="I36" s="73"/>
      <c r="J36" s="74">
        <f>MAX(J8:J32)</f>
        <v>3.8100999999999998</v>
      </c>
      <c r="K36" s="73"/>
      <c r="L36" s="74">
        <f>MAX(L8:L32)</f>
        <v>3.8614000000000002</v>
      </c>
      <c r="M36" s="73"/>
      <c r="N36" s="74">
        <f>MAX(N8:N32)</f>
        <v>4.2441000000000004</v>
      </c>
      <c r="O36" s="73"/>
      <c r="P36" s="74">
        <f>MAX(P8:P32)</f>
        <v>5.0655999999999999</v>
      </c>
      <c r="Q36" s="73"/>
      <c r="R36" s="74">
        <f>MAX(R8:R32)</f>
        <v>6.8592000000000004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44777</v>
      </c>
      <c r="C8" s="60">
        <f>VLOOKUP($A8,'Return Data'!$B$7:$R$2292,4,0)</f>
        <v>86.89</v>
      </c>
      <c r="D8" s="60">
        <f>VLOOKUP($A8,'Return Data'!$B$7:$R$2292,10,0)</f>
        <v>6.2225000000000001</v>
      </c>
      <c r="E8" s="61">
        <f>RANK(D8,D$8:D$10,0)</f>
        <v>1</v>
      </c>
      <c r="F8" s="60">
        <f>VLOOKUP($A8,'Return Data'!$B$7:$R$2292,11,0)</f>
        <v>-1.0589999999999999</v>
      </c>
      <c r="G8" s="61">
        <f>RANK(F8,F$8:F$10,0)</f>
        <v>3</v>
      </c>
      <c r="H8" s="60">
        <f>VLOOKUP($A8,'Return Data'!$B$7:$R$2292,12,0)</f>
        <v>-2.0074000000000001</v>
      </c>
      <c r="I8" s="61">
        <f>RANK(H8,H$8:H$10,0)</f>
        <v>3</v>
      </c>
      <c r="J8" s="60">
        <f>VLOOKUP($A8,'Return Data'!$B$7:$R$2292,13,0)</f>
        <v>6.0410000000000004</v>
      </c>
      <c r="K8" s="61">
        <f>RANK(J8,J$8:J$10,0)</f>
        <v>3</v>
      </c>
      <c r="L8" s="60">
        <f>VLOOKUP($A8,'Return Data'!$B$7:$R$2292,17,0)</f>
        <v>27.369299999999999</v>
      </c>
      <c r="M8" s="61">
        <f>RANK(L8,L$8:L$10,0)</f>
        <v>3</v>
      </c>
      <c r="N8" s="60">
        <f>VLOOKUP($A8,'Return Data'!$B$7:$R$2292,14,0)</f>
        <v>21.322299999999998</v>
      </c>
      <c r="O8" s="61">
        <f>RANK(N8,N$8:N$10,0)</f>
        <v>2</v>
      </c>
      <c r="P8" s="60">
        <f>VLOOKUP($A8,'Return Data'!$B$7:$R$2292,15,0)</f>
        <v>14.8004</v>
      </c>
      <c r="Q8" s="61">
        <f>RANK(P8,P$8:P$10,0)</f>
        <v>2</v>
      </c>
      <c r="R8" s="60">
        <f>VLOOKUP($A8,'Return Data'!$B$7:$R$2292,16,0)</f>
        <v>18.191400000000002</v>
      </c>
      <c r="S8" s="62">
        <f>RANK(R8,R$8:R$10,0)</f>
        <v>1</v>
      </c>
    </row>
    <row r="9" spans="1:20" x14ac:dyDescent="0.3">
      <c r="A9" s="58" t="s">
        <v>599</v>
      </c>
      <c r="B9" s="59">
        <f>VLOOKUP($A9,'Return Data'!$B$7:$R$2292,3,0)</f>
        <v>44777</v>
      </c>
      <c r="C9" s="60">
        <f>VLOOKUP($A9,'Return Data'!$B$7:$R$2292,4,0)</f>
        <v>94.075999999999993</v>
      </c>
      <c r="D9" s="60">
        <f>VLOOKUP($A9,'Return Data'!$B$7:$R$2292,10,0)</f>
        <v>4.3573000000000004</v>
      </c>
      <c r="E9" s="61">
        <f>RANK(D9,D$8:D$10,0)</f>
        <v>3</v>
      </c>
      <c r="F9" s="60">
        <f>VLOOKUP($A9,'Return Data'!$B$7:$R$2292,11,0)</f>
        <v>-0.62739999999999996</v>
      </c>
      <c r="G9" s="61">
        <f>RANK(F9,F$8:F$10,0)</f>
        <v>2</v>
      </c>
      <c r="H9" s="60">
        <f>VLOOKUP($A9,'Return Data'!$B$7:$R$2292,12,0)</f>
        <v>-1.2491000000000001</v>
      </c>
      <c r="I9" s="61">
        <f>RANK(H9,H$8:H$10,0)</f>
        <v>2</v>
      </c>
      <c r="J9" s="60">
        <f>VLOOKUP($A9,'Return Data'!$B$7:$R$2292,13,0)</f>
        <v>6.3895</v>
      </c>
      <c r="K9" s="61">
        <f>RANK(J9,J$8:J$10,0)</f>
        <v>2</v>
      </c>
      <c r="L9" s="60">
        <f>VLOOKUP($A9,'Return Data'!$B$7:$R$2292,17,0)</f>
        <v>28.982500000000002</v>
      </c>
      <c r="M9" s="61">
        <f>RANK(L9,L$8:L$10,0)</f>
        <v>2</v>
      </c>
      <c r="N9" s="60">
        <f>VLOOKUP($A9,'Return Data'!$B$7:$R$2292,14,0)</f>
        <v>20.111499999999999</v>
      </c>
      <c r="O9" s="61">
        <f>RANK(N9,N$8:N$10,0)</f>
        <v>3</v>
      </c>
      <c r="P9" s="60">
        <f>VLOOKUP($A9,'Return Data'!$B$7:$R$2292,15,0)</f>
        <v>14.3079</v>
      </c>
      <c r="Q9" s="61">
        <f>RANK(P9,P$8:P$10,0)</f>
        <v>3</v>
      </c>
      <c r="R9" s="60">
        <f>VLOOKUP($A9,'Return Data'!$B$7:$R$2292,16,0)</f>
        <v>15.5869</v>
      </c>
      <c r="S9" s="62">
        <f>RANK(R9,R$8:R$10,0)</f>
        <v>2</v>
      </c>
    </row>
    <row r="10" spans="1:20" x14ac:dyDescent="0.3">
      <c r="A10" s="58" t="s">
        <v>1728</v>
      </c>
      <c r="B10" s="59">
        <f>VLOOKUP($A10,'Return Data'!$B$7:$R$2292,3,0)</f>
        <v>44777</v>
      </c>
      <c r="C10" s="60">
        <f>VLOOKUP($A10,'Return Data'!$B$7:$R$2292,4,0)</f>
        <v>225.9014</v>
      </c>
      <c r="D10" s="60">
        <f>VLOOKUP($A10,'Return Data'!$B$7:$R$2292,10,0)</f>
        <v>5.5382999999999996</v>
      </c>
      <c r="E10" s="61">
        <f>RANK(D10,D$8:D$10,0)</f>
        <v>2</v>
      </c>
      <c r="F10" s="60">
        <f>VLOOKUP($A10,'Return Data'!$B$7:$R$2292,11,0)</f>
        <v>3.3353000000000002</v>
      </c>
      <c r="G10" s="61">
        <f>RANK(F10,F$8:F$10,0)</f>
        <v>1</v>
      </c>
      <c r="H10" s="60">
        <f>VLOOKUP($A10,'Return Data'!$B$7:$R$2292,12,0)</f>
        <v>5.6677999999999997</v>
      </c>
      <c r="I10" s="61">
        <f>RANK(H10,H$8:H$10,0)</f>
        <v>1</v>
      </c>
      <c r="J10" s="60">
        <f>VLOOKUP($A10,'Return Data'!$B$7:$R$2292,13,0)</f>
        <v>16.2606</v>
      </c>
      <c r="K10" s="61">
        <f>RANK(J10,J$8:J$10,0)</f>
        <v>1</v>
      </c>
      <c r="L10" s="60">
        <f>VLOOKUP($A10,'Return Data'!$B$7:$R$2292,17,0)</f>
        <v>47.379300000000001</v>
      </c>
      <c r="M10" s="61">
        <f>RANK(L10,L$8:L$10,0)</f>
        <v>1</v>
      </c>
      <c r="N10" s="60">
        <f>VLOOKUP($A10,'Return Data'!$B$7:$R$2292,14,0)</f>
        <v>30.694199999999999</v>
      </c>
      <c r="O10" s="61">
        <f>RANK(N10,N$8:N$10,0)</f>
        <v>1</v>
      </c>
      <c r="P10" s="60">
        <f>VLOOKUP($A10,'Return Data'!$B$7:$R$2292,15,0)</f>
        <v>14.9712</v>
      </c>
      <c r="Q10" s="61">
        <f>RANK(P10,P$8:P$10,0)</f>
        <v>1</v>
      </c>
      <c r="R10" s="60">
        <f>VLOOKUP($A10,'Return Data'!$B$7:$R$2292,16,0)</f>
        <v>15.001099999999999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5.3726999999999991</v>
      </c>
      <c r="E12" s="69"/>
      <c r="F12" s="70">
        <f>AVERAGE(F8:F10)</f>
        <v>0.54963333333333342</v>
      </c>
      <c r="G12" s="69"/>
      <c r="H12" s="70">
        <f>AVERAGE(H8:H10)</f>
        <v>0.80376666666666663</v>
      </c>
      <c r="I12" s="69"/>
      <c r="J12" s="70">
        <f>AVERAGE(J8:J10)</f>
        <v>9.563699999999999</v>
      </c>
      <c r="K12" s="69"/>
      <c r="L12" s="70">
        <f>AVERAGE(L8:L10)</f>
        <v>34.577033333333333</v>
      </c>
      <c r="M12" s="69"/>
      <c r="N12" s="70">
        <f>AVERAGE(N8:N10)</f>
        <v>24.042666666666666</v>
      </c>
      <c r="O12" s="69"/>
      <c r="P12" s="70">
        <f>AVERAGE(P8:P10)</f>
        <v>14.693166666666665</v>
      </c>
      <c r="Q12" s="69"/>
      <c r="R12" s="70">
        <f>AVERAGE(R8:R10)</f>
        <v>16.259800000000002</v>
      </c>
      <c r="S12" s="71"/>
    </row>
    <row r="13" spans="1:20" x14ac:dyDescent="0.3">
      <c r="A13" s="68" t="s">
        <v>28</v>
      </c>
      <c r="B13" s="69"/>
      <c r="C13" s="69"/>
      <c r="D13" s="70">
        <f>MIN(D8:D10)</f>
        <v>4.3573000000000004</v>
      </c>
      <c r="E13" s="69"/>
      <c r="F13" s="70">
        <f>MIN(F8:F10)</f>
        <v>-1.0589999999999999</v>
      </c>
      <c r="G13" s="69"/>
      <c r="H13" s="70">
        <f>MIN(H8:H10)</f>
        <v>-2.0074000000000001</v>
      </c>
      <c r="I13" s="69"/>
      <c r="J13" s="70">
        <f>MIN(J8:J10)</f>
        <v>6.0410000000000004</v>
      </c>
      <c r="K13" s="69"/>
      <c r="L13" s="70">
        <f>MIN(L8:L10)</f>
        <v>27.369299999999999</v>
      </c>
      <c r="M13" s="69"/>
      <c r="N13" s="70">
        <f>MIN(N8:N10)</f>
        <v>20.111499999999999</v>
      </c>
      <c r="O13" s="69"/>
      <c r="P13" s="70">
        <f>MIN(P8:P10)</f>
        <v>14.3079</v>
      </c>
      <c r="Q13" s="69"/>
      <c r="R13" s="70">
        <f>MIN(R8:R10)</f>
        <v>15.001099999999999</v>
      </c>
      <c r="S13" s="71"/>
    </row>
    <row r="14" spans="1:20" ht="15" thickBot="1" x14ac:dyDescent="0.35">
      <c r="A14" s="72" t="s">
        <v>29</v>
      </c>
      <c r="B14" s="73"/>
      <c r="C14" s="73"/>
      <c r="D14" s="74">
        <f>MAX(D8:D10)</f>
        <v>6.2225000000000001</v>
      </c>
      <c r="E14" s="73"/>
      <c r="F14" s="74">
        <f>MAX(F8:F10)</f>
        <v>3.3353000000000002</v>
      </c>
      <c r="G14" s="73"/>
      <c r="H14" s="74">
        <f>MAX(H8:H10)</f>
        <v>5.6677999999999997</v>
      </c>
      <c r="I14" s="73"/>
      <c r="J14" s="74">
        <f>MAX(J8:J10)</f>
        <v>16.2606</v>
      </c>
      <c r="K14" s="73"/>
      <c r="L14" s="74">
        <f>MAX(L8:L10)</f>
        <v>47.379300000000001</v>
      </c>
      <c r="M14" s="73"/>
      <c r="N14" s="74">
        <f>MAX(N8:N10)</f>
        <v>30.694199999999999</v>
      </c>
      <c r="O14" s="73"/>
      <c r="P14" s="74">
        <f>MAX(P8:P10)</f>
        <v>14.9712</v>
      </c>
      <c r="Q14" s="73"/>
      <c r="R14" s="74">
        <f>MAX(R8:R10)</f>
        <v>18.191400000000002</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44777</v>
      </c>
      <c r="C8" s="60">
        <f>VLOOKUP($A8,'Return Data'!$B$7:$R$2292,4,0)</f>
        <v>76.680000000000007</v>
      </c>
      <c r="D8" s="60">
        <f>VLOOKUP($A8,'Return Data'!$B$7:$R$2292,10,0)</f>
        <v>5.8823999999999996</v>
      </c>
      <c r="E8" s="61">
        <f>RANK(D8,D$8:D$10,0)</f>
        <v>1</v>
      </c>
      <c r="F8" s="60">
        <f>VLOOKUP($A8,'Return Data'!$B$7:$R$2292,11,0)</f>
        <v>-1.6797</v>
      </c>
      <c r="G8" s="61">
        <f>RANK(F8,F$8:F$10,0)</f>
        <v>3</v>
      </c>
      <c r="H8" s="60">
        <f>VLOOKUP($A8,'Return Data'!$B$7:$R$2292,12,0)</f>
        <v>-2.9367000000000001</v>
      </c>
      <c r="I8" s="61">
        <f>RANK(H8,H$8:H$10,0)</f>
        <v>3</v>
      </c>
      <c r="J8" s="60">
        <f>VLOOKUP($A8,'Return Data'!$B$7:$R$2292,13,0)</f>
        <v>4.7111999999999998</v>
      </c>
      <c r="K8" s="61">
        <f>RANK(J8,J$8:J$10,0)</f>
        <v>3</v>
      </c>
      <c r="L8" s="60">
        <f>VLOOKUP($A8,'Return Data'!$B$7:$R$2292,17,0)</f>
        <v>25.739100000000001</v>
      </c>
      <c r="M8" s="61">
        <f>RANK(L8,L$8:L$10,0)</f>
        <v>3</v>
      </c>
      <c r="N8" s="60">
        <f>VLOOKUP($A8,'Return Data'!$B$7:$R$2292,14,0)</f>
        <v>19.846</v>
      </c>
      <c r="O8" s="61">
        <f>RANK(N8,N$8:N$10,0)</f>
        <v>2</v>
      </c>
      <c r="P8" s="60">
        <f>VLOOKUP($A8,'Return Data'!$B$7:$R$2292,15,0)</f>
        <v>13.3589</v>
      </c>
      <c r="Q8" s="61">
        <f>RANK(P8,P$8:P$10,0)</f>
        <v>2</v>
      </c>
      <c r="R8" s="60">
        <f>VLOOKUP($A8,'Return Data'!$B$7:$R$2292,16,0)</f>
        <v>14.215299999999999</v>
      </c>
      <c r="S8" s="62">
        <f>RANK(R8,R$8:R$10,0)</f>
        <v>2</v>
      </c>
    </row>
    <row r="9" spans="1:20" x14ac:dyDescent="0.3">
      <c r="A9" s="58" t="s">
        <v>598</v>
      </c>
      <c r="B9" s="59">
        <f>VLOOKUP($A9,'Return Data'!$B$7:$R$2292,3,0)</f>
        <v>44777</v>
      </c>
      <c r="C9" s="60">
        <f>VLOOKUP($A9,'Return Data'!$B$7:$R$2292,4,0)</f>
        <v>82.994</v>
      </c>
      <c r="D9" s="60">
        <f>VLOOKUP($A9,'Return Data'!$B$7:$R$2292,10,0)</f>
        <v>3.9868999999999999</v>
      </c>
      <c r="E9" s="61">
        <f>RANK(D9,D$8:D$10,0)</f>
        <v>3</v>
      </c>
      <c r="F9" s="60">
        <f>VLOOKUP($A9,'Return Data'!$B$7:$R$2292,11,0)</f>
        <v>-1.3221000000000001</v>
      </c>
      <c r="G9" s="61">
        <f>RANK(F9,F$8:F$10,0)</f>
        <v>2</v>
      </c>
      <c r="H9" s="60">
        <f>VLOOKUP($A9,'Return Data'!$B$7:$R$2292,12,0)</f>
        <v>-2.2715000000000001</v>
      </c>
      <c r="I9" s="61">
        <f>RANK(H9,H$8:H$10,0)</f>
        <v>2</v>
      </c>
      <c r="J9" s="60">
        <f>VLOOKUP($A9,'Return Data'!$B$7:$R$2292,13,0)</f>
        <v>4.9321999999999999</v>
      </c>
      <c r="K9" s="61">
        <f>RANK(J9,J$8:J$10,0)</f>
        <v>2</v>
      </c>
      <c r="L9" s="60">
        <f>VLOOKUP($A9,'Return Data'!$B$7:$R$2292,17,0)</f>
        <v>27.236799999999999</v>
      </c>
      <c r="M9" s="61">
        <f>RANK(L9,L$8:L$10,0)</f>
        <v>2</v>
      </c>
      <c r="N9" s="60">
        <f>VLOOKUP($A9,'Return Data'!$B$7:$R$2292,14,0)</f>
        <v>18.4846</v>
      </c>
      <c r="O9" s="61">
        <f>RANK(N9,N$8:N$10,0)</f>
        <v>3</v>
      </c>
      <c r="P9" s="60">
        <f>VLOOKUP($A9,'Return Data'!$B$7:$R$2292,15,0)</f>
        <v>12.7522</v>
      </c>
      <c r="Q9" s="61">
        <f>RANK(P9,P$8:P$10,0)</f>
        <v>3</v>
      </c>
      <c r="R9" s="60">
        <f>VLOOKUP($A9,'Return Data'!$B$7:$R$2292,16,0)</f>
        <v>13.228899999999999</v>
      </c>
      <c r="S9" s="62">
        <f>RANK(R9,R$8:R$10,0)</f>
        <v>3</v>
      </c>
    </row>
    <row r="10" spans="1:20" x14ac:dyDescent="0.3">
      <c r="A10" s="58" t="s">
        <v>1729</v>
      </c>
      <c r="B10" s="59">
        <f>VLOOKUP($A10,'Return Data'!$B$7:$R$2292,3,0)</f>
        <v>44777</v>
      </c>
      <c r="C10" s="60">
        <f>VLOOKUP($A10,'Return Data'!$B$7:$R$2292,4,0)</f>
        <v>537.70752412029503</v>
      </c>
      <c r="D10" s="60">
        <f>VLOOKUP($A10,'Return Data'!$B$7:$R$2292,10,0)</f>
        <v>5.3627000000000002</v>
      </c>
      <c r="E10" s="61">
        <f>RANK(D10,D$8:D$10,0)</f>
        <v>2</v>
      </c>
      <c r="F10" s="60">
        <f>VLOOKUP($A10,'Return Data'!$B$7:$R$2292,11,0)</f>
        <v>2.9518</v>
      </c>
      <c r="G10" s="61">
        <f>RANK(F10,F$8:F$10,0)</f>
        <v>1</v>
      </c>
      <c r="H10" s="60">
        <f>VLOOKUP($A10,'Return Data'!$B$7:$R$2292,12,0)</f>
        <v>5.0654000000000003</v>
      </c>
      <c r="I10" s="61">
        <f>RANK(H10,H$8:H$10,0)</f>
        <v>1</v>
      </c>
      <c r="J10" s="60">
        <f>VLOOKUP($A10,'Return Data'!$B$7:$R$2292,13,0)</f>
        <v>15.393000000000001</v>
      </c>
      <c r="K10" s="61">
        <f>RANK(J10,J$8:J$10,0)</f>
        <v>1</v>
      </c>
      <c r="L10" s="60">
        <f>VLOOKUP($A10,'Return Data'!$B$7:$R$2292,17,0)</f>
        <v>46.352899999999998</v>
      </c>
      <c r="M10" s="61">
        <f>RANK(L10,L$8:L$10,0)</f>
        <v>1</v>
      </c>
      <c r="N10" s="60">
        <f>VLOOKUP($A10,'Return Data'!$B$7:$R$2292,14,0)</f>
        <v>29.835799999999999</v>
      </c>
      <c r="O10" s="61">
        <f>RANK(N10,N$8:N$10,0)</f>
        <v>1</v>
      </c>
      <c r="P10" s="60">
        <f>VLOOKUP($A10,'Return Data'!$B$7:$R$2292,15,0)</f>
        <v>14.206</v>
      </c>
      <c r="Q10" s="61">
        <f>RANK(P10,P$8:P$10,0)</f>
        <v>1</v>
      </c>
      <c r="R10" s="60">
        <f>VLOOKUP($A10,'Return Data'!$B$7:$R$2292,16,0)</f>
        <v>18.364999999999998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5.0773333333333328</v>
      </c>
      <c r="E12" s="69"/>
      <c r="F12" s="70">
        <f>AVERAGE(F8:F10)</f>
        <v>-1.6666666666666757E-2</v>
      </c>
      <c r="G12" s="69"/>
      <c r="H12" s="70">
        <f>AVERAGE(H8:H10)</f>
        <v>-4.7599999999999788E-2</v>
      </c>
      <c r="I12" s="69"/>
      <c r="J12" s="70">
        <f>AVERAGE(J8:J10)</f>
        <v>8.3454666666666668</v>
      </c>
      <c r="K12" s="69"/>
      <c r="L12" s="70">
        <f>AVERAGE(L8:L10)</f>
        <v>33.1096</v>
      </c>
      <c r="M12" s="69"/>
      <c r="N12" s="70">
        <f>AVERAGE(N8:N10)</f>
        <v>22.722133333333336</v>
      </c>
      <c r="O12" s="69"/>
      <c r="P12" s="70">
        <f>AVERAGE(P8:P10)</f>
        <v>13.439033333333333</v>
      </c>
      <c r="Q12" s="69"/>
      <c r="R12" s="70">
        <f>AVERAGE(R8:R10)</f>
        <v>15.269733333333333</v>
      </c>
      <c r="S12" s="71"/>
    </row>
    <row r="13" spans="1:20" x14ac:dyDescent="0.3">
      <c r="A13" s="68" t="s">
        <v>28</v>
      </c>
      <c r="B13" s="69"/>
      <c r="C13" s="69"/>
      <c r="D13" s="70">
        <f>MIN(D8:D10)</f>
        <v>3.9868999999999999</v>
      </c>
      <c r="E13" s="69"/>
      <c r="F13" s="70">
        <f>MIN(F8:F10)</f>
        <v>-1.6797</v>
      </c>
      <c r="G13" s="69"/>
      <c r="H13" s="70">
        <f>MIN(H8:H10)</f>
        <v>-2.9367000000000001</v>
      </c>
      <c r="I13" s="69"/>
      <c r="J13" s="70">
        <f>MIN(J8:J10)</f>
        <v>4.7111999999999998</v>
      </c>
      <c r="K13" s="69"/>
      <c r="L13" s="70">
        <f>MIN(L8:L10)</f>
        <v>25.739100000000001</v>
      </c>
      <c r="M13" s="69"/>
      <c r="N13" s="70">
        <f>MIN(N8:N10)</f>
        <v>18.4846</v>
      </c>
      <c r="O13" s="69"/>
      <c r="P13" s="70">
        <f>MIN(P8:P10)</f>
        <v>12.7522</v>
      </c>
      <c r="Q13" s="69"/>
      <c r="R13" s="70">
        <f>MIN(R8:R10)</f>
        <v>13.228899999999999</v>
      </c>
      <c r="S13" s="71"/>
    </row>
    <row r="14" spans="1:20" ht="15" thickBot="1" x14ac:dyDescent="0.35">
      <c r="A14" s="72" t="s">
        <v>29</v>
      </c>
      <c r="B14" s="73"/>
      <c r="C14" s="73"/>
      <c r="D14" s="74">
        <f>MAX(D8:D10)</f>
        <v>5.8823999999999996</v>
      </c>
      <c r="E14" s="73"/>
      <c r="F14" s="74">
        <f>MAX(F8:F10)</f>
        <v>2.9518</v>
      </c>
      <c r="G14" s="73"/>
      <c r="H14" s="74">
        <f>MAX(H8:H10)</f>
        <v>5.0654000000000003</v>
      </c>
      <c r="I14" s="73"/>
      <c r="J14" s="74">
        <f>MAX(J8:J10)</f>
        <v>15.393000000000001</v>
      </c>
      <c r="K14" s="73"/>
      <c r="L14" s="74">
        <f>MAX(L8:L10)</f>
        <v>46.352899999999998</v>
      </c>
      <c r="M14" s="73"/>
      <c r="N14" s="74">
        <f>MAX(N8:N10)</f>
        <v>29.835799999999999</v>
      </c>
      <c r="O14" s="73"/>
      <c r="P14" s="74">
        <f>MAX(P8:P10)</f>
        <v>14.206</v>
      </c>
      <c r="Q14" s="73"/>
      <c r="R14" s="74">
        <f>MAX(R8:R10)</f>
        <v>18.364999999999998</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44777</v>
      </c>
      <c r="C8" s="60">
        <f>VLOOKUP($A8,'Return Data'!$B$7:$R$2292,4,0)</f>
        <v>77.178200000000004</v>
      </c>
      <c r="D8" s="60">
        <f>VLOOKUP($A8,'Return Data'!$B$7:$R$2292,10,0)</f>
        <v>1.1163000000000001</v>
      </c>
      <c r="E8" s="61">
        <f t="shared" ref="E8:E21" si="0">RANK(D8,D$8:D$21,0)</f>
        <v>14</v>
      </c>
      <c r="F8" s="60">
        <f>VLOOKUP($A8,'Return Data'!$B$7:$R$2292,11,0)</f>
        <v>-3.9239000000000002</v>
      </c>
      <c r="G8" s="61">
        <f t="shared" ref="G8:G21" si="1">RANK(F8,F$8:F$21,0)</f>
        <v>12</v>
      </c>
      <c r="H8" s="60">
        <f>VLOOKUP($A8,'Return Data'!$B$7:$R$2292,12,0)</f>
        <v>-5.7088999999999999</v>
      </c>
      <c r="I8" s="61">
        <f t="shared" ref="I8:I21" si="2">RANK(H8,H$8:H$21,0)</f>
        <v>13</v>
      </c>
      <c r="J8" s="60">
        <f>VLOOKUP($A8,'Return Data'!$B$7:$R$2292,13,0)</f>
        <v>-0.24079999999999999</v>
      </c>
      <c r="K8" s="61">
        <f t="shared" ref="K8:K21" si="3">RANK(J8,J$8:J$21,0)</f>
        <v>14</v>
      </c>
      <c r="L8" s="60">
        <f>VLOOKUP($A8,'Return Data'!$B$7:$R$2292,17,0)</f>
        <v>32.122199999999999</v>
      </c>
      <c r="M8" s="61">
        <f t="shared" ref="M8:M21" si="4">RANK(L8,L$8:L$21,0)</f>
        <v>5</v>
      </c>
      <c r="N8" s="60">
        <f>VLOOKUP($A8,'Return Data'!$B$7:$R$2292,14,0)</f>
        <v>17.025600000000001</v>
      </c>
      <c r="O8" s="61">
        <f t="shared" ref="O8:O19" si="5">RANK(N8,N$8:N$21,0)</f>
        <v>12</v>
      </c>
      <c r="P8" s="60">
        <f>VLOOKUP($A8,'Return Data'!$B$7:$R$2292,15,0)</f>
        <v>5.7553999999999998</v>
      </c>
      <c r="Q8" s="61">
        <f>RANK(P8,P$8:P$21,0)</f>
        <v>12</v>
      </c>
      <c r="R8" s="60">
        <f>VLOOKUP($A8,'Return Data'!$B$7:$R$2292,16,0)</f>
        <v>16.0931</v>
      </c>
      <c r="S8" s="62">
        <f t="shared" ref="S8:S21" si="6">RANK(R8,R$8:R$21,0)</f>
        <v>5</v>
      </c>
    </row>
    <row r="9" spans="1:19" s="63" customFormat="1" x14ac:dyDescent="0.3">
      <c r="A9" s="58" t="s">
        <v>12</v>
      </c>
      <c r="B9" s="59">
        <f>VLOOKUP($A9,'Return Data'!$B$7:$R$2292,3,0)</f>
        <v>44777</v>
      </c>
      <c r="C9" s="60">
        <f>VLOOKUP($A9,'Return Data'!$B$7:$R$2292,4,0)</f>
        <v>462.00799999999998</v>
      </c>
      <c r="D9" s="60">
        <f>VLOOKUP($A9,'Return Data'!$B$7:$R$2292,10,0)</f>
        <v>3.5266000000000002</v>
      </c>
      <c r="E9" s="61">
        <f t="shared" si="0"/>
        <v>9</v>
      </c>
      <c r="F9" s="60">
        <f>VLOOKUP($A9,'Return Data'!$B$7:$R$2292,11,0)</f>
        <v>-3.3807999999999998</v>
      </c>
      <c r="G9" s="61">
        <f t="shared" si="1"/>
        <v>10</v>
      </c>
      <c r="H9" s="60">
        <f>VLOOKUP($A9,'Return Data'!$B$7:$R$2292,12,0)</f>
        <v>-4.1809000000000003</v>
      </c>
      <c r="I9" s="61">
        <f t="shared" si="2"/>
        <v>12</v>
      </c>
      <c r="J9" s="60">
        <f>VLOOKUP($A9,'Return Data'!$B$7:$R$2292,13,0)</f>
        <v>5.7005999999999997</v>
      </c>
      <c r="K9" s="61">
        <f t="shared" si="3"/>
        <v>8</v>
      </c>
      <c r="L9" s="60">
        <f>VLOOKUP($A9,'Return Data'!$B$7:$R$2292,17,0)</f>
        <v>29.356300000000001</v>
      </c>
      <c r="M9" s="61">
        <f t="shared" si="4"/>
        <v>8</v>
      </c>
      <c r="N9" s="60">
        <f>VLOOKUP($A9,'Return Data'!$B$7:$R$2292,14,0)</f>
        <v>17.822900000000001</v>
      </c>
      <c r="O9" s="61">
        <f t="shared" si="5"/>
        <v>10</v>
      </c>
      <c r="P9" s="60">
        <f>VLOOKUP($A9,'Return Data'!$B$7:$R$2292,15,0)</f>
        <v>10.858499999999999</v>
      </c>
      <c r="Q9" s="61">
        <f>RANK(P9,P$8:P$21,0)</f>
        <v>6</v>
      </c>
      <c r="R9" s="60">
        <f>VLOOKUP($A9,'Return Data'!$B$7:$R$2292,16,0)</f>
        <v>15.4076</v>
      </c>
      <c r="S9" s="62">
        <f t="shared" si="6"/>
        <v>7</v>
      </c>
    </row>
    <row r="10" spans="1:19" s="63" customFormat="1" x14ac:dyDescent="0.3">
      <c r="A10" s="58" t="s">
        <v>13</v>
      </c>
      <c r="B10" s="59">
        <f>VLOOKUP($A10,'Return Data'!$B$7:$R$2292,3,0)</f>
        <v>44777</v>
      </c>
      <c r="C10" s="60">
        <f>VLOOKUP($A10,'Return Data'!$B$7:$R$2292,4,0)</f>
        <v>277.97000000000003</v>
      </c>
      <c r="D10" s="60">
        <f>VLOOKUP($A10,'Return Data'!$B$7:$R$2292,10,0)</f>
        <v>2.9214000000000002</v>
      </c>
      <c r="E10" s="61">
        <f t="shared" si="0"/>
        <v>11</v>
      </c>
      <c r="F10" s="60">
        <f>VLOOKUP($A10,'Return Data'!$B$7:$R$2292,11,0)</f>
        <v>0.69189999999999996</v>
      </c>
      <c r="G10" s="61">
        <f t="shared" si="1"/>
        <v>3</v>
      </c>
      <c r="H10" s="60">
        <f>VLOOKUP($A10,'Return Data'!$B$7:$R$2292,12,0)</f>
        <v>4.2413999999999996</v>
      </c>
      <c r="I10" s="61">
        <f t="shared" si="2"/>
        <v>1</v>
      </c>
      <c r="J10" s="60">
        <f>VLOOKUP($A10,'Return Data'!$B$7:$R$2292,13,0)</f>
        <v>15.087199999999999</v>
      </c>
      <c r="K10" s="61">
        <f t="shared" si="3"/>
        <v>1</v>
      </c>
      <c r="L10" s="60">
        <f>VLOOKUP($A10,'Return Data'!$B$7:$R$2292,17,0)</f>
        <v>34.176099999999998</v>
      </c>
      <c r="M10" s="61">
        <f t="shared" si="4"/>
        <v>3</v>
      </c>
      <c r="N10" s="60">
        <f>VLOOKUP($A10,'Return Data'!$B$7:$R$2292,14,0)</f>
        <v>23.950199999999999</v>
      </c>
      <c r="O10" s="61">
        <f t="shared" si="5"/>
        <v>2</v>
      </c>
      <c r="P10" s="60">
        <f>VLOOKUP($A10,'Return Data'!$B$7:$R$2292,15,0)</f>
        <v>14.0486</v>
      </c>
      <c r="Q10" s="61">
        <f>RANK(P10,P$8:P$21,0)</f>
        <v>1</v>
      </c>
      <c r="R10" s="60">
        <f>VLOOKUP($A10,'Return Data'!$B$7:$R$2292,16,0)</f>
        <v>17.734000000000002</v>
      </c>
      <c r="S10" s="62">
        <f t="shared" si="6"/>
        <v>2</v>
      </c>
    </row>
    <row r="11" spans="1:19" s="63" customFormat="1" x14ac:dyDescent="0.3">
      <c r="A11" s="58" t="s">
        <v>14</v>
      </c>
      <c r="B11" s="59">
        <f>VLOOKUP($A11,'Return Data'!$B$7:$R$2292,3,0)</f>
        <v>44777</v>
      </c>
      <c r="C11" s="60">
        <f>VLOOKUP($A11,'Return Data'!$B$7:$R$2292,4,0)</f>
        <v>16.420000000000002</v>
      </c>
      <c r="D11" s="60">
        <f>VLOOKUP($A11,'Return Data'!$B$7:$R$2292,10,0)</f>
        <v>4.1218000000000004</v>
      </c>
      <c r="E11" s="61">
        <f t="shared" si="0"/>
        <v>6</v>
      </c>
      <c r="F11" s="60">
        <f>VLOOKUP($A11,'Return Data'!$B$7:$R$2292,11,0)</f>
        <v>-2.0286</v>
      </c>
      <c r="G11" s="61">
        <f t="shared" si="1"/>
        <v>7</v>
      </c>
      <c r="H11" s="60">
        <f>VLOOKUP($A11,'Return Data'!$B$7:$R$2292,12,0)</f>
        <v>-3.1840000000000002</v>
      </c>
      <c r="I11" s="61">
        <f t="shared" si="2"/>
        <v>8</v>
      </c>
      <c r="J11" s="60">
        <f>VLOOKUP($A11,'Return Data'!$B$7:$R$2292,13,0)</f>
        <v>5.1890000000000001</v>
      </c>
      <c r="K11" s="61">
        <f t="shared" si="3"/>
        <v>10</v>
      </c>
      <c r="L11" s="60">
        <f>VLOOKUP($A11,'Return Data'!$B$7:$R$2292,17,0)</f>
        <v>28.268899999999999</v>
      </c>
      <c r="M11" s="61">
        <f t="shared" si="4"/>
        <v>12</v>
      </c>
      <c r="N11" s="60">
        <f>VLOOKUP($A11,'Return Data'!$B$7:$R$2292,14,0)</f>
        <v>17.843699999999998</v>
      </c>
      <c r="O11" s="61">
        <f t="shared" si="5"/>
        <v>9</v>
      </c>
      <c r="P11" s="60"/>
      <c r="Q11" s="61"/>
      <c r="R11" s="60">
        <f>VLOOKUP($A11,'Return Data'!$B$7:$R$2292,16,0)</f>
        <v>13.345000000000001</v>
      </c>
      <c r="S11" s="62">
        <f t="shared" si="6"/>
        <v>11</v>
      </c>
    </row>
    <row r="12" spans="1:19" s="63" customFormat="1" x14ac:dyDescent="0.3">
      <c r="A12" s="58" t="s">
        <v>15</v>
      </c>
      <c r="B12" s="59">
        <f>VLOOKUP($A12,'Return Data'!$B$7:$R$2292,3,0)</f>
        <v>44777</v>
      </c>
      <c r="C12" s="60">
        <f>VLOOKUP($A12,'Return Data'!$B$7:$R$2292,4,0)</f>
        <v>97.016000000000005</v>
      </c>
      <c r="D12" s="60">
        <f>VLOOKUP($A12,'Return Data'!$B$7:$R$2292,10,0)</f>
        <v>1.6087</v>
      </c>
      <c r="E12" s="61">
        <f t="shared" si="0"/>
        <v>13</v>
      </c>
      <c r="F12" s="60">
        <f>VLOOKUP($A12,'Return Data'!$B$7:$R$2292,11,0)</f>
        <v>-3.6200999999999999</v>
      </c>
      <c r="G12" s="61">
        <f t="shared" si="1"/>
        <v>11</v>
      </c>
      <c r="H12" s="60">
        <f>VLOOKUP($A12,'Return Data'!$B$7:$R$2292,12,0)</f>
        <v>1.9397</v>
      </c>
      <c r="I12" s="61">
        <f t="shared" si="2"/>
        <v>2</v>
      </c>
      <c r="J12" s="60">
        <f>VLOOKUP($A12,'Return Data'!$B$7:$R$2292,13,0)</f>
        <v>9.1416000000000004</v>
      </c>
      <c r="K12" s="61">
        <f t="shared" si="3"/>
        <v>3</v>
      </c>
      <c r="L12" s="60">
        <f>VLOOKUP($A12,'Return Data'!$B$7:$R$2292,17,0)</f>
        <v>49.91</v>
      </c>
      <c r="M12" s="61">
        <f t="shared" si="4"/>
        <v>1</v>
      </c>
      <c r="N12" s="60">
        <f>VLOOKUP($A12,'Return Data'!$B$7:$R$2292,14,0)</f>
        <v>26.750299999999999</v>
      </c>
      <c r="O12" s="61">
        <f t="shared" si="5"/>
        <v>1</v>
      </c>
      <c r="P12" s="60">
        <f>VLOOKUP($A12,'Return Data'!$B$7:$R$2292,15,0)</f>
        <v>13.053900000000001</v>
      </c>
      <c r="Q12" s="61">
        <f t="shared" ref="Q12:Q19" si="7">RANK(P12,P$8:P$21,0)</f>
        <v>4</v>
      </c>
      <c r="R12" s="60">
        <f>VLOOKUP($A12,'Return Data'!$B$7:$R$2292,16,0)</f>
        <v>16.785799999999998</v>
      </c>
      <c r="S12" s="62">
        <f t="shared" si="6"/>
        <v>3</v>
      </c>
    </row>
    <row r="13" spans="1:19" s="63" customFormat="1" x14ac:dyDescent="0.3">
      <c r="A13" s="58" t="s">
        <v>16</v>
      </c>
      <c r="B13" s="59">
        <f>VLOOKUP($A13,'Return Data'!$B$7:$R$2292,3,0)</f>
        <v>44777</v>
      </c>
      <c r="C13" s="60">
        <f>VLOOKUP($A13,'Return Data'!$B$7:$R$2292,4,0)</f>
        <v>19.186199999999999</v>
      </c>
      <c r="D13" s="60">
        <f>VLOOKUP($A13,'Return Data'!$B$7:$R$2292,10,0)</f>
        <v>4.2858999999999998</v>
      </c>
      <c r="E13" s="61">
        <f t="shared" si="0"/>
        <v>5</v>
      </c>
      <c r="F13" s="60">
        <f>VLOOKUP($A13,'Return Data'!$B$7:$R$2292,11,0)</f>
        <v>-2.6436999999999999</v>
      </c>
      <c r="G13" s="61">
        <f t="shared" si="1"/>
        <v>9</v>
      </c>
      <c r="H13" s="60">
        <f>VLOOKUP($A13,'Return Data'!$B$7:$R$2292,12,0)</f>
        <v>-3.7103000000000002</v>
      </c>
      <c r="I13" s="61">
        <f t="shared" si="2"/>
        <v>10</v>
      </c>
      <c r="J13" s="60">
        <f>VLOOKUP($A13,'Return Data'!$B$7:$R$2292,13,0)</f>
        <v>5.9501999999999997</v>
      </c>
      <c r="K13" s="61">
        <f t="shared" si="3"/>
        <v>6</v>
      </c>
      <c r="L13" s="60">
        <f>VLOOKUP($A13,'Return Data'!$B$7:$R$2292,17,0)</f>
        <v>27.639299999999999</v>
      </c>
      <c r="M13" s="61">
        <f t="shared" si="4"/>
        <v>13</v>
      </c>
      <c r="N13" s="60">
        <f>VLOOKUP($A13,'Return Data'!$B$7:$R$2292,14,0)</f>
        <v>18.401499999999999</v>
      </c>
      <c r="O13" s="61">
        <f t="shared" si="5"/>
        <v>8</v>
      </c>
      <c r="P13" s="60">
        <f>VLOOKUP($A13,'Return Data'!$B$7:$R$2292,15,0)</f>
        <v>7.0069999999999997</v>
      </c>
      <c r="Q13" s="61">
        <f t="shared" si="7"/>
        <v>11</v>
      </c>
      <c r="R13" s="60">
        <f>VLOOKUP($A13,'Return Data'!$B$7:$R$2292,16,0)</f>
        <v>9.8853000000000009</v>
      </c>
      <c r="S13" s="62">
        <f t="shared" si="6"/>
        <v>14</v>
      </c>
    </row>
    <row r="14" spans="1:19" s="63" customFormat="1" x14ac:dyDescent="0.3">
      <c r="A14" s="58" t="s">
        <v>17</v>
      </c>
      <c r="B14" s="59">
        <f>VLOOKUP($A14,'Return Data'!$B$7:$R$2292,3,0)</f>
        <v>44777</v>
      </c>
      <c r="C14" s="60">
        <f>VLOOKUP($A14,'Return Data'!$B$7:$R$2292,4,0)</f>
        <v>53.836300000000001</v>
      </c>
      <c r="D14" s="60">
        <f>VLOOKUP($A14,'Return Data'!$B$7:$R$2292,10,0)</f>
        <v>3.7944</v>
      </c>
      <c r="E14" s="61">
        <f t="shared" si="0"/>
        <v>8</v>
      </c>
      <c r="F14" s="60">
        <f>VLOOKUP($A14,'Return Data'!$B$7:$R$2292,11,0)</f>
        <v>-5.5033000000000003</v>
      </c>
      <c r="G14" s="61">
        <f t="shared" si="1"/>
        <v>14</v>
      </c>
      <c r="H14" s="60">
        <f>VLOOKUP($A14,'Return Data'!$B$7:$R$2292,12,0)</f>
        <v>-6.7145999999999999</v>
      </c>
      <c r="I14" s="61">
        <f t="shared" si="2"/>
        <v>14</v>
      </c>
      <c r="J14" s="60">
        <f>VLOOKUP($A14,'Return Data'!$B$7:$R$2292,13,0)</f>
        <v>2.2890999999999999</v>
      </c>
      <c r="K14" s="61">
        <f t="shared" si="3"/>
        <v>13</v>
      </c>
      <c r="L14" s="60">
        <f>VLOOKUP($A14,'Return Data'!$B$7:$R$2292,17,0)</f>
        <v>29.696000000000002</v>
      </c>
      <c r="M14" s="61">
        <f t="shared" si="4"/>
        <v>7</v>
      </c>
      <c r="N14" s="60">
        <f>VLOOKUP($A14,'Return Data'!$B$7:$R$2292,14,0)</f>
        <v>19.179200000000002</v>
      </c>
      <c r="O14" s="61">
        <f t="shared" si="5"/>
        <v>7</v>
      </c>
      <c r="P14" s="60">
        <f>VLOOKUP($A14,'Return Data'!$B$7:$R$2292,15,0)</f>
        <v>10.0199</v>
      </c>
      <c r="Q14" s="61">
        <f t="shared" si="7"/>
        <v>9</v>
      </c>
      <c r="R14" s="60">
        <f>VLOOKUP($A14,'Return Data'!$B$7:$R$2292,16,0)</f>
        <v>14.6633</v>
      </c>
      <c r="S14" s="62">
        <f t="shared" si="6"/>
        <v>9</v>
      </c>
    </row>
    <row r="15" spans="1:19" s="63" customFormat="1" x14ac:dyDescent="0.3">
      <c r="A15" s="58" t="s">
        <v>18</v>
      </c>
      <c r="B15" s="59">
        <f>VLOOKUP($A15,'Return Data'!$B$7:$R$2292,3,0)</f>
        <v>44777</v>
      </c>
      <c r="C15" s="60">
        <f>VLOOKUP($A15,'Return Data'!$B$7:$R$2292,4,0)</f>
        <v>61.276000000000003</v>
      </c>
      <c r="D15" s="60">
        <f>VLOOKUP($A15,'Return Data'!$B$7:$R$2292,10,0)</f>
        <v>2.3963000000000001</v>
      </c>
      <c r="E15" s="61">
        <f t="shared" si="0"/>
        <v>12</v>
      </c>
      <c r="F15" s="60">
        <f>VLOOKUP($A15,'Return Data'!$B$7:$R$2292,11,0)</f>
        <v>-4.2023999999999999</v>
      </c>
      <c r="G15" s="61">
        <f t="shared" si="1"/>
        <v>13</v>
      </c>
      <c r="H15" s="60">
        <f>VLOOKUP($A15,'Return Data'!$B$7:$R$2292,12,0)</f>
        <v>-3.8959000000000001</v>
      </c>
      <c r="I15" s="61">
        <f t="shared" si="2"/>
        <v>11</v>
      </c>
      <c r="J15" s="60">
        <f>VLOOKUP($A15,'Return Data'!$B$7:$R$2292,13,0)</f>
        <v>5.5590999999999999</v>
      </c>
      <c r="K15" s="61">
        <f t="shared" si="3"/>
        <v>9</v>
      </c>
      <c r="L15" s="60">
        <f>VLOOKUP($A15,'Return Data'!$B$7:$R$2292,17,0)</f>
        <v>31.153500000000001</v>
      </c>
      <c r="M15" s="61">
        <f t="shared" si="4"/>
        <v>6</v>
      </c>
      <c r="N15" s="60">
        <f>VLOOKUP($A15,'Return Data'!$B$7:$R$2292,14,0)</f>
        <v>20.304099999999998</v>
      </c>
      <c r="O15" s="61">
        <f t="shared" si="5"/>
        <v>6</v>
      </c>
      <c r="P15" s="60">
        <f>VLOOKUP($A15,'Return Data'!$B$7:$R$2292,15,0)</f>
        <v>10.7249</v>
      </c>
      <c r="Q15" s="61">
        <f t="shared" si="7"/>
        <v>7</v>
      </c>
      <c r="R15" s="60">
        <f>VLOOKUP($A15,'Return Data'!$B$7:$R$2292,16,0)</f>
        <v>18.239699999999999</v>
      </c>
      <c r="S15" s="62">
        <f t="shared" si="6"/>
        <v>1</v>
      </c>
    </row>
    <row r="16" spans="1:19" s="63" customFormat="1" x14ac:dyDescent="0.3">
      <c r="A16" s="58" t="s">
        <v>19</v>
      </c>
      <c r="B16" s="59">
        <f>VLOOKUP($A16,'Return Data'!$B$7:$R$2292,3,0)</f>
        <v>44777</v>
      </c>
      <c r="C16" s="60">
        <f>VLOOKUP($A16,'Return Data'!$B$7:$R$2292,4,0)</f>
        <v>129.88550000000001</v>
      </c>
      <c r="D16" s="60">
        <f>VLOOKUP($A16,'Return Data'!$B$7:$R$2292,10,0)</f>
        <v>3.3123</v>
      </c>
      <c r="E16" s="61">
        <f t="shared" si="0"/>
        <v>10</v>
      </c>
      <c r="F16" s="60">
        <f>VLOOKUP($A16,'Return Data'!$B$7:$R$2292,11,0)</f>
        <v>-2.4041000000000001</v>
      </c>
      <c r="G16" s="61">
        <f t="shared" si="1"/>
        <v>8</v>
      </c>
      <c r="H16" s="60">
        <f>VLOOKUP($A16,'Return Data'!$B$7:$R$2292,12,0)</f>
        <v>-3.3424999999999998</v>
      </c>
      <c r="I16" s="61">
        <f t="shared" si="2"/>
        <v>9</v>
      </c>
      <c r="J16" s="60">
        <f>VLOOKUP($A16,'Return Data'!$B$7:$R$2292,13,0)</f>
        <v>5.8464</v>
      </c>
      <c r="K16" s="61">
        <f t="shared" si="3"/>
        <v>7</v>
      </c>
      <c r="L16" s="60">
        <f>VLOOKUP($A16,'Return Data'!$B$7:$R$2292,17,0)</f>
        <v>33.350499999999997</v>
      </c>
      <c r="M16" s="61">
        <f t="shared" si="4"/>
        <v>4</v>
      </c>
      <c r="N16" s="60">
        <f>VLOOKUP($A16,'Return Data'!$B$7:$R$2292,14,0)</f>
        <v>21.5732</v>
      </c>
      <c r="O16" s="61">
        <f t="shared" si="5"/>
        <v>4</v>
      </c>
      <c r="P16" s="60">
        <f>VLOOKUP($A16,'Return Data'!$B$7:$R$2292,15,0)</f>
        <v>13.2522</v>
      </c>
      <c r="Q16" s="61">
        <f t="shared" si="7"/>
        <v>2</v>
      </c>
      <c r="R16" s="60">
        <f>VLOOKUP($A16,'Return Data'!$B$7:$R$2292,16,0)</f>
        <v>14.8773</v>
      </c>
      <c r="S16" s="62">
        <f t="shared" si="6"/>
        <v>8</v>
      </c>
    </row>
    <row r="17" spans="1:21" s="63" customFormat="1" x14ac:dyDescent="0.3">
      <c r="A17" s="58" t="s">
        <v>20</v>
      </c>
      <c r="B17" s="59">
        <f>VLOOKUP($A17,'Return Data'!$B$7:$R$2292,3,0)</f>
        <v>44777</v>
      </c>
      <c r="C17" s="60">
        <f>VLOOKUP($A17,'Return Data'!$B$7:$R$2292,4,0)</f>
        <v>78.05</v>
      </c>
      <c r="D17" s="60">
        <f>VLOOKUP($A17,'Return Data'!$B$7:$R$2292,10,0)</f>
        <v>5.2454000000000001</v>
      </c>
      <c r="E17" s="61">
        <f t="shared" si="0"/>
        <v>2</v>
      </c>
      <c r="F17" s="60">
        <f>VLOOKUP($A17,'Return Data'!$B$7:$R$2292,11,0)</f>
        <v>0.8659</v>
      </c>
      <c r="G17" s="61">
        <f t="shared" si="1"/>
        <v>2</v>
      </c>
      <c r="H17" s="60">
        <f>VLOOKUP($A17,'Return Data'!$B$7:$R$2292,12,0)</f>
        <v>-2.4741</v>
      </c>
      <c r="I17" s="61">
        <f t="shared" si="2"/>
        <v>7</v>
      </c>
      <c r="J17" s="60">
        <f>VLOOKUP($A17,'Return Data'!$B$7:$R$2292,13,0)</f>
        <v>3.3227000000000002</v>
      </c>
      <c r="K17" s="61">
        <f t="shared" si="3"/>
        <v>12</v>
      </c>
      <c r="L17" s="60">
        <f>VLOOKUP($A17,'Return Data'!$B$7:$R$2292,17,0)</f>
        <v>28.361499999999999</v>
      </c>
      <c r="M17" s="61">
        <f t="shared" si="4"/>
        <v>11</v>
      </c>
      <c r="N17" s="60">
        <f>VLOOKUP($A17,'Return Data'!$B$7:$R$2292,14,0)</f>
        <v>14.227600000000001</v>
      </c>
      <c r="O17" s="61">
        <f t="shared" si="5"/>
        <v>13</v>
      </c>
      <c r="P17" s="60">
        <f>VLOOKUP($A17,'Return Data'!$B$7:$R$2292,15,0)</f>
        <v>8.6491000000000007</v>
      </c>
      <c r="Q17" s="61">
        <f t="shared" si="7"/>
        <v>10</v>
      </c>
      <c r="R17" s="60">
        <f>VLOOKUP($A17,'Return Data'!$B$7:$R$2292,16,0)</f>
        <v>13.343</v>
      </c>
      <c r="S17" s="62">
        <f t="shared" si="6"/>
        <v>12</v>
      </c>
    </row>
    <row r="18" spans="1:21" s="63" customFormat="1" x14ac:dyDescent="0.3">
      <c r="A18" s="58" t="s">
        <v>21</v>
      </c>
      <c r="B18" s="59">
        <f>VLOOKUP($A18,'Return Data'!$B$7:$R$2292,3,0)</f>
        <v>44777</v>
      </c>
      <c r="C18" s="60">
        <f>VLOOKUP($A18,'Return Data'!$B$7:$R$2292,4,0)</f>
        <v>214.84979999999999</v>
      </c>
      <c r="D18" s="60">
        <f>VLOOKUP($A18,'Return Data'!$B$7:$R$2292,10,0)</f>
        <v>3.8712</v>
      </c>
      <c r="E18" s="61">
        <f t="shared" si="0"/>
        <v>7</v>
      </c>
      <c r="F18" s="60">
        <f>VLOOKUP($A18,'Return Data'!$B$7:$R$2292,11,0)</f>
        <v>6.83E-2</v>
      </c>
      <c r="G18" s="61">
        <f t="shared" si="1"/>
        <v>4</v>
      </c>
      <c r="H18" s="60">
        <f>VLOOKUP($A18,'Return Data'!$B$7:$R$2292,12,0)</f>
        <v>-2.0186999999999999</v>
      </c>
      <c r="I18" s="61">
        <f t="shared" si="2"/>
        <v>4</v>
      </c>
      <c r="J18" s="60">
        <f>VLOOKUP($A18,'Return Data'!$B$7:$R$2292,13,0)</f>
        <v>8.0783000000000005</v>
      </c>
      <c r="K18" s="61">
        <f t="shared" si="3"/>
        <v>4</v>
      </c>
      <c r="L18" s="60">
        <f>VLOOKUP($A18,'Return Data'!$B$7:$R$2292,17,0)</f>
        <v>24.603100000000001</v>
      </c>
      <c r="M18" s="61">
        <f t="shared" si="4"/>
        <v>14</v>
      </c>
      <c r="N18" s="60">
        <f>VLOOKUP($A18,'Return Data'!$B$7:$R$2292,14,0)</f>
        <v>17.282599999999999</v>
      </c>
      <c r="O18" s="61">
        <f t="shared" si="5"/>
        <v>11</v>
      </c>
      <c r="P18" s="60">
        <f>VLOOKUP($A18,'Return Data'!$B$7:$R$2292,15,0)</f>
        <v>10.0486</v>
      </c>
      <c r="Q18" s="61">
        <f t="shared" si="7"/>
        <v>8</v>
      </c>
      <c r="R18" s="60">
        <f>VLOOKUP($A18,'Return Data'!$B$7:$R$2292,16,0)</f>
        <v>16.2347</v>
      </c>
      <c r="S18" s="62">
        <f t="shared" si="6"/>
        <v>4</v>
      </c>
    </row>
    <row r="19" spans="1:21" s="63" customFormat="1" x14ac:dyDescent="0.3">
      <c r="A19" s="58" t="s">
        <v>24</v>
      </c>
      <c r="B19" s="59">
        <f>VLOOKUP($A19,'Return Data'!$B$7:$R$2292,3,0)</f>
        <v>44777</v>
      </c>
      <c r="C19" s="60">
        <f>VLOOKUP($A19,'Return Data'!$B$7:$R$2292,4,0)</f>
        <v>445.25459999999998</v>
      </c>
      <c r="D19" s="60">
        <f>VLOOKUP($A19,'Return Data'!$B$7:$R$2292,10,0)</f>
        <v>4.9268999999999998</v>
      </c>
      <c r="E19" s="61">
        <f t="shared" si="0"/>
        <v>3</v>
      </c>
      <c r="F19" s="60">
        <f>VLOOKUP($A19,'Return Data'!$B$7:$R$2292,11,0)</f>
        <v>1.0736000000000001</v>
      </c>
      <c r="G19" s="61">
        <f t="shared" si="1"/>
        <v>1</v>
      </c>
      <c r="H19" s="60">
        <f>VLOOKUP($A19,'Return Data'!$B$7:$R$2292,12,0)</f>
        <v>0.87419999999999998</v>
      </c>
      <c r="I19" s="61">
        <f t="shared" si="2"/>
        <v>3</v>
      </c>
      <c r="J19" s="60">
        <f>VLOOKUP($A19,'Return Data'!$B$7:$R$2292,13,0)</f>
        <v>13.6288</v>
      </c>
      <c r="K19" s="61">
        <f t="shared" si="3"/>
        <v>2</v>
      </c>
      <c r="L19" s="60">
        <f>VLOOKUP($A19,'Return Data'!$B$7:$R$2292,17,0)</f>
        <v>43.698500000000003</v>
      </c>
      <c r="M19" s="61">
        <f t="shared" si="4"/>
        <v>2</v>
      </c>
      <c r="N19" s="60">
        <f>VLOOKUP($A19,'Return Data'!$B$7:$R$2292,14,0)</f>
        <v>23.293500000000002</v>
      </c>
      <c r="O19" s="61">
        <f t="shared" si="5"/>
        <v>3</v>
      </c>
      <c r="P19" s="60">
        <f>VLOOKUP($A19,'Return Data'!$B$7:$R$2292,15,0)</f>
        <v>11.0351</v>
      </c>
      <c r="Q19" s="61">
        <f t="shared" si="7"/>
        <v>5</v>
      </c>
      <c r="R19" s="60">
        <f>VLOOKUP($A19,'Return Data'!$B$7:$R$2292,16,0)</f>
        <v>14.0688</v>
      </c>
      <c r="S19" s="62">
        <f t="shared" si="6"/>
        <v>10</v>
      </c>
    </row>
    <row r="20" spans="1:21" s="63" customFormat="1" x14ac:dyDescent="0.3">
      <c r="A20" s="58" t="s">
        <v>25</v>
      </c>
      <c r="B20" s="59">
        <f>VLOOKUP($A20,'Return Data'!$B$7:$R$2292,3,0)</f>
        <v>44777</v>
      </c>
      <c r="C20" s="60">
        <f>VLOOKUP($A20,'Return Data'!$B$7:$R$2292,4,0)</f>
        <v>17.28</v>
      </c>
      <c r="D20" s="60">
        <f>VLOOKUP($A20,'Return Data'!$B$7:$R$2292,10,0)</f>
        <v>4.7907999999999999</v>
      </c>
      <c r="E20" s="61">
        <f t="shared" si="0"/>
        <v>4</v>
      </c>
      <c r="F20" s="60">
        <f>VLOOKUP($A20,'Return Data'!$B$7:$R$2292,11,0)</f>
        <v>-0.11559999999999999</v>
      </c>
      <c r="G20" s="61">
        <f t="shared" si="1"/>
        <v>5</v>
      </c>
      <c r="H20" s="60">
        <f>VLOOKUP($A20,'Return Data'!$B$7:$R$2292,12,0)</f>
        <v>-2.4279999999999999</v>
      </c>
      <c r="I20" s="61">
        <f t="shared" si="2"/>
        <v>6</v>
      </c>
      <c r="J20" s="60">
        <f>VLOOKUP($A20,'Return Data'!$B$7:$R$2292,13,0)</f>
        <v>7.3959000000000001</v>
      </c>
      <c r="K20" s="61">
        <f t="shared" si="3"/>
        <v>5</v>
      </c>
      <c r="L20" s="60">
        <f>VLOOKUP($A20,'Return Data'!$B$7:$R$2292,17,0)</f>
        <v>28.469100000000001</v>
      </c>
      <c r="M20" s="61">
        <f t="shared" si="4"/>
        <v>10</v>
      </c>
      <c r="N20" s="60"/>
      <c r="O20" s="61"/>
      <c r="P20" s="60"/>
      <c r="Q20" s="61"/>
      <c r="R20" s="60">
        <f>VLOOKUP($A20,'Return Data'!$B$7:$R$2292,16,0)</f>
        <v>16.0916</v>
      </c>
      <c r="S20" s="62">
        <f t="shared" si="6"/>
        <v>6</v>
      </c>
    </row>
    <row r="21" spans="1:21" s="63" customFormat="1" x14ac:dyDescent="0.3">
      <c r="A21" s="58" t="s">
        <v>26</v>
      </c>
      <c r="B21" s="59">
        <f>VLOOKUP($A21,'Return Data'!$B$7:$R$2292,3,0)</f>
        <v>44777</v>
      </c>
      <c r="C21" s="60">
        <f>VLOOKUP($A21,'Return Data'!$B$7:$R$2292,4,0)</f>
        <v>106.54170000000001</v>
      </c>
      <c r="D21" s="60">
        <f>VLOOKUP($A21,'Return Data'!$B$7:$R$2292,10,0)</f>
        <v>5.7065000000000001</v>
      </c>
      <c r="E21" s="61">
        <f t="shared" si="0"/>
        <v>1</v>
      </c>
      <c r="F21" s="60">
        <f>VLOOKUP($A21,'Return Data'!$B$7:$R$2292,11,0)</f>
        <v>-1.9276</v>
      </c>
      <c r="G21" s="61">
        <f t="shared" si="1"/>
        <v>6</v>
      </c>
      <c r="H21" s="60">
        <f>VLOOKUP($A21,'Return Data'!$B$7:$R$2292,12,0)</f>
        <v>-2.4039000000000001</v>
      </c>
      <c r="I21" s="61">
        <f t="shared" si="2"/>
        <v>5</v>
      </c>
      <c r="J21" s="60">
        <f>VLOOKUP($A21,'Return Data'!$B$7:$R$2292,13,0)</f>
        <v>4.4058999999999999</v>
      </c>
      <c r="K21" s="61">
        <f t="shared" si="3"/>
        <v>11</v>
      </c>
      <c r="L21" s="60">
        <f>VLOOKUP($A21,'Return Data'!$B$7:$R$2292,17,0)</f>
        <v>29.105699999999999</v>
      </c>
      <c r="M21" s="61">
        <f t="shared" si="4"/>
        <v>9</v>
      </c>
      <c r="N21" s="60">
        <f>VLOOKUP($A21,'Return Data'!$B$7:$R$2292,14,0)</f>
        <v>20.847999999999999</v>
      </c>
      <c r="O21" s="61">
        <f>RANK(N21,N$8:N$21,0)</f>
        <v>5</v>
      </c>
      <c r="P21" s="60">
        <f>VLOOKUP($A21,'Return Data'!$B$7:$R$2292,15,0)</f>
        <v>13.0724</v>
      </c>
      <c r="Q21" s="61">
        <f>RANK(P21,P$8:P$21,0)</f>
        <v>3</v>
      </c>
      <c r="R21" s="60">
        <f>VLOOKUP($A21,'Return Data'!$B$7:$R$2292,16,0)</f>
        <v>13.227600000000001</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3.6874642857142854</v>
      </c>
      <c r="E23" s="69"/>
      <c r="F23" s="70">
        <f>AVERAGE(F8:F21)</f>
        <v>-1.9321714285714289</v>
      </c>
      <c r="G23" s="69"/>
      <c r="H23" s="70">
        <f>AVERAGE(H8:H21)</f>
        <v>-2.3576071428571432</v>
      </c>
      <c r="I23" s="69"/>
      <c r="J23" s="70">
        <f>AVERAGE(J8:J21)</f>
        <v>6.5252857142857144</v>
      </c>
      <c r="K23" s="69"/>
      <c r="L23" s="70">
        <f>AVERAGE(L8:L21)</f>
        <v>32.136478571428576</v>
      </c>
      <c r="M23" s="69"/>
      <c r="N23" s="70">
        <f>AVERAGE(N8:N21)</f>
        <v>19.884800000000002</v>
      </c>
      <c r="O23" s="69"/>
      <c r="P23" s="70">
        <f>AVERAGE(P8:P21)</f>
        <v>10.627133333333335</v>
      </c>
      <c r="Q23" s="69"/>
      <c r="R23" s="70">
        <f>AVERAGE(R8:R21)</f>
        <v>14.999771428571426</v>
      </c>
      <c r="S23" s="71"/>
    </row>
    <row r="24" spans="1:21" s="63" customFormat="1" x14ac:dyDescent="0.3">
      <c r="A24" s="68" t="s">
        <v>28</v>
      </c>
      <c r="B24" s="69"/>
      <c r="C24" s="69"/>
      <c r="D24" s="70">
        <f>MIN(D8:D21)</f>
        <v>1.1163000000000001</v>
      </c>
      <c r="E24" s="69"/>
      <c r="F24" s="70">
        <f>MIN(F8:F21)</f>
        <v>-5.5033000000000003</v>
      </c>
      <c r="G24" s="69"/>
      <c r="H24" s="70">
        <f>MIN(H8:H21)</f>
        <v>-6.7145999999999999</v>
      </c>
      <c r="I24" s="69"/>
      <c r="J24" s="70">
        <f>MIN(J8:J21)</f>
        <v>-0.24079999999999999</v>
      </c>
      <c r="K24" s="69"/>
      <c r="L24" s="70">
        <f>MIN(L8:L21)</f>
        <v>24.603100000000001</v>
      </c>
      <c r="M24" s="69"/>
      <c r="N24" s="70">
        <f>MIN(N8:N21)</f>
        <v>14.227600000000001</v>
      </c>
      <c r="O24" s="69"/>
      <c r="P24" s="70">
        <f>MIN(P8:P21)</f>
        <v>5.7553999999999998</v>
      </c>
      <c r="Q24" s="69"/>
      <c r="R24" s="70">
        <f>MIN(R8:R21)</f>
        <v>9.8853000000000009</v>
      </c>
      <c r="S24" s="71"/>
    </row>
    <row r="25" spans="1:21" s="63" customFormat="1" ht="15" thickBot="1" x14ac:dyDescent="0.35">
      <c r="A25" s="72" t="s">
        <v>29</v>
      </c>
      <c r="B25" s="73"/>
      <c r="C25" s="73"/>
      <c r="D25" s="74">
        <f>MAX(D8:D21)</f>
        <v>5.7065000000000001</v>
      </c>
      <c r="E25" s="73"/>
      <c r="F25" s="74">
        <f>MAX(F8:F21)</f>
        <v>1.0736000000000001</v>
      </c>
      <c r="G25" s="73"/>
      <c r="H25" s="74">
        <f>MAX(H8:H21)</f>
        <v>4.2413999999999996</v>
      </c>
      <c r="I25" s="73"/>
      <c r="J25" s="74">
        <f>MAX(J8:J21)</f>
        <v>15.087199999999999</v>
      </c>
      <c r="K25" s="73"/>
      <c r="L25" s="74">
        <f>MAX(L8:L21)</f>
        <v>49.91</v>
      </c>
      <c r="M25" s="73"/>
      <c r="N25" s="74">
        <f>MAX(N8:N21)</f>
        <v>26.750299999999999</v>
      </c>
      <c r="O25" s="73"/>
      <c r="P25" s="74">
        <f>MAX(P8:P21)</f>
        <v>14.0486</v>
      </c>
      <c r="Q25" s="73"/>
      <c r="R25" s="74">
        <f>MAX(R8:R21)</f>
        <v>18.239699999999999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44777</v>
      </c>
      <c r="C8" s="60">
        <f>VLOOKUP($A8,'Return Data'!$B$7:$R$2292,4,0)</f>
        <v>267.81</v>
      </c>
      <c r="D8" s="60">
        <f>VLOOKUP($A8,'Return Data'!$B$7:$R$2292,10,0)</f>
        <v>3.1227999999999998</v>
      </c>
      <c r="E8" s="61">
        <f t="shared" ref="E8:E14" si="0">RANK(D8,D$8:D$14,0)</f>
        <v>4</v>
      </c>
      <c r="F8" s="60">
        <f>VLOOKUP($A8,'Return Data'!$B$7:$R$2292,11,0)</f>
        <v>-0.86619999999999997</v>
      </c>
      <c r="G8" s="61">
        <f t="shared" ref="G8:G14" si="1">RANK(F8,F$8:F$14,0)</f>
        <v>4</v>
      </c>
      <c r="H8" s="60">
        <f>VLOOKUP($A8,'Return Data'!$B$7:$R$2292,12,0)</f>
        <v>-1.6597999999999999</v>
      </c>
      <c r="I8" s="61">
        <f t="shared" ref="I8:I14" si="2">RANK(H8,H$8:H$14,0)</f>
        <v>6</v>
      </c>
      <c r="J8" s="60">
        <f>VLOOKUP($A8,'Return Data'!$B$7:$R$2292,13,0)</f>
        <v>2.9483999999999999</v>
      </c>
      <c r="K8" s="61">
        <f t="shared" ref="K8:K14" si="3">RANK(J8,J$8:J$14,0)</f>
        <v>6</v>
      </c>
      <c r="L8" s="60">
        <f>VLOOKUP($A8,'Return Data'!$B$7:$R$2292,17,0)</f>
        <v>27.296500000000002</v>
      </c>
      <c r="M8" s="61">
        <f>RANK(L8,L$8:L$14,0)</f>
        <v>3</v>
      </c>
      <c r="N8" s="60">
        <f>VLOOKUP($A8,'Return Data'!$B$7:$R$2292,14,0)</f>
        <v>20.399799999999999</v>
      </c>
      <c r="O8" s="61">
        <f>RANK(N8,N$8:N$14,0)</f>
        <v>5</v>
      </c>
      <c r="P8" s="60">
        <f>VLOOKUP($A8,'Return Data'!$B$7:$R$2292,15,0)</f>
        <v>8.2263000000000002</v>
      </c>
      <c r="Q8" s="61">
        <f>RANK(P8,P$8:P$14,0)</f>
        <v>5</v>
      </c>
      <c r="R8" s="60">
        <f>VLOOKUP($A8,'Return Data'!$B$7:$R$2292,16,0)</f>
        <v>11.3497</v>
      </c>
      <c r="S8" s="62">
        <f t="shared" ref="S8:S14" si="4">RANK(R8,R$8:R$14,0)</f>
        <v>7</v>
      </c>
    </row>
    <row r="9" spans="1:20" x14ac:dyDescent="0.3">
      <c r="A9" s="58" t="s">
        <v>1736</v>
      </c>
      <c r="B9" s="59">
        <f>VLOOKUP($A9,'Return Data'!$B$7:$R$2292,3,0)</f>
        <v>44777</v>
      </c>
      <c r="C9" s="60">
        <f>VLOOKUP($A9,'Return Data'!$B$7:$R$2292,4,0)</f>
        <v>14.901</v>
      </c>
      <c r="D9" s="60">
        <f>VLOOKUP($A9,'Return Data'!$B$7:$R$2292,10,0)</f>
        <v>4.9513999999999996</v>
      </c>
      <c r="E9" s="61">
        <f t="shared" si="0"/>
        <v>1</v>
      </c>
      <c r="F9" s="60">
        <f>VLOOKUP($A9,'Return Data'!$B$7:$R$2292,11,0)</f>
        <v>1.5746</v>
      </c>
      <c r="G9" s="61">
        <f t="shared" si="1"/>
        <v>2</v>
      </c>
      <c r="H9" s="60">
        <f>VLOOKUP($A9,'Return Data'!$B$7:$R$2292,12,0)</f>
        <v>2.4053</v>
      </c>
      <c r="I9" s="61">
        <f t="shared" si="2"/>
        <v>3</v>
      </c>
      <c r="J9" s="60">
        <f>VLOOKUP($A9,'Return Data'!$B$7:$R$2292,13,0)</f>
        <v>14.148899999999999</v>
      </c>
      <c r="K9" s="61">
        <f t="shared" si="3"/>
        <v>2</v>
      </c>
      <c r="L9" s="60"/>
      <c r="M9" s="61"/>
      <c r="N9" s="60"/>
      <c r="O9" s="61"/>
      <c r="P9" s="60"/>
      <c r="Q9" s="61"/>
      <c r="R9" s="60">
        <f>VLOOKUP($A9,'Return Data'!$B$7:$R$2292,16,0)</f>
        <v>27.772400000000001</v>
      </c>
      <c r="S9" s="62">
        <f t="shared" si="4"/>
        <v>1</v>
      </c>
    </row>
    <row r="10" spans="1:20" x14ac:dyDescent="0.3">
      <c r="A10" s="58" t="s">
        <v>740</v>
      </c>
      <c r="B10" s="59">
        <f>VLOOKUP($A10,'Return Data'!$B$7:$R$2292,3,0)</f>
        <v>44777</v>
      </c>
      <c r="C10" s="60">
        <f>VLOOKUP($A10,'Return Data'!$B$7:$R$2292,4,0)</f>
        <v>29.42</v>
      </c>
      <c r="D10" s="60">
        <f>VLOOKUP($A10,'Return Data'!$B$7:$R$2292,10,0)</f>
        <v>4.6230000000000002</v>
      </c>
      <c r="E10" s="61">
        <f t="shared" si="0"/>
        <v>2</v>
      </c>
      <c r="F10" s="60">
        <f>VLOOKUP($A10,'Return Data'!$B$7:$R$2292,11,0)</f>
        <v>0.61560000000000004</v>
      </c>
      <c r="G10" s="61">
        <f t="shared" si="1"/>
        <v>3</v>
      </c>
      <c r="H10" s="60">
        <f>VLOOKUP($A10,'Return Data'!$B$7:$R$2292,12,0)</f>
        <v>3.7010999999999998</v>
      </c>
      <c r="I10" s="61">
        <f t="shared" si="2"/>
        <v>2</v>
      </c>
      <c r="J10" s="60">
        <f>VLOOKUP($A10,'Return Data'!$B$7:$R$2292,13,0)</f>
        <v>15.553800000000001</v>
      </c>
      <c r="K10" s="61">
        <f t="shared" si="3"/>
        <v>1</v>
      </c>
      <c r="L10" s="60">
        <f>VLOOKUP($A10,'Return Data'!$B$7:$R$2292,17,0)</f>
        <v>39.2607</v>
      </c>
      <c r="M10" s="61">
        <f>RANK(L10,L$8:L$14,0)</f>
        <v>2</v>
      </c>
      <c r="N10" s="60">
        <f>VLOOKUP($A10,'Return Data'!$B$7:$R$2292,14,0)</f>
        <v>22.7239</v>
      </c>
      <c r="O10" s="61">
        <f>RANK(N10,N$8:N$14,0)</f>
        <v>2</v>
      </c>
      <c r="P10" s="60">
        <f>VLOOKUP($A10,'Return Data'!$B$7:$R$2292,15,0)</f>
        <v>10.9674</v>
      </c>
      <c r="Q10" s="61">
        <f>RANK(P10,P$8:P$14,0)</f>
        <v>4</v>
      </c>
      <c r="R10" s="60">
        <f>VLOOKUP($A10,'Return Data'!$B$7:$R$2292,16,0)</f>
        <v>14.0198</v>
      </c>
      <c r="S10" s="62">
        <f t="shared" si="4"/>
        <v>4</v>
      </c>
    </row>
    <row r="11" spans="1:20" x14ac:dyDescent="0.3">
      <c r="A11" s="58" t="s">
        <v>741</v>
      </c>
      <c r="B11" s="59">
        <f>VLOOKUP($A11,'Return Data'!$B$7:$R$2292,3,0)</f>
        <v>44777</v>
      </c>
      <c r="C11" s="60">
        <f>VLOOKUP($A11,'Return Data'!$B$7:$R$2292,4,0)</f>
        <v>17.850000000000001</v>
      </c>
      <c r="D11" s="60">
        <f>VLOOKUP($A11,'Return Data'!$B$7:$R$2292,10,0)</f>
        <v>3.7791000000000001</v>
      </c>
      <c r="E11" s="61">
        <f t="shared" si="0"/>
        <v>3</v>
      </c>
      <c r="F11" s="60">
        <f>VLOOKUP($A11,'Return Data'!$B$7:$R$2292,11,0)</f>
        <v>-1.3267</v>
      </c>
      <c r="G11" s="61">
        <f t="shared" si="1"/>
        <v>5</v>
      </c>
      <c r="H11" s="60">
        <f>VLOOKUP($A11,'Return Data'!$B$7:$R$2292,12,0)</f>
        <v>-0.88839999999999997</v>
      </c>
      <c r="I11" s="61">
        <f t="shared" si="2"/>
        <v>5</v>
      </c>
      <c r="J11" s="60">
        <f>VLOOKUP($A11,'Return Data'!$B$7:$R$2292,13,0)</f>
        <v>8.2474000000000007</v>
      </c>
      <c r="K11" s="61">
        <f t="shared" si="3"/>
        <v>4</v>
      </c>
      <c r="L11" s="60">
        <f>VLOOKUP($A11,'Return Data'!$B$7:$R$2292,17,0)</f>
        <v>25.186399999999999</v>
      </c>
      <c r="M11" s="61">
        <f>RANK(L11,L$8:L$14,0)</f>
        <v>6</v>
      </c>
      <c r="N11" s="60">
        <f>VLOOKUP($A11,'Return Data'!$B$7:$R$2292,14,0)</f>
        <v>21.7697</v>
      </c>
      <c r="O11" s="61">
        <f>RANK(N11,N$8:N$14,0)</f>
        <v>3</v>
      </c>
      <c r="P11" s="60"/>
      <c r="Q11" s="61"/>
      <c r="R11" s="60">
        <f>VLOOKUP($A11,'Return Data'!$B$7:$R$2292,16,0)</f>
        <v>17.348199999999999</v>
      </c>
      <c r="S11" s="62">
        <f t="shared" si="4"/>
        <v>2</v>
      </c>
    </row>
    <row r="12" spans="1:20" x14ac:dyDescent="0.3">
      <c r="A12" s="58" t="s">
        <v>1909</v>
      </c>
      <c r="B12" s="59">
        <f>VLOOKUP($A12,'Return Data'!$B$7:$R$2292,3,0)</f>
        <v>44777</v>
      </c>
      <c r="C12" s="60">
        <f>VLOOKUP($A12,'Return Data'!$B$7:$R$2292,4,0)</f>
        <v>89.226200000000006</v>
      </c>
      <c r="D12" s="60">
        <f>VLOOKUP($A12,'Return Data'!$B$7:$R$2292,10,0)</f>
        <v>2.9719000000000002</v>
      </c>
      <c r="E12" s="61">
        <f t="shared" si="0"/>
        <v>5</v>
      </c>
      <c r="F12" s="60">
        <f>VLOOKUP($A12,'Return Data'!$B$7:$R$2292,11,0)</f>
        <v>-1.4976</v>
      </c>
      <c r="G12" s="61">
        <f t="shared" si="1"/>
        <v>6</v>
      </c>
      <c r="H12" s="60">
        <f>VLOOKUP($A12,'Return Data'!$B$7:$R$2292,12,0)</f>
        <v>-0.87080000000000002</v>
      </c>
      <c r="I12" s="61">
        <f t="shared" si="2"/>
        <v>4</v>
      </c>
      <c r="J12" s="60">
        <f>VLOOKUP($A12,'Return Data'!$B$7:$R$2292,13,0)</f>
        <v>3.7635000000000001</v>
      </c>
      <c r="K12" s="61">
        <f t="shared" si="3"/>
        <v>5</v>
      </c>
      <c r="L12" s="60">
        <f>VLOOKUP($A12,'Return Data'!$B$7:$R$2292,17,0)</f>
        <v>26.657399999999999</v>
      </c>
      <c r="M12" s="61">
        <f>RANK(L12,L$8:L$14,0)</f>
        <v>4</v>
      </c>
      <c r="N12" s="60">
        <f>VLOOKUP($A12,'Return Data'!$B$7:$R$2292,14,0)</f>
        <v>20.6556</v>
      </c>
      <c r="O12" s="61">
        <f>RANK(N12,N$8:N$14,0)</f>
        <v>4</v>
      </c>
      <c r="P12" s="60">
        <f>VLOOKUP($A12,'Return Data'!$B$7:$R$2292,15,0)</f>
        <v>12.792199999999999</v>
      </c>
      <c r="Q12" s="61">
        <f>RANK(P12,P$8:P$14,0)</f>
        <v>2</v>
      </c>
      <c r="R12" s="60">
        <f>VLOOKUP($A12,'Return Data'!$B$7:$R$2292,16,0)</f>
        <v>13.506600000000001</v>
      </c>
      <c r="S12" s="62">
        <f t="shared" si="4"/>
        <v>5</v>
      </c>
    </row>
    <row r="13" spans="1:20" x14ac:dyDescent="0.3">
      <c r="A13" s="58" t="s">
        <v>744</v>
      </c>
      <c r="B13" s="59">
        <f>VLOOKUP($A13,'Return Data'!$B$7:$R$2292,3,0)</f>
        <v>44777</v>
      </c>
      <c r="C13" s="60">
        <f>VLOOKUP($A13,'Return Data'!$B$7:$R$2292,4,0)</f>
        <v>89.949200000000005</v>
      </c>
      <c r="D13" s="60">
        <f>VLOOKUP($A13,'Return Data'!$B$7:$R$2292,10,0)</f>
        <v>2.1838000000000002</v>
      </c>
      <c r="E13" s="61">
        <f t="shared" si="0"/>
        <v>7</v>
      </c>
      <c r="F13" s="60">
        <f>VLOOKUP($A13,'Return Data'!$B$7:$R$2292,11,0)</f>
        <v>1.7851999999999999</v>
      </c>
      <c r="G13" s="61">
        <f t="shared" si="1"/>
        <v>1</v>
      </c>
      <c r="H13" s="60">
        <f>VLOOKUP($A13,'Return Data'!$B$7:$R$2292,12,0)</f>
        <v>4.7298999999999998</v>
      </c>
      <c r="I13" s="61">
        <f t="shared" si="2"/>
        <v>1</v>
      </c>
      <c r="J13" s="60">
        <f>VLOOKUP($A13,'Return Data'!$B$7:$R$2292,13,0)</f>
        <v>12.128</v>
      </c>
      <c r="K13" s="61">
        <f t="shared" si="3"/>
        <v>3</v>
      </c>
      <c r="L13" s="60">
        <f>VLOOKUP($A13,'Return Data'!$B$7:$R$2292,17,0)</f>
        <v>40.375999999999998</v>
      </c>
      <c r="M13" s="61">
        <f>RANK(L13,L$8:L$14,0)</f>
        <v>1</v>
      </c>
      <c r="N13" s="60">
        <f>VLOOKUP($A13,'Return Data'!$B$7:$R$2292,14,0)</f>
        <v>25.075299999999999</v>
      </c>
      <c r="O13" s="61">
        <f>RANK(N13,N$8:N$14,0)</f>
        <v>1</v>
      </c>
      <c r="P13" s="60">
        <f>VLOOKUP($A13,'Return Data'!$B$7:$R$2292,15,0)</f>
        <v>14.802300000000001</v>
      </c>
      <c r="Q13" s="61">
        <f>RANK(P13,P$8:P$14,0)</f>
        <v>1</v>
      </c>
      <c r="R13" s="60">
        <f>VLOOKUP($A13,'Return Data'!$B$7:$R$2292,16,0)</f>
        <v>15.079700000000001</v>
      </c>
      <c r="S13" s="62">
        <f t="shared" si="4"/>
        <v>3</v>
      </c>
    </row>
    <row r="14" spans="1:20" x14ac:dyDescent="0.3">
      <c r="A14" s="58" t="s">
        <v>745</v>
      </c>
      <c r="B14" s="59">
        <f>VLOOKUP($A14,'Return Data'!$B$7:$R$2292,3,0)</f>
        <v>44777</v>
      </c>
      <c r="C14" s="60">
        <f>VLOOKUP($A14,'Return Data'!$B$7:$R$2292,4,0)</f>
        <v>108.81659999999999</v>
      </c>
      <c r="D14" s="60">
        <f>VLOOKUP($A14,'Return Data'!$B$7:$R$2292,10,0)</f>
        <v>2.6574</v>
      </c>
      <c r="E14" s="61">
        <f t="shared" si="0"/>
        <v>6</v>
      </c>
      <c r="F14" s="60">
        <f>VLOOKUP($A14,'Return Data'!$B$7:$R$2292,11,0)</f>
        <v>-1.8576999999999999</v>
      </c>
      <c r="G14" s="61">
        <f t="shared" si="1"/>
        <v>7</v>
      </c>
      <c r="H14" s="60">
        <f>VLOOKUP($A14,'Return Data'!$B$7:$R$2292,12,0)</f>
        <v>-4.7656000000000001</v>
      </c>
      <c r="I14" s="61">
        <f t="shared" si="2"/>
        <v>7</v>
      </c>
      <c r="J14" s="60">
        <f>VLOOKUP($A14,'Return Data'!$B$7:$R$2292,13,0)</f>
        <v>2.4756999999999998</v>
      </c>
      <c r="K14" s="61">
        <f t="shared" si="3"/>
        <v>7</v>
      </c>
      <c r="L14" s="60">
        <f>VLOOKUP($A14,'Return Data'!$B$7:$R$2292,17,0)</f>
        <v>26.089300000000001</v>
      </c>
      <c r="M14" s="61">
        <f>RANK(L14,L$8:L$14,0)</f>
        <v>5</v>
      </c>
      <c r="N14" s="60">
        <f>VLOOKUP($A14,'Return Data'!$B$7:$R$2292,14,0)</f>
        <v>19.5871</v>
      </c>
      <c r="O14" s="61">
        <f>RANK(N14,N$8:N$14,0)</f>
        <v>6</v>
      </c>
      <c r="P14" s="60">
        <f>VLOOKUP($A14,'Return Data'!$B$7:$R$2292,15,0)</f>
        <v>12.279400000000001</v>
      </c>
      <c r="Q14" s="61">
        <f>RANK(P14,P$8:P$14,0)</f>
        <v>3</v>
      </c>
      <c r="R14" s="60">
        <f>VLOOKUP($A14,'Return Data'!$B$7:$R$2292,16,0)</f>
        <v>12.617000000000001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3.4699142857142857</v>
      </c>
      <c r="E16" s="69"/>
      <c r="F16" s="70">
        <f>AVERAGE(F8:F14)</f>
        <v>-0.22468571428571429</v>
      </c>
      <c r="G16" s="69"/>
      <c r="H16" s="70">
        <f>AVERAGE(H8:H14)</f>
        <v>0.37881428571428571</v>
      </c>
      <c r="I16" s="69"/>
      <c r="J16" s="70">
        <f>AVERAGE(J8:J14)</f>
        <v>8.4665285714285705</v>
      </c>
      <c r="K16" s="69"/>
      <c r="L16" s="70">
        <f>AVERAGE(L8:L14)</f>
        <v>30.811049999999998</v>
      </c>
      <c r="M16" s="69"/>
      <c r="N16" s="70">
        <f>AVERAGE(N8:N14)</f>
        <v>21.701899999999998</v>
      </c>
      <c r="O16" s="69"/>
      <c r="P16" s="70">
        <f>AVERAGE(P8:P14)</f>
        <v>11.81352</v>
      </c>
      <c r="Q16" s="69"/>
      <c r="R16" s="70">
        <f>AVERAGE(R8:R14)</f>
        <v>15.956200000000004</v>
      </c>
      <c r="S16" s="71"/>
    </row>
    <row r="17" spans="1:19" x14ac:dyDescent="0.3">
      <c r="A17" s="68" t="s">
        <v>28</v>
      </c>
      <c r="B17" s="69"/>
      <c r="C17" s="69"/>
      <c r="D17" s="70">
        <f>MIN(D8:D14)</f>
        <v>2.1838000000000002</v>
      </c>
      <c r="E17" s="69"/>
      <c r="F17" s="70">
        <f>MIN(F8:F14)</f>
        <v>-1.8576999999999999</v>
      </c>
      <c r="G17" s="69"/>
      <c r="H17" s="70">
        <f>MIN(H8:H14)</f>
        <v>-4.7656000000000001</v>
      </c>
      <c r="I17" s="69"/>
      <c r="J17" s="70">
        <f>MIN(J8:J14)</f>
        <v>2.4756999999999998</v>
      </c>
      <c r="K17" s="69"/>
      <c r="L17" s="70">
        <f>MIN(L8:L14)</f>
        <v>25.186399999999999</v>
      </c>
      <c r="M17" s="69"/>
      <c r="N17" s="70">
        <f>MIN(N8:N14)</f>
        <v>19.5871</v>
      </c>
      <c r="O17" s="69"/>
      <c r="P17" s="70">
        <f>MIN(P8:P14)</f>
        <v>8.2263000000000002</v>
      </c>
      <c r="Q17" s="69"/>
      <c r="R17" s="70">
        <f>MIN(R8:R14)</f>
        <v>11.3497</v>
      </c>
      <c r="S17" s="71"/>
    </row>
    <row r="18" spans="1:19" ht="15" thickBot="1" x14ac:dyDescent="0.35">
      <c r="A18" s="72" t="s">
        <v>29</v>
      </c>
      <c r="B18" s="73"/>
      <c r="C18" s="73"/>
      <c r="D18" s="74">
        <f>MAX(D8:D14)</f>
        <v>4.9513999999999996</v>
      </c>
      <c r="E18" s="73"/>
      <c r="F18" s="74">
        <f>MAX(F8:F14)</f>
        <v>1.7851999999999999</v>
      </c>
      <c r="G18" s="73"/>
      <c r="H18" s="74">
        <f>MAX(H8:H14)</f>
        <v>4.7298999999999998</v>
      </c>
      <c r="I18" s="73"/>
      <c r="J18" s="74">
        <f>MAX(J8:J14)</f>
        <v>15.553800000000001</v>
      </c>
      <c r="K18" s="73"/>
      <c r="L18" s="74">
        <f>MAX(L8:L14)</f>
        <v>40.375999999999998</v>
      </c>
      <c r="M18" s="73"/>
      <c r="N18" s="74">
        <f>MAX(N8:N14)</f>
        <v>25.075299999999999</v>
      </c>
      <c r="O18" s="73"/>
      <c r="P18" s="74">
        <f>MAX(P8:P14)</f>
        <v>14.802300000000001</v>
      </c>
      <c r="Q18" s="73"/>
      <c r="R18" s="74">
        <f>MAX(R8:R14)</f>
        <v>27.772400000000001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44777</v>
      </c>
      <c r="C8" s="60">
        <f>VLOOKUP($A8,'Return Data'!$B$7:$R$2292,4,0)</f>
        <v>249.46</v>
      </c>
      <c r="D8" s="60">
        <f>VLOOKUP($A8,'Return Data'!$B$7:$R$2292,10,0)</f>
        <v>2.9295</v>
      </c>
      <c r="E8" s="61">
        <f t="shared" ref="E8:E14" si="0">RANK(D8,D$8:D$14,0)</f>
        <v>4</v>
      </c>
      <c r="F8" s="60">
        <f>VLOOKUP($A8,'Return Data'!$B$7:$R$2292,11,0)</f>
        <v>-1.2704</v>
      </c>
      <c r="G8" s="61">
        <f t="shared" ref="G8:G14" si="1">RANK(F8,F$8:F$14,0)</f>
        <v>4</v>
      </c>
      <c r="H8" s="60">
        <f>VLOOKUP($A8,'Return Data'!$B$7:$R$2292,12,0)</f>
        <v>-2.2416</v>
      </c>
      <c r="I8" s="61">
        <f t="shared" ref="I8:I14" si="2">RANK(H8,H$8:H$14,0)</f>
        <v>6</v>
      </c>
      <c r="J8" s="60">
        <f>VLOOKUP($A8,'Return Data'!$B$7:$R$2292,13,0)</f>
        <v>2.1791</v>
      </c>
      <c r="K8" s="61">
        <f t="shared" ref="K8:K14" si="3">RANK(J8,J$8:J$14,0)</f>
        <v>6</v>
      </c>
      <c r="L8" s="60">
        <f>VLOOKUP($A8,'Return Data'!$B$7:$R$2292,17,0)</f>
        <v>26.398900000000001</v>
      </c>
      <c r="M8" s="61">
        <f>RANK(L8,L$8:L$14,0)</f>
        <v>3</v>
      </c>
      <c r="N8" s="60">
        <f>VLOOKUP($A8,'Return Data'!$B$7:$R$2292,14,0)</f>
        <v>19.578800000000001</v>
      </c>
      <c r="O8" s="61">
        <f>RANK(N8,N$8:N$14,0)</f>
        <v>5</v>
      </c>
      <c r="P8" s="60">
        <f>VLOOKUP($A8,'Return Data'!$B$7:$R$2292,15,0)</f>
        <v>7.4641000000000002</v>
      </c>
      <c r="Q8" s="61">
        <f>RANK(P8,P$8:P$14,0)</f>
        <v>5</v>
      </c>
      <c r="R8" s="60">
        <f>VLOOKUP($A8,'Return Data'!$B$7:$R$2292,16,0)</f>
        <v>17.941400000000002</v>
      </c>
      <c r="S8" s="62">
        <f t="shared" ref="S8:S14" si="4">RANK(R8,R$8:R$14,0)</f>
        <v>2</v>
      </c>
    </row>
    <row r="9" spans="1:20" x14ac:dyDescent="0.3">
      <c r="A9" s="58" t="s">
        <v>1737</v>
      </c>
      <c r="B9" s="59">
        <f>VLOOKUP($A9,'Return Data'!$B$7:$R$2292,3,0)</f>
        <v>44777</v>
      </c>
      <c r="C9" s="60">
        <f>VLOOKUP($A9,'Return Data'!$B$7:$R$2292,4,0)</f>
        <v>14.500999999999999</v>
      </c>
      <c r="D9" s="60">
        <f>VLOOKUP($A9,'Return Data'!$B$7:$R$2292,10,0)</f>
        <v>4.5343</v>
      </c>
      <c r="E9" s="61">
        <f t="shared" si="0"/>
        <v>1</v>
      </c>
      <c r="F9" s="60">
        <f>VLOOKUP($A9,'Return Data'!$B$7:$R$2292,11,0)</f>
        <v>0.77839999999999998</v>
      </c>
      <c r="G9" s="61">
        <f t="shared" si="1"/>
        <v>2</v>
      </c>
      <c r="H9" s="60">
        <f>VLOOKUP($A9,'Return Data'!$B$7:$R$2292,12,0)</f>
        <v>1.1368</v>
      </c>
      <c r="I9" s="61">
        <f t="shared" si="2"/>
        <v>3</v>
      </c>
      <c r="J9" s="60">
        <f>VLOOKUP($A9,'Return Data'!$B$7:$R$2292,13,0)</f>
        <v>12.2629</v>
      </c>
      <c r="K9" s="61">
        <f t="shared" si="3"/>
        <v>2</v>
      </c>
      <c r="L9" s="60"/>
      <c r="M9" s="61"/>
      <c r="N9" s="60"/>
      <c r="O9" s="61"/>
      <c r="P9" s="60"/>
      <c r="Q9" s="61"/>
      <c r="R9" s="60">
        <f>VLOOKUP($A9,'Return Data'!$B$7:$R$2292,16,0)</f>
        <v>25.6538</v>
      </c>
      <c r="S9" s="62">
        <f t="shared" si="4"/>
        <v>1</v>
      </c>
    </row>
    <row r="10" spans="1:20" x14ac:dyDescent="0.3">
      <c r="A10" s="58" t="s">
        <v>739</v>
      </c>
      <c r="B10" s="59">
        <f>VLOOKUP($A10,'Return Data'!$B$7:$R$2292,3,0)</f>
        <v>44777</v>
      </c>
      <c r="C10" s="60">
        <f>VLOOKUP($A10,'Return Data'!$B$7:$R$2292,4,0)</f>
        <v>27.48</v>
      </c>
      <c r="D10" s="60">
        <f>VLOOKUP($A10,'Return Data'!$B$7:$R$2292,10,0)</f>
        <v>4.2092999999999998</v>
      </c>
      <c r="E10" s="61">
        <f t="shared" si="0"/>
        <v>2</v>
      </c>
      <c r="F10" s="60">
        <f>VLOOKUP($A10,'Return Data'!$B$7:$R$2292,11,0)</f>
        <v>-0.1091</v>
      </c>
      <c r="G10" s="61">
        <f t="shared" si="1"/>
        <v>3</v>
      </c>
      <c r="H10" s="60">
        <f>VLOOKUP($A10,'Return Data'!$B$7:$R$2292,12,0)</f>
        <v>2.6139000000000001</v>
      </c>
      <c r="I10" s="61">
        <f t="shared" si="2"/>
        <v>2</v>
      </c>
      <c r="J10" s="60">
        <f>VLOOKUP($A10,'Return Data'!$B$7:$R$2292,13,0)</f>
        <v>13.977600000000001</v>
      </c>
      <c r="K10" s="61">
        <f t="shared" si="3"/>
        <v>1</v>
      </c>
      <c r="L10" s="60">
        <f>VLOOKUP($A10,'Return Data'!$B$7:$R$2292,17,0)</f>
        <v>37.712800000000001</v>
      </c>
      <c r="M10" s="61">
        <f>RANK(L10,L$8:L$14,0)</f>
        <v>2</v>
      </c>
      <c r="N10" s="60">
        <f>VLOOKUP($A10,'Return Data'!$B$7:$R$2292,14,0)</f>
        <v>21.517199999999999</v>
      </c>
      <c r="O10" s="61">
        <f>RANK(N10,N$8:N$14,0)</f>
        <v>2</v>
      </c>
      <c r="P10" s="60">
        <f>VLOOKUP($A10,'Return Data'!$B$7:$R$2292,15,0)</f>
        <v>9.9337</v>
      </c>
      <c r="Q10" s="61">
        <f>RANK(P10,P$8:P$14,0)</f>
        <v>4</v>
      </c>
      <c r="R10" s="60">
        <f>VLOOKUP($A10,'Return Data'!$B$7:$R$2292,16,0)</f>
        <v>13.077999999999999</v>
      </c>
      <c r="S10" s="62">
        <f t="shared" si="4"/>
        <v>6</v>
      </c>
    </row>
    <row r="11" spans="1:20" x14ac:dyDescent="0.3">
      <c r="A11" s="58" t="s">
        <v>742</v>
      </c>
      <c r="B11" s="59">
        <f>VLOOKUP($A11,'Return Data'!$B$7:$R$2292,3,0)</f>
        <v>44777</v>
      </c>
      <c r="C11" s="60">
        <f>VLOOKUP($A11,'Return Data'!$B$7:$R$2292,4,0)</f>
        <v>17.04</v>
      </c>
      <c r="D11" s="60">
        <f>VLOOKUP($A11,'Return Data'!$B$7:$R$2292,10,0)</f>
        <v>3.4607999999999999</v>
      </c>
      <c r="E11" s="61">
        <f t="shared" si="0"/>
        <v>3</v>
      </c>
      <c r="F11" s="60">
        <f>VLOOKUP($A11,'Return Data'!$B$7:$R$2292,11,0)</f>
        <v>-1.7867</v>
      </c>
      <c r="G11" s="61">
        <f t="shared" si="1"/>
        <v>5</v>
      </c>
      <c r="H11" s="60">
        <f>VLOOKUP($A11,'Return Data'!$B$7:$R$2292,12,0)</f>
        <v>-1.6166</v>
      </c>
      <c r="I11" s="61">
        <f t="shared" si="2"/>
        <v>5</v>
      </c>
      <c r="J11" s="60">
        <f>VLOOKUP($A11,'Return Data'!$B$7:$R$2292,13,0)</f>
        <v>7.1698000000000004</v>
      </c>
      <c r="K11" s="61">
        <f t="shared" si="3"/>
        <v>4</v>
      </c>
      <c r="L11" s="60">
        <f>VLOOKUP($A11,'Return Data'!$B$7:$R$2292,17,0)</f>
        <v>23.956399999999999</v>
      </c>
      <c r="M11" s="61">
        <f>RANK(L11,L$8:L$14,0)</f>
        <v>6</v>
      </c>
      <c r="N11" s="60">
        <f>VLOOKUP($A11,'Return Data'!$B$7:$R$2292,14,0)</f>
        <v>20.351900000000001</v>
      </c>
      <c r="O11" s="61">
        <f>RANK(N11,N$8:N$14,0)</f>
        <v>3</v>
      </c>
      <c r="P11" s="60"/>
      <c r="Q11" s="61"/>
      <c r="R11" s="60">
        <f>VLOOKUP($A11,'Return Data'!$B$7:$R$2292,16,0)</f>
        <v>15.853199999999999</v>
      </c>
      <c r="S11" s="62">
        <f t="shared" si="4"/>
        <v>3</v>
      </c>
    </row>
    <row r="12" spans="1:20" x14ac:dyDescent="0.3">
      <c r="A12" s="58" t="s">
        <v>1908</v>
      </c>
      <c r="B12" s="59">
        <f>VLOOKUP($A12,'Return Data'!$B$7:$R$2292,3,0)</f>
        <v>44777</v>
      </c>
      <c r="C12" s="60">
        <f>VLOOKUP($A12,'Return Data'!$B$7:$R$2292,4,0)</f>
        <v>84.754999999999995</v>
      </c>
      <c r="D12" s="60">
        <f>VLOOKUP($A12,'Return Data'!$B$7:$R$2292,10,0)</f>
        <v>2.7616999999999998</v>
      </c>
      <c r="E12" s="61">
        <f t="shared" si="0"/>
        <v>5</v>
      </c>
      <c r="F12" s="60">
        <f>VLOOKUP($A12,'Return Data'!$B$7:$R$2292,11,0)</f>
        <v>-1.9303999999999999</v>
      </c>
      <c r="G12" s="61">
        <f t="shared" si="1"/>
        <v>6</v>
      </c>
      <c r="H12" s="60">
        <f>VLOOKUP($A12,'Return Data'!$B$7:$R$2292,12,0)</f>
        <v>-1.4361999999999999</v>
      </c>
      <c r="I12" s="61">
        <f t="shared" si="2"/>
        <v>4</v>
      </c>
      <c r="J12" s="60">
        <f>VLOOKUP($A12,'Return Data'!$B$7:$R$2292,13,0)</f>
        <v>3.0455999999999999</v>
      </c>
      <c r="K12" s="61">
        <f t="shared" si="3"/>
        <v>5</v>
      </c>
      <c r="L12" s="60">
        <f>VLOOKUP($A12,'Return Data'!$B$7:$R$2292,17,0)</f>
        <v>25.924099999999999</v>
      </c>
      <c r="M12" s="61">
        <f>RANK(L12,L$8:L$14,0)</f>
        <v>4</v>
      </c>
      <c r="N12" s="60">
        <f>VLOOKUP($A12,'Return Data'!$B$7:$R$2292,14,0)</f>
        <v>19.979299999999999</v>
      </c>
      <c r="O12" s="61">
        <f>RANK(N12,N$8:N$14,0)</f>
        <v>4</v>
      </c>
      <c r="P12" s="60">
        <f>VLOOKUP($A12,'Return Data'!$B$7:$R$2292,15,0)</f>
        <v>12.138999999999999</v>
      </c>
      <c r="Q12" s="61">
        <f>RANK(P12,P$8:P$14,0)</f>
        <v>2</v>
      </c>
      <c r="R12" s="60">
        <f>VLOOKUP($A12,'Return Data'!$B$7:$R$2292,16,0)</f>
        <v>12.746700000000001</v>
      </c>
      <c r="S12" s="62">
        <f t="shared" si="4"/>
        <v>7</v>
      </c>
    </row>
    <row r="13" spans="1:20" x14ac:dyDescent="0.3">
      <c r="A13" s="58" t="s">
        <v>743</v>
      </c>
      <c r="B13" s="59">
        <f>VLOOKUP($A13,'Return Data'!$B$7:$R$2292,3,0)</f>
        <v>44777</v>
      </c>
      <c r="C13" s="60">
        <f>VLOOKUP($A13,'Return Data'!$B$7:$R$2292,4,0)</f>
        <v>84.2209</v>
      </c>
      <c r="D13" s="60">
        <f>VLOOKUP($A13,'Return Data'!$B$7:$R$2292,10,0)</f>
        <v>2.0036</v>
      </c>
      <c r="E13" s="61">
        <f t="shared" si="0"/>
        <v>7</v>
      </c>
      <c r="F13" s="60">
        <f>VLOOKUP($A13,'Return Data'!$B$7:$R$2292,11,0)</f>
        <v>1.4413</v>
      </c>
      <c r="G13" s="61">
        <f t="shared" si="1"/>
        <v>1</v>
      </c>
      <c r="H13" s="60">
        <f>VLOOKUP($A13,'Return Data'!$B$7:$R$2292,12,0)</f>
        <v>4.1989999999999998</v>
      </c>
      <c r="I13" s="61">
        <f t="shared" si="2"/>
        <v>1</v>
      </c>
      <c r="J13" s="60">
        <f>VLOOKUP($A13,'Return Data'!$B$7:$R$2292,13,0)</f>
        <v>11.363099999999999</v>
      </c>
      <c r="K13" s="61">
        <f t="shared" si="3"/>
        <v>3</v>
      </c>
      <c r="L13" s="60">
        <f>VLOOKUP($A13,'Return Data'!$B$7:$R$2292,17,0)</f>
        <v>39.310099999999998</v>
      </c>
      <c r="M13" s="61">
        <f>RANK(L13,L$8:L$14,0)</f>
        <v>1</v>
      </c>
      <c r="N13" s="60">
        <f>VLOOKUP($A13,'Return Data'!$B$7:$R$2292,14,0)</f>
        <v>24.0213</v>
      </c>
      <c r="O13" s="61">
        <f>RANK(N13,N$8:N$14,0)</f>
        <v>1</v>
      </c>
      <c r="P13" s="60">
        <f>VLOOKUP($A13,'Return Data'!$B$7:$R$2292,15,0)</f>
        <v>13.919499999999999</v>
      </c>
      <c r="Q13" s="61">
        <f>RANK(P13,P$8:P$14,0)</f>
        <v>1</v>
      </c>
      <c r="R13" s="60">
        <f>VLOOKUP($A13,'Return Data'!$B$7:$R$2292,16,0)</f>
        <v>14.0349</v>
      </c>
      <c r="S13" s="62">
        <f t="shared" si="4"/>
        <v>5</v>
      </c>
    </row>
    <row r="14" spans="1:20" x14ac:dyDescent="0.3">
      <c r="A14" s="58" t="s">
        <v>746</v>
      </c>
      <c r="B14" s="59">
        <f>VLOOKUP($A14,'Return Data'!$B$7:$R$2292,3,0)</f>
        <v>44777</v>
      </c>
      <c r="C14" s="60">
        <f>VLOOKUP($A14,'Return Data'!$B$7:$R$2292,4,0)</f>
        <v>102.63800000000001</v>
      </c>
      <c r="D14" s="60">
        <f>VLOOKUP($A14,'Return Data'!$B$7:$R$2292,10,0)</f>
        <v>2.4977</v>
      </c>
      <c r="E14" s="61">
        <f t="shared" si="0"/>
        <v>6</v>
      </c>
      <c r="F14" s="60">
        <f>VLOOKUP($A14,'Return Data'!$B$7:$R$2292,11,0)</f>
        <v>-2.1560999999999999</v>
      </c>
      <c r="G14" s="61">
        <f t="shared" si="1"/>
        <v>7</v>
      </c>
      <c r="H14" s="60">
        <f>VLOOKUP($A14,'Return Data'!$B$7:$R$2292,12,0)</f>
        <v>-5.2039</v>
      </c>
      <c r="I14" s="61">
        <f t="shared" si="2"/>
        <v>7</v>
      </c>
      <c r="J14" s="60">
        <f>VLOOKUP($A14,'Return Data'!$B$7:$R$2292,13,0)</f>
        <v>1.8495999999999999</v>
      </c>
      <c r="K14" s="61">
        <f t="shared" si="3"/>
        <v>7</v>
      </c>
      <c r="L14" s="60">
        <f>VLOOKUP($A14,'Return Data'!$B$7:$R$2292,17,0)</f>
        <v>25.345400000000001</v>
      </c>
      <c r="M14" s="61">
        <f>RANK(L14,L$8:L$14,0)</f>
        <v>5</v>
      </c>
      <c r="N14" s="60">
        <f>VLOOKUP($A14,'Return Data'!$B$7:$R$2292,14,0)</f>
        <v>18.901299999999999</v>
      </c>
      <c r="O14" s="61">
        <f>RANK(N14,N$8:N$14,0)</f>
        <v>6</v>
      </c>
      <c r="P14" s="60">
        <f>VLOOKUP($A14,'Return Data'!$B$7:$R$2292,15,0)</f>
        <v>11.6098</v>
      </c>
      <c r="Q14" s="61">
        <f>RANK(P14,P$8:P$14,0)</f>
        <v>3</v>
      </c>
      <c r="R14" s="60">
        <f>VLOOKUP($A14,'Return Data'!$B$7:$R$2292,16,0)</f>
        <v>14.438700000000001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3.199557142857143</v>
      </c>
      <c r="E16" s="69"/>
      <c r="F16" s="70">
        <f>AVERAGE(F8:F14)</f>
        <v>-0.71899999999999997</v>
      </c>
      <c r="G16" s="69"/>
      <c r="H16" s="70">
        <f>AVERAGE(H8:H14)</f>
        <v>-0.36408571428571429</v>
      </c>
      <c r="I16" s="69"/>
      <c r="J16" s="70">
        <f>AVERAGE(J8:J14)</f>
        <v>7.4068142857142876</v>
      </c>
      <c r="K16" s="69"/>
      <c r="L16" s="70">
        <f>AVERAGE(L8:L14)</f>
        <v>29.77461666666667</v>
      </c>
      <c r="M16" s="69"/>
      <c r="N16" s="70">
        <f>AVERAGE(N8:N14)</f>
        <v>20.724966666666663</v>
      </c>
      <c r="O16" s="69"/>
      <c r="P16" s="70">
        <f>AVERAGE(P8:P14)</f>
        <v>11.01322</v>
      </c>
      <c r="Q16" s="69"/>
      <c r="R16" s="70">
        <f>AVERAGE(R8:R14)</f>
        <v>16.249528571428574</v>
      </c>
      <c r="S16" s="71"/>
    </row>
    <row r="17" spans="1:19" x14ac:dyDescent="0.3">
      <c r="A17" s="68" t="s">
        <v>28</v>
      </c>
      <c r="B17" s="69"/>
      <c r="C17" s="69"/>
      <c r="D17" s="70">
        <f>MIN(D8:D14)</f>
        <v>2.0036</v>
      </c>
      <c r="E17" s="69"/>
      <c r="F17" s="70">
        <f>MIN(F8:F14)</f>
        <v>-2.1560999999999999</v>
      </c>
      <c r="G17" s="69"/>
      <c r="H17" s="70">
        <f>MIN(H8:H14)</f>
        <v>-5.2039</v>
      </c>
      <c r="I17" s="69"/>
      <c r="J17" s="70">
        <f>MIN(J8:J14)</f>
        <v>1.8495999999999999</v>
      </c>
      <c r="K17" s="69"/>
      <c r="L17" s="70">
        <f>MIN(L8:L14)</f>
        <v>23.956399999999999</v>
      </c>
      <c r="M17" s="69"/>
      <c r="N17" s="70">
        <f>MIN(N8:N14)</f>
        <v>18.901299999999999</v>
      </c>
      <c r="O17" s="69"/>
      <c r="P17" s="70">
        <f>MIN(P8:P14)</f>
        <v>7.4641000000000002</v>
      </c>
      <c r="Q17" s="69"/>
      <c r="R17" s="70">
        <f>MIN(R8:R14)</f>
        <v>12.746700000000001</v>
      </c>
      <c r="S17" s="71"/>
    </row>
    <row r="18" spans="1:19" ht="15" thickBot="1" x14ac:dyDescent="0.35">
      <c r="A18" s="72" t="s">
        <v>29</v>
      </c>
      <c r="B18" s="73"/>
      <c r="C18" s="73"/>
      <c r="D18" s="74">
        <f>MAX(D8:D14)</f>
        <v>4.5343</v>
      </c>
      <c r="E18" s="73"/>
      <c r="F18" s="74">
        <f>MAX(F8:F14)</f>
        <v>1.4413</v>
      </c>
      <c r="G18" s="73"/>
      <c r="H18" s="74">
        <f>MAX(H8:H14)</f>
        <v>4.1989999999999998</v>
      </c>
      <c r="I18" s="73"/>
      <c r="J18" s="74">
        <f>MAX(J8:J14)</f>
        <v>13.977600000000001</v>
      </c>
      <c r="K18" s="73"/>
      <c r="L18" s="74">
        <f>MAX(L8:L14)</f>
        <v>39.310099999999998</v>
      </c>
      <c r="M18" s="73"/>
      <c r="N18" s="74">
        <f>MAX(N8:N14)</f>
        <v>24.0213</v>
      </c>
      <c r="O18" s="73"/>
      <c r="P18" s="74">
        <f>MAX(P8:P14)</f>
        <v>13.919499999999999</v>
      </c>
      <c r="Q18" s="73"/>
      <c r="R18" s="74">
        <f>MAX(R8:R14)</f>
        <v>25.6538</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44777</v>
      </c>
      <c r="C8" s="60">
        <f>VLOOKUP($A8,'Return Data'!$B$7:$R$2292,4,0)</f>
        <v>98.385499999999993</v>
      </c>
      <c r="D8" s="60">
        <f>VLOOKUP($A8,'Return Data'!$B$7:$R$2292,10,0)</f>
        <v>4.7393000000000001</v>
      </c>
      <c r="E8" s="61">
        <f t="shared" ref="E8:E28" si="0">RANK(D8,D$8:D$28,0)</f>
        <v>12</v>
      </c>
      <c r="F8" s="60">
        <f>VLOOKUP($A8,'Return Data'!$B$7:$R$2292,11,0)</f>
        <v>-2.0379999999999998</v>
      </c>
      <c r="G8" s="61">
        <f t="shared" ref="G8:G28" si="1">RANK(F8,F$8:F$28,0)</f>
        <v>11</v>
      </c>
      <c r="H8" s="60">
        <f>VLOOKUP($A8,'Return Data'!$B$7:$R$2292,12,0)</f>
        <v>-4.6927000000000003</v>
      </c>
      <c r="I8" s="61">
        <f t="shared" ref="I8:I28" si="2">RANK(H8,H$8:H$28,0)</f>
        <v>14</v>
      </c>
      <c r="J8" s="60">
        <f>VLOOKUP($A8,'Return Data'!$B$7:$R$2292,13,0)</f>
        <v>5.7851999999999997</v>
      </c>
      <c r="K8" s="61">
        <f t="shared" ref="K8:K28" si="3">RANK(J8,J$8:J$28,0)</f>
        <v>9</v>
      </c>
      <c r="L8" s="60">
        <f>VLOOKUP($A8,'Return Data'!$B$7:$R$2292,17,0)</f>
        <v>25.207100000000001</v>
      </c>
      <c r="M8" s="61">
        <f>RANK(L8,L$8:L$28,0)</f>
        <v>14</v>
      </c>
      <c r="N8" s="60">
        <f>VLOOKUP($A8,'Return Data'!$B$7:$R$2292,14,0)</f>
        <v>17.619199999999999</v>
      </c>
      <c r="O8" s="61">
        <f>RANK(N8,N$8:N$28,0)</f>
        <v>12</v>
      </c>
      <c r="P8" s="60">
        <f>VLOOKUP($A8,'Return Data'!$B$7:$R$2292,15,0)</f>
        <v>10.9077</v>
      </c>
      <c r="Q8" s="61">
        <f>RANK(P8,P$8:P$28,0)</f>
        <v>9</v>
      </c>
      <c r="R8" s="60">
        <f>VLOOKUP($A8,'Return Data'!$B$7:$R$2292,16,0)</f>
        <v>14.7742</v>
      </c>
      <c r="S8" s="62">
        <f>RANK(R8,R$8:R$28,0)</f>
        <v>12</v>
      </c>
    </row>
    <row r="9" spans="1:20" x14ac:dyDescent="0.3">
      <c r="A9" s="58" t="s">
        <v>789</v>
      </c>
      <c r="B9" s="59">
        <f>VLOOKUP($A9,'Return Data'!$B$7:$R$2292,3,0)</f>
        <v>44777</v>
      </c>
      <c r="C9" s="60">
        <f>VLOOKUP($A9,'Return Data'!$B$7:$R$2292,4,0)</f>
        <v>46.51</v>
      </c>
      <c r="D9" s="60">
        <f>VLOOKUP($A9,'Return Data'!$B$7:$R$2292,10,0)</f>
        <v>2.5127000000000002</v>
      </c>
      <c r="E9" s="61">
        <f t="shared" si="0"/>
        <v>19</v>
      </c>
      <c r="F9" s="60">
        <f>VLOOKUP($A9,'Return Data'!$B$7:$R$2292,11,0)</f>
        <v>-5.6208999999999998</v>
      </c>
      <c r="G9" s="61">
        <f t="shared" si="1"/>
        <v>21</v>
      </c>
      <c r="H9" s="60">
        <f>VLOOKUP($A9,'Return Data'!$B$7:$R$2292,12,0)</f>
        <v>-12.2453</v>
      </c>
      <c r="I9" s="61">
        <f t="shared" si="2"/>
        <v>21</v>
      </c>
      <c r="J9" s="60">
        <f>VLOOKUP($A9,'Return Data'!$B$7:$R$2292,13,0)</f>
        <v>-2.556</v>
      </c>
      <c r="K9" s="61">
        <f t="shared" si="3"/>
        <v>21</v>
      </c>
      <c r="L9" s="60">
        <f>VLOOKUP($A9,'Return Data'!$B$7:$R$2292,17,0)</f>
        <v>22.133600000000001</v>
      </c>
      <c r="M9" s="61">
        <f t="shared" ref="M9:M28" si="4">RANK(L9,L$8:L$28,0)</f>
        <v>17</v>
      </c>
      <c r="N9" s="60">
        <f>VLOOKUP($A9,'Return Data'!$B$7:$R$2292,14,0)</f>
        <v>16.4053</v>
      </c>
      <c r="O9" s="61">
        <f t="shared" ref="O9:O26" si="5">RANK(N9,N$8:N$28,0)</f>
        <v>14</v>
      </c>
      <c r="P9" s="60">
        <f>VLOOKUP($A9,'Return Data'!$B$7:$R$2292,15,0)</f>
        <v>12.632400000000001</v>
      </c>
      <c r="Q9" s="61">
        <f t="shared" ref="Q9:Q26" si="6">RANK(P9,P$8:P$28,0)</f>
        <v>8</v>
      </c>
      <c r="R9" s="60">
        <f>VLOOKUP($A9,'Return Data'!$B$7:$R$2292,16,0)</f>
        <v>15.511200000000001</v>
      </c>
      <c r="S9" s="62">
        <f t="shared" ref="S9:S28" si="7">RANK(R9,R$8:R$28,0)</f>
        <v>10</v>
      </c>
    </row>
    <row r="10" spans="1:20" x14ac:dyDescent="0.3">
      <c r="A10" s="58" t="s">
        <v>1973</v>
      </c>
      <c r="B10" s="59">
        <f>VLOOKUP($A10,'Return Data'!$B$7:$R$2292,3,0)</f>
        <v>44777</v>
      </c>
      <c r="C10" s="60">
        <f>VLOOKUP($A10,'Return Data'!$B$7:$R$2292,4,0)</f>
        <v>15.6526</v>
      </c>
      <c r="D10" s="60">
        <f>VLOOKUP($A10,'Return Data'!$B$7:$R$2292,10,0)</f>
        <v>5.2622</v>
      </c>
      <c r="E10" s="61">
        <f t="shared" si="0"/>
        <v>9</v>
      </c>
      <c r="F10" s="60">
        <f>VLOOKUP($A10,'Return Data'!$B$7:$R$2292,11,0)</f>
        <v>1.0628</v>
      </c>
      <c r="G10" s="61">
        <f t="shared" si="1"/>
        <v>2</v>
      </c>
      <c r="H10" s="60">
        <f>VLOOKUP($A10,'Return Data'!$B$7:$R$2292,12,0)</f>
        <v>-1.0644</v>
      </c>
      <c r="I10" s="61">
        <f t="shared" si="2"/>
        <v>4</v>
      </c>
      <c r="J10" s="60">
        <f>VLOOKUP($A10,'Return Data'!$B$7:$R$2292,13,0)</f>
        <v>7.4081999999999999</v>
      </c>
      <c r="K10" s="61">
        <f t="shared" si="3"/>
        <v>6</v>
      </c>
      <c r="L10" s="60">
        <f>VLOOKUP($A10,'Return Data'!$B$7:$R$2292,17,0)</f>
        <v>25.563199999999998</v>
      </c>
      <c r="M10" s="61">
        <f t="shared" si="4"/>
        <v>13</v>
      </c>
      <c r="N10" s="60">
        <f>VLOOKUP($A10,'Return Data'!$B$7:$R$2292,14,0)</f>
        <v>18.139299999999999</v>
      </c>
      <c r="O10" s="61">
        <f t="shared" si="5"/>
        <v>11</v>
      </c>
      <c r="P10" s="60"/>
      <c r="Q10" s="61"/>
      <c r="R10" s="60">
        <f>VLOOKUP($A10,'Return Data'!$B$7:$R$2292,16,0)</f>
        <v>9.7200000000000006</v>
      </c>
      <c r="S10" s="62">
        <f t="shared" si="7"/>
        <v>21</v>
      </c>
    </row>
    <row r="11" spans="1:20" x14ac:dyDescent="0.3">
      <c r="A11" s="58" t="s">
        <v>791</v>
      </c>
      <c r="B11" s="59">
        <f>VLOOKUP($A11,'Return Data'!$B$7:$R$2292,3,0)</f>
        <v>44777</v>
      </c>
      <c r="C11" s="60">
        <f>VLOOKUP($A11,'Return Data'!$B$7:$R$2292,4,0)</f>
        <v>35.866</v>
      </c>
      <c r="D11" s="60">
        <f>VLOOKUP($A11,'Return Data'!$B$7:$R$2292,10,0)</f>
        <v>6.2443999999999997</v>
      </c>
      <c r="E11" s="61">
        <f t="shared" si="0"/>
        <v>5</v>
      </c>
      <c r="F11" s="60">
        <f>VLOOKUP($A11,'Return Data'!$B$7:$R$2292,11,0)</f>
        <v>-2.2778</v>
      </c>
      <c r="G11" s="61">
        <f t="shared" si="1"/>
        <v>15</v>
      </c>
      <c r="H11" s="60">
        <f>VLOOKUP($A11,'Return Data'!$B$7:$R$2292,12,0)</f>
        <v>-3.8212999999999999</v>
      </c>
      <c r="I11" s="61">
        <f t="shared" si="2"/>
        <v>11</v>
      </c>
      <c r="J11" s="60">
        <f>VLOOKUP($A11,'Return Data'!$B$7:$R$2292,13,0)</f>
        <v>-1.2962</v>
      </c>
      <c r="K11" s="61">
        <f t="shared" si="3"/>
        <v>20</v>
      </c>
      <c r="L11" s="60">
        <f>VLOOKUP($A11,'Return Data'!$B$7:$R$2292,17,0)</f>
        <v>22.109000000000002</v>
      </c>
      <c r="M11" s="61">
        <f t="shared" si="4"/>
        <v>18</v>
      </c>
      <c r="N11" s="60">
        <f>VLOOKUP($A11,'Return Data'!$B$7:$R$2292,14,0)</f>
        <v>15.8622</v>
      </c>
      <c r="O11" s="61">
        <f t="shared" si="5"/>
        <v>16</v>
      </c>
      <c r="P11" s="60">
        <f>VLOOKUP($A11,'Return Data'!$B$7:$R$2292,15,0)</f>
        <v>9.4275000000000002</v>
      </c>
      <c r="Q11" s="61">
        <f t="shared" si="6"/>
        <v>12</v>
      </c>
      <c r="R11" s="60">
        <f>VLOOKUP($A11,'Return Data'!$B$7:$R$2292,16,0)</f>
        <v>13.031599999999999</v>
      </c>
      <c r="S11" s="62">
        <f t="shared" si="7"/>
        <v>18</v>
      </c>
    </row>
    <row r="12" spans="1:20" x14ac:dyDescent="0.3">
      <c r="A12" s="58" t="s">
        <v>794</v>
      </c>
      <c r="B12" s="59">
        <f>VLOOKUP($A12,'Return Data'!$B$7:$R$2292,3,0)</f>
        <v>44777</v>
      </c>
      <c r="C12" s="60">
        <f>VLOOKUP($A12,'Return Data'!$B$7:$R$2292,4,0)</f>
        <v>73.241</v>
      </c>
      <c r="D12" s="60">
        <f>VLOOKUP($A12,'Return Data'!$B$7:$R$2292,10,0)</f>
        <v>7.1566000000000001</v>
      </c>
      <c r="E12" s="61">
        <f t="shared" si="0"/>
        <v>2</v>
      </c>
      <c r="F12" s="60">
        <f>VLOOKUP($A12,'Return Data'!$B$7:$R$2292,11,0)</f>
        <v>-0.93179999999999996</v>
      </c>
      <c r="G12" s="61">
        <f t="shared" si="1"/>
        <v>7</v>
      </c>
      <c r="H12" s="60">
        <f>VLOOKUP($A12,'Return Data'!$B$7:$R$2292,12,0)</f>
        <v>-2.0672999999999999</v>
      </c>
      <c r="I12" s="61">
        <f t="shared" si="2"/>
        <v>6</v>
      </c>
      <c r="J12" s="60">
        <f>VLOOKUP($A12,'Return Data'!$B$7:$R$2292,13,0)</f>
        <v>8.7973999999999997</v>
      </c>
      <c r="K12" s="61">
        <f t="shared" si="3"/>
        <v>4</v>
      </c>
      <c r="L12" s="60">
        <f>VLOOKUP($A12,'Return Data'!$B$7:$R$2292,17,0)</f>
        <v>37.251800000000003</v>
      </c>
      <c r="M12" s="61">
        <f t="shared" si="4"/>
        <v>2</v>
      </c>
      <c r="N12" s="60">
        <f>VLOOKUP($A12,'Return Data'!$B$7:$R$2292,14,0)</f>
        <v>20.747599999999998</v>
      </c>
      <c r="O12" s="61">
        <f t="shared" si="5"/>
        <v>6</v>
      </c>
      <c r="P12" s="60">
        <f>VLOOKUP($A12,'Return Data'!$B$7:$R$2292,15,0)</f>
        <v>13.264699999999999</v>
      </c>
      <c r="Q12" s="61">
        <f t="shared" si="6"/>
        <v>5</v>
      </c>
      <c r="R12" s="60">
        <f>VLOOKUP($A12,'Return Data'!$B$7:$R$2292,16,0)</f>
        <v>18.289000000000001</v>
      </c>
      <c r="S12" s="62">
        <f t="shared" si="7"/>
        <v>4</v>
      </c>
    </row>
    <row r="13" spans="1:20" x14ac:dyDescent="0.3">
      <c r="A13" s="58" t="s">
        <v>796</v>
      </c>
      <c r="B13" s="59">
        <f>VLOOKUP($A13,'Return Data'!$B$7:$R$2292,3,0)</f>
        <v>44777</v>
      </c>
      <c r="C13" s="60">
        <f>VLOOKUP($A13,'Return Data'!$B$7:$R$2292,4,0)</f>
        <v>133.50299999999999</v>
      </c>
      <c r="D13" s="60">
        <f>VLOOKUP($A13,'Return Data'!$B$7:$R$2292,10,0)</f>
        <v>7.1135000000000002</v>
      </c>
      <c r="E13" s="61">
        <f t="shared" si="0"/>
        <v>3</v>
      </c>
      <c r="F13" s="60">
        <f>VLOOKUP($A13,'Return Data'!$B$7:$R$2292,11,0)</f>
        <v>5.5092999999999996</v>
      </c>
      <c r="G13" s="61">
        <f t="shared" si="1"/>
        <v>1</v>
      </c>
      <c r="H13" s="60">
        <f>VLOOKUP($A13,'Return Data'!$B$7:$R$2292,12,0)</f>
        <v>6.7990000000000004</v>
      </c>
      <c r="I13" s="61">
        <f t="shared" si="2"/>
        <v>1</v>
      </c>
      <c r="J13" s="60">
        <f>VLOOKUP($A13,'Return Data'!$B$7:$R$2292,13,0)</f>
        <v>19.8508</v>
      </c>
      <c r="K13" s="61">
        <f t="shared" si="3"/>
        <v>1</v>
      </c>
      <c r="L13" s="60">
        <f>VLOOKUP($A13,'Return Data'!$B$7:$R$2292,17,0)</f>
        <v>37.116199999999999</v>
      </c>
      <c r="M13" s="61">
        <f t="shared" si="4"/>
        <v>3</v>
      </c>
      <c r="N13" s="60">
        <f>VLOOKUP($A13,'Return Data'!$B$7:$R$2292,14,0)</f>
        <v>20.5016</v>
      </c>
      <c r="O13" s="61">
        <f t="shared" si="5"/>
        <v>7</v>
      </c>
      <c r="P13" s="60">
        <f>VLOOKUP($A13,'Return Data'!$B$7:$R$2292,15,0)</f>
        <v>10.4788</v>
      </c>
      <c r="Q13" s="61">
        <f t="shared" si="6"/>
        <v>10</v>
      </c>
      <c r="R13" s="60">
        <f>VLOOKUP($A13,'Return Data'!$B$7:$R$2292,16,0)</f>
        <v>13.446</v>
      </c>
      <c r="S13" s="62">
        <f t="shared" si="7"/>
        <v>16</v>
      </c>
    </row>
    <row r="14" spans="1:20" x14ac:dyDescent="0.3">
      <c r="A14" s="58" t="s">
        <v>799</v>
      </c>
      <c r="B14" s="59">
        <f>VLOOKUP($A14,'Return Data'!$B$7:$R$2292,3,0)</f>
        <v>44777</v>
      </c>
      <c r="C14" s="60">
        <f>VLOOKUP($A14,'Return Data'!$B$7:$R$2292,4,0)</f>
        <v>54.96</v>
      </c>
      <c r="D14" s="60">
        <f>VLOOKUP($A14,'Return Data'!$B$7:$R$2292,10,0)</f>
        <v>7.0928000000000004</v>
      </c>
      <c r="E14" s="61">
        <f t="shared" si="0"/>
        <v>4</v>
      </c>
      <c r="F14" s="60">
        <f>VLOOKUP($A14,'Return Data'!$B$7:$R$2292,11,0)</f>
        <v>0.54879999999999995</v>
      </c>
      <c r="G14" s="61">
        <f t="shared" si="1"/>
        <v>4</v>
      </c>
      <c r="H14" s="60">
        <f>VLOOKUP($A14,'Return Data'!$B$7:$R$2292,12,0)</f>
        <v>-1.5759000000000001</v>
      </c>
      <c r="I14" s="61">
        <f t="shared" si="2"/>
        <v>5</v>
      </c>
      <c r="J14" s="60">
        <f>VLOOKUP($A14,'Return Data'!$B$7:$R$2292,13,0)</f>
        <v>9.5038999999999998</v>
      </c>
      <c r="K14" s="61">
        <f t="shared" si="3"/>
        <v>3</v>
      </c>
      <c r="L14" s="60">
        <f>VLOOKUP($A14,'Return Data'!$B$7:$R$2292,17,0)</f>
        <v>30.101500000000001</v>
      </c>
      <c r="M14" s="61">
        <f t="shared" si="4"/>
        <v>5</v>
      </c>
      <c r="N14" s="60">
        <f>VLOOKUP($A14,'Return Data'!$B$7:$R$2292,14,0)</f>
        <v>21.676200000000001</v>
      </c>
      <c r="O14" s="61">
        <f t="shared" si="5"/>
        <v>4</v>
      </c>
      <c r="P14" s="60">
        <f>VLOOKUP($A14,'Return Data'!$B$7:$R$2292,15,0)</f>
        <v>13.3672</v>
      </c>
      <c r="Q14" s="61">
        <f t="shared" si="6"/>
        <v>4</v>
      </c>
      <c r="R14" s="60">
        <f>VLOOKUP($A14,'Return Data'!$B$7:$R$2292,16,0)</f>
        <v>14.2529</v>
      </c>
      <c r="S14" s="62">
        <f t="shared" si="7"/>
        <v>14</v>
      </c>
    </row>
    <row r="15" spans="1:20" x14ac:dyDescent="0.3">
      <c r="A15" s="58" t="s">
        <v>800</v>
      </c>
      <c r="B15" s="59">
        <f>VLOOKUP($A15,'Return Data'!$B$7:$R$2292,3,0)</f>
        <v>44777</v>
      </c>
      <c r="C15" s="60">
        <f>VLOOKUP($A15,'Return Data'!$B$7:$R$2292,4,0)</f>
        <v>16.079999999999998</v>
      </c>
      <c r="D15" s="60">
        <f>VLOOKUP($A15,'Return Data'!$B$7:$R$2292,10,0)</f>
        <v>4.7557</v>
      </c>
      <c r="E15" s="61">
        <f t="shared" si="0"/>
        <v>11</v>
      </c>
      <c r="F15" s="60">
        <f>VLOOKUP($A15,'Return Data'!$B$7:$R$2292,11,0)</f>
        <v>-1.9512</v>
      </c>
      <c r="G15" s="61">
        <f t="shared" si="1"/>
        <v>9</v>
      </c>
      <c r="H15" s="60">
        <f>VLOOKUP($A15,'Return Data'!$B$7:$R$2292,12,0)</f>
        <v>-4.2857000000000003</v>
      </c>
      <c r="I15" s="61">
        <f t="shared" si="2"/>
        <v>13</v>
      </c>
      <c r="J15" s="60">
        <f>VLOOKUP($A15,'Return Data'!$B$7:$R$2292,13,0)</f>
        <v>8.7957000000000001</v>
      </c>
      <c r="K15" s="61">
        <f t="shared" si="3"/>
        <v>5</v>
      </c>
      <c r="L15" s="60">
        <f>VLOOKUP($A15,'Return Data'!$B$7:$R$2292,17,0)</f>
        <v>24.9466</v>
      </c>
      <c r="M15" s="61">
        <f t="shared" si="4"/>
        <v>15</v>
      </c>
      <c r="N15" s="60">
        <f>VLOOKUP($A15,'Return Data'!$B$7:$R$2292,14,0)</f>
        <v>18.337</v>
      </c>
      <c r="O15" s="61">
        <f t="shared" si="5"/>
        <v>10</v>
      </c>
      <c r="P15" s="60"/>
      <c r="Q15" s="61"/>
      <c r="R15" s="60">
        <f>VLOOKUP($A15,'Return Data'!$B$7:$R$2292,16,0)</f>
        <v>10.598800000000001</v>
      </c>
      <c r="S15" s="62">
        <f t="shared" si="7"/>
        <v>20</v>
      </c>
    </row>
    <row r="16" spans="1:20" x14ac:dyDescent="0.3">
      <c r="A16" s="58" t="s">
        <v>802</v>
      </c>
      <c r="B16" s="59">
        <f>VLOOKUP($A16,'Return Data'!$B$7:$R$2292,3,0)</f>
        <v>44777</v>
      </c>
      <c r="C16" s="60">
        <f>VLOOKUP($A16,'Return Data'!$B$7:$R$2292,4,0)</f>
        <v>60.081000000000003</v>
      </c>
      <c r="D16" s="60">
        <f>VLOOKUP($A16,'Return Data'!$B$7:$R$2292,10,0)</f>
        <v>5.6833999999999998</v>
      </c>
      <c r="E16" s="61">
        <f t="shared" si="0"/>
        <v>7</v>
      </c>
      <c r="F16" s="60">
        <f>VLOOKUP($A16,'Return Data'!$B$7:$R$2292,11,0)</f>
        <v>-3.1419999999999999</v>
      </c>
      <c r="G16" s="61">
        <f t="shared" si="1"/>
        <v>16</v>
      </c>
      <c r="H16" s="60">
        <f>VLOOKUP($A16,'Return Data'!$B$7:$R$2292,12,0)</f>
        <v>-3.67</v>
      </c>
      <c r="I16" s="61">
        <f t="shared" si="2"/>
        <v>10</v>
      </c>
      <c r="J16" s="60">
        <f>VLOOKUP($A16,'Return Data'!$B$7:$R$2292,13,0)</f>
        <v>4.8167999999999997</v>
      </c>
      <c r="K16" s="61">
        <f t="shared" si="3"/>
        <v>12</v>
      </c>
      <c r="L16" s="60">
        <f>VLOOKUP($A16,'Return Data'!$B$7:$R$2292,17,0)</f>
        <v>19.903600000000001</v>
      </c>
      <c r="M16" s="61">
        <f t="shared" si="4"/>
        <v>21</v>
      </c>
      <c r="N16" s="60">
        <f>VLOOKUP($A16,'Return Data'!$B$7:$R$2292,14,0)</f>
        <v>18.648800000000001</v>
      </c>
      <c r="O16" s="61">
        <f t="shared" si="5"/>
        <v>9</v>
      </c>
      <c r="P16" s="60">
        <f>VLOOKUP($A16,'Return Data'!$B$7:$R$2292,15,0)</f>
        <v>9.4261999999999997</v>
      </c>
      <c r="Q16" s="61">
        <f t="shared" si="6"/>
        <v>13</v>
      </c>
      <c r="R16" s="60">
        <f>VLOOKUP($A16,'Return Data'!$B$7:$R$2292,16,0)</f>
        <v>12.1587</v>
      </c>
      <c r="S16" s="62">
        <f t="shared" si="7"/>
        <v>19</v>
      </c>
    </row>
    <row r="17" spans="1:19" x14ac:dyDescent="0.3">
      <c r="A17" s="58" t="s">
        <v>804</v>
      </c>
      <c r="B17" s="59">
        <f>VLOOKUP($A17,'Return Data'!$B$7:$R$2292,3,0)</f>
        <v>44777</v>
      </c>
      <c r="C17" s="60">
        <f>VLOOKUP($A17,'Return Data'!$B$7:$R$2292,4,0)</f>
        <v>31.753900000000002</v>
      </c>
      <c r="D17" s="60">
        <f>VLOOKUP($A17,'Return Data'!$B$7:$R$2292,10,0)</f>
        <v>4.3692000000000002</v>
      </c>
      <c r="E17" s="61">
        <f t="shared" si="0"/>
        <v>15</v>
      </c>
      <c r="F17" s="60">
        <f>VLOOKUP($A17,'Return Data'!$B$7:$R$2292,11,0)</f>
        <v>-5.3723999999999998</v>
      </c>
      <c r="G17" s="61">
        <f t="shared" si="1"/>
        <v>19</v>
      </c>
      <c r="H17" s="60">
        <f>VLOOKUP($A17,'Return Data'!$B$7:$R$2292,12,0)</f>
        <v>-5.2773000000000003</v>
      </c>
      <c r="I17" s="61">
        <f t="shared" si="2"/>
        <v>16</v>
      </c>
      <c r="J17" s="60">
        <f>VLOOKUP($A17,'Return Data'!$B$7:$R$2292,13,0)</f>
        <v>2.9159999999999999</v>
      </c>
      <c r="K17" s="61">
        <f t="shared" si="3"/>
        <v>16</v>
      </c>
      <c r="L17" s="60">
        <f>VLOOKUP($A17,'Return Data'!$B$7:$R$2292,17,0)</f>
        <v>29.527200000000001</v>
      </c>
      <c r="M17" s="61">
        <f t="shared" si="4"/>
        <v>7</v>
      </c>
      <c r="N17" s="60">
        <f>VLOOKUP($A17,'Return Data'!$B$7:$R$2292,14,0)</f>
        <v>23.427600000000002</v>
      </c>
      <c r="O17" s="61">
        <f t="shared" si="5"/>
        <v>2</v>
      </c>
      <c r="P17" s="60">
        <f>VLOOKUP($A17,'Return Data'!$B$7:$R$2292,15,0)</f>
        <v>16.1782</v>
      </c>
      <c r="Q17" s="61">
        <f t="shared" si="6"/>
        <v>1</v>
      </c>
      <c r="R17" s="60">
        <f>VLOOKUP($A17,'Return Data'!$B$7:$R$2292,16,0)</f>
        <v>16.039300000000001</v>
      </c>
      <c r="S17" s="62">
        <f t="shared" si="7"/>
        <v>8</v>
      </c>
    </row>
    <row r="18" spans="1:19" x14ac:dyDescent="0.3">
      <c r="A18" s="58" t="s">
        <v>2012</v>
      </c>
      <c r="B18" s="59">
        <f>VLOOKUP($A18,'Return Data'!$B$7:$R$2292,3,0)</f>
        <v>44777</v>
      </c>
      <c r="C18" s="60">
        <f>VLOOKUP($A18,'Return Data'!$B$7:$R$2292,4,0)</f>
        <v>12.956300000000001</v>
      </c>
      <c r="D18" s="60">
        <f>VLOOKUP($A18,'Return Data'!$B$7:$R$2292,10,0)</f>
        <v>5.2990000000000004</v>
      </c>
      <c r="E18" s="61">
        <f t="shared" si="0"/>
        <v>8</v>
      </c>
      <c r="F18" s="60">
        <f>VLOOKUP($A18,'Return Data'!$B$7:$R$2292,11,0)</f>
        <v>-1.988</v>
      </c>
      <c r="G18" s="61">
        <f t="shared" si="1"/>
        <v>10</v>
      </c>
      <c r="H18" s="60">
        <f>VLOOKUP($A18,'Return Data'!$B$7:$R$2292,12,0)</f>
        <v>-5.7141000000000002</v>
      </c>
      <c r="I18" s="61">
        <f t="shared" si="2"/>
        <v>17</v>
      </c>
      <c r="J18" s="60">
        <f>VLOOKUP($A18,'Return Data'!$B$7:$R$2292,13,0)</f>
        <v>7.343</v>
      </c>
      <c r="K18" s="61">
        <f t="shared" si="3"/>
        <v>7</v>
      </c>
      <c r="L18" s="60">
        <f>VLOOKUP($A18,'Return Data'!$B$7:$R$2292,17,0)</f>
        <v>22.790700000000001</v>
      </c>
      <c r="M18" s="61">
        <f t="shared" si="4"/>
        <v>16</v>
      </c>
      <c r="N18" s="60">
        <f>VLOOKUP($A18,'Return Data'!$B$7:$R$2292,14,0)</f>
        <v>12.455299999999999</v>
      </c>
      <c r="O18" s="61">
        <f t="shared" si="5"/>
        <v>17</v>
      </c>
      <c r="P18" s="60">
        <f>VLOOKUP($A18,'Return Data'!$B$7:$R$2292,15,0)</f>
        <v>7.5265000000000004</v>
      </c>
      <c r="Q18" s="61">
        <f t="shared" si="6"/>
        <v>14</v>
      </c>
      <c r="R18" s="60">
        <f>VLOOKUP($A18,'Return Data'!$B$7:$R$2292,16,0)</f>
        <v>13.373799999999999</v>
      </c>
      <c r="S18" s="62">
        <f t="shared" si="7"/>
        <v>17</v>
      </c>
    </row>
    <row r="19" spans="1:19" x14ac:dyDescent="0.3">
      <c r="A19" s="58" t="s">
        <v>806</v>
      </c>
      <c r="B19" s="59">
        <f>VLOOKUP($A19,'Return Data'!$B$7:$R$2292,3,0)</f>
        <v>44777</v>
      </c>
      <c r="C19" s="60">
        <f>VLOOKUP($A19,'Return Data'!$B$7:$R$2292,4,0)</f>
        <v>17.059000000000001</v>
      </c>
      <c r="D19" s="60">
        <f>VLOOKUP($A19,'Return Data'!$B$7:$R$2292,10,0)</f>
        <v>4.5858999999999996</v>
      </c>
      <c r="E19" s="61">
        <f t="shared" si="0"/>
        <v>14</v>
      </c>
      <c r="F19" s="60">
        <f>VLOOKUP($A19,'Return Data'!$B$7:$R$2292,11,0)</f>
        <v>-2.2743000000000002</v>
      </c>
      <c r="G19" s="61">
        <f t="shared" si="1"/>
        <v>14</v>
      </c>
      <c r="H19" s="60">
        <f>VLOOKUP($A19,'Return Data'!$B$7:$R$2292,12,0)</f>
        <v>-2.4866000000000001</v>
      </c>
      <c r="I19" s="61">
        <f t="shared" si="2"/>
        <v>7</v>
      </c>
      <c r="J19" s="60">
        <f>VLOOKUP($A19,'Return Data'!$B$7:$R$2292,13,0)</f>
        <v>7.1746999999999996</v>
      </c>
      <c r="K19" s="61">
        <f t="shared" si="3"/>
        <v>8</v>
      </c>
      <c r="L19" s="60">
        <f>VLOOKUP($A19,'Return Data'!$B$7:$R$2292,17,0)</f>
        <v>28.357900000000001</v>
      </c>
      <c r="M19" s="61">
        <f t="shared" si="4"/>
        <v>9</v>
      </c>
      <c r="N19" s="60"/>
      <c r="O19" s="61"/>
      <c r="P19" s="60"/>
      <c r="Q19" s="61"/>
      <c r="R19" s="60">
        <f>VLOOKUP($A19,'Return Data'!$B$7:$R$2292,16,0)</f>
        <v>19.1053</v>
      </c>
      <c r="S19" s="62">
        <f t="shared" si="7"/>
        <v>3</v>
      </c>
    </row>
    <row r="20" spans="1:19" x14ac:dyDescent="0.3">
      <c r="A20" s="58" t="s">
        <v>808</v>
      </c>
      <c r="B20" s="59">
        <f>VLOOKUP($A20,'Return Data'!$B$7:$R$2292,3,0)</f>
        <v>44777</v>
      </c>
      <c r="C20" s="60">
        <f>VLOOKUP($A20,'Return Data'!$B$7:$R$2292,4,0)</f>
        <v>16.321000000000002</v>
      </c>
      <c r="D20" s="60">
        <f>VLOOKUP($A20,'Return Data'!$B$7:$R$2292,10,0)</f>
        <v>4.5883000000000003</v>
      </c>
      <c r="E20" s="61">
        <f t="shared" si="0"/>
        <v>13</v>
      </c>
      <c r="F20" s="60">
        <f>VLOOKUP($A20,'Return Data'!$B$7:$R$2292,11,0)</f>
        <v>-1.9053</v>
      </c>
      <c r="G20" s="61">
        <f t="shared" si="1"/>
        <v>8</v>
      </c>
      <c r="H20" s="60">
        <f>VLOOKUP($A20,'Return Data'!$B$7:$R$2292,12,0)</f>
        <v>-3.3689</v>
      </c>
      <c r="I20" s="61">
        <f t="shared" si="2"/>
        <v>9</v>
      </c>
      <c r="J20" s="60">
        <f>VLOOKUP($A20,'Return Data'!$B$7:$R$2292,13,0)</f>
        <v>1.3978999999999999</v>
      </c>
      <c r="K20" s="61">
        <f t="shared" si="3"/>
        <v>18</v>
      </c>
      <c r="L20" s="60">
        <f>VLOOKUP($A20,'Return Data'!$B$7:$R$2292,17,0)</f>
        <v>19.936699999999998</v>
      </c>
      <c r="M20" s="61">
        <f t="shared" si="4"/>
        <v>20</v>
      </c>
      <c r="N20" s="60">
        <f>VLOOKUP($A20,'Return Data'!$B$7:$R$2292,14,0)</f>
        <v>16.179400000000001</v>
      </c>
      <c r="O20" s="61">
        <f t="shared" si="5"/>
        <v>15</v>
      </c>
      <c r="P20" s="60"/>
      <c r="Q20" s="61"/>
      <c r="R20" s="60">
        <f>VLOOKUP($A20,'Return Data'!$B$7:$R$2292,16,0)</f>
        <v>13.962899999999999</v>
      </c>
      <c r="S20" s="62">
        <f t="shared" si="7"/>
        <v>15</v>
      </c>
    </row>
    <row r="21" spans="1:19" x14ac:dyDescent="0.3">
      <c r="A21" s="58" t="s">
        <v>810</v>
      </c>
      <c r="B21" s="59">
        <f>VLOOKUP($A21,'Return Data'!$B$7:$R$2292,3,0)</f>
        <v>44777</v>
      </c>
      <c r="C21" s="60">
        <f>VLOOKUP($A21,'Return Data'!$B$7:$R$2292,4,0)</f>
        <v>19.498999999999999</v>
      </c>
      <c r="D21" s="60">
        <f>VLOOKUP($A21,'Return Data'!$B$7:$R$2292,10,0)</f>
        <v>2.8536999999999999</v>
      </c>
      <c r="E21" s="61">
        <f t="shared" si="0"/>
        <v>18</v>
      </c>
      <c r="F21" s="60">
        <f>VLOOKUP($A21,'Return Data'!$B$7:$R$2292,11,0)</f>
        <v>-5.5464000000000002</v>
      </c>
      <c r="G21" s="61">
        <f t="shared" si="1"/>
        <v>20</v>
      </c>
      <c r="H21" s="60">
        <f>VLOOKUP($A21,'Return Data'!$B$7:$R$2292,12,0)</f>
        <v>-7.5263</v>
      </c>
      <c r="I21" s="61">
        <f t="shared" si="2"/>
        <v>19</v>
      </c>
      <c r="J21" s="60">
        <f>VLOOKUP($A21,'Return Data'!$B$7:$R$2292,13,0)</f>
        <v>2.9948999999999999</v>
      </c>
      <c r="K21" s="61">
        <f t="shared" si="3"/>
        <v>15</v>
      </c>
      <c r="L21" s="60">
        <f>VLOOKUP($A21,'Return Data'!$B$7:$R$2292,17,0)</f>
        <v>29.4618</v>
      </c>
      <c r="M21" s="61">
        <f t="shared" si="4"/>
        <v>8</v>
      </c>
      <c r="N21" s="60"/>
      <c r="O21" s="61"/>
      <c r="P21" s="60"/>
      <c r="Q21" s="61"/>
      <c r="R21" s="60">
        <f>VLOOKUP($A21,'Return Data'!$B$7:$R$2292,16,0)</f>
        <v>22.987100000000002</v>
      </c>
      <c r="S21" s="62">
        <f t="shared" si="7"/>
        <v>1</v>
      </c>
    </row>
    <row r="22" spans="1:19" x14ac:dyDescent="0.3">
      <c r="A22" s="58" t="s">
        <v>812</v>
      </c>
      <c r="B22" s="59">
        <f>VLOOKUP($A22,'Return Data'!$B$7:$R$2292,3,0)</f>
        <v>44777</v>
      </c>
      <c r="C22" s="60">
        <f>VLOOKUP($A22,'Return Data'!$B$7:$R$2292,4,0)</f>
        <v>36.425800000000002</v>
      </c>
      <c r="D22" s="60">
        <f>VLOOKUP($A22,'Return Data'!$B$7:$R$2292,10,0)</f>
        <v>8.1606000000000005</v>
      </c>
      <c r="E22" s="61">
        <f t="shared" si="0"/>
        <v>1</v>
      </c>
      <c r="F22" s="60">
        <f>VLOOKUP($A22,'Return Data'!$B$7:$R$2292,11,0)</f>
        <v>9.5399999999999999E-2</v>
      </c>
      <c r="G22" s="61">
        <f t="shared" si="1"/>
        <v>5</v>
      </c>
      <c r="H22" s="60">
        <f>VLOOKUP($A22,'Return Data'!$B$7:$R$2292,12,0)</f>
        <v>-4.7736000000000001</v>
      </c>
      <c r="I22" s="61">
        <f t="shared" si="2"/>
        <v>15</v>
      </c>
      <c r="J22" s="60">
        <f>VLOOKUP($A22,'Return Data'!$B$7:$R$2292,13,0)</f>
        <v>0.55210000000000004</v>
      </c>
      <c r="K22" s="61">
        <f t="shared" si="3"/>
        <v>19</v>
      </c>
      <c r="L22" s="60">
        <f>VLOOKUP($A22,'Return Data'!$B$7:$R$2292,17,0)</f>
        <v>20.069800000000001</v>
      </c>
      <c r="M22" s="61">
        <f t="shared" si="4"/>
        <v>19</v>
      </c>
      <c r="N22" s="60">
        <f>VLOOKUP($A22,'Return Data'!$B$7:$R$2292,14,0)</f>
        <v>16.9635</v>
      </c>
      <c r="O22" s="61">
        <f t="shared" si="5"/>
        <v>13</v>
      </c>
      <c r="P22" s="60">
        <f>VLOOKUP($A22,'Return Data'!$B$7:$R$2292,15,0)</f>
        <v>10.4781</v>
      </c>
      <c r="Q22" s="61">
        <f t="shared" si="6"/>
        <v>11</v>
      </c>
      <c r="R22" s="60">
        <f>VLOOKUP($A22,'Return Data'!$B$7:$R$2292,16,0)</f>
        <v>15.028499999999999</v>
      </c>
      <c r="S22" s="62">
        <f t="shared" si="7"/>
        <v>11</v>
      </c>
    </row>
    <row r="23" spans="1:19" x14ac:dyDescent="0.3">
      <c r="A23" s="58" t="s">
        <v>815</v>
      </c>
      <c r="B23" s="59">
        <f>VLOOKUP($A23,'Return Data'!$B$7:$R$2292,3,0)</f>
        <v>44777</v>
      </c>
      <c r="C23" s="60">
        <f>VLOOKUP($A23,'Return Data'!$B$7:$R$2292,4,0)</f>
        <v>85.488299999999995</v>
      </c>
      <c r="D23" s="60">
        <f>VLOOKUP($A23,'Return Data'!$B$7:$R$2292,10,0)</f>
        <v>5.7054999999999998</v>
      </c>
      <c r="E23" s="61">
        <f t="shared" si="0"/>
        <v>6</v>
      </c>
      <c r="F23" s="60">
        <f>VLOOKUP($A23,'Return Data'!$B$7:$R$2292,11,0)</f>
        <v>-0.14660000000000001</v>
      </c>
      <c r="G23" s="61">
        <f t="shared" si="1"/>
        <v>6</v>
      </c>
      <c r="H23" s="60">
        <f>VLOOKUP($A23,'Return Data'!$B$7:$R$2292,12,0)</f>
        <v>-0.16550000000000001</v>
      </c>
      <c r="I23" s="61">
        <f t="shared" si="2"/>
        <v>3</v>
      </c>
      <c r="J23" s="60">
        <f>VLOOKUP($A23,'Return Data'!$B$7:$R$2292,13,0)</f>
        <v>10.1052</v>
      </c>
      <c r="K23" s="61">
        <f t="shared" si="3"/>
        <v>2</v>
      </c>
      <c r="L23" s="60">
        <f>VLOOKUP($A23,'Return Data'!$B$7:$R$2292,17,0)</f>
        <v>37.364199999999997</v>
      </c>
      <c r="M23" s="61">
        <f t="shared" si="4"/>
        <v>1</v>
      </c>
      <c r="N23" s="60">
        <f>VLOOKUP($A23,'Return Data'!$B$7:$R$2292,14,0)</f>
        <v>23.003699999999998</v>
      </c>
      <c r="O23" s="61">
        <f t="shared" si="5"/>
        <v>3</v>
      </c>
      <c r="P23" s="60">
        <f>VLOOKUP($A23,'Return Data'!$B$7:$R$2292,15,0)</f>
        <v>12.883900000000001</v>
      </c>
      <c r="Q23" s="61">
        <f t="shared" si="6"/>
        <v>7</v>
      </c>
      <c r="R23" s="60">
        <f>VLOOKUP($A23,'Return Data'!$B$7:$R$2292,16,0)</f>
        <v>18.127199999999998</v>
      </c>
      <c r="S23" s="62">
        <f t="shared" si="7"/>
        <v>5</v>
      </c>
    </row>
    <row r="24" spans="1:19" x14ac:dyDescent="0.3">
      <c r="A24" s="58" t="s">
        <v>817</v>
      </c>
      <c r="B24" s="59">
        <f>VLOOKUP($A24,'Return Data'!$B$7:$R$2292,3,0)</f>
        <v>44777</v>
      </c>
      <c r="C24" s="60">
        <f>VLOOKUP($A24,'Return Data'!$B$7:$R$2292,4,0)</f>
        <v>57.600099999999998</v>
      </c>
      <c r="D24" s="60">
        <f>VLOOKUP($A24,'Return Data'!$B$7:$R$2292,10,0)</f>
        <v>1.8458000000000001</v>
      </c>
      <c r="E24" s="61">
        <f t="shared" si="0"/>
        <v>21</v>
      </c>
      <c r="F24" s="60">
        <f>VLOOKUP($A24,'Return Data'!$B$7:$R$2292,11,0)</f>
        <v>0.58520000000000005</v>
      </c>
      <c r="G24" s="61">
        <f t="shared" si="1"/>
        <v>3</v>
      </c>
      <c r="H24" s="60">
        <f>VLOOKUP($A24,'Return Data'!$B$7:$R$2292,12,0)</f>
        <v>2.6558999999999999</v>
      </c>
      <c r="I24" s="61">
        <f t="shared" si="2"/>
        <v>2</v>
      </c>
      <c r="J24" s="60">
        <f>VLOOKUP($A24,'Return Data'!$B$7:$R$2292,13,0)</f>
        <v>4.6698000000000004</v>
      </c>
      <c r="K24" s="61">
        <f t="shared" si="3"/>
        <v>13</v>
      </c>
      <c r="L24" s="60">
        <f>VLOOKUP($A24,'Return Data'!$B$7:$R$2292,17,0)</f>
        <v>33.469499999999996</v>
      </c>
      <c r="M24" s="61">
        <f t="shared" si="4"/>
        <v>4</v>
      </c>
      <c r="N24" s="60">
        <f>VLOOKUP($A24,'Return Data'!$B$7:$R$2292,14,0)</f>
        <v>24.240600000000001</v>
      </c>
      <c r="O24" s="61">
        <f t="shared" si="5"/>
        <v>1</v>
      </c>
      <c r="P24" s="60">
        <f>VLOOKUP($A24,'Return Data'!$B$7:$R$2292,15,0)</f>
        <v>15.011699999999999</v>
      </c>
      <c r="Q24" s="61">
        <f t="shared" si="6"/>
        <v>3</v>
      </c>
      <c r="R24" s="60">
        <f>VLOOKUP($A24,'Return Data'!$B$7:$R$2292,16,0)</f>
        <v>17.1876</v>
      </c>
      <c r="S24" s="62">
        <f t="shared" si="7"/>
        <v>7</v>
      </c>
    </row>
    <row r="25" spans="1:19" x14ac:dyDescent="0.3">
      <c r="A25" s="58" t="s">
        <v>818</v>
      </c>
      <c r="B25" s="59">
        <f>VLOOKUP($A25,'Return Data'!$B$7:$R$2292,3,0)</f>
        <v>44777</v>
      </c>
      <c r="C25" s="60">
        <f>VLOOKUP($A25,'Return Data'!$B$7:$R$2292,4,0)</f>
        <v>249.42910000000001</v>
      </c>
      <c r="D25" s="60">
        <f>VLOOKUP($A25,'Return Data'!$B$7:$R$2292,10,0)</f>
        <v>2.9495</v>
      </c>
      <c r="E25" s="61">
        <f t="shared" si="0"/>
        <v>17</v>
      </c>
      <c r="F25" s="60">
        <f>VLOOKUP($A25,'Return Data'!$B$7:$R$2292,11,0)</f>
        <v>-4.7515999999999998</v>
      </c>
      <c r="G25" s="61">
        <f t="shared" si="1"/>
        <v>17</v>
      </c>
      <c r="H25" s="60">
        <f>VLOOKUP($A25,'Return Data'!$B$7:$R$2292,12,0)</f>
        <v>-8.5907999999999998</v>
      </c>
      <c r="I25" s="61">
        <f t="shared" si="2"/>
        <v>20</v>
      </c>
      <c r="J25" s="60">
        <f>VLOOKUP($A25,'Return Data'!$B$7:$R$2292,13,0)</f>
        <v>5.3887999999999998</v>
      </c>
      <c r="K25" s="61">
        <f t="shared" si="3"/>
        <v>10</v>
      </c>
      <c r="L25" s="60">
        <f>VLOOKUP($A25,'Return Data'!$B$7:$R$2292,17,0)</f>
        <v>28.212499999999999</v>
      </c>
      <c r="M25" s="61">
        <f t="shared" si="4"/>
        <v>10</v>
      </c>
      <c r="N25" s="60">
        <f>VLOOKUP($A25,'Return Data'!$B$7:$R$2292,14,0)</f>
        <v>19.657299999999999</v>
      </c>
      <c r="O25" s="61">
        <f t="shared" si="5"/>
        <v>8</v>
      </c>
      <c r="P25" s="60">
        <f>VLOOKUP($A25,'Return Data'!$B$7:$R$2292,15,0)</f>
        <v>15.3489</v>
      </c>
      <c r="Q25" s="61">
        <f t="shared" si="6"/>
        <v>2</v>
      </c>
      <c r="R25" s="60">
        <f>VLOOKUP($A25,'Return Data'!$B$7:$R$2292,16,0)</f>
        <v>15.7195</v>
      </c>
      <c r="S25" s="62">
        <f t="shared" si="7"/>
        <v>9</v>
      </c>
    </row>
    <row r="26" spans="1:19" x14ac:dyDescent="0.3">
      <c r="A26" s="58" t="s">
        <v>1916</v>
      </c>
      <c r="B26" s="59">
        <f>VLOOKUP($A26,'Return Data'!$B$7:$R$2292,3,0)</f>
        <v>44777</v>
      </c>
      <c r="C26" s="60">
        <f>VLOOKUP($A26,'Return Data'!$B$7:$R$2292,4,0)</f>
        <v>112.8935</v>
      </c>
      <c r="D26" s="60">
        <f>VLOOKUP($A26,'Return Data'!$B$7:$R$2292,10,0)</f>
        <v>2.3426999999999998</v>
      </c>
      <c r="E26" s="61">
        <f t="shared" si="0"/>
        <v>20</v>
      </c>
      <c r="F26" s="60">
        <f>VLOOKUP($A26,'Return Data'!$B$7:$R$2292,11,0)</f>
        <v>-5.1740000000000004</v>
      </c>
      <c r="G26" s="61">
        <f t="shared" si="1"/>
        <v>18</v>
      </c>
      <c r="H26" s="60">
        <f>VLOOKUP($A26,'Return Data'!$B$7:$R$2292,12,0)</f>
        <v>-6.3590999999999998</v>
      </c>
      <c r="I26" s="61">
        <f t="shared" si="2"/>
        <v>18</v>
      </c>
      <c r="J26" s="60">
        <f>VLOOKUP($A26,'Return Data'!$B$7:$R$2292,13,0)</f>
        <v>2.3420000000000001</v>
      </c>
      <c r="K26" s="61">
        <f t="shared" si="3"/>
        <v>17</v>
      </c>
      <c r="L26" s="60">
        <f>VLOOKUP($A26,'Return Data'!$B$7:$R$2292,17,0)</f>
        <v>27.295100000000001</v>
      </c>
      <c r="M26" s="61">
        <f t="shared" si="4"/>
        <v>12</v>
      </c>
      <c r="N26" s="60">
        <f>VLOOKUP($A26,'Return Data'!$B$7:$R$2292,14,0)</f>
        <v>21.232099999999999</v>
      </c>
      <c r="O26" s="61">
        <f t="shared" si="5"/>
        <v>5</v>
      </c>
      <c r="P26" s="60">
        <f>VLOOKUP($A26,'Return Data'!$B$7:$R$2292,15,0)</f>
        <v>13.09</v>
      </c>
      <c r="Q26" s="61">
        <f t="shared" si="6"/>
        <v>6</v>
      </c>
      <c r="R26" s="60">
        <f>VLOOKUP($A26,'Return Data'!$B$7:$R$2292,16,0)</f>
        <v>14.416399999999999</v>
      </c>
      <c r="S26" s="62">
        <f t="shared" si="7"/>
        <v>13</v>
      </c>
    </row>
    <row r="27" spans="1:19" x14ac:dyDescent="0.3">
      <c r="A27" s="58" t="s">
        <v>822</v>
      </c>
      <c r="B27" s="59">
        <f>VLOOKUP($A27,'Return Data'!$B$7:$R$2292,3,0)</f>
        <v>44777</v>
      </c>
      <c r="C27" s="60">
        <f>VLOOKUP($A27,'Return Data'!$B$7:$R$2292,4,0)</f>
        <v>15.512</v>
      </c>
      <c r="D27" s="60">
        <f>VLOOKUP($A27,'Return Data'!$B$7:$R$2292,10,0)</f>
        <v>3.2763</v>
      </c>
      <c r="E27" s="61">
        <f t="shared" si="0"/>
        <v>16</v>
      </c>
      <c r="F27" s="60">
        <f>VLOOKUP($A27,'Return Data'!$B$7:$R$2292,11,0)</f>
        <v>-2.1497999999999999</v>
      </c>
      <c r="G27" s="61">
        <f t="shared" si="1"/>
        <v>12</v>
      </c>
      <c r="H27" s="60">
        <f>VLOOKUP($A27,'Return Data'!$B$7:$R$2292,12,0)</f>
        <v>-2.8113000000000001</v>
      </c>
      <c r="I27" s="61">
        <f t="shared" si="2"/>
        <v>8</v>
      </c>
      <c r="J27" s="60">
        <f>VLOOKUP($A27,'Return Data'!$B$7:$R$2292,13,0)</f>
        <v>4.6276999999999999</v>
      </c>
      <c r="K27" s="61">
        <f t="shared" si="3"/>
        <v>14</v>
      </c>
      <c r="L27" s="60">
        <f>VLOOKUP($A27,'Return Data'!$B$7:$R$2292,17,0)</f>
        <v>29.697199999999999</v>
      </c>
      <c r="M27" s="61">
        <f t="shared" si="4"/>
        <v>6</v>
      </c>
      <c r="N27" s="60"/>
      <c r="O27" s="61"/>
      <c r="P27" s="60"/>
      <c r="Q27" s="61"/>
      <c r="R27" s="60">
        <f>VLOOKUP($A27,'Return Data'!$B$7:$R$2292,16,0)</f>
        <v>17.902999999999999</v>
      </c>
      <c r="S27" s="62">
        <f t="shared" si="7"/>
        <v>6</v>
      </c>
    </row>
    <row r="28" spans="1:19" x14ac:dyDescent="0.3">
      <c r="A28" s="58" t="s">
        <v>824</v>
      </c>
      <c r="B28" s="59">
        <f>VLOOKUP($A28,'Return Data'!$B$7:$R$2292,3,0)</f>
        <v>44777</v>
      </c>
      <c r="C28" s="60">
        <f>VLOOKUP($A28,'Return Data'!$B$7:$R$2292,4,0)</f>
        <v>18.13</v>
      </c>
      <c r="D28" s="60">
        <f>VLOOKUP($A28,'Return Data'!$B$7:$R$2292,10,0)</f>
        <v>5.1013999999999999</v>
      </c>
      <c r="E28" s="61">
        <f t="shared" si="0"/>
        <v>10</v>
      </c>
      <c r="F28" s="60">
        <f>VLOOKUP($A28,'Return Data'!$B$7:$R$2292,11,0)</f>
        <v>-2.2642000000000002</v>
      </c>
      <c r="G28" s="61">
        <f t="shared" si="1"/>
        <v>13</v>
      </c>
      <c r="H28" s="60">
        <f>VLOOKUP($A28,'Return Data'!$B$7:$R$2292,12,0)</f>
        <v>-4.2260999999999997</v>
      </c>
      <c r="I28" s="61">
        <f t="shared" si="2"/>
        <v>12</v>
      </c>
      <c r="J28" s="60">
        <f>VLOOKUP($A28,'Return Data'!$B$7:$R$2292,13,0)</f>
        <v>5.3456999999999999</v>
      </c>
      <c r="K28" s="61">
        <f t="shared" si="3"/>
        <v>11</v>
      </c>
      <c r="L28" s="60">
        <f>VLOOKUP($A28,'Return Data'!$B$7:$R$2292,17,0)</f>
        <v>28.090699999999998</v>
      </c>
      <c r="M28" s="61">
        <f t="shared" si="4"/>
        <v>11</v>
      </c>
      <c r="N28" s="60"/>
      <c r="O28" s="61"/>
      <c r="P28" s="60"/>
      <c r="Q28" s="61"/>
      <c r="R28" s="60">
        <f>VLOOKUP($A28,'Return Data'!$B$7:$R$2292,16,0)</f>
        <v>21.936199999999999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4.8399285714285707</v>
      </c>
      <c r="E30" s="69"/>
      <c r="F30" s="70">
        <f>AVERAGE(F8:F28)</f>
        <v>-1.8920380952380951</v>
      </c>
      <c r="G30" s="69"/>
      <c r="H30" s="70">
        <f>AVERAGE(H8:H28)</f>
        <v>-3.5841571428571433</v>
      </c>
      <c r="I30" s="69"/>
      <c r="J30" s="70">
        <f>AVERAGE(J8:J28)</f>
        <v>5.5220761904761897</v>
      </c>
      <c r="K30" s="69"/>
      <c r="L30" s="70">
        <f>AVERAGE(L8:L28)</f>
        <v>27.552661904761901</v>
      </c>
      <c r="M30" s="69"/>
      <c r="N30" s="70">
        <f>AVERAGE(N8:N28)</f>
        <v>19.123335294117645</v>
      </c>
      <c r="O30" s="69"/>
      <c r="P30" s="70">
        <f>AVERAGE(P8:P28)</f>
        <v>12.144414285714287</v>
      </c>
      <c r="Q30" s="69"/>
      <c r="R30" s="70">
        <f>AVERAGE(R8:R28)</f>
        <v>15.598533333333332</v>
      </c>
      <c r="S30" s="71"/>
    </row>
    <row r="31" spans="1:19" x14ac:dyDescent="0.3">
      <c r="A31" s="68" t="s">
        <v>28</v>
      </c>
      <c r="B31" s="69"/>
      <c r="C31" s="69"/>
      <c r="D31" s="70">
        <f>MIN(D8:D28)</f>
        <v>1.8458000000000001</v>
      </c>
      <c r="E31" s="69"/>
      <c r="F31" s="70">
        <f>MIN(F8:F28)</f>
        <v>-5.6208999999999998</v>
      </c>
      <c r="G31" s="69"/>
      <c r="H31" s="70">
        <f>MIN(H8:H28)</f>
        <v>-12.2453</v>
      </c>
      <c r="I31" s="69"/>
      <c r="J31" s="70">
        <f>MIN(J8:J28)</f>
        <v>-2.556</v>
      </c>
      <c r="K31" s="69"/>
      <c r="L31" s="70">
        <f>MIN(L8:L28)</f>
        <v>19.903600000000001</v>
      </c>
      <c r="M31" s="69"/>
      <c r="N31" s="70">
        <f>MIN(N8:N28)</f>
        <v>12.455299999999999</v>
      </c>
      <c r="O31" s="69"/>
      <c r="P31" s="70">
        <f>MIN(P8:P28)</f>
        <v>7.5265000000000004</v>
      </c>
      <c r="Q31" s="69"/>
      <c r="R31" s="70">
        <f>MIN(R8:R28)</f>
        <v>9.7200000000000006</v>
      </c>
      <c r="S31" s="71"/>
    </row>
    <row r="32" spans="1:19" ht="15" thickBot="1" x14ac:dyDescent="0.35">
      <c r="A32" s="72" t="s">
        <v>29</v>
      </c>
      <c r="B32" s="73"/>
      <c r="C32" s="73"/>
      <c r="D32" s="74">
        <f>MAX(D8:D28)</f>
        <v>8.1606000000000005</v>
      </c>
      <c r="E32" s="73"/>
      <c r="F32" s="74">
        <f>MAX(F8:F28)</f>
        <v>5.5092999999999996</v>
      </c>
      <c r="G32" s="73"/>
      <c r="H32" s="74">
        <f>MAX(H8:H28)</f>
        <v>6.7990000000000004</v>
      </c>
      <c r="I32" s="73"/>
      <c r="J32" s="74">
        <f>MAX(J8:J28)</f>
        <v>19.8508</v>
      </c>
      <c r="K32" s="73"/>
      <c r="L32" s="74">
        <f>MAX(L8:L28)</f>
        <v>37.364199999999997</v>
      </c>
      <c r="M32" s="73"/>
      <c r="N32" s="74">
        <f>MAX(N8:N28)</f>
        <v>24.240600000000001</v>
      </c>
      <c r="O32" s="73"/>
      <c r="P32" s="74">
        <f>MAX(P8:P28)</f>
        <v>16.1782</v>
      </c>
      <c r="Q32" s="73"/>
      <c r="R32" s="74">
        <f>MAX(R8:R28)</f>
        <v>22.987100000000002</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44777</v>
      </c>
      <c r="C8" s="60">
        <f>VLOOKUP($A8,'Return Data'!$B$7:$R$2292,4,0)</f>
        <v>89.8566</v>
      </c>
      <c r="D8" s="60">
        <f>VLOOKUP($A8,'Return Data'!$B$7:$R$2292,10,0)</f>
        <v>4.4751000000000003</v>
      </c>
      <c r="E8" s="61">
        <f t="shared" ref="E8:E28" si="0">RANK(D8,D$8:D$28,0)</f>
        <v>12</v>
      </c>
      <c r="F8" s="60">
        <f>VLOOKUP($A8,'Return Data'!$B$7:$R$2292,11,0)</f>
        <v>-2.4902000000000002</v>
      </c>
      <c r="G8" s="61">
        <f t="shared" ref="G8:G28" si="1">RANK(F8,F$8:F$28,0)</f>
        <v>10</v>
      </c>
      <c r="H8" s="60">
        <f>VLOOKUP($A8,'Return Data'!$B$7:$R$2292,12,0)</f>
        <v>-5.3525999999999998</v>
      </c>
      <c r="I8" s="61">
        <f t="shared" ref="I8:I28" si="2">RANK(H8,H$8:H$28,0)</f>
        <v>14</v>
      </c>
      <c r="J8" s="60">
        <f>VLOOKUP($A8,'Return Data'!$B$7:$R$2292,13,0)</f>
        <v>4.8239000000000001</v>
      </c>
      <c r="K8" s="61">
        <f t="shared" ref="K8:K28" si="3">RANK(J8,J$8:J$28,0)</f>
        <v>9</v>
      </c>
      <c r="L8" s="60">
        <f>VLOOKUP($A8,'Return Data'!$B$7:$R$2292,17,0)</f>
        <v>24.081199999999999</v>
      </c>
      <c r="M8" s="61">
        <f t="shared" ref="M8:M28" si="4">RANK(L8,L$8:L$28,0)</f>
        <v>13</v>
      </c>
      <c r="N8" s="60">
        <f>VLOOKUP($A8,'Return Data'!$B$7:$R$2292,14,0)</f>
        <v>16.569299999999998</v>
      </c>
      <c r="O8" s="61">
        <f t="shared" ref="O8:O18" si="5">RANK(N8,N$8:N$28,0)</f>
        <v>11</v>
      </c>
      <c r="P8" s="60">
        <f>VLOOKUP($A8,'Return Data'!$B$7:$R$2292,15,0)</f>
        <v>9.8437999999999999</v>
      </c>
      <c r="Q8" s="61">
        <f>RANK(P8,P$8:P$28,0)</f>
        <v>9</v>
      </c>
      <c r="R8" s="60">
        <f>VLOOKUP($A8,'Return Data'!$B$7:$R$2292,16,0)</f>
        <v>13.971399999999999</v>
      </c>
      <c r="S8" s="62">
        <f t="shared" ref="S8:S28" si="6">RANK(R8,R$8:R$28,0)</f>
        <v>11</v>
      </c>
    </row>
    <row r="9" spans="1:20" x14ac:dyDescent="0.3">
      <c r="A9" s="58" t="s">
        <v>790</v>
      </c>
      <c r="B9" s="59">
        <f>VLOOKUP($A9,'Return Data'!$B$7:$R$2292,3,0)</f>
        <v>44777</v>
      </c>
      <c r="C9" s="60">
        <f>VLOOKUP($A9,'Return Data'!$B$7:$R$2292,4,0)</f>
        <v>41.45</v>
      </c>
      <c r="D9" s="60">
        <f>VLOOKUP($A9,'Return Data'!$B$7:$R$2292,10,0)</f>
        <v>2.2195</v>
      </c>
      <c r="E9" s="61">
        <f t="shared" si="0"/>
        <v>19</v>
      </c>
      <c r="F9" s="60">
        <f>VLOOKUP($A9,'Return Data'!$B$7:$R$2292,11,0)</f>
        <v>-6.1580000000000004</v>
      </c>
      <c r="G9" s="61">
        <f t="shared" si="1"/>
        <v>21</v>
      </c>
      <c r="H9" s="60">
        <f>VLOOKUP($A9,'Return Data'!$B$7:$R$2292,12,0)</f>
        <v>-12.9933</v>
      </c>
      <c r="I9" s="61">
        <f t="shared" si="2"/>
        <v>21</v>
      </c>
      <c r="J9" s="60">
        <f>VLOOKUP($A9,'Return Data'!$B$7:$R$2292,13,0)</f>
        <v>-3.6495000000000002</v>
      </c>
      <c r="K9" s="61">
        <f t="shared" si="3"/>
        <v>21</v>
      </c>
      <c r="L9" s="60">
        <f>VLOOKUP($A9,'Return Data'!$B$7:$R$2292,17,0)</f>
        <v>20.725100000000001</v>
      </c>
      <c r="M9" s="61">
        <f t="shared" si="4"/>
        <v>18</v>
      </c>
      <c r="N9" s="60">
        <f>VLOOKUP($A9,'Return Data'!$B$7:$R$2292,14,0)</f>
        <v>15.0601</v>
      </c>
      <c r="O9" s="61">
        <f t="shared" si="5"/>
        <v>14</v>
      </c>
      <c r="P9" s="60">
        <f>VLOOKUP($A9,'Return Data'!$B$7:$R$2292,15,0)</f>
        <v>11.301600000000001</v>
      </c>
      <c r="Q9" s="61">
        <f>RANK(P9,P$8:P$28,0)</f>
        <v>8</v>
      </c>
      <c r="R9" s="60">
        <f>VLOOKUP($A9,'Return Data'!$B$7:$R$2292,16,0)</f>
        <v>15.110799999999999</v>
      </c>
      <c r="S9" s="62">
        <f t="shared" si="6"/>
        <v>6</v>
      </c>
    </row>
    <row r="10" spans="1:20" x14ac:dyDescent="0.3">
      <c r="A10" s="58" t="s">
        <v>1974</v>
      </c>
      <c r="B10" s="59">
        <f>VLOOKUP($A10,'Return Data'!$B$7:$R$2292,3,0)</f>
        <v>44777</v>
      </c>
      <c r="C10" s="60">
        <f>VLOOKUP($A10,'Return Data'!$B$7:$R$2292,4,0)</f>
        <v>14.5829</v>
      </c>
      <c r="D10" s="60">
        <f>VLOOKUP($A10,'Return Data'!$B$7:$R$2292,10,0)</f>
        <v>4.8178999999999998</v>
      </c>
      <c r="E10" s="61">
        <f t="shared" si="0"/>
        <v>10</v>
      </c>
      <c r="F10" s="60">
        <f>VLOOKUP($A10,'Return Data'!$B$7:$R$2292,11,0)</f>
        <v>0.2399</v>
      </c>
      <c r="G10" s="61">
        <f t="shared" si="1"/>
        <v>2</v>
      </c>
      <c r="H10" s="60">
        <f>VLOOKUP($A10,'Return Data'!$B$7:$R$2292,12,0)</f>
        <v>-2.2789999999999999</v>
      </c>
      <c r="I10" s="61">
        <f t="shared" si="2"/>
        <v>4</v>
      </c>
      <c r="J10" s="60">
        <f>VLOOKUP($A10,'Return Data'!$B$7:$R$2292,13,0)</f>
        <v>5.6501999999999999</v>
      </c>
      <c r="K10" s="61">
        <f t="shared" si="3"/>
        <v>7</v>
      </c>
      <c r="L10" s="60">
        <f>VLOOKUP($A10,'Return Data'!$B$7:$R$2292,17,0)</f>
        <v>23.572099999999999</v>
      </c>
      <c r="M10" s="61">
        <f t="shared" si="4"/>
        <v>15</v>
      </c>
      <c r="N10" s="60">
        <f>VLOOKUP($A10,'Return Data'!$B$7:$R$2292,14,0)</f>
        <v>16.358699999999999</v>
      </c>
      <c r="O10" s="61">
        <f t="shared" si="5"/>
        <v>12</v>
      </c>
      <c r="P10" s="60"/>
      <c r="Q10" s="61"/>
      <c r="R10" s="60">
        <f>VLOOKUP($A10,'Return Data'!$B$7:$R$2292,16,0)</f>
        <v>8.1237999999999992</v>
      </c>
      <c r="S10" s="62">
        <f t="shared" si="6"/>
        <v>20</v>
      </c>
    </row>
    <row r="11" spans="1:20" x14ac:dyDescent="0.3">
      <c r="A11" s="58" t="s">
        <v>792</v>
      </c>
      <c r="B11" s="59">
        <f>VLOOKUP($A11,'Return Data'!$B$7:$R$2292,3,0)</f>
        <v>44777</v>
      </c>
      <c r="C11" s="60">
        <f>VLOOKUP($A11,'Return Data'!$B$7:$R$2292,4,0)</f>
        <v>33.134</v>
      </c>
      <c r="D11" s="60">
        <f>VLOOKUP($A11,'Return Data'!$B$7:$R$2292,10,0)</f>
        <v>5.9508000000000001</v>
      </c>
      <c r="E11" s="61">
        <f t="shared" si="0"/>
        <v>5</v>
      </c>
      <c r="F11" s="60">
        <f>VLOOKUP($A11,'Return Data'!$B$7:$R$2292,11,0)</f>
        <v>-2.8014999999999999</v>
      </c>
      <c r="G11" s="61">
        <f t="shared" si="1"/>
        <v>13</v>
      </c>
      <c r="H11" s="60">
        <f>VLOOKUP($A11,'Return Data'!$B$7:$R$2292,12,0)</f>
        <v>-4.5982000000000003</v>
      </c>
      <c r="I11" s="61">
        <f t="shared" si="2"/>
        <v>10</v>
      </c>
      <c r="J11" s="60">
        <f>VLOOKUP($A11,'Return Data'!$B$7:$R$2292,13,0)</f>
        <v>-2.3489</v>
      </c>
      <c r="K11" s="61">
        <f t="shared" si="3"/>
        <v>20</v>
      </c>
      <c r="L11" s="60">
        <f>VLOOKUP($A11,'Return Data'!$B$7:$R$2292,17,0)</f>
        <v>20.810600000000001</v>
      </c>
      <c r="M11" s="61">
        <f t="shared" si="4"/>
        <v>17</v>
      </c>
      <c r="N11" s="60">
        <f>VLOOKUP($A11,'Return Data'!$B$7:$R$2292,14,0)</f>
        <v>14.628500000000001</v>
      </c>
      <c r="O11" s="61">
        <f t="shared" si="5"/>
        <v>16</v>
      </c>
      <c r="P11" s="60">
        <f>VLOOKUP($A11,'Return Data'!$B$7:$R$2292,15,0)</f>
        <v>8.3447999999999993</v>
      </c>
      <c r="Q11" s="61">
        <f>RANK(P11,P$8:P$28,0)</f>
        <v>12</v>
      </c>
      <c r="R11" s="60">
        <f>VLOOKUP($A11,'Return Data'!$B$7:$R$2292,16,0)</f>
        <v>10.3544</v>
      </c>
      <c r="S11" s="62">
        <f t="shared" si="6"/>
        <v>18</v>
      </c>
    </row>
    <row r="12" spans="1:20" x14ac:dyDescent="0.3">
      <c r="A12" s="58" t="s">
        <v>793</v>
      </c>
      <c r="B12" s="59">
        <f>VLOOKUP($A12,'Return Data'!$B$7:$R$2292,3,0)</f>
        <v>44777</v>
      </c>
      <c r="C12" s="60">
        <f>VLOOKUP($A12,'Return Data'!$B$7:$R$2292,4,0)</f>
        <v>66.611999999999995</v>
      </c>
      <c r="D12" s="60">
        <f>VLOOKUP($A12,'Return Data'!$B$7:$R$2292,10,0)</f>
        <v>6.9375</v>
      </c>
      <c r="E12" s="61">
        <f t="shared" si="0"/>
        <v>2</v>
      </c>
      <c r="F12" s="60">
        <f>VLOOKUP($A12,'Return Data'!$B$7:$R$2292,11,0)</f>
        <v>-1.3188</v>
      </c>
      <c r="G12" s="61">
        <f t="shared" si="1"/>
        <v>7</v>
      </c>
      <c r="H12" s="60">
        <f>VLOOKUP($A12,'Return Data'!$B$7:$R$2292,12,0)</f>
        <v>-2.6392000000000002</v>
      </c>
      <c r="I12" s="61">
        <f t="shared" si="2"/>
        <v>6</v>
      </c>
      <c r="J12" s="60">
        <f>VLOOKUP($A12,'Return Data'!$B$7:$R$2292,13,0)</f>
        <v>7.9565999999999999</v>
      </c>
      <c r="K12" s="61">
        <f t="shared" si="3"/>
        <v>4</v>
      </c>
      <c r="L12" s="60">
        <f>VLOOKUP($A12,'Return Data'!$B$7:$R$2292,17,0)</f>
        <v>36.159799999999997</v>
      </c>
      <c r="M12" s="61">
        <f t="shared" si="4"/>
        <v>2</v>
      </c>
      <c r="N12" s="60">
        <f>VLOOKUP($A12,'Return Data'!$B$7:$R$2292,14,0)</f>
        <v>19.7654</v>
      </c>
      <c r="O12" s="61">
        <f t="shared" si="5"/>
        <v>6</v>
      </c>
      <c r="P12" s="60">
        <f>VLOOKUP($A12,'Return Data'!$B$7:$R$2292,15,0)</f>
        <v>12.2233</v>
      </c>
      <c r="Q12" s="61">
        <f>RANK(P12,P$8:P$28,0)</f>
        <v>4</v>
      </c>
      <c r="R12" s="60">
        <f>VLOOKUP($A12,'Return Data'!$B$7:$R$2292,16,0)</f>
        <v>13.4419</v>
      </c>
      <c r="S12" s="62">
        <f t="shared" si="6"/>
        <v>13</v>
      </c>
    </row>
    <row r="13" spans="1:20" x14ac:dyDescent="0.3">
      <c r="A13" s="58" t="s">
        <v>795</v>
      </c>
      <c r="B13" s="59">
        <f>VLOOKUP($A13,'Return Data'!$B$7:$R$2292,3,0)</f>
        <v>44777</v>
      </c>
      <c r="C13" s="60">
        <f>VLOOKUP($A13,'Return Data'!$B$7:$R$2292,4,0)</f>
        <v>122.047</v>
      </c>
      <c r="D13" s="60">
        <f>VLOOKUP($A13,'Return Data'!$B$7:$R$2292,10,0)</f>
        <v>6.7544000000000004</v>
      </c>
      <c r="E13" s="61">
        <f t="shared" si="0"/>
        <v>3</v>
      </c>
      <c r="F13" s="60">
        <f>VLOOKUP($A13,'Return Data'!$B$7:$R$2292,11,0)</f>
        <v>4.774</v>
      </c>
      <c r="G13" s="61">
        <f t="shared" si="1"/>
        <v>1</v>
      </c>
      <c r="H13" s="60">
        <f>VLOOKUP($A13,'Return Data'!$B$7:$R$2292,12,0)</f>
        <v>5.6711</v>
      </c>
      <c r="I13" s="61">
        <f t="shared" si="2"/>
        <v>1</v>
      </c>
      <c r="J13" s="60">
        <f>VLOOKUP($A13,'Return Data'!$B$7:$R$2292,13,0)</f>
        <v>18.252300000000002</v>
      </c>
      <c r="K13" s="61">
        <f t="shared" si="3"/>
        <v>1</v>
      </c>
      <c r="L13" s="60">
        <f>VLOOKUP($A13,'Return Data'!$B$7:$R$2292,17,0)</f>
        <v>35.457700000000003</v>
      </c>
      <c r="M13" s="61">
        <f t="shared" si="4"/>
        <v>3</v>
      </c>
      <c r="N13" s="60">
        <f>VLOOKUP($A13,'Return Data'!$B$7:$R$2292,14,0)</f>
        <v>19.168500000000002</v>
      </c>
      <c r="O13" s="61">
        <f t="shared" si="5"/>
        <v>7</v>
      </c>
      <c r="P13" s="60">
        <f>VLOOKUP($A13,'Return Data'!$B$7:$R$2292,15,0)</f>
        <v>9.3191000000000006</v>
      </c>
      <c r="Q13" s="61">
        <f>RANK(P13,P$8:P$28,0)</f>
        <v>10</v>
      </c>
      <c r="R13" s="60">
        <f>VLOOKUP($A13,'Return Data'!$B$7:$R$2292,16,0)</f>
        <v>15.0091</v>
      </c>
      <c r="S13" s="62">
        <f t="shared" si="6"/>
        <v>8</v>
      </c>
    </row>
    <row r="14" spans="1:20" x14ac:dyDescent="0.3">
      <c r="A14" s="58" t="s">
        <v>798</v>
      </c>
      <c r="B14" s="59">
        <f>VLOOKUP($A14,'Return Data'!$B$7:$R$2292,3,0)</f>
        <v>44777</v>
      </c>
      <c r="C14" s="60">
        <f>VLOOKUP($A14,'Return Data'!$B$7:$R$2292,4,0)</f>
        <v>49.71</v>
      </c>
      <c r="D14" s="60">
        <f>VLOOKUP($A14,'Return Data'!$B$7:$R$2292,10,0)</f>
        <v>6.7424999999999997</v>
      </c>
      <c r="E14" s="61">
        <f t="shared" si="0"/>
        <v>4</v>
      </c>
      <c r="F14" s="60">
        <f>VLOOKUP($A14,'Return Data'!$B$7:$R$2292,11,0)</f>
        <v>-8.0399999999999999E-2</v>
      </c>
      <c r="G14" s="61">
        <f t="shared" si="1"/>
        <v>3</v>
      </c>
      <c r="H14" s="60">
        <f>VLOOKUP($A14,'Return Data'!$B$7:$R$2292,12,0)</f>
        <v>-2.5293999999999999</v>
      </c>
      <c r="I14" s="61">
        <f t="shared" si="2"/>
        <v>5</v>
      </c>
      <c r="J14" s="60">
        <f>VLOOKUP($A14,'Return Data'!$B$7:$R$2292,13,0)</f>
        <v>8.1121999999999996</v>
      </c>
      <c r="K14" s="61">
        <f t="shared" si="3"/>
        <v>3</v>
      </c>
      <c r="L14" s="60">
        <f>VLOOKUP($A14,'Return Data'!$B$7:$R$2292,17,0)</f>
        <v>28.4892</v>
      </c>
      <c r="M14" s="61">
        <f t="shared" si="4"/>
        <v>5</v>
      </c>
      <c r="N14" s="60">
        <f>VLOOKUP($A14,'Return Data'!$B$7:$R$2292,14,0)</f>
        <v>20.271000000000001</v>
      </c>
      <c r="O14" s="61">
        <f t="shared" si="5"/>
        <v>4</v>
      </c>
      <c r="P14" s="60">
        <f>VLOOKUP($A14,'Return Data'!$B$7:$R$2292,15,0)</f>
        <v>12.1099</v>
      </c>
      <c r="Q14" s="61">
        <f>RANK(P14,P$8:P$28,0)</f>
        <v>6</v>
      </c>
      <c r="R14" s="60">
        <f>VLOOKUP($A14,'Return Data'!$B$7:$R$2292,16,0)</f>
        <v>12.9231</v>
      </c>
      <c r="S14" s="62">
        <f t="shared" si="6"/>
        <v>14</v>
      </c>
    </row>
    <row r="15" spans="1:20" x14ac:dyDescent="0.3">
      <c r="A15" s="58" t="s">
        <v>801</v>
      </c>
      <c r="B15" s="59">
        <f>VLOOKUP($A15,'Return Data'!$B$7:$R$2292,3,0)</f>
        <v>44777</v>
      </c>
      <c r="C15" s="60">
        <f>VLOOKUP($A15,'Return Data'!$B$7:$R$2292,4,0)</f>
        <v>15.04</v>
      </c>
      <c r="D15" s="60">
        <f>VLOOKUP($A15,'Return Data'!$B$7:$R$2292,10,0)</f>
        <v>4.5170000000000003</v>
      </c>
      <c r="E15" s="61">
        <f t="shared" si="0"/>
        <v>11</v>
      </c>
      <c r="F15" s="60">
        <f>VLOOKUP($A15,'Return Data'!$B$7:$R$2292,11,0)</f>
        <v>-2.3376999999999999</v>
      </c>
      <c r="G15" s="61">
        <f t="shared" si="1"/>
        <v>8</v>
      </c>
      <c r="H15" s="60">
        <f>VLOOKUP($A15,'Return Data'!$B$7:$R$2292,12,0)</f>
        <v>-4.9305000000000003</v>
      </c>
      <c r="I15" s="61">
        <f t="shared" si="2"/>
        <v>13</v>
      </c>
      <c r="J15" s="60">
        <f>VLOOKUP($A15,'Return Data'!$B$7:$R$2292,13,0)</f>
        <v>7.891</v>
      </c>
      <c r="K15" s="61">
        <f t="shared" si="3"/>
        <v>5</v>
      </c>
      <c r="L15" s="60">
        <f>VLOOKUP($A15,'Return Data'!$B$7:$R$2292,17,0)</f>
        <v>23.8828</v>
      </c>
      <c r="M15" s="61">
        <f t="shared" si="4"/>
        <v>14</v>
      </c>
      <c r="N15" s="60">
        <f>VLOOKUP($A15,'Return Data'!$B$7:$R$2292,14,0)</f>
        <v>17.2851</v>
      </c>
      <c r="O15" s="61">
        <f t="shared" si="5"/>
        <v>9</v>
      </c>
      <c r="P15" s="60"/>
      <c r="Q15" s="61"/>
      <c r="R15" s="60">
        <f>VLOOKUP($A15,'Return Data'!$B$7:$R$2292,16,0)</f>
        <v>9.0414999999999992</v>
      </c>
      <c r="S15" s="62">
        <f t="shared" si="6"/>
        <v>19</v>
      </c>
    </row>
    <row r="16" spans="1:20" x14ac:dyDescent="0.3">
      <c r="A16" s="58" t="s">
        <v>803</v>
      </c>
      <c r="B16" s="59">
        <f>VLOOKUP($A16,'Return Data'!$B$7:$R$2292,3,0)</f>
        <v>44777</v>
      </c>
      <c r="C16" s="60">
        <f>VLOOKUP($A16,'Return Data'!$B$7:$R$2292,4,0)</f>
        <v>53.014000000000003</v>
      </c>
      <c r="D16" s="60">
        <f>VLOOKUP($A16,'Return Data'!$B$7:$R$2292,10,0)</f>
        <v>5.3327999999999998</v>
      </c>
      <c r="E16" s="61">
        <f t="shared" si="0"/>
        <v>7</v>
      </c>
      <c r="F16" s="60">
        <f>VLOOKUP($A16,'Return Data'!$B$7:$R$2292,11,0)</f>
        <v>-3.7858000000000001</v>
      </c>
      <c r="G16" s="61">
        <f t="shared" si="1"/>
        <v>16</v>
      </c>
      <c r="H16" s="60">
        <f>VLOOKUP($A16,'Return Data'!$B$7:$R$2292,12,0)</f>
        <v>-4.6338999999999997</v>
      </c>
      <c r="I16" s="61">
        <f t="shared" si="2"/>
        <v>11</v>
      </c>
      <c r="J16" s="60">
        <f>VLOOKUP($A16,'Return Data'!$B$7:$R$2292,13,0)</f>
        <v>3.4218000000000002</v>
      </c>
      <c r="K16" s="61">
        <f t="shared" si="3"/>
        <v>12</v>
      </c>
      <c r="L16" s="60">
        <f>VLOOKUP($A16,'Return Data'!$B$7:$R$2292,17,0)</f>
        <v>18.285900000000002</v>
      </c>
      <c r="M16" s="61">
        <f t="shared" si="4"/>
        <v>21</v>
      </c>
      <c r="N16" s="60">
        <f>VLOOKUP($A16,'Return Data'!$B$7:$R$2292,14,0)</f>
        <v>17.068000000000001</v>
      </c>
      <c r="O16" s="61">
        <f t="shared" si="5"/>
        <v>10</v>
      </c>
      <c r="P16" s="60">
        <f>VLOOKUP($A16,'Return Data'!$B$7:$R$2292,15,0)</f>
        <v>7.8303000000000003</v>
      </c>
      <c r="Q16" s="61">
        <f>RANK(P16,P$8:P$28,0)</f>
        <v>13</v>
      </c>
      <c r="R16" s="60">
        <f>VLOOKUP($A16,'Return Data'!$B$7:$R$2292,16,0)</f>
        <v>10.707599999999999</v>
      </c>
      <c r="S16" s="62">
        <f t="shared" si="6"/>
        <v>17</v>
      </c>
    </row>
    <row r="17" spans="1:19" x14ac:dyDescent="0.3">
      <c r="A17" s="58" t="s">
        <v>805</v>
      </c>
      <c r="B17" s="59">
        <f>VLOOKUP($A17,'Return Data'!$B$7:$R$2292,3,0)</f>
        <v>44777</v>
      </c>
      <c r="C17" s="60">
        <f>VLOOKUP($A17,'Return Data'!$B$7:$R$2292,4,0)</f>
        <v>28.841000000000001</v>
      </c>
      <c r="D17" s="60">
        <f>VLOOKUP($A17,'Return Data'!$B$7:$R$2292,10,0)</f>
        <v>4.0910000000000002</v>
      </c>
      <c r="E17" s="61">
        <f t="shared" si="0"/>
        <v>15</v>
      </c>
      <c r="F17" s="60">
        <f>VLOOKUP($A17,'Return Data'!$B$7:$R$2292,11,0)</f>
        <v>-5.8733000000000004</v>
      </c>
      <c r="G17" s="61">
        <f t="shared" si="1"/>
        <v>19</v>
      </c>
      <c r="H17" s="60">
        <f>VLOOKUP($A17,'Return Data'!$B$7:$R$2292,12,0)</f>
        <v>-6.0385</v>
      </c>
      <c r="I17" s="61">
        <f t="shared" si="2"/>
        <v>16</v>
      </c>
      <c r="J17" s="60">
        <f>VLOOKUP($A17,'Return Data'!$B$7:$R$2292,13,0)</f>
        <v>1.8077000000000001</v>
      </c>
      <c r="K17" s="61">
        <f t="shared" si="3"/>
        <v>15</v>
      </c>
      <c r="L17" s="60">
        <f>VLOOKUP($A17,'Return Data'!$B$7:$R$2292,17,0)</f>
        <v>28.0901</v>
      </c>
      <c r="M17" s="61">
        <f t="shared" si="4"/>
        <v>6</v>
      </c>
      <c r="N17" s="60">
        <f>VLOOKUP($A17,'Return Data'!$B$7:$R$2292,14,0)</f>
        <v>21.927199999999999</v>
      </c>
      <c r="O17" s="61">
        <f t="shared" si="5"/>
        <v>3</v>
      </c>
      <c r="P17" s="60">
        <f>VLOOKUP($A17,'Return Data'!$B$7:$R$2292,15,0)</f>
        <v>14.6304</v>
      </c>
      <c r="Q17" s="61">
        <f>RANK(P17,P$8:P$28,0)</f>
        <v>1</v>
      </c>
      <c r="R17" s="60">
        <f>VLOOKUP($A17,'Return Data'!$B$7:$R$2292,16,0)</f>
        <v>14.6107</v>
      </c>
      <c r="S17" s="62">
        <f t="shared" si="6"/>
        <v>9</v>
      </c>
    </row>
    <row r="18" spans="1:19" x14ac:dyDescent="0.3">
      <c r="A18" s="58" t="s">
        <v>2013</v>
      </c>
      <c r="B18" s="59">
        <f>VLOOKUP($A18,'Return Data'!$B$7:$R$2292,3,0)</f>
        <v>44777</v>
      </c>
      <c r="C18" s="60">
        <f>VLOOKUP($A18,'Return Data'!$B$7:$R$2292,4,0)</f>
        <v>11.5045</v>
      </c>
      <c r="D18" s="60">
        <f>VLOOKUP($A18,'Return Data'!$B$7:$R$2292,10,0)</f>
        <v>5.0773999999999999</v>
      </c>
      <c r="E18" s="61">
        <f t="shared" si="0"/>
        <v>8</v>
      </c>
      <c r="F18" s="60">
        <f>VLOOKUP($A18,'Return Data'!$B$7:$R$2292,11,0)</f>
        <v>-2.3734999999999999</v>
      </c>
      <c r="G18" s="61">
        <f t="shared" si="1"/>
        <v>9</v>
      </c>
      <c r="H18" s="60">
        <f>VLOOKUP($A18,'Return Data'!$B$7:$R$2292,12,0)</f>
        <v>-6.3426</v>
      </c>
      <c r="I18" s="61">
        <f t="shared" si="2"/>
        <v>17</v>
      </c>
      <c r="J18" s="60">
        <f>VLOOKUP($A18,'Return Data'!$B$7:$R$2292,13,0)</f>
        <v>6.3350999999999997</v>
      </c>
      <c r="K18" s="61">
        <f t="shared" si="3"/>
        <v>6</v>
      </c>
      <c r="L18" s="60">
        <f>VLOOKUP($A18,'Return Data'!$B$7:$R$2292,17,0)</f>
        <v>21.525600000000001</v>
      </c>
      <c r="M18" s="61">
        <f t="shared" si="4"/>
        <v>16</v>
      </c>
      <c r="N18" s="60">
        <f>VLOOKUP($A18,'Return Data'!$B$7:$R$2292,14,0)</f>
        <v>11.0403</v>
      </c>
      <c r="O18" s="61">
        <f t="shared" si="5"/>
        <v>17</v>
      </c>
      <c r="P18" s="60">
        <f>VLOOKUP($A18,'Return Data'!$B$7:$R$2292,15,0)</f>
        <v>6.1769999999999996</v>
      </c>
      <c r="Q18" s="61">
        <f>RANK(P18,P$8:P$28,0)</f>
        <v>14</v>
      </c>
      <c r="R18" s="60">
        <f>VLOOKUP($A18,'Return Data'!$B$7:$R$2292,16,0)</f>
        <v>0.97640000000000005</v>
      </c>
      <c r="S18" s="62">
        <f t="shared" si="6"/>
        <v>21</v>
      </c>
    </row>
    <row r="19" spans="1:19" x14ac:dyDescent="0.3">
      <c r="A19" s="58" t="s">
        <v>807</v>
      </c>
      <c r="B19" s="59">
        <f>VLOOKUP($A19,'Return Data'!$B$7:$R$2292,3,0)</f>
        <v>44777</v>
      </c>
      <c r="C19" s="60">
        <f>VLOOKUP($A19,'Return Data'!$B$7:$R$2292,4,0)</f>
        <v>16.190000000000001</v>
      </c>
      <c r="D19" s="60">
        <f>VLOOKUP($A19,'Return Data'!$B$7:$R$2292,10,0)</f>
        <v>4.1492000000000004</v>
      </c>
      <c r="E19" s="61">
        <f t="shared" si="0"/>
        <v>14</v>
      </c>
      <c r="F19" s="60">
        <f>VLOOKUP($A19,'Return Data'!$B$7:$R$2292,11,0)</f>
        <v>-3.0655000000000001</v>
      </c>
      <c r="G19" s="61">
        <f t="shared" si="1"/>
        <v>15</v>
      </c>
      <c r="H19" s="60">
        <f>VLOOKUP($A19,'Return Data'!$B$7:$R$2292,12,0)</f>
        <v>-3.6768000000000001</v>
      </c>
      <c r="I19" s="61">
        <f t="shared" si="2"/>
        <v>7</v>
      </c>
      <c r="J19" s="60">
        <f>VLOOKUP($A19,'Return Data'!$B$7:$R$2292,13,0)</f>
        <v>5.4379999999999997</v>
      </c>
      <c r="K19" s="61">
        <f t="shared" si="3"/>
        <v>8</v>
      </c>
      <c r="L19" s="60">
        <f>VLOOKUP($A19,'Return Data'!$B$7:$R$2292,17,0)</f>
        <v>26.221599999999999</v>
      </c>
      <c r="M19" s="61">
        <f t="shared" si="4"/>
        <v>11</v>
      </c>
      <c r="N19" s="60"/>
      <c r="O19" s="61"/>
      <c r="P19" s="60"/>
      <c r="Q19" s="61"/>
      <c r="R19" s="60">
        <f>VLOOKUP($A19,'Return Data'!$B$7:$R$2292,16,0)</f>
        <v>17.084099999999999</v>
      </c>
      <c r="S19" s="62">
        <f t="shared" si="6"/>
        <v>4</v>
      </c>
    </row>
    <row r="20" spans="1:19" x14ac:dyDescent="0.3">
      <c r="A20" s="58" t="s">
        <v>809</v>
      </c>
      <c r="B20" s="59">
        <f>VLOOKUP($A20,'Return Data'!$B$7:$R$2292,3,0)</f>
        <v>44777</v>
      </c>
      <c r="C20" s="60">
        <f>VLOOKUP($A20,'Return Data'!$B$7:$R$2292,4,0)</f>
        <v>15.628</v>
      </c>
      <c r="D20" s="60">
        <f>VLOOKUP($A20,'Return Data'!$B$7:$R$2292,10,0)</f>
        <v>4.2701000000000002</v>
      </c>
      <c r="E20" s="61">
        <f t="shared" si="0"/>
        <v>13</v>
      </c>
      <c r="F20" s="60">
        <f>VLOOKUP($A20,'Return Data'!$B$7:$R$2292,11,0)</f>
        <v>-2.5017</v>
      </c>
      <c r="G20" s="61">
        <f t="shared" si="1"/>
        <v>11</v>
      </c>
      <c r="H20" s="60">
        <f>VLOOKUP($A20,'Return Data'!$B$7:$R$2292,12,0)</f>
        <v>-4.2577999999999996</v>
      </c>
      <c r="I20" s="61">
        <f t="shared" si="2"/>
        <v>9</v>
      </c>
      <c r="J20" s="60">
        <f>VLOOKUP($A20,'Return Data'!$B$7:$R$2292,13,0)</f>
        <v>0.1474</v>
      </c>
      <c r="K20" s="61">
        <f t="shared" si="3"/>
        <v>18</v>
      </c>
      <c r="L20" s="60">
        <f>VLOOKUP($A20,'Return Data'!$B$7:$R$2292,17,0)</f>
        <v>18.5014</v>
      </c>
      <c r="M20" s="61">
        <f t="shared" si="4"/>
        <v>20</v>
      </c>
      <c r="N20" s="60">
        <f>VLOOKUP($A20,'Return Data'!$B$7:$R$2292,14,0)</f>
        <v>14.8139</v>
      </c>
      <c r="O20" s="61">
        <f>RANK(N20,N$8:N$28,0)</f>
        <v>15</v>
      </c>
      <c r="P20" s="60"/>
      <c r="Q20" s="61"/>
      <c r="R20" s="60">
        <f>VLOOKUP($A20,'Return Data'!$B$7:$R$2292,16,0)</f>
        <v>12.651199999999999</v>
      </c>
      <c r="S20" s="62">
        <f t="shared" si="6"/>
        <v>16</v>
      </c>
    </row>
    <row r="21" spans="1:19" x14ac:dyDescent="0.3">
      <c r="A21" s="58" t="s">
        <v>811</v>
      </c>
      <c r="B21" s="59">
        <f>VLOOKUP($A21,'Return Data'!$B$7:$R$2292,3,0)</f>
        <v>44777</v>
      </c>
      <c r="C21" s="60">
        <f>VLOOKUP($A21,'Return Data'!$B$7:$R$2292,4,0)</f>
        <v>18.561</v>
      </c>
      <c r="D21" s="60">
        <f>VLOOKUP($A21,'Return Data'!$B$7:$R$2292,10,0)</f>
        <v>2.5299999999999998</v>
      </c>
      <c r="E21" s="61">
        <f t="shared" si="0"/>
        <v>18</v>
      </c>
      <c r="F21" s="60">
        <f>VLOOKUP($A21,'Return Data'!$B$7:$R$2292,11,0)</f>
        <v>-6.1391</v>
      </c>
      <c r="G21" s="61">
        <f t="shared" si="1"/>
        <v>20</v>
      </c>
      <c r="H21" s="60">
        <f>VLOOKUP($A21,'Return Data'!$B$7:$R$2292,12,0)</f>
        <v>-8.4357000000000006</v>
      </c>
      <c r="I21" s="61">
        <f t="shared" si="2"/>
        <v>19</v>
      </c>
      <c r="J21" s="60">
        <f>VLOOKUP($A21,'Return Data'!$B$7:$R$2292,13,0)</f>
        <v>1.6261000000000001</v>
      </c>
      <c r="K21" s="61">
        <f t="shared" si="3"/>
        <v>16</v>
      </c>
      <c r="L21" s="60">
        <f>VLOOKUP($A21,'Return Data'!$B$7:$R$2292,17,0)</f>
        <v>27.621700000000001</v>
      </c>
      <c r="M21" s="61">
        <f t="shared" si="4"/>
        <v>7</v>
      </c>
      <c r="N21" s="60"/>
      <c r="O21" s="61"/>
      <c r="P21" s="60"/>
      <c r="Q21" s="61"/>
      <c r="R21" s="60">
        <f>VLOOKUP($A21,'Return Data'!$B$7:$R$2292,16,0)</f>
        <v>21.122699999999998</v>
      </c>
      <c r="S21" s="62">
        <f t="shared" si="6"/>
        <v>1</v>
      </c>
    </row>
    <row r="22" spans="1:19" x14ac:dyDescent="0.3">
      <c r="A22" s="58" t="s">
        <v>813</v>
      </c>
      <c r="B22" s="59">
        <f>VLOOKUP($A22,'Return Data'!$B$7:$R$2292,3,0)</f>
        <v>44777</v>
      </c>
      <c r="C22" s="60">
        <f>VLOOKUP($A22,'Return Data'!$B$7:$R$2292,4,0)</f>
        <v>32.240400000000001</v>
      </c>
      <c r="D22" s="60">
        <f>VLOOKUP($A22,'Return Data'!$B$7:$R$2292,10,0)</f>
        <v>7.8457999999999997</v>
      </c>
      <c r="E22" s="61">
        <f t="shared" si="0"/>
        <v>1</v>
      </c>
      <c r="F22" s="60">
        <f>VLOOKUP($A22,'Return Data'!$B$7:$R$2292,11,0)</f>
        <v>-0.47389999999999999</v>
      </c>
      <c r="G22" s="61">
        <f t="shared" si="1"/>
        <v>5</v>
      </c>
      <c r="H22" s="60">
        <f>VLOOKUP($A22,'Return Data'!$B$7:$R$2292,12,0)</f>
        <v>-5.5983999999999998</v>
      </c>
      <c r="I22" s="61">
        <f t="shared" si="2"/>
        <v>15</v>
      </c>
      <c r="J22" s="60">
        <f>VLOOKUP($A22,'Return Data'!$B$7:$R$2292,13,0)</f>
        <v>-0.63149999999999995</v>
      </c>
      <c r="K22" s="61">
        <f t="shared" si="3"/>
        <v>19</v>
      </c>
      <c r="L22" s="60">
        <f>VLOOKUP($A22,'Return Data'!$B$7:$R$2292,17,0)</f>
        <v>18.638500000000001</v>
      </c>
      <c r="M22" s="61">
        <f t="shared" si="4"/>
        <v>19</v>
      </c>
      <c r="N22" s="60">
        <f>VLOOKUP($A22,'Return Data'!$B$7:$R$2292,14,0)</f>
        <v>15.5504</v>
      </c>
      <c r="O22" s="61">
        <f>RANK(N22,N$8:N$28,0)</f>
        <v>13</v>
      </c>
      <c r="P22" s="60">
        <f>VLOOKUP($A22,'Return Data'!$B$7:$R$2292,15,0)</f>
        <v>9.1170000000000009</v>
      </c>
      <c r="Q22" s="61">
        <f>RANK(P22,P$8:P$28,0)</f>
        <v>11</v>
      </c>
      <c r="R22" s="60">
        <f>VLOOKUP($A22,'Return Data'!$B$7:$R$2292,16,0)</f>
        <v>13.517799999999999</v>
      </c>
      <c r="S22" s="62">
        <f t="shared" si="6"/>
        <v>12</v>
      </c>
    </row>
    <row r="23" spans="1:19" x14ac:dyDescent="0.3">
      <c r="A23" s="58" t="s">
        <v>814</v>
      </c>
      <c r="B23" s="59">
        <f>VLOOKUP($A23,'Return Data'!$B$7:$R$2292,3,0)</f>
        <v>44777</v>
      </c>
      <c r="C23" s="60">
        <f>VLOOKUP($A23,'Return Data'!$B$7:$R$2292,4,0)</f>
        <v>79.275899999999993</v>
      </c>
      <c r="D23" s="60">
        <f>VLOOKUP($A23,'Return Data'!$B$7:$R$2292,10,0)</f>
        <v>5.5404999999999998</v>
      </c>
      <c r="E23" s="61">
        <f t="shared" si="0"/>
        <v>6</v>
      </c>
      <c r="F23" s="60">
        <f>VLOOKUP($A23,'Return Data'!$B$7:$R$2292,11,0)</f>
        <v>-0.53890000000000005</v>
      </c>
      <c r="G23" s="61">
        <f t="shared" si="1"/>
        <v>6</v>
      </c>
      <c r="H23" s="60">
        <f>VLOOKUP($A23,'Return Data'!$B$7:$R$2292,12,0)</f>
        <v>-0.7278</v>
      </c>
      <c r="I23" s="61">
        <f t="shared" si="2"/>
        <v>3</v>
      </c>
      <c r="J23" s="60">
        <f>VLOOKUP($A23,'Return Data'!$B$7:$R$2292,13,0)</f>
        <v>9.3031000000000006</v>
      </c>
      <c r="K23" s="61">
        <f t="shared" si="3"/>
        <v>2</v>
      </c>
      <c r="L23" s="60">
        <f>VLOOKUP($A23,'Return Data'!$B$7:$R$2292,17,0)</f>
        <v>36.402099999999997</v>
      </c>
      <c r="M23" s="61">
        <f t="shared" si="4"/>
        <v>1</v>
      </c>
      <c r="N23" s="60">
        <f>VLOOKUP($A23,'Return Data'!$B$7:$R$2292,14,0)</f>
        <v>22.16</v>
      </c>
      <c r="O23" s="61">
        <f>RANK(N23,N$8:N$28,0)</f>
        <v>1</v>
      </c>
      <c r="P23" s="60">
        <f>VLOOKUP($A23,'Return Data'!$B$7:$R$2292,15,0)</f>
        <v>12.0182</v>
      </c>
      <c r="Q23" s="61">
        <f>RANK(P23,P$8:P$28,0)</f>
        <v>7</v>
      </c>
      <c r="R23" s="60">
        <f>VLOOKUP($A23,'Return Data'!$B$7:$R$2292,16,0)</f>
        <v>14.176500000000001</v>
      </c>
      <c r="S23" s="62">
        <f t="shared" si="6"/>
        <v>10</v>
      </c>
    </row>
    <row r="24" spans="1:19" x14ac:dyDescent="0.3">
      <c r="A24" s="58" t="s">
        <v>816</v>
      </c>
      <c r="B24" s="59">
        <f>VLOOKUP($A24,'Return Data'!$B$7:$R$2292,3,0)</f>
        <v>44777</v>
      </c>
      <c r="C24" s="60">
        <f>VLOOKUP($A24,'Return Data'!$B$7:$R$2292,4,0)</f>
        <v>54.459800000000001</v>
      </c>
      <c r="D24" s="60">
        <f>VLOOKUP($A24,'Return Data'!$B$7:$R$2292,10,0)</f>
        <v>1.3157000000000001</v>
      </c>
      <c r="E24" s="61">
        <f t="shared" si="0"/>
        <v>21</v>
      </c>
      <c r="F24" s="60">
        <f>VLOOKUP($A24,'Return Data'!$B$7:$R$2292,11,0)</f>
        <v>-0.35349999999999998</v>
      </c>
      <c r="G24" s="61">
        <f t="shared" si="1"/>
        <v>4</v>
      </c>
      <c r="H24" s="60">
        <f>VLOOKUP($A24,'Return Data'!$B$7:$R$2292,12,0)</f>
        <v>1.1585000000000001</v>
      </c>
      <c r="I24" s="61">
        <f t="shared" si="2"/>
        <v>2</v>
      </c>
      <c r="J24" s="60">
        <f>VLOOKUP($A24,'Return Data'!$B$7:$R$2292,13,0)</f>
        <v>2.5506000000000002</v>
      </c>
      <c r="K24" s="61">
        <f t="shared" si="3"/>
        <v>14</v>
      </c>
      <c r="L24" s="60">
        <f>VLOOKUP($A24,'Return Data'!$B$7:$R$2292,17,0)</f>
        <v>30.769100000000002</v>
      </c>
      <c r="M24" s="61">
        <f t="shared" si="4"/>
        <v>4</v>
      </c>
      <c r="N24" s="60">
        <f>VLOOKUP($A24,'Return Data'!$B$7:$R$2292,14,0)</f>
        <v>21.957599999999999</v>
      </c>
      <c r="O24" s="61">
        <f>RANK(N24,N$8:N$28,0)</f>
        <v>2</v>
      </c>
      <c r="P24" s="60">
        <f>VLOOKUP($A24,'Return Data'!$B$7:$R$2292,15,0)</f>
        <v>13.484500000000001</v>
      </c>
      <c r="Q24" s="61">
        <f>RANK(P24,P$8:P$28,0)</f>
        <v>3</v>
      </c>
      <c r="R24" s="60">
        <f>VLOOKUP($A24,'Return Data'!$B$7:$R$2292,16,0)</f>
        <v>12.8535</v>
      </c>
      <c r="S24" s="62">
        <f t="shared" si="6"/>
        <v>15</v>
      </c>
    </row>
    <row r="25" spans="1:19" x14ac:dyDescent="0.3">
      <c r="A25" s="58" t="s">
        <v>819</v>
      </c>
      <c r="B25" s="59">
        <f>VLOOKUP($A25,'Return Data'!$B$7:$R$2292,3,0)</f>
        <v>44777</v>
      </c>
      <c r="C25" s="60">
        <f>VLOOKUP($A25,'Return Data'!$B$7:$R$2292,4,0)</f>
        <v>227.9477</v>
      </c>
      <c r="D25" s="60">
        <f>VLOOKUP($A25,'Return Data'!$B$7:$R$2292,10,0)</f>
        <v>2.7012</v>
      </c>
      <c r="E25" s="61">
        <f t="shared" si="0"/>
        <v>17</v>
      </c>
      <c r="F25" s="60">
        <f>VLOOKUP($A25,'Return Data'!$B$7:$R$2292,11,0)</f>
        <v>-5.2442000000000002</v>
      </c>
      <c r="G25" s="61">
        <f t="shared" si="1"/>
        <v>17</v>
      </c>
      <c r="H25" s="60">
        <f>VLOOKUP($A25,'Return Data'!$B$7:$R$2292,12,0)</f>
        <v>-9.3150999999999993</v>
      </c>
      <c r="I25" s="61">
        <f t="shared" si="2"/>
        <v>20</v>
      </c>
      <c r="J25" s="60">
        <f>VLOOKUP($A25,'Return Data'!$B$7:$R$2292,13,0)</f>
        <v>4.2861000000000002</v>
      </c>
      <c r="K25" s="61">
        <f t="shared" si="3"/>
        <v>11</v>
      </c>
      <c r="L25" s="60">
        <f>VLOOKUP($A25,'Return Data'!$B$7:$R$2292,17,0)</f>
        <v>26.867100000000001</v>
      </c>
      <c r="M25" s="61">
        <f t="shared" si="4"/>
        <v>10</v>
      </c>
      <c r="N25" s="60">
        <f>VLOOKUP($A25,'Return Data'!$B$7:$R$2292,14,0)</f>
        <v>18.401599999999998</v>
      </c>
      <c r="O25" s="61">
        <f>RANK(N25,N$8:N$28,0)</f>
        <v>8</v>
      </c>
      <c r="P25" s="60">
        <f>VLOOKUP($A25,'Return Data'!$B$7:$R$2292,15,0)</f>
        <v>14.168699999999999</v>
      </c>
      <c r="Q25" s="61">
        <f>RANK(P25,P$8:P$28,0)</f>
        <v>2</v>
      </c>
      <c r="R25" s="60">
        <f>VLOOKUP($A25,'Return Data'!$B$7:$R$2292,16,0)</f>
        <v>19.172899999999998</v>
      </c>
      <c r="S25" s="62">
        <f t="shared" si="6"/>
        <v>3</v>
      </c>
    </row>
    <row r="26" spans="1:19" x14ac:dyDescent="0.3">
      <c r="A26" s="58" t="s">
        <v>1915</v>
      </c>
      <c r="B26" s="59">
        <f>VLOOKUP($A26,'Return Data'!$B$7:$R$2292,3,0)</f>
        <v>44777</v>
      </c>
      <c r="C26" s="60">
        <f>VLOOKUP($A26,'Return Data'!$B$7:$R$2292,4,0)</f>
        <v>105.11020000000001</v>
      </c>
      <c r="D26" s="60">
        <f>VLOOKUP($A26,'Return Data'!$B$7:$R$2292,10,0)</f>
        <v>2.0621999999999998</v>
      </c>
      <c r="E26" s="61">
        <f t="shared" si="0"/>
        <v>20</v>
      </c>
      <c r="F26" s="60">
        <f>VLOOKUP($A26,'Return Data'!$B$7:$R$2292,11,0)</f>
        <v>-5.6718000000000002</v>
      </c>
      <c r="G26" s="61">
        <f t="shared" si="1"/>
        <v>18</v>
      </c>
      <c r="H26" s="60">
        <f>VLOOKUP($A26,'Return Data'!$B$7:$R$2292,12,0)</f>
        <v>-7.0890000000000004</v>
      </c>
      <c r="I26" s="61">
        <f t="shared" si="2"/>
        <v>18</v>
      </c>
      <c r="J26" s="60">
        <f>VLOOKUP($A26,'Return Data'!$B$7:$R$2292,13,0)</f>
        <v>1.2915000000000001</v>
      </c>
      <c r="K26" s="61">
        <f t="shared" si="3"/>
        <v>17</v>
      </c>
      <c r="L26" s="60">
        <f>VLOOKUP($A26,'Return Data'!$B$7:$R$2292,17,0)</f>
        <v>26.0733</v>
      </c>
      <c r="M26" s="61">
        <f t="shared" si="4"/>
        <v>12</v>
      </c>
      <c r="N26" s="60">
        <f>VLOOKUP($A26,'Return Data'!$B$7:$R$2292,14,0)</f>
        <v>20.175599999999999</v>
      </c>
      <c r="O26" s="61">
        <f>RANK(N26,N$8:N$28,0)</f>
        <v>5</v>
      </c>
      <c r="P26" s="60">
        <f>VLOOKUP($A26,'Return Data'!$B$7:$R$2292,15,0)</f>
        <v>12.1447</v>
      </c>
      <c r="Q26" s="61">
        <f>RANK(P26,P$8:P$28,0)</f>
        <v>5</v>
      </c>
      <c r="R26" s="60">
        <f>VLOOKUP($A26,'Return Data'!$B$7:$R$2292,16,0)</f>
        <v>15.0883</v>
      </c>
      <c r="S26" s="62">
        <f t="shared" si="6"/>
        <v>7</v>
      </c>
    </row>
    <row r="27" spans="1:19" x14ac:dyDescent="0.3">
      <c r="A27" s="58" t="s">
        <v>823</v>
      </c>
      <c r="B27" s="59">
        <f>VLOOKUP($A27,'Return Data'!$B$7:$R$2292,3,0)</f>
        <v>44777</v>
      </c>
      <c r="C27" s="60">
        <f>VLOOKUP($A27,'Return Data'!$B$7:$R$2292,4,0)</f>
        <v>14.772500000000001</v>
      </c>
      <c r="D27" s="60">
        <f>VLOOKUP($A27,'Return Data'!$B$7:$R$2292,10,0)</f>
        <v>2.8481999999999998</v>
      </c>
      <c r="E27" s="61">
        <f t="shared" si="0"/>
        <v>16</v>
      </c>
      <c r="F27" s="60">
        <f>VLOOKUP($A27,'Return Data'!$B$7:$R$2292,11,0)</f>
        <v>-2.9586999999999999</v>
      </c>
      <c r="G27" s="61">
        <f t="shared" si="1"/>
        <v>14</v>
      </c>
      <c r="H27" s="60">
        <f>VLOOKUP($A27,'Return Data'!$B$7:$R$2292,12,0)</f>
        <v>-4.0373000000000001</v>
      </c>
      <c r="I27" s="61">
        <f t="shared" si="2"/>
        <v>8</v>
      </c>
      <c r="J27" s="60">
        <f>VLOOKUP($A27,'Return Data'!$B$7:$R$2292,13,0)</f>
        <v>2.8690000000000002</v>
      </c>
      <c r="K27" s="61">
        <f t="shared" si="3"/>
        <v>13</v>
      </c>
      <c r="L27" s="60">
        <f>VLOOKUP($A27,'Return Data'!$B$7:$R$2292,17,0)</f>
        <v>27.5349</v>
      </c>
      <c r="M27" s="61">
        <f t="shared" si="4"/>
        <v>8</v>
      </c>
      <c r="N27" s="60"/>
      <c r="O27" s="61"/>
      <c r="P27" s="60"/>
      <c r="Q27" s="61"/>
      <c r="R27" s="60">
        <f>VLOOKUP($A27,'Return Data'!$B$7:$R$2292,16,0)</f>
        <v>15.7623</v>
      </c>
      <c r="S27" s="62">
        <f t="shared" si="6"/>
        <v>5</v>
      </c>
    </row>
    <row r="28" spans="1:19" x14ac:dyDescent="0.3">
      <c r="A28" s="58" t="s">
        <v>825</v>
      </c>
      <c r="B28" s="59">
        <f>VLOOKUP($A28,'Return Data'!$B$7:$R$2292,3,0)</f>
        <v>44777</v>
      </c>
      <c r="C28" s="60">
        <f>VLOOKUP($A28,'Return Data'!$B$7:$R$2292,4,0)</f>
        <v>17.649999999999999</v>
      </c>
      <c r="D28" s="60">
        <f>VLOOKUP($A28,'Return Data'!$B$7:$R$2292,10,0)</f>
        <v>4.8723000000000001</v>
      </c>
      <c r="E28" s="61">
        <f t="shared" si="0"/>
        <v>9</v>
      </c>
      <c r="F28" s="60">
        <f>VLOOKUP($A28,'Return Data'!$B$7:$R$2292,11,0)</f>
        <v>-2.7547999999999999</v>
      </c>
      <c r="G28" s="61">
        <f t="shared" si="1"/>
        <v>12</v>
      </c>
      <c r="H28" s="60">
        <f>VLOOKUP($A28,'Return Data'!$B$7:$R$2292,12,0)</f>
        <v>-4.9029999999999996</v>
      </c>
      <c r="I28" s="61">
        <f t="shared" si="2"/>
        <v>12</v>
      </c>
      <c r="J28" s="60">
        <f>VLOOKUP($A28,'Return Data'!$B$7:$R$2292,13,0)</f>
        <v>4.4379</v>
      </c>
      <c r="K28" s="61">
        <f t="shared" si="3"/>
        <v>10</v>
      </c>
      <c r="L28" s="60">
        <f>VLOOKUP($A28,'Return Data'!$B$7:$R$2292,17,0)</f>
        <v>26.959499999999998</v>
      </c>
      <c r="M28" s="61">
        <f t="shared" si="4"/>
        <v>9</v>
      </c>
      <c r="N28" s="60"/>
      <c r="O28" s="61"/>
      <c r="P28" s="60"/>
      <c r="Q28" s="61"/>
      <c r="R28" s="60">
        <f>VLOOKUP($A28,'Return Data'!$B$7:$R$2292,16,0)</f>
        <v>20.8504</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4.526242857142857</v>
      </c>
      <c r="E30" s="69"/>
      <c r="F30" s="70">
        <f>AVERAGE(F8:F28)</f>
        <v>-2.4717809523809522</v>
      </c>
      <c r="G30" s="69"/>
      <c r="H30" s="70">
        <f>AVERAGE(H8:H28)</f>
        <v>-4.4546904761904758</v>
      </c>
      <c r="I30" s="69"/>
      <c r="J30" s="70">
        <f>AVERAGE(J8:J28)</f>
        <v>4.2652666666666663</v>
      </c>
      <c r="K30" s="69"/>
      <c r="L30" s="70">
        <f>AVERAGE(L8:L28)</f>
        <v>26.031871428571428</v>
      </c>
      <c r="M30" s="69"/>
      <c r="N30" s="70">
        <f>AVERAGE(N8:N28)</f>
        <v>17.776541176470587</v>
      </c>
      <c r="O30" s="69"/>
      <c r="P30" s="70">
        <f>AVERAGE(P8:P28)</f>
        <v>10.908092857142856</v>
      </c>
      <c r="Q30" s="69"/>
      <c r="R30" s="70">
        <f>AVERAGE(R8:R28)</f>
        <v>13.645257142857142</v>
      </c>
      <c r="S30" s="71"/>
    </row>
    <row r="31" spans="1:19" x14ac:dyDescent="0.3">
      <c r="A31" s="68" t="s">
        <v>28</v>
      </c>
      <c r="B31" s="69"/>
      <c r="C31" s="69"/>
      <c r="D31" s="70">
        <f>MIN(D8:D28)</f>
        <v>1.3157000000000001</v>
      </c>
      <c r="E31" s="69"/>
      <c r="F31" s="70">
        <f>MIN(F8:F28)</f>
        <v>-6.1580000000000004</v>
      </c>
      <c r="G31" s="69"/>
      <c r="H31" s="70">
        <f>MIN(H8:H28)</f>
        <v>-12.9933</v>
      </c>
      <c r="I31" s="69"/>
      <c r="J31" s="70">
        <f>MIN(J8:J28)</f>
        <v>-3.6495000000000002</v>
      </c>
      <c r="K31" s="69"/>
      <c r="L31" s="70">
        <f>MIN(L8:L28)</f>
        <v>18.285900000000002</v>
      </c>
      <c r="M31" s="69"/>
      <c r="N31" s="70">
        <f>MIN(N8:N28)</f>
        <v>11.0403</v>
      </c>
      <c r="O31" s="69"/>
      <c r="P31" s="70">
        <f>MIN(P8:P28)</f>
        <v>6.1769999999999996</v>
      </c>
      <c r="Q31" s="69"/>
      <c r="R31" s="70">
        <f>MIN(R8:R28)</f>
        <v>0.97640000000000005</v>
      </c>
      <c r="S31" s="71"/>
    </row>
    <row r="32" spans="1:19" ht="15" thickBot="1" x14ac:dyDescent="0.35">
      <c r="A32" s="72" t="s">
        <v>29</v>
      </c>
      <c r="B32" s="73"/>
      <c r="C32" s="73"/>
      <c r="D32" s="74">
        <f>MAX(D8:D28)</f>
        <v>7.8457999999999997</v>
      </c>
      <c r="E32" s="73"/>
      <c r="F32" s="74">
        <f>MAX(F8:F28)</f>
        <v>4.774</v>
      </c>
      <c r="G32" s="73"/>
      <c r="H32" s="74">
        <f>MAX(H8:H28)</f>
        <v>5.6711</v>
      </c>
      <c r="I32" s="73"/>
      <c r="J32" s="74">
        <f>MAX(J8:J28)</f>
        <v>18.252300000000002</v>
      </c>
      <c r="K32" s="73"/>
      <c r="L32" s="74">
        <f>MAX(L8:L28)</f>
        <v>36.402099999999997</v>
      </c>
      <c r="M32" s="73"/>
      <c r="N32" s="74">
        <f>MAX(N8:N28)</f>
        <v>22.16</v>
      </c>
      <c r="O32" s="73"/>
      <c r="P32" s="74">
        <f>MAX(P8:P28)</f>
        <v>14.6304</v>
      </c>
      <c r="Q32" s="73"/>
      <c r="R32" s="74">
        <f>MAX(R8:R28)</f>
        <v>21.122699999999998</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44777</v>
      </c>
      <c r="C8" s="60">
        <f>VLOOKUP($A8,'Return Data'!$B$7:$R$2292,4,0)</f>
        <v>55.772500000000001</v>
      </c>
      <c r="D8" s="60">
        <f>VLOOKUP($A8,'Return Data'!$B$7:$R$2292,10,0)</f>
        <v>1.5868</v>
      </c>
      <c r="E8" s="61">
        <f t="shared" ref="E8:E29" si="0">RANK(D8,D$8:D$29,0)</f>
        <v>17</v>
      </c>
      <c r="F8" s="60">
        <f>VLOOKUP($A8,'Return Data'!$B$7:$R$2292,11,0)</f>
        <v>-8.5306999999999995</v>
      </c>
      <c r="G8" s="61">
        <f t="shared" ref="G8:G29" si="1">RANK(F8,F$8:F$29,0)</f>
        <v>20</v>
      </c>
      <c r="H8" s="60">
        <f>VLOOKUP($A8,'Return Data'!$B$7:$R$2292,12,0)</f>
        <v>-8.6163000000000007</v>
      </c>
      <c r="I8" s="61">
        <f t="shared" ref="I8:I29" si="2">RANK(H8,H$8:H$29,0)</f>
        <v>20</v>
      </c>
      <c r="J8" s="60">
        <f>VLOOKUP($A8,'Return Data'!$B$7:$R$2292,13,0)</f>
        <v>-4.8189000000000002</v>
      </c>
      <c r="K8" s="61">
        <f t="shared" ref="K8:K29" si="3">RANK(J8,J$8:J$29,0)</f>
        <v>21</v>
      </c>
      <c r="L8" s="60">
        <f>VLOOKUP($A8,'Return Data'!$B$7:$R$2292,17,0)</f>
        <v>40.139099999999999</v>
      </c>
      <c r="M8" s="61">
        <f t="shared" ref="M8:M18" si="4">RANK(L8,L$8:L$29,0)</f>
        <v>20</v>
      </c>
      <c r="N8" s="60">
        <f>VLOOKUP($A8,'Return Data'!$B$7:$R$2292,14,0)</f>
        <v>20.424399999999999</v>
      </c>
      <c r="O8" s="61">
        <f>RANK(N8,N$8:N$29,0)</f>
        <v>20</v>
      </c>
      <c r="P8" s="60">
        <f>VLOOKUP($A8,'Return Data'!$B$7:$R$2292,15,0)</f>
        <v>7.1220999999999997</v>
      </c>
      <c r="Q8" s="61">
        <f>RANK(P8,P$8:P$29,0)</f>
        <v>15</v>
      </c>
      <c r="R8" s="60">
        <f>VLOOKUP($A8,'Return Data'!$B$7:$R$2292,16,0)</f>
        <v>16.142700000000001</v>
      </c>
      <c r="S8" s="62">
        <f t="shared" ref="S8:S29" si="5">RANK(R8,R$8:R$29,0)</f>
        <v>17</v>
      </c>
    </row>
    <row r="9" spans="1:20" x14ac:dyDescent="0.3">
      <c r="A9" s="58" t="s">
        <v>1358</v>
      </c>
      <c r="B9" s="59">
        <f>VLOOKUP($A9,'Return Data'!$B$7:$R$2292,3,0)</f>
        <v>44777</v>
      </c>
      <c r="C9" s="60">
        <f>VLOOKUP($A9,'Return Data'!$B$7:$R$2292,4,0)</f>
        <v>67.84</v>
      </c>
      <c r="D9" s="60">
        <f>VLOOKUP($A9,'Return Data'!$B$7:$R$2292,10,0)</f>
        <v>2.4155000000000002</v>
      </c>
      <c r="E9" s="61">
        <f t="shared" si="0"/>
        <v>11</v>
      </c>
      <c r="F9" s="60">
        <f>VLOOKUP($A9,'Return Data'!$B$7:$R$2292,11,0)</f>
        <v>-2.6964999999999999</v>
      </c>
      <c r="G9" s="61">
        <f t="shared" si="1"/>
        <v>10</v>
      </c>
      <c r="H9" s="60">
        <f>VLOOKUP($A9,'Return Data'!$B$7:$R$2292,12,0)</f>
        <v>2.5857999999999999</v>
      </c>
      <c r="I9" s="61">
        <f t="shared" si="2"/>
        <v>6</v>
      </c>
      <c r="J9" s="60">
        <f>VLOOKUP($A9,'Return Data'!$B$7:$R$2292,13,0)</f>
        <v>11.122</v>
      </c>
      <c r="K9" s="61">
        <f t="shared" si="3"/>
        <v>8</v>
      </c>
      <c r="L9" s="60">
        <f>VLOOKUP($A9,'Return Data'!$B$7:$R$2292,17,0)</f>
        <v>44.633699999999997</v>
      </c>
      <c r="M9" s="61">
        <f t="shared" si="4"/>
        <v>17</v>
      </c>
      <c r="N9" s="60">
        <f>VLOOKUP($A9,'Return Data'!$B$7:$R$2292,14,0)</f>
        <v>32.524299999999997</v>
      </c>
      <c r="O9" s="61">
        <f>RANK(N9,N$8:N$29,0)</f>
        <v>11</v>
      </c>
      <c r="P9" s="60">
        <f>VLOOKUP($A9,'Return Data'!$B$7:$R$2292,15,0)</f>
        <v>20.607500000000002</v>
      </c>
      <c r="Q9" s="61">
        <f>RANK(P9,P$8:P$29,0)</f>
        <v>2</v>
      </c>
      <c r="R9" s="60">
        <f>VLOOKUP($A9,'Return Data'!$B$7:$R$2292,16,0)</f>
        <v>24.663399999999999</v>
      </c>
      <c r="S9" s="62">
        <f t="shared" si="5"/>
        <v>7</v>
      </c>
    </row>
    <row r="10" spans="1:20" x14ac:dyDescent="0.3">
      <c r="A10" s="58" t="s">
        <v>2042</v>
      </c>
      <c r="B10" s="59">
        <f>VLOOKUP($A10,'Return Data'!$B$7:$R$2292,3,0)</f>
        <v>44777</v>
      </c>
      <c r="C10" s="60">
        <f>VLOOKUP($A10,'Return Data'!$B$7:$R$2292,4,0)</f>
        <v>27.15</v>
      </c>
      <c r="D10" s="60">
        <f>VLOOKUP($A10,'Return Data'!$B$7:$R$2292,10,0)</f>
        <v>2.3370000000000002</v>
      </c>
      <c r="E10" s="61">
        <f t="shared" si="0"/>
        <v>12</v>
      </c>
      <c r="F10" s="60">
        <f>VLOOKUP($A10,'Return Data'!$B$7:$R$2292,11,0)</f>
        <v>-4.6364999999999998</v>
      </c>
      <c r="G10" s="61">
        <f t="shared" si="1"/>
        <v>14</v>
      </c>
      <c r="H10" s="60">
        <f>VLOOKUP($A10,'Return Data'!$B$7:$R$2292,12,0)</f>
        <v>3.6799999999999999E-2</v>
      </c>
      <c r="I10" s="61">
        <f t="shared" si="2"/>
        <v>11</v>
      </c>
      <c r="J10" s="60">
        <f>VLOOKUP($A10,'Return Data'!$B$7:$R$2292,13,0)</f>
        <v>7.3547000000000002</v>
      </c>
      <c r="K10" s="61">
        <f t="shared" si="3"/>
        <v>12</v>
      </c>
      <c r="L10" s="60">
        <f>VLOOKUP($A10,'Return Data'!$B$7:$R$2292,17,0)</f>
        <v>49.607900000000001</v>
      </c>
      <c r="M10" s="61">
        <f t="shared" si="4"/>
        <v>8</v>
      </c>
      <c r="N10" s="60">
        <f>VLOOKUP($A10,'Return Data'!$B$7:$R$2292,14,0)</f>
        <v>41.824800000000003</v>
      </c>
      <c r="O10" s="61">
        <f>RANK(N10,N$8:N$29,0)</f>
        <v>2</v>
      </c>
      <c r="P10" s="60"/>
      <c r="Q10" s="61"/>
      <c r="R10" s="60">
        <f>VLOOKUP($A10,'Return Data'!$B$7:$R$2292,16,0)</f>
        <v>31.698699999999999</v>
      </c>
      <c r="S10" s="62">
        <f t="shared" si="5"/>
        <v>2</v>
      </c>
    </row>
    <row r="11" spans="1:20" x14ac:dyDescent="0.3">
      <c r="A11" s="58" t="s">
        <v>1360</v>
      </c>
      <c r="B11" s="59">
        <f>VLOOKUP($A11,'Return Data'!$B$7:$R$2292,3,0)</f>
        <v>44777</v>
      </c>
      <c r="C11" s="60">
        <f>VLOOKUP($A11,'Return Data'!$B$7:$R$2292,4,0)</f>
        <v>25.35</v>
      </c>
      <c r="D11" s="60">
        <f>VLOOKUP($A11,'Return Data'!$B$7:$R$2292,10,0)</f>
        <v>1.6847000000000001</v>
      </c>
      <c r="E11" s="61">
        <f t="shared" si="0"/>
        <v>16</v>
      </c>
      <c r="F11" s="60">
        <f>VLOOKUP($A11,'Return Data'!$B$7:$R$2292,11,0)</f>
        <v>0.31659999999999999</v>
      </c>
      <c r="G11" s="61">
        <f t="shared" si="1"/>
        <v>3</v>
      </c>
      <c r="H11" s="60">
        <f>VLOOKUP($A11,'Return Data'!$B$7:$R$2292,12,0)</f>
        <v>6.0669000000000004</v>
      </c>
      <c r="I11" s="61">
        <f t="shared" si="2"/>
        <v>1</v>
      </c>
      <c r="J11" s="60">
        <f>VLOOKUP($A11,'Return Data'!$B$7:$R$2292,13,0)</f>
        <v>18.292100000000001</v>
      </c>
      <c r="K11" s="61">
        <f t="shared" si="3"/>
        <v>1</v>
      </c>
      <c r="L11" s="60">
        <f>VLOOKUP($A11,'Return Data'!$B$7:$R$2292,17,0)</f>
        <v>55.231900000000003</v>
      </c>
      <c r="M11" s="61">
        <f t="shared" si="4"/>
        <v>2</v>
      </c>
      <c r="N11" s="60">
        <f>VLOOKUP($A11,'Return Data'!$B$7:$R$2292,14,0)</f>
        <v>41.616999999999997</v>
      </c>
      <c r="O11" s="61">
        <f t="shared" ref="O11:O25" si="6">RANK(N11,N$8:N$29,0)</f>
        <v>3</v>
      </c>
      <c r="P11" s="60"/>
      <c r="Q11" s="61"/>
      <c r="R11" s="60">
        <f>VLOOKUP($A11,'Return Data'!$B$7:$R$2292,16,0)</f>
        <v>30.758700000000001</v>
      </c>
      <c r="S11" s="62">
        <f t="shared" si="5"/>
        <v>4</v>
      </c>
    </row>
    <row r="12" spans="1:20" x14ac:dyDescent="0.3">
      <c r="A12" s="58" t="s">
        <v>1362</v>
      </c>
      <c r="B12" s="59">
        <f>VLOOKUP($A12,'Return Data'!$B$7:$R$2292,3,0)</f>
        <v>44777</v>
      </c>
      <c r="C12" s="60">
        <f>VLOOKUP($A12,'Return Data'!$B$7:$R$2292,4,0)</f>
        <v>118.486</v>
      </c>
      <c r="D12" s="60">
        <f>VLOOKUP($A12,'Return Data'!$B$7:$R$2292,10,0)</f>
        <v>0.69</v>
      </c>
      <c r="E12" s="61">
        <f t="shared" si="0"/>
        <v>20</v>
      </c>
      <c r="F12" s="60">
        <f>VLOOKUP($A12,'Return Data'!$B$7:$R$2292,11,0)</f>
        <v>-2.8477000000000001</v>
      </c>
      <c r="G12" s="61">
        <f t="shared" si="1"/>
        <v>11</v>
      </c>
      <c r="H12" s="60">
        <f>VLOOKUP($A12,'Return Data'!$B$7:$R$2292,12,0)</f>
        <v>2.3549000000000002</v>
      </c>
      <c r="I12" s="61">
        <f t="shared" si="2"/>
        <v>8</v>
      </c>
      <c r="J12" s="60">
        <f>VLOOKUP($A12,'Return Data'!$B$7:$R$2292,13,0)</f>
        <v>8.2786000000000008</v>
      </c>
      <c r="K12" s="61">
        <f t="shared" si="3"/>
        <v>10</v>
      </c>
      <c r="L12" s="60">
        <f>VLOOKUP($A12,'Return Data'!$B$7:$R$2292,17,0)</f>
        <v>46.14</v>
      </c>
      <c r="M12" s="61">
        <f t="shared" si="4"/>
        <v>12</v>
      </c>
      <c r="N12" s="60">
        <f>VLOOKUP($A12,'Return Data'!$B$7:$R$2292,14,0)</f>
        <v>32.681399999999996</v>
      </c>
      <c r="O12" s="61">
        <f t="shared" si="6"/>
        <v>9</v>
      </c>
      <c r="P12" s="60">
        <f>VLOOKUP($A12,'Return Data'!$B$7:$R$2292,15,0)</f>
        <v>13.800599999999999</v>
      </c>
      <c r="Q12" s="61">
        <f t="shared" ref="Q12:Q29" si="7">RANK(P12,P$8:P$29,0)</f>
        <v>11</v>
      </c>
      <c r="R12" s="60">
        <f>VLOOKUP($A12,'Return Data'!$B$7:$R$2292,16,0)</f>
        <v>22.0349</v>
      </c>
      <c r="S12" s="62">
        <f t="shared" si="5"/>
        <v>10</v>
      </c>
    </row>
    <row r="13" spans="1:20" x14ac:dyDescent="0.3">
      <c r="A13" s="58" t="s">
        <v>1364</v>
      </c>
      <c r="B13" s="59">
        <f>VLOOKUP($A13,'Return Data'!$B$7:$R$2292,3,0)</f>
        <v>44777</v>
      </c>
      <c r="C13" s="60">
        <f>VLOOKUP($A13,'Return Data'!$B$7:$R$2292,4,0)</f>
        <v>25.763999999999999</v>
      </c>
      <c r="D13" s="60">
        <f>VLOOKUP($A13,'Return Data'!$B$7:$R$2292,10,0)</f>
        <v>3.9626000000000001</v>
      </c>
      <c r="E13" s="61">
        <f t="shared" si="0"/>
        <v>3</v>
      </c>
      <c r="F13" s="60">
        <f>VLOOKUP($A13,'Return Data'!$B$7:$R$2292,11,0)</f>
        <v>-1.0295000000000001</v>
      </c>
      <c r="G13" s="61">
        <f t="shared" si="1"/>
        <v>4</v>
      </c>
      <c r="H13" s="60">
        <f>VLOOKUP($A13,'Return Data'!$B$7:$R$2292,12,0)</f>
        <v>2.7437</v>
      </c>
      <c r="I13" s="61">
        <f t="shared" si="2"/>
        <v>5</v>
      </c>
      <c r="J13" s="60">
        <f>VLOOKUP($A13,'Return Data'!$B$7:$R$2292,13,0)</f>
        <v>11.7502</v>
      </c>
      <c r="K13" s="61">
        <f t="shared" si="3"/>
        <v>6</v>
      </c>
      <c r="L13" s="60">
        <f>VLOOKUP($A13,'Return Data'!$B$7:$R$2292,17,0)</f>
        <v>49.9651</v>
      </c>
      <c r="M13" s="61">
        <f t="shared" si="4"/>
        <v>7</v>
      </c>
      <c r="N13" s="60">
        <f>VLOOKUP($A13,'Return Data'!$B$7:$R$2292,14,0)</f>
        <v>37.0261</v>
      </c>
      <c r="O13" s="61">
        <f t="shared" si="6"/>
        <v>5</v>
      </c>
      <c r="P13" s="60"/>
      <c r="Q13" s="61"/>
      <c r="R13" s="60">
        <f>VLOOKUP($A13,'Return Data'!$B$7:$R$2292,16,0)</f>
        <v>31.146000000000001</v>
      </c>
      <c r="S13" s="62">
        <f t="shared" si="5"/>
        <v>3</v>
      </c>
    </row>
    <row r="14" spans="1:20" x14ac:dyDescent="0.3">
      <c r="A14" s="58" t="s">
        <v>1367</v>
      </c>
      <c r="B14" s="59">
        <f>VLOOKUP($A14,'Return Data'!$B$7:$R$2292,3,0)</f>
        <v>44777</v>
      </c>
      <c r="C14" s="60">
        <f>VLOOKUP($A14,'Return Data'!$B$7:$R$2292,4,0)</f>
        <v>97.265199999999993</v>
      </c>
      <c r="D14" s="60">
        <f>VLOOKUP($A14,'Return Data'!$B$7:$R$2292,10,0)</f>
        <v>0.97119999999999995</v>
      </c>
      <c r="E14" s="61">
        <f t="shared" si="0"/>
        <v>18</v>
      </c>
      <c r="F14" s="60">
        <f>VLOOKUP($A14,'Return Data'!$B$7:$R$2292,11,0)</f>
        <v>-4.7365000000000004</v>
      </c>
      <c r="G14" s="61">
        <f t="shared" si="1"/>
        <v>15</v>
      </c>
      <c r="H14" s="60">
        <f>VLOOKUP($A14,'Return Data'!$B$7:$R$2292,12,0)</f>
        <v>-3.9803000000000002</v>
      </c>
      <c r="I14" s="61">
        <f t="shared" si="2"/>
        <v>16</v>
      </c>
      <c r="J14" s="60">
        <f>VLOOKUP($A14,'Return Data'!$B$7:$R$2292,13,0)</f>
        <v>5.7542999999999997</v>
      </c>
      <c r="K14" s="61">
        <f t="shared" si="3"/>
        <v>13</v>
      </c>
      <c r="L14" s="60">
        <f>VLOOKUP($A14,'Return Data'!$B$7:$R$2292,17,0)</f>
        <v>46.376800000000003</v>
      </c>
      <c r="M14" s="61">
        <f t="shared" si="4"/>
        <v>11</v>
      </c>
      <c r="N14" s="60">
        <f>VLOOKUP($A14,'Return Data'!$B$7:$R$2292,14,0)</f>
        <v>24.084700000000002</v>
      </c>
      <c r="O14" s="61">
        <f t="shared" si="6"/>
        <v>19</v>
      </c>
      <c r="P14" s="60">
        <f>VLOOKUP($A14,'Return Data'!$B$7:$R$2292,15,0)</f>
        <v>11.073499999999999</v>
      </c>
      <c r="Q14" s="61">
        <f t="shared" si="7"/>
        <v>12</v>
      </c>
      <c r="R14" s="60">
        <f>VLOOKUP($A14,'Return Data'!$B$7:$R$2292,16,0)</f>
        <v>19.7897</v>
      </c>
      <c r="S14" s="62">
        <f t="shared" si="5"/>
        <v>13</v>
      </c>
    </row>
    <row r="15" spans="1:20" x14ac:dyDescent="0.3">
      <c r="A15" s="58" t="s">
        <v>1368</v>
      </c>
      <c r="B15" s="59">
        <f>VLOOKUP($A15,'Return Data'!$B$7:$R$2292,3,0)</f>
        <v>44777</v>
      </c>
      <c r="C15" s="60">
        <f>VLOOKUP($A15,'Return Data'!$B$7:$R$2292,4,0)</f>
        <v>79.927999999999997</v>
      </c>
      <c r="D15" s="60">
        <f>VLOOKUP($A15,'Return Data'!$B$7:$R$2292,10,0)</f>
        <v>3.2381000000000002</v>
      </c>
      <c r="E15" s="61">
        <f t="shared" si="0"/>
        <v>7</v>
      </c>
      <c r="F15" s="60">
        <f>VLOOKUP($A15,'Return Data'!$B$7:$R$2292,11,0)</f>
        <v>-5.1276999999999999</v>
      </c>
      <c r="G15" s="61">
        <f t="shared" si="1"/>
        <v>16</v>
      </c>
      <c r="H15" s="60">
        <f>VLOOKUP($A15,'Return Data'!$B$7:$R$2292,12,0)</f>
        <v>-2.5482</v>
      </c>
      <c r="I15" s="61">
        <f t="shared" si="2"/>
        <v>14</v>
      </c>
      <c r="J15" s="60">
        <f>VLOOKUP($A15,'Return Data'!$B$7:$R$2292,13,0)</f>
        <v>3.0716999999999999</v>
      </c>
      <c r="K15" s="61">
        <f t="shared" si="3"/>
        <v>17</v>
      </c>
      <c r="L15" s="60">
        <f>VLOOKUP($A15,'Return Data'!$B$7:$R$2292,17,0)</f>
        <v>46.036499999999997</v>
      </c>
      <c r="M15" s="61">
        <f t="shared" si="4"/>
        <v>13</v>
      </c>
      <c r="N15" s="60">
        <f>VLOOKUP($A15,'Return Data'!$B$7:$R$2292,14,0)</f>
        <v>25.648700000000002</v>
      </c>
      <c r="O15" s="61">
        <f t="shared" si="6"/>
        <v>17</v>
      </c>
      <c r="P15" s="60">
        <f>VLOOKUP($A15,'Return Data'!$B$7:$R$2292,15,0)</f>
        <v>15.330399999999999</v>
      </c>
      <c r="Q15" s="61">
        <f t="shared" si="7"/>
        <v>7</v>
      </c>
      <c r="R15" s="60">
        <f>VLOOKUP($A15,'Return Data'!$B$7:$R$2292,16,0)</f>
        <v>18.322800000000001</v>
      </c>
      <c r="S15" s="62">
        <f t="shared" si="5"/>
        <v>14</v>
      </c>
    </row>
    <row r="16" spans="1:20" x14ac:dyDescent="0.3">
      <c r="A16" s="58" t="s">
        <v>1371</v>
      </c>
      <c r="B16" s="59">
        <f>VLOOKUP($A16,'Return Data'!$B$7:$R$2292,3,0)</f>
        <v>44777</v>
      </c>
      <c r="C16" s="60">
        <f>VLOOKUP($A16,'Return Data'!$B$7:$R$2292,4,0)</f>
        <v>86.888199999999998</v>
      </c>
      <c r="D16" s="60">
        <f>VLOOKUP($A16,'Return Data'!$B$7:$R$2292,10,0)</f>
        <v>-1.9325000000000001</v>
      </c>
      <c r="E16" s="61">
        <f t="shared" si="0"/>
        <v>22</v>
      </c>
      <c r="F16" s="60">
        <f>VLOOKUP($A16,'Return Data'!$B$7:$R$2292,11,0)</f>
        <v>-11.8386</v>
      </c>
      <c r="G16" s="61">
        <f t="shared" si="1"/>
        <v>22</v>
      </c>
      <c r="H16" s="60">
        <f>VLOOKUP($A16,'Return Data'!$B$7:$R$2292,12,0)</f>
        <v>-10.326499999999999</v>
      </c>
      <c r="I16" s="61">
        <f t="shared" si="2"/>
        <v>21</v>
      </c>
      <c r="J16" s="60">
        <f>VLOOKUP($A16,'Return Data'!$B$7:$R$2292,13,0)</f>
        <v>-1.2173</v>
      </c>
      <c r="K16" s="61">
        <f t="shared" si="3"/>
        <v>19</v>
      </c>
      <c r="L16" s="60">
        <f>VLOOKUP($A16,'Return Data'!$B$7:$R$2292,17,0)</f>
        <v>39.784500000000001</v>
      </c>
      <c r="M16" s="61">
        <f t="shared" si="4"/>
        <v>21</v>
      </c>
      <c r="N16" s="60">
        <f>VLOOKUP($A16,'Return Data'!$B$7:$R$2292,14,0)</f>
        <v>24.950399999999998</v>
      </c>
      <c r="O16" s="61">
        <f t="shared" si="6"/>
        <v>18</v>
      </c>
      <c r="P16" s="60">
        <f>VLOOKUP($A16,'Return Data'!$B$7:$R$2292,15,0)</f>
        <v>9.2644000000000002</v>
      </c>
      <c r="Q16" s="61">
        <f t="shared" si="7"/>
        <v>13</v>
      </c>
      <c r="R16" s="60">
        <f>VLOOKUP($A16,'Return Data'!$B$7:$R$2292,16,0)</f>
        <v>16.134699999999999</v>
      </c>
      <c r="S16" s="62">
        <f t="shared" si="5"/>
        <v>18</v>
      </c>
    </row>
    <row r="17" spans="1:19" x14ac:dyDescent="0.3">
      <c r="A17" s="58" t="s">
        <v>1373</v>
      </c>
      <c r="B17" s="59">
        <f>VLOOKUP($A17,'Return Data'!$B$7:$R$2292,3,0)</f>
        <v>44777</v>
      </c>
      <c r="C17" s="60">
        <f>VLOOKUP($A17,'Return Data'!$B$7:$R$2292,4,0)</f>
        <v>57.02</v>
      </c>
      <c r="D17" s="60">
        <f>VLOOKUP($A17,'Return Data'!$B$7:$R$2292,10,0)</f>
        <v>6.1035000000000004</v>
      </c>
      <c r="E17" s="61">
        <f t="shared" si="0"/>
        <v>1</v>
      </c>
      <c r="F17" s="60">
        <f>VLOOKUP($A17,'Return Data'!$B$7:$R$2292,11,0)</f>
        <v>2.4249999999999998</v>
      </c>
      <c r="G17" s="61">
        <f t="shared" si="1"/>
        <v>1</v>
      </c>
      <c r="H17" s="60">
        <f>VLOOKUP($A17,'Return Data'!$B$7:$R$2292,12,0)</f>
        <v>2.2046999999999999</v>
      </c>
      <c r="I17" s="61">
        <f t="shared" si="2"/>
        <v>9</v>
      </c>
      <c r="J17" s="60">
        <f>VLOOKUP($A17,'Return Data'!$B$7:$R$2292,13,0)</f>
        <v>11.3672</v>
      </c>
      <c r="K17" s="61">
        <f t="shared" si="3"/>
        <v>7</v>
      </c>
      <c r="L17" s="60">
        <f>VLOOKUP($A17,'Return Data'!$B$7:$R$2292,17,0)</f>
        <v>53.849200000000003</v>
      </c>
      <c r="M17" s="61">
        <f t="shared" si="4"/>
        <v>5</v>
      </c>
      <c r="N17" s="60">
        <f>VLOOKUP($A17,'Return Data'!$B$7:$R$2292,14,0)</f>
        <v>32.581899999999997</v>
      </c>
      <c r="O17" s="61">
        <f t="shared" si="6"/>
        <v>10</v>
      </c>
      <c r="P17" s="60">
        <f>VLOOKUP($A17,'Return Data'!$B$7:$R$2292,15,0)</f>
        <v>16.160399999999999</v>
      </c>
      <c r="Q17" s="61">
        <f t="shared" si="7"/>
        <v>6</v>
      </c>
      <c r="R17" s="60">
        <f>VLOOKUP($A17,'Return Data'!$B$7:$R$2292,16,0)</f>
        <v>17.350200000000001</v>
      </c>
      <c r="S17" s="62">
        <f t="shared" si="5"/>
        <v>15</v>
      </c>
    </row>
    <row r="18" spans="1:19" x14ac:dyDescent="0.3">
      <c r="A18" s="58" t="s">
        <v>1375</v>
      </c>
      <c r="B18" s="59">
        <f>VLOOKUP($A18,'Return Data'!$B$7:$R$2292,3,0)</f>
        <v>44777</v>
      </c>
      <c r="C18" s="60">
        <f>VLOOKUP($A18,'Return Data'!$B$7:$R$2292,4,0)</f>
        <v>19.3</v>
      </c>
      <c r="D18" s="60">
        <f>VLOOKUP($A18,'Return Data'!$B$7:$R$2292,10,0)</f>
        <v>3.7633999999999999</v>
      </c>
      <c r="E18" s="61">
        <f t="shared" si="0"/>
        <v>5</v>
      </c>
      <c r="F18" s="60">
        <f>VLOOKUP($A18,'Return Data'!$B$7:$R$2292,11,0)</f>
        <v>-1.5808</v>
      </c>
      <c r="G18" s="61">
        <f t="shared" si="1"/>
        <v>6</v>
      </c>
      <c r="H18" s="60">
        <f>VLOOKUP($A18,'Return Data'!$B$7:$R$2292,12,0)</f>
        <v>4.8913000000000002</v>
      </c>
      <c r="I18" s="61">
        <f t="shared" si="2"/>
        <v>3</v>
      </c>
      <c r="J18" s="60">
        <f>VLOOKUP($A18,'Return Data'!$B$7:$R$2292,13,0)</f>
        <v>17.111699999999999</v>
      </c>
      <c r="K18" s="61">
        <f t="shared" si="3"/>
        <v>2</v>
      </c>
      <c r="L18" s="60">
        <f>VLOOKUP($A18,'Return Data'!$B$7:$R$2292,17,0)</f>
        <v>49.200099999999999</v>
      </c>
      <c r="M18" s="61">
        <f t="shared" si="4"/>
        <v>9</v>
      </c>
      <c r="N18" s="60">
        <f>VLOOKUP($A18,'Return Data'!$B$7:$R$2292,14,0)</f>
        <v>29.880800000000001</v>
      </c>
      <c r="O18" s="61">
        <f t="shared" si="6"/>
        <v>14</v>
      </c>
      <c r="P18" s="60">
        <f>VLOOKUP($A18,'Return Data'!$B$7:$R$2292,15,0)</f>
        <v>13.909700000000001</v>
      </c>
      <c r="Q18" s="61">
        <f t="shared" si="7"/>
        <v>10</v>
      </c>
      <c r="R18" s="60">
        <f>VLOOKUP($A18,'Return Data'!$B$7:$R$2292,16,0)</f>
        <v>13.693899999999999</v>
      </c>
      <c r="S18" s="62">
        <f t="shared" si="5"/>
        <v>22</v>
      </c>
    </row>
    <row r="19" spans="1:19" x14ac:dyDescent="0.3">
      <c r="A19" s="58" t="s">
        <v>1376</v>
      </c>
      <c r="B19" s="59">
        <f>VLOOKUP($A19,'Return Data'!$B$7:$R$2292,3,0)</f>
        <v>44777</v>
      </c>
      <c r="C19" s="60">
        <f>VLOOKUP($A19,'Return Data'!$B$7:$R$2292,4,0)</f>
        <v>21.742000000000001</v>
      </c>
      <c r="D19" s="60">
        <f>VLOOKUP($A19,'Return Data'!$B$7:$R$2292,10,0)</f>
        <v>2.3153000000000001</v>
      </c>
      <c r="E19" s="61">
        <f t="shared" si="0"/>
        <v>13</v>
      </c>
      <c r="F19" s="60">
        <f>VLOOKUP($A19,'Return Data'!$B$7:$R$2292,11,0)</f>
        <v>-5.6337000000000002</v>
      </c>
      <c r="G19" s="61">
        <f t="shared" si="1"/>
        <v>18</v>
      </c>
      <c r="H19" s="60">
        <f>VLOOKUP($A19,'Return Data'!$B$7:$R$2292,12,0)</f>
        <v>-6.7267000000000001</v>
      </c>
      <c r="I19" s="61">
        <f t="shared" si="2"/>
        <v>19</v>
      </c>
      <c r="J19" s="60">
        <f>VLOOKUP($A19,'Return Data'!$B$7:$R$2292,13,0)</f>
        <v>-4.2624000000000004</v>
      </c>
      <c r="K19" s="61">
        <f t="shared" si="3"/>
        <v>20</v>
      </c>
      <c r="L19" s="60">
        <f>VLOOKUP($A19,'Return Data'!$B$7:$R$2292,17,0)</f>
        <v>41.558100000000003</v>
      </c>
      <c r="M19" s="61">
        <f t="shared" ref="M19:M21" si="8">RANK(L19,L$8:L$29,0)</f>
        <v>19</v>
      </c>
      <c r="N19" s="60"/>
      <c r="O19" s="61"/>
      <c r="P19" s="60"/>
      <c r="Q19" s="61"/>
      <c r="R19" s="60">
        <f>VLOOKUP($A19,'Return Data'!$B$7:$R$2292,16,0)</f>
        <v>37.459699999999998</v>
      </c>
      <c r="S19" s="62">
        <f t="shared" si="5"/>
        <v>1</v>
      </c>
    </row>
    <row r="20" spans="1:19" x14ac:dyDescent="0.3">
      <c r="A20" s="58" t="s">
        <v>1378</v>
      </c>
      <c r="B20" s="59">
        <f>VLOOKUP($A20,'Return Data'!$B$7:$R$2292,3,0)</f>
        <v>44777</v>
      </c>
      <c r="C20" s="60">
        <f>VLOOKUP($A20,'Return Data'!$B$7:$R$2292,4,0)</f>
        <v>21.8</v>
      </c>
      <c r="D20" s="60">
        <f>VLOOKUP($A20,'Return Data'!$B$7:$R$2292,10,0)</f>
        <v>3.3174999999999999</v>
      </c>
      <c r="E20" s="61">
        <f t="shared" si="0"/>
        <v>6</v>
      </c>
      <c r="F20" s="60">
        <f>VLOOKUP($A20,'Return Data'!$B$7:$R$2292,11,0)</f>
        <v>-4.1757999999999997</v>
      </c>
      <c r="G20" s="61">
        <f t="shared" si="1"/>
        <v>13</v>
      </c>
      <c r="H20" s="60">
        <f>VLOOKUP($A20,'Return Data'!$B$7:$R$2292,12,0)</f>
        <v>-3.0680000000000001</v>
      </c>
      <c r="I20" s="61">
        <f t="shared" si="2"/>
        <v>15</v>
      </c>
      <c r="J20" s="60">
        <f>VLOOKUP($A20,'Return Data'!$B$7:$R$2292,13,0)</f>
        <v>3.9580000000000002</v>
      </c>
      <c r="K20" s="61">
        <f t="shared" si="3"/>
        <v>16</v>
      </c>
      <c r="L20" s="60">
        <f>VLOOKUP($A20,'Return Data'!$B$7:$R$2292,17,0)</f>
        <v>43.884500000000003</v>
      </c>
      <c r="M20" s="61">
        <f t="shared" si="8"/>
        <v>18</v>
      </c>
      <c r="N20" s="60">
        <f>VLOOKUP($A20,'Return Data'!$B$7:$R$2292,14,0)</f>
        <v>31.616099999999999</v>
      </c>
      <c r="O20" s="61">
        <f t="shared" si="6"/>
        <v>13</v>
      </c>
      <c r="P20" s="60"/>
      <c r="Q20" s="61"/>
      <c r="R20" s="60">
        <f>VLOOKUP($A20,'Return Data'!$B$7:$R$2292,16,0)</f>
        <v>23.0014</v>
      </c>
      <c r="S20" s="62">
        <f t="shared" si="5"/>
        <v>9</v>
      </c>
    </row>
    <row r="21" spans="1:19" x14ac:dyDescent="0.3">
      <c r="A21" s="58" t="s">
        <v>1380</v>
      </c>
      <c r="B21" s="59">
        <f>VLOOKUP($A21,'Return Data'!$B$7:$R$2292,3,0)</f>
        <v>44777</v>
      </c>
      <c r="C21" s="60">
        <f>VLOOKUP($A21,'Return Data'!$B$7:$R$2292,4,0)</f>
        <v>14.3292</v>
      </c>
      <c r="D21" s="60">
        <f>VLOOKUP($A21,'Return Data'!$B$7:$R$2292,10,0)</f>
        <v>2.2265999999999999</v>
      </c>
      <c r="E21" s="61">
        <f t="shared" si="0"/>
        <v>14</v>
      </c>
      <c r="F21" s="60">
        <f>VLOOKUP($A21,'Return Data'!$B$7:$R$2292,11,0)</f>
        <v>-7.4676</v>
      </c>
      <c r="G21" s="61">
        <f t="shared" si="1"/>
        <v>19</v>
      </c>
      <c r="H21" s="60">
        <f>VLOOKUP($A21,'Return Data'!$B$7:$R$2292,12,0)</f>
        <v>-14.588200000000001</v>
      </c>
      <c r="I21" s="61">
        <f t="shared" si="2"/>
        <v>22</v>
      </c>
      <c r="J21" s="60">
        <f>VLOOKUP($A21,'Return Data'!$B$7:$R$2292,13,0)</f>
        <v>-11.676299999999999</v>
      </c>
      <c r="K21" s="61">
        <f t="shared" si="3"/>
        <v>22</v>
      </c>
      <c r="L21" s="60">
        <f>VLOOKUP($A21,'Return Data'!$B$7:$R$2292,17,0)</f>
        <v>28.962399999999999</v>
      </c>
      <c r="M21" s="61">
        <f t="shared" si="8"/>
        <v>22</v>
      </c>
      <c r="N21" s="60"/>
      <c r="O21" s="61"/>
      <c r="P21" s="60"/>
      <c r="Q21" s="61"/>
      <c r="R21" s="60">
        <f>VLOOKUP($A21,'Return Data'!$B$7:$R$2292,16,0)</f>
        <v>15.725</v>
      </c>
      <c r="S21" s="62">
        <f t="shared" si="5"/>
        <v>19</v>
      </c>
    </row>
    <row r="22" spans="1:19" x14ac:dyDescent="0.3">
      <c r="A22" s="58" t="s">
        <v>1383</v>
      </c>
      <c r="B22" s="59">
        <f>VLOOKUP($A22,'Return Data'!$B$7:$R$2292,3,0)</f>
        <v>44777</v>
      </c>
      <c r="C22" s="60">
        <f>VLOOKUP($A22,'Return Data'!$B$7:$R$2292,4,0)</f>
        <v>183.41399999999999</v>
      </c>
      <c r="D22" s="60">
        <f>VLOOKUP($A22,'Return Data'!$B$7:$R$2292,10,0)</f>
        <v>0.94610000000000005</v>
      </c>
      <c r="E22" s="61">
        <f t="shared" si="0"/>
        <v>19</v>
      </c>
      <c r="F22" s="60">
        <f>VLOOKUP($A22,'Return Data'!$B$7:$R$2292,11,0)</f>
        <v>-2.3599000000000001</v>
      </c>
      <c r="G22" s="61">
        <f t="shared" si="1"/>
        <v>9</v>
      </c>
      <c r="H22" s="60">
        <f>VLOOKUP($A22,'Return Data'!$B$7:$R$2292,12,0)</f>
        <v>-1.0685</v>
      </c>
      <c r="I22" s="61">
        <f t="shared" si="2"/>
        <v>12</v>
      </c>
      <c r="J22" s="60">
        <f>VLOOKUP($A22,'Return Data'!$B$7:$R$2292,13,0)</f>
        <v>8.9369999999999994</v>
      </c>
      <c r="K22" s="61">
        <f t="shared" si="3"/>
        <v>9</v>
      </c>
      <c r="L22" s="60">
        <f>VLOOKUP($A22,'Return Data'!$B$7:$R$2292,17,0)</f>
        <v>54.840800000000002</v>
      </c>
      <c r="M22" s="61">
        <f t="shared" ref="M22:M29" si="9">RANK(L22,L$8:L$29,0)</f>
        <v>3</v>
      </c>
      <c r="N22" s="60">
        <f>VLOOKUP($A22,'Return Data'!$B$7:$R$2292,14,0)</f>
        <v>38.356999999999999</v>
      </c>
      <c r="O22" s="61">
        <f t="shared" si="6"/>
        <v>4</v>
      </c>
      <c r="P22" s="60">
        <f>VLOOKUP($A22,'Return Data'!$B$7:$R$2292,15,0)</f>
        <v>18.715900000000001</v>
      </c>
      <c r="Q22" s="61">
        <f t="shared" si="7"/>
        <v>4</v>
      </c>
      <c r="R22" s="60">
        <f>VLOOKUP($A22,'Return Data'!$B$7:$R$2292,16,0)</f>
        <v>20.592099999999999</v>
      </c>
      <c r="S22" s="62">
        <f t="shared" si="5"/>
        <v>12</v>
      </c>
    </row>
    <row r="23" spans="1:19" x14ac:dyDescent="0.3">
      <c r="A23" s="58" t="s">
        <v>1384</v>
      </c>
      <c r="B23" s="59">
        <f>VLOOKUP($A23,'Return Data'!$B$7:$R$2292,3,0)</f>
        <v>44777</v>
      </c>
      <c r="C23" s="60">
        <f>VLOOKUP($A23,'Return Data'!$B$7:$R$2292,4,0)</f>
        <v>48.529000000000003</v>
      </c>
      <c r="D23" s="60">
        <f>VLOOKUP($A23,'Return Data'!$B$7:$R$2292,10,0)</f>
        <v>2.5701000000000001</v>
      </c>
      <c r="E23" s="61">
        <f t="shared" si="0"/>
        <v>9</v>
      </c>
      <c r="F23" s="60">
        <f>VLOOKUP($A23,'Return Data'!$B$7:$R$2292,11,0)</f>
        <v>-3.7581000000000002</v>
      </c>
      <c r="G23" s="61">
        <f t="shared" si="1"/>
        <v>12</v>
      </c>
      <c r="H23" s="60">
        <f>VLOOKUP($A23,'Return Data'!$B$7:$R$2292,12,0)</f>
        <v>2.1534</v>
      </c>
      <c r="I23" s="61">
        <f t="shared" si="2"/>
        <v>10</v>
      </c>
      <c r="J23" s="60">
        <f>VLOOKUP($A23,'Return Data'!$B$7:$R$2292,13,0)</f>
        <v>12.6198</v>
      </c>
      <c r="K23" s="61">
        <f t="shared" si="3"/>
        <v>4</v>
      </c>
      <c r="L23" s="60">
        <f>VLOOKUP($A23,'Return Data'!$B$7:$R$2292,17,0)</f>
        <v>53.612200000000001</v>
      </c>
      <c r="M23" s="61">
        <f t="shared" si="9"/>
        <v>6</v>
      </c>
      <c r="N23" s="60">
        <f>VLOOKUP($A23,'Return Data'!$B$7:$R$2292,14,0)</f>
        <v>29.707599999999999</v>
      </c>
      <c r="O23" s="61">
        <f t="shared" si="6"/>
        <v>15</v>
      </c>
      <c r="P23" s="60">
        <f>VLOOKUP($A23,'Return Data'!$B$7:$R$2292,15,0)</f>
        <v>14.262600000000001</v>
      </c>
      <c r="Q23" s="61">
        <f t="shared" si="7"/>
        <v>9</v>
      </c>
      <c r="R23" s="60">
        <f>VLOOKUP($A23,'Return Data'!$B$7:$R$2292,16,0)</f>
        <v>21.142600000000002</v>
      </c>
      <c r="S23" s="62">
        <f t="shared" si="5"/>
        <v>11</v>
      </c>
    </row>
    <row r="24" spans="1:19" x14ac:dyDescent="0.3">
      <c r="A24" s="58" t="s">
        <v>1387</v>
      </c>
      <c r="B24" s="59">
        <f>VLOOKUP($A24,'Return Data'!$B$7:$R$2292,3,0)</f>
        <v>44777</v>
      </c>
      <c r="C24" s="60">
        <f>VLOOKUP($A24,'Return Data'!$B$7:$R$2292,4,0)</f>
        <v>94.187700000000007</v>
      </c>
      <c r="D24" s="60">
        <f>VLOOKUP($A24,'Return Data'!$B$7:$R$2292,10,0)</f>
        <v>2.9496000000000002</v>
      </c>
      <c r="E24" s="61">
        <f t="shared" si="0"/>
        <v>8</v>
      </c>
      <c r="F24" s="60">
        <f>VLOOKUP($A24,'Return Data'!$B$7:$R$2292,11,0)</f>
        <v>-1.3453999999999999</v>
      </c>
      <c r="G24" s="61">
        <f t="shared" si="1"/>
        <v>5</v>
      </c>
      <c r="H24" s="60">
        <f>VLOOKUP($A24,'Return Data'!$B$7:$R$2292,12,0)</f>
        <v>5.1540999999999997</v>
      </c>
      <c r="I24" s="61">
        <f t="shared" si="2"/>
        <v>2</v>
      </c>
      <c r="J24" s="60">
        <f>VLOOKUP($A24,'Return Data'!$B$7:$R$2292,13,0)</f>
        <v>12.5214</v>
      </c>
      <c r="K24" s="61">
        <f t="shared" si="3"/>
        <v>5</v>
      </c>
      <c r="L24" s="60">
        <f>VLOOKUP($A24,'Return Data'!$B$7:$R$2292,17,0)</f>
        <v>53.954099999999997</v>
      </c>
      <c r="M24" s="61">
        <f t="shared" si="9"/>
        <v>4</v>
      </c>
      <c r="N24" s="60">
        <f>VLOOKUP($A24,'Return Data'!$B$7:$R$2292,14,0)</f>
        <v>35.727499999999999</v>
      </c>
      <c r="O24" s="61">
        <f t="shared" si="6"/>
        <v>6</v>
      </c>
      <c r="P24" s="60">
        <f>VLOOKUP($A24,'Return Data'!$B$7:$R$2292,15,0)</f>
        <v>18.375800000000002</v>
      </c>
      <c r="Q24" s="61">
        <f t="shared" si="7"/>
        <v>5</v>
      </c>
      <c r="R24" s="60">
        <f>VLOOKUP($A24,'Return Data'!$B$7:$R$2292,16,0)</f>
        <v>25.091899999999999</v>
      </c>
      <c r="S24" s="62">
        <f t="shared" si="5"/>
        <v>6</v>
      </c>
    </row>
    <row r="25" spans="1:19" x14ac:dyDescent="0.3">
      <c r="A25" s="58" t="s">
        <v>1391</v>
      </c>
      <c r="B25" s="59">
        <f>VLOOKUP($A25,'Return Data'!$B$7:$R$2292,3,0)</f>
        <v>44777</v>
      </c>
      <c r="C25" s="60">
        <f>VLOOKUP($A25,'Return Data'!$B$7:$R$2292,4,0)</f>
        <v>132.38050000000001</v>
      </c>
      <c r="D25" s="60">
        <f>VLOOKUP($A25,'Return Data'!$B$7:$R$2292,10,0)</f>
        <v>-1.1601999999999999</v>
      </c>
      <c r="E25" s="61">
        <f t="shared" si="0"/>
        <v>21</v>
      </c>
      <c r="F25" s="60">
        <f>VLOOKUP($A25,'Return Data'!$B$7:$R$2292,11,0)</f>
        <v>-9.4527000000000001</v>
      </c>
      <c r="G25" s="61">
        <f t="shared" si="1"/>
        <v>21</v>
      </c>
      <c r="H25" s="60">
        <f>VLOOKUP($A25,'Return Data'!$B$7:$R$2292,12,0)</f>
        <v>-5.0726000000000004</v>
      </c>
      <c r="I25" s="61">
        <f t="shared" si="2"/>
        <v>18</v>
      </c>
      <c r="J25" s="60">
        <f>VLOOKUP($A25,'Return Data'!$B$7:$R$2292,13,0)</f>
        <v>0.1709</v>
      </c>
      <c r="K25" s="61">
        <f t="shared" si="3"/>
        <v>18</v>
      </c>
      <c r="L25" s="60">
        <f>VLOOKUP($A25,'Return Data'!$B$7:$R$2292,17,0)</f>
        <v>58.4788</v>
      </c>
      <c r="M25" s="61">
        <f t="shared" si="9"/>
        <v>1</v>
      </c>
      <c r="N25" s="60">
        <f>VLOOKUP($A25,'Return Data'!$B$7:$R$2292,14,0)</f>
        <v>48.967500000000001</v>
      </c>
      <c r="O25" s="61">
        <f t="shared" si="6"/>
        <v>1</v>
      </c>
      <c r="P25" s="60">
        <f>VLOOKUP($A25,'Return Data'!$B$7:$R$2292,15,0)</f>
        <v>20.9559</v>
      </c>
      <c r="Q25" s="61">
        <f t="shared" si="7"/>
        <v>1</v>
      </c>
      <c r="R25" s="60">
        <f>VLOOKUP($A25,'Return Data'!$B$7:$R$2292,16,0)</f>
        <v>15.2096</v>
      </c>
      <c r="S25" s="62">
        <f t="shared" si="5"/>
        <v>20</v>
      </c>
    </row>
    <row r="26" spans="1:19" x14ac:dyDescent="0.3">
      <c r="A26" s="58" t="s">
        <v>1392</v>
      </c>
      <c r="B26" s="59">
        <f>VLOOKUP($A26,'Return Data'!$B$7:$R$2292,3,0)</f>
        <v>44777</v>
      </c>
      <c r="C26" s="60">
        <f>VLOOKUP($A26,'Return Data'!$B$7:$R$2292,4,0)</f>
        <v>119.5351</v>
      </c>
      <c r="D26" s="60">
        <f>VLOOKUP($A26,'Return Data'!$B$7:$R$2292,10,0)</f>
        <v>5.2728000000000002</v>
      </c>
      <c r="E26" s="61">
        <f t="shared" si="0"/>
        <v>2</v>
      </c>
      <c r="F26" s="60">
        <f>VLOOKUP($A26,'Return Data'!$B$7:$R$2292,11,0)</f>
        <v>1.1484000000000001</v>
      </c>
      <c r="G26" s="61">
        <f t="shared" si="1"/>
        <v>2</v>
      </c>
      <c r="H26" s="60">
        <f>VLOOKUP($A26,'Return Data'!$B$7:$R$2292,12,0)</f>
        <v>3.4737</v>
      </c>
      <c r="I26" s="61">
        <f t="shared" si="2"/>
        <v>4</v>
      </c>
      <c r="J26" s="60">
        <f>VLOOKUP($A26,'Return Data'!$B$7:$R$2292,13,0)</f>
        <v>13.348599999999999</v>
      </c>
      <c r="K26" s="61">
        <f t="shared" si="3"/>
        <v>3</v>
      </c>
      <c r="L26" s="60">
        <f>VLOOKUP($A26,'Return Data'!$B$7:$R$2292,17,0)</f>
        <v>45.380600000000001</v>
      </c>
      <c r="M26" s="61">
        <f t="shared" si="9"/>
        <v>15</v>
      </c>
      <c r="N26" s="60">
        <f>VLOOKUP($A26,'Return Data'!$B$7:$R$2292,14,0)</f>
        <v>32.700600000000001</v>
      </c>
      <c r="O26" s="61">
        <f t="shared" ref="O26:O29" si="10">RANK(N26,N$8:N$29,0)</f>
        <v>8</v>
      </c>
      <c r="P26" s="60">
        <f>VLOOKUP($A26,'Return Data'!$B$7:$R$2292,15,0)</f>
        <v>19.932099999999998</v>
      </c>
      <c r="Q26" s="61">
        <f t="shared" si="7"/>
        <v>3</v>
      </c>
      <c r="R26" s="60">
        <f>VLOOKUP($A26,'Return Data'!$B$7:$R$2292,16,0)</f>
        <v>26.2408</v>
      </c>
      <c r="S26" s="62">
        <f t="shared" si="5"/>
        <v>5</v>
      </c>
    </row>
    <row r="27" spans="1:19" x14ac:dyDescent="0.3">
      <c r="A27" s="58" t="s">
        <v>1395</v>
      </c>
      <c r="B27" s="59">
        <f>VLOOKUP($A27,'Return Data'!$B$7:$R$2292,3,0)</f>
        <v>44777</v>
      </c>
      <c r="C27" s="60">
        <f>VLOOKUP($A27,'Return Data'!$B$7:$R$2292,4,0)</f>
        <v>152.227</v>
      </c>
      <c r="D27" s="60">
        <f>VLOOKUP($A27,'Return Data'!$B$7:$R$2292,10,0)</f>
        <v>1.6849000000000001</v>
      </c>
      <c r="E27" s="61">
        <f t="shared" si="0"/>
        <v>15</v>
      </c>
      <c r="F27" s="60">
        <f>VLOOKUP($A27,'Return Data'!$B$7:$R$2292,11,0)</f>
        <v>-5.4036999999999997</v>
      </c>
      <c r="G27" s="61">
        <f t="shared" si="1"/>
        <v>17</v>
      </c>
      <c r="H27" s="60">
        <f>VLOOKUP($A27,'Return Data'!$B$7:$R$2292,12,0)</f>
        <v>-4.0670000000000002</v>
      </c>
      <c r="I27" s="61">
        <f t="shared" si="2"/>
        <v>17</v>
      </c>
      <c r="J27" s="60">
        <f>VLOOKUP($A27,'Return Data'!$B$7:$R$2292,13,0)</f>
        <v>4.9217000000000004</v>
      </c>
      <c r="K27" s="61">
        <f t="shared" si="3"/>
        <v>14</v>
      </c>
      <c r="L27" s="60">
        <f>VLOOKUP($A27,'Return Data'!$B$7:$R$2292,17,0)</f>
        <v>45.580300000000001</v>
      </c>
      <c r="M27" s="61">
        <f t="shared" si="9"/>
        <v>14</v>
      </c>
      <c r="N27" s="60">
        <f>VLOOKUP($A27,'Return Data'!$B$7:$R$2292,14,0)</f>
        <v>28.224799999999998</v>
      </c>
      <c r="O27" s="61">
        <f t="shared" si="10"/>
        <v>16</v>
      </c>
      <c r="P27" s="60">
        <f>VLOOKUP($A27,'Return Data'!$B$7:$R$2292,15,0)</f>
        <v>9.1189999999999998</v>
      </c>
      <c r="Q27" s="61">
        <f t="shared" si="7"/>
        <v>14</v>
      </c>
      <c r="R27" s="60">
        <f>VLOOKUP($A27,'Return Data'!$B$7:$R$2292,16,0)</f>
        <v>16.728999999999999</v>
      </c>
      <c r="S27" s="62">
        <f t="shared" si="5"/>
        <v>16</v>
      </c>
    </row>
    <row r="28" spans="1:19" x14ac:dyDescent="0.3">
      <c r="A28" s="58" t="s">
        <v>1396</v>
      </c>
      <c r="B28" s="59">
        <f>VLOOKUP($A28,'Return Data'!$B$7:$R$2292,3,0)</f>
        <v>44777</v>
      </c>
      <c r="C28" s="60">
        <f>VLOOKUP($A28,'Return Data'!$B$7:$R$2292,4,0)</f>
        <v>22.618300000000001</v>
      </c>
      <c r="D28" s="60">
        <f>VLOOKUP($A28,'Return Data'!$B$7:$R$2292,10,0)</f>
        <v>2.4537</v>
      </c>
      <c r="E28" s="61">
        <f t="shared" si="0"/>
        <v>10</v>
      </c>
      <c r="F28" s="60">
        <f>VLOOKUP($A28,'Return Data'!$B$7:$R$2292,11,0)</f>
        <v>-2.3199999999999998</v>
      </c>
      <c r="G28" s="61">
        <f t="shared" si="1"/>
        <v>8</v>
      </c>
      <c r="H28" s="60">
        <f>VLOOKUP($A28,'Return Data'!$B$7:$R$2292,12,0)</f>
        <v>-2.2347000000000001</v>
      </c>
      <c r="I28" s="61">
        <f t="shared" si="2"/>
        <v>13</v>
      </c>
      <c r="J28" s="60">
        <f>VLOOKUP($A28,'Return Data'!$B$7:$R$2292,13,0)</f>
        <v>4.4391999999999996</v>
      </c>
      <c r="K28" s="61">
        <f t="shared" si="3"/>
        <v>15</v>
      </c>
      <c r="L28" s="60">
        <f>VLOOKUP($A28,'Return Data'!$B$7:$R$2292,17,0)</f>
        <v>47.799100000000003</v>
      </c>
      <c r="M28" s="61">
        <f t="shared" si="9"/>
        <v>10</v>
      </c>
      <c r="N28" s="60">
        <f>VLOOKUP($A28,'Return Data'!$B$7:$R$2292,14,0)</f>
        <v>32.453299999999999</v>
      </c>
      <c r="O28" s="61">
        <f t="shared" si="10"/>
        <v>12</v>
      </c>
      <c r="P28" s="60"/>
      <c r="Q28" s="61"/>
      <c r="R28" s="60">
        <f>VLOOKUP($A28,'Return Data'!$B$7:$R$2292,16,0)</f>
        <v>24.468900000000001</v>
      </c>
      <c r="S28" s="62">
        <f t="shared" si="5"/>
        <v>8</v>
      </c>
    </row>
    <row r="29" spans="1:19" x14ac:dyDescent="0.3">
      <c r="A29" s="58" t="s">
        <v>1398</v>
      </c>
      <c r="B29" s="59">
        <f>VLOOKUP($A29,'Return Data'!$B$7:$R$2292,3,0)</f>
        <v>44777</v>
      </c>
      <c r="C29" s="60">
        <f>VLOOKUP($A29,'Return Data'!$B$7:$R$2292,4,0)</f>
        <v>31.12</v>
      </c>
      <c r="D29" s="60">
        <f>VLOOKUP($A29,'Return Data'!$B$7:$R$2292,10,0)</f>
        <v>3.7679</v>
      </c>
      <c r="E29" s="61">
        <f t="shared" si="0"/>
        <v>4</v>
      </c>
      <c r="F29" s="60">
        <f>VLOOKUP($A29,'Return Data'!$B$7:$R$2292,11,0)</f>
        <v>-1.6124000000000001</v>
      </c>
      <c r="G29" s="61">
        <f t="shared" si="1"/>
        <v>7</v>
      </c>
      <c r="H29" s="60">
        <f>VLOOKUP($A29,'Return Data'!$B$7:$R$2292,12,0)</f>
        <v>2.4358</v>
      </c>
      <c r="I29" s="61">
        <f t="shared" si="2"/>
        <v>7</v>
      </c>
      <c r="J29" s="60">
        <f>VLOOKUP($A29,'Return Data'!$B$7:$R$2292,13,0)</f>
        <v>7.4585999999999997</v>
      </c>
      <c r="K29" s="61">
        <f t="shared" si="3"/>
        <v>11</v>
      </c>
      <c r="L29" s="60">
        <f>VLOOKUP($A29,'Return Data'!$B$7:$R$2292,17,0)</f>
        <v>45.006999999999998</v>
      </c>
      <c r="M29" s="61">
        <f t="shared" si="9"/>
        <v>16</v>
      </c>
      <c r="N29" s="60">
        <f>VLOOKUP($A29,'Return Data'!$B$7:$R$2292,14,0)</f>
        <v>34.884</v>
      </c>
      <c r="O29" s="61">
        <f t="shared" si="10"/>
        <v>7</v>
      </c>
      <c r="P29" s="60">
        <f>VLOOKUP($A29,'Return Data'!$B$7:$R$2292,15,0)</f>
        <v>15.173500000000001</v>
      </c>
      <c r="Q29" s="61">
        <f t="shared" si="7"/>
        <v>8</v>
      </c>
      <c r="R29" s="60">
        <f>VLOOKUP($A29,'Return Data'!$B$7:$R$2292,16,0)</f>
        <v>14.9344</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2.325663636363636</v>
      </c>
      <c r="E31" s="69"/>
      <c r="F31" s="70">
        <f>AVERAGE(F8:F29)</f>
        <v>-3.7574454545454543</v>
      </c>
      <c r="G31" s="69"/>
      <c r="H31" s="70">
        <f>AVERAGE(H8:H29)</f>
        <v>-1.2816318181818183</v>
      </c>
      <c r="I31" s="69"/>
      <c r="J31" s="70">
        <f>AVERAGE(J8:J29)</f>
        <v>6.3864909090909086</v>
      </c>
      <c r="K31" s="69"/>
      <c r="L31" s="70">
        <f>AVERAGE(L8:L29)</f>
        <v>47.273759090909081</v>
      </c>
      <c r="M31" s="69"/>
      <c r="N31" s="70">
        <f>AVERAGE(N8:N29)</f>
        <v>32.794145</v>
      </c>
      <c r="O31" s="69"/>
      <c r="P31" s="70">
        <f>AVERAGE(P8:P29)</f>
        <v>14.920226666666666</v>
      </c>
      <c r="Q31" s="69"/>
      <c r="R31" s="70">
        <f>AVERAGE(R8:R29)</f>
        <v>21.924140909090912</v>
      </c>
      <c r="S31" s="71"/>
    </row>
    <row r="32" spans="1:19" x14ac:dyDescent="0.3">
      <c r="A32" s="68" t="s">
        <v>28</v>
      </c>
      <c r="B32" s="69"/>
      <c r="C32" s="69"/>
      <c r="D32" s="70">
        <f>MIN(D8:D29)</f>
        <v>-1.9325000000000001</v>
      </c>
      <c r="E32" s="69"/>
      <c r="F32" s="70">
        <f>MIN(F8:F29)</f>
        <v>-11.8386</v>
      </c>
      <c r="G32" s="69"/>
      <c r="H32" s="70">
        <f>MIN(H8:H29)</f>
        <v>-14.588200000000001</v>
      </c>
      <c r="I32" s="69"/>
      <c r="J32" s="70">
        <f>MIN(J8:J29)</f>
        <v>-11.676299999999999</v>
      </c>
      <c r="K32" s="69"/>
      <c r="L32" s="70">
        <f>MIN(L8:L29)</f>
        <v>28.962399999999999</v>
      </c>
      <c r="M32" s="69"/>
      <c r="N32" s="70">
        <f>MIN(N8:N29)</f>
        <v>20.424399999999999</v>
      </c>
      <c r="O32" s="69"/>
      <c r="P32" s="70">
        <f>MIN(P8:P29)</f>
        <v>7.1220999999999997</v>
      </c>
      <c r="Q32" s="69"/>
      <c r="R32" s="70">
        <f>MIN(R8:R29)</f>
        <v>13.693899999999999</v>
      </c>
      <c r="S32" s="71"/>
    </row>
    <row r="33" spans="1:19" ht="15" thickBot="1" x14ac:dyDescent="0.35">
      <c r="A33" s="72" t="s">
        <v>29</v>
      </c>
      <c r="B33" s="73"/>
      <c r="C33" s="73"/>
      <c r="D33" s="74">
        <f>MAX(D8:D29)</f>
        <v>6.1035000000000004</v>
      </c>
      <c r="E33" s="73"/>
      <c r="F33" s="74">
        <f>MAX(F8:F29)</f>
        <v>2.4249999999999998</v>
      </c>
      <c r="G33" s="73"/>
      <c r="H33" s="74">
        <f>MAX(H8:H29)</f>
        <v>6.0669000000000004</v>
      </c>
      <c r="I33" s="73"/>
      <c r="J33" s="74">
        <f>MAX(J8:J29)</f>
        <v>18.292100000000001</v>
      </c>
      <c r="K33" s="73"/>
      <c r="L33" s="74">
        <f>MAX(L8:L29)</f>
        <v>58.4788</v>
      </c>
      <c r="M33" s="73"/>
      <c r="N33" s="74">
        <f>MAX(N8:N29)</f>
        <v>48.967500000000001</v>
      </c>
      <c r="O33" s="73"/>
      <c r="P33" s="74">
        <f>MAX(P8:P29)</f>
        <v>20.9559</v>
      </c>
      <c r="Q33" s="73"/>
      <c r="R33" s="74">
        <f>MAX(R8:R29)</f>
        <v>37.459699999999998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44777</v>
      </c>
      <c r="C8" s="60">
        <f>VLOOKUP($A8,'Return Data'!$B$7:$R$2292,4,0)</f>
        <v>50.638500000000001</v>
      </c>
      <c r="D8" s="60">
        <f>VLOOKUP($A8,'Return Data'!$B$7:$R$2292,10,0)</f>
        <v>1.3294999999999999</v>
      </c>
      <c r="E8" s="61">
        <f t="shared" ref="E8:E29" si="0">RANK(D8,D$8:D$29,0)</f>
        <v>16</v>
      </c>
      <c r="F8" s="60">
        <f>VLOOKUP($A8,'Return Data'!$B$7:$R$2292,11,0)</f>
        <v>-8.9846000000000004</v>
      </c>
      <c r="G8" s="61">
        <f t="shared" ref="G8:G29" si="1">RANK(F8,F$8:F$29,0)</f>
        <v>20</v>
      </c>
      <c r="H8" s="60">
        <f>VLOOKUP($A8,'Return Data'!$B$7:$R$2292,12,0)</f>
        <v>-9.3122000000000007</v>
      </c>
      <c r="I8" s="61">
        <f>RANK(H8,H$8:H$29,0)</f>
        <v>20</v>
      </c>
      <c r="J8" s="60">
        <f>VLOOKUP($A8,'Return Data'!$B$7:$R$2292,13,0)</f>
        <v>-5.7901999999999996</v>
      </c>
      <c r="K8" s="61">
        <f>RANK(J8,J$8:J$29,0)</f>
        <v>20</v>
      </c>
      <c r="L8" s="60">
        <f>VLOOKUP($A8,'Return Data'!$B$7:$R$2292,17,0)</f>
        <v>38.686700000000002</v>
      </c>
      <c r="M8" s="61">
        <f>RANK(L8,L$8:L$29,0)</f>
        <v>20</v>
      </c>
      <c r="N8" s="60">
        <f>VLOOKUP($A8,'Return Data'!$B$7:$R$2292,14,0)</f>
        <v>19.1252</v>
      </c>
      <c r="O8" s="61">
        <f>RANK(N8,N$8:N$29,0)</f>
        <v>20</v>
      </c>
      <c r="P8" s="60">
        <f>VLOOKUP($A8,'Return Data'!$B$7:$R$2292,15,0)</f>
        <v>5.9039999999999999</v>
      </c>
      <c r="Q8" s="61">
        <f>RANK(P8,P$8:P$29,0)</f>
        <v>15</v>
      </c>
      <c r="R8" s="60">
        <f>VLOOKUP($A8,'Return Data'!$B$7:$R$2292,16,0)</f>
        <v>11.183400000000001</v>
      </c>
      <c r="S8" s="62">
        <f>RANK(R8,R$8:R$29,0)</f>
        <v>21</v>
      </c>
    </row>
    <row r="9" spans="1:20" x14ac:dyDescent="0.3">
      <c r="A9" s="58" t="s">
        <v>1359</v>
      </c>
      <c r="B9" s="59">
        <f>VLOOKUP($A9,'Return Data'!$B$7:$R$2292,3,0)</f>
        <v>44777</v>
      </c>
      <c r="C9" s="60">
        <f>VLOOKUP($A9,'Return Data'!$B$7:$R$2292,4,0)</f>
        <v>60.71</v>
      </c>
      <c r="D9" s="60">
        <f>VLOOKUP($A9,'Return Data'!$B$7:$R$2292,10,0)</f>
        <v>2.0335999999999999</v>
      </c>
      <c r="E9" s="61">
        <f t="shared" si="0"/>
        <v>10</v>
      </c>
      <c r="F9" s="60">
        <f>VLOOKUP($A9,'Return Data'!$B$7:$R$2292,11,0)</f>
        <v>-3.4203000000000001</v>
      </c>
      <c r="G9" s="61">
        <f t="shared" si="1"/>
        <v>11</v>
      </c>
      <c r="H9" s="60">
        <f>VLOOKUP($A9,'Return Data'!$B$7:$R$2292,12,0)</f>
        <v>1.42</v>
      </c>
      <c r="I9" s="61">
        <f t="shared" ref="I9:I29" si="2">RANK(H9,H$8:H$29,0)</f>
        <v>8</v>
      </c>
      <c r="J9" s="60">
        <f>VLOOKUP($A9,'Return Data'!$B$7:$R$2292,13,0)</f>
        <v>9.4268000000000001</v>
      </c>
      <c r="K9" s="61">
        <f t="shared" ref="K9:K29" si="3">RANK(J9,J$8:J$29,0)</f>
        <v>8</v>
      </c>
      <c r="L9" s="60">
        <f>VLOOKUP($A9,'Return Data'!$B$7:$R$2292,17,0)</f>
        <v>42.3506</v>
      </c>
      <c r="M9" s="61">
        <f t="shared" ref="M9:M29" si="4">RANK(L9,L$8:L$29,0)</f>
        <v>17</v>
      </c>
      <c r="N9" s="60">
        <f>VLOOKUP($A9,'Return Data'!$B$7:$R$2292,14,0)</f>
        <v>30.415800000000001</v>
      </c>
      <c r="O9" s="61">
        <f t="shared" ref="O9:O29" si="5">RANK(N9,N$8:N$29,0)</f>
        <v>11</v>
      </c>
      <c r="P9" s="60">
        <f>VLOOKUP($A9,'Return Data'!$B$7:$R$2292,15,0)</f>
        <v>18.9331</v>
      </c>
      <c r="Q9" s="61">
        <f t="shared" ref="Q9:Q29" si="6">RANK(P9,P$8:P$29,0)</f>
        <v>2</v>
      </c>
      <c r="R9" s="60">
        <f>VLOOKUP($A9,'Return Data'!$B$7:$R$2292,16,0)</f>
        <v>23.079599999999999</v>
      </c>
      <c r="S9" s="62">
        <f t="shared" ref="S9:S29" si="7">RANK(R9,R$8:R$29,0)</f>
        <v>5</v>
      </c>
    </row>
    <row r="10" spans="1:20" x14ac:dyDescent="0.3">
      <c r="A10" s="58" t="s">
        <v>2043</v>
      </c>
      <c r="B10" s="59">
        <f>VLOOKUP($A10,'Return Data'!$B$7:$R$2292,3,0)</f>
        <v>44777</v>
      </c>
      <c r="C10" s="60">
        <f>VLOOKUP($A10,'Return Data'!$B$7:$R$2292,4,0)</f>
        <v>25.49</v>
      </c>
      <c r="D10" s="60">
        <f>VLOOKUP($A10,'Return Data'!$B$7:$R$2292,10,0)</f>
        <v>1.96</v>
      </c>
      <c r="E10" s="61">
        <f t="shared" si="0"/>
        <v>12</v>
      </c>
      <c r="F10" s="60">
        <f>VLOOKUP($A10,'Return Data'!$B$7:$R$2292,11,0)</f>
        <v>-5.3120000000000003</v>
      </c>
      <c r="G10" s="61">
        <f t="shared" si="1"/>
        <v>15</v>
      </c>
      <c r="H10" s="60">
        <f>VLOOKUP($A10,'Return Data'!$B$7:$R$2292,12,0)</f>
        <v>-1.0865</v>
      </c>
      <c r="I10" s="61">
        <f t="shared" si="2"/>
        <v>11</v>
      </c>
      <c r="J10" s="60">
        <f>VLOOKUP($A10,'Return Data'!$B$7:$R$2292,13,0)</f>
        <v>5.7237999999999998</v>
      </c>
      <c r="K10" s="61">
        <f t="shared" si="3"/>
        <v>12</v>
      </c>
      <c r="L10" s="60">
        <f>VLOOKUP($A10,'Return Data'!$B$7:$R$2292,17,0)</f>
        <v>47.162300000000002</v>
      </c>
      <c r="M10" s="61">
        <f t="shared" si="4"/>
        <v>9</v>
      </c>
      <c r="N10" s="60">
        <f>VLOOKUP($A10,'Return Data'!$B$7:$R$2292,14,0)</f>
        <v>39.371200000000002</v>
      </c>
      <c r="O10" s="61">
        <f t="shared" si="5"/>
        <v>2</v>
      </c>
      <c r="P10" s="60"/>
      <c r="Q10" s="61"/>
      <c r="R10" s="60">
        <f>VLOOKUP($A10,'Return Data'!$B$7:$R$2292,16,0)</f>
        <v>29.427900000000001</v>
      </c>
      <c r="S10" s="62">
        <f t="shared" si="7"/>
        <v>2</v>
      </c>
    </row>
    <row r="11" spans="1:20" x14ac:dyDescent="0.3">
      <c r="A11" s="58" t="s">
        <v>1361</v>
      </c>
      <c r="B11" s="59">
        <f>VLOOKUP($A11,'Return Data'!$B$7:$R$2292,3,0)</f>
        <v>44777</v>
      </c>
      <c r="C11" s="60">
        <f>VLOOKUP($A11,'Return Data'!$B$7:$R$2292,4,0)</f>
        <v>23.86</v>
      </c>
      <c r="D11" s="60">
        <f>VLOOKUP($A11,'Return Data'!$B$7:$R$2292,10,0)</f>
        <v>1.2303999999999999</v>
      </c>
      <c r="E11" s="61">
        <f t="shared" si="0"/>
        <v>17</v>
      </c>
      <c r="F11" s="60">
        <f>VLOOKUP($A11,'Return Data'!$B$7:$R$2292,11,0)</f>
        <v>-0.54190000000000005</v>
      </c>
      <c r="G11" s="61">
        <f t="shared" si="1"/>
        <v>3</v>
      </c>
      <c r="H11" s="60">
        <f>VLOOKUP($A11,'Return Data'!$B$7:$R$2292,12,0)</f>
        <v>4.6950000000000003</v>
      </c>
      <c r="I11" s="61">
        <f t="shared" si="2"/>
        <v>1</v>
      </c>
      <c r="J11" s="60">
        <f>VLOOKUP($A11,'Return Data'!$B$7:$R$2292,13,0)</f>
        <v>16.220199999999998</v>
      </c>
      <c r="K11" s="61">
        <f t="shared" si="3"/>
        <v>1</v>
      </c>
      <c r="L11" s="60">
        <f>VLOOKUP($A11,'Return Data'!$B$7:$R$2292,17,0)</f>
        <v>52.497100000000003</v>
      </c>
      <c r="M11" s="61">
        <f t="shared" si="4"/>
        <v>4</v>
      </c>
      <c r="N11" s="60">
        <f>VLOOKUP($A11,'Return Data'!$B$7:$R$2292,14,0)</f>
        <v>39.1586</v>
      </c>
      <c r="O11" s="61">
        <f t="shared" ref="O11:O12" si="8">RANK(N11,N$8:N$29,0)</f>
        <v>3</v>
      </c>
      <c r="P11" s="60"/>
      <c r="Q11" s="61"/>
      <c r="R11" s="60">
        <f>VLOOKUP($A11,'Return Data'!$B$7:$R$2292,16,0)</f>
        <v>28.494900000000001</v>
      </c>
      <c r="S11" s="62">
        <f t="shared" si="7"/>
        <v>4</v>
      </c>
    </row>
    <row r="12" spans="1:20" x14ac:dyDescent="0.3">
      <c r="A12" s="58" t="s">
        <v>1363</v>
      </c>
      <c r="B12" s="59">
        <f>VLOOKUP($A12,'Return Data'!$B$7:$R$2292,3,0)</f>
        <v>44777</v>
      </c>
      <c r="C12" s="60">
        <f>VLOOKUP($A12,'Return Data'!$B$7:$R$2292,4,0)</f>
        <v>110.68899999999999</v>
      </c>
      <c r="D12" s="60">
        <f>VLOOKUP($A12,'Return Data'!$B$7:$R$2292,10,0)</f>
        <v>0.46010000000000001</v>
      </c>
      <c r="E12" s="61">
        <f t="shared" si="0"/>
        <v>20</v>
      </c>
      <c r="F12" s="60">
        <f>VLOOKUP($A12,'Return Data'!$B$7:$R$2292,11,0)</f>
        <v>-3.2852999999999999</v>
      </c>
      <c r="G12" s="61">
        <f t="shared" si="1"/>
        <v>10</v>
      </c>
      <c r="H12" s="60">
        <f>VLOOKUP($A12,'Return Data'!$B$7:$R$2292,12,0)</f>
        <v>1.6642999999999999</v>
      </c>
      <c r="I12" s="61">
        <f t="shared" si="2"/>
        <v>6</v>
      </c>
      <c r="J12" s="60">
        <f>VLOOKUP($A12,'Return Data'!$B$7:$R$2292,13,0)</f>
        <v>7.3192000000000004</v>
      </c>
      <c r="K12" s="61">
        <f t="shared" si="3"/>
        <v>10</v>
      </c>
      <c r="L12" s="60">
        <f>VLOOKUP($A12,'Return Data'!$B$7:$R$2292,17,0)</f>
        <v>44.8506</v>
      </c>
      <c r="M12" s="61">
        <f t="shared" si="4"/>
        <v>12</v>
      </c>
      <c r="N12" s="60">
        <f>VLOOKUP($A12,'Return Data'!$B$7:$R$2292,14,0)</f>
        <v>31.5108</v>
      </c>
      <c r="O12" s="61">
        <f t="shared" si="8"/>
        <v>8</v>
      </c>
      <c r="P12" s="60">
        <f>VLOOKUP($A12,'Return Data'!$B$7:$R$2292,15,0)</f>
        <v>12.943099999999999</v>
      </c>
      <c r="Q12" s="61">
        <f t="shared" si="6"/>
        <v>10</v>
      </c>
      <c r="R12" s="60">
        <f>VLOOKUP($A12,'Return Data'!$B$7:$R$2292,16,0)</f>
        <v>17.1965</v>
      </c>
      <c r="S12" s="62">
        <f t="shared" si="7"/>
        <v>12</v>
      </c>
    </row>
    <row r="13" spans="1:20" x14ac:dyDescent="0.3">
      <c r="A13" s="58" t="s">
        <v>1365</v>
      </c>
      <c r="B13" s="59">
        <f>VLOOKUP($A13,'Return Data'!$B$7:$R$2292,3,0)</f>
        <v>44777</v>
      </c>
      <c r="C13" s="60">
        <f>VLOOKUP($A13,'Return Data'!$B$7:$R$2292,4,0)</f>
        <v>24.37</v>
      </c>
      <c r="D13" s="60">
        <f>VLOOKUP($A13,'Return Data'!$B$7:$R$2292,10,0)</f>
        <v>3.5171000000000001</v>
      </c>
      <c r="E13" s="61">
        <f t="shared" si="0"/>
        <v>4</v>
      </c>
      <c r="F13" s="60">
        <f>VLOOKUP($A13,'Return Data'!$B$7:$R$2292,11,0)</f>
        <v>-1.8842000000000001</v>
      </c>
      <c r="G13" s="61">
        <f t="shared" si="1"/>
        <v>5</v>
      </c>
      <c r="H13" s="60">
        <f>VLOOKUP($A13,'Return Data'!$B$7:$R$2292,12,0)</f>
        <v>1.4276</v>
      </c>
      <c r="I13" s="61">
        <f t="shared" si="2"/>
        <v>7</v>
      </c>
      <c r="J13" s="60">
        <f>VLOOKUP($A13,'Return Data'!$B$7:$R$2292,13,0)</f>
        <v>9.8688000000000002</v>
      </c>
      <c r="K13" s="61">
        <f t="shared" si="3"/>
        <v>6</v>
      </c>
      <c r="L13" s="60">
        <f>VLOOKUP($A13,'Return Data'!$B$7:$R$2292,17,0)</f>
        <v>47.528799999999997</v>
      </c>
      <c r="M13" s="61">
        <f t="shared" si="4"/>
        <v>8</v>
      </c>
      <c r="N13" s="60">
        <f>VLOOKUP($A13,'Return Data'!$B$7:$R$2292,14,0)</f>
        <v>34.830500000000001</v>
      </c>
      <c r="O13" s="61">
        <f t="shared" si="5"/>
        <v>5</v>
      </c>
      <c r="P13" s="60"/>
      <c r="Q13" s="61"/>
      <c r="R13" s="60">
        <f>VLOOKUP($A13,'Return Data'!$B$7:$R$2292,16,0)</f>
        <v>29.072500000000002</v>
      </c>
      <c r="S13" s="62">
        <f t="shared" si="7"/>
        <v>3</v>
      </c>
    </row>
    <row r="14" spans="1:20" x14ac:dyDescent="0.3">
      <c r="A14" s="58" t="s">
        <v>1366</v>
      </c>
      <c r="B14" s="59">
        <f>VLOOKUP($A14,'Return Data'!$B$7:$R$2292,3,0)</f>
        <v>44777</v>
      </c>
      <c r="C14" s="60">
        <f>VLOOKUP($A14,'Return Data'!$B$7:$R$2292,4,0)</f>
        <v>88.100200000000001</v>
      </c>
      <c r="D14" s="60">
        <f>VLOOKUP($A14,'Return Data'!$B$7:$R$2292,10,0)</f>
        <v>0.76459999999999995</v>
      </c>
      <c r="E14" s="61">
        <f t="shared" si="0"/>
        <v>18</v>
      </c>
      <c r="F14" s="60">
        <f>VLOOKUP($A14,'Return Data'!$B$7:$R$2292,11,0)</f>
        <v>-5.1264000000000003</v>
      </c>
      <c r="G14" s="61">
        <f t="shared" si="1"/>
        <v>14</v>
      </c>
      <c r="H14" s="60">
        <f>VLOOKUP($A14,'Return Data'!$B$7:$R$2292,12,0)</f>
        <v>-4.5778999999999996</v>
      </c>
      <c r="I14" s="61">
        <f t="shared" si="2"/>
        <v>16</v>
      </c>
      <c r="J14" s="60">
        <f>VLOOKUP($A14,'Return Data'!$B$7:$R$2292,13,0)</f>
        <v>4.8768000000000002</v>
      </c>
      <c r="K14" s="61">
        <f t="shared" si="3"/>
        <v>13</v>
      </c>
      <c r="L14" s="60">
        <f>VLOOKUP($A14,'Return Data'!$B$7:$R$2292,17,0)</f>
        <v>45.162399999999998</v>
      </c>
      <c r="M14" s="61">
        <f t="shared" si="4"/>
        <v>10</v>
      </c>
      <c r="N14" s="60">
        <f>VLOOKUP($A14,'Return Data'!$B$7:$R$2292,14,0)</f>
        <v>23.030899999999999</v>
      </c>
      <c r="O14" s="61">
        <f t="shared" si="5"/>
        <v>19</v>
      </c>
      <c r="P14" s="60">
        <f>VLOOKUP($A14,'Return Data'!$B$7:$R$2292,15,0)</f>
        <v>9.9906000000000006</v>
      </c>
      <c r="Q14" s="61">
        <f t="shared" si="6"/>
        <v>12</v>
      </c>
      <c r="R14" s="60">
        <f>VLOOKUP($A14,'Return Data'!$B$7:$R$2292,16,0)</f>
        <v>14.035299999999999</v>
      </c>
      <c r="S14" s="62">
        <f t="shared" si="7"/>
        <v>15</v>
      </c>
    </row>
    <row r="15" spans="1:20" x14ac:dyDescent="0.3">
      <c r="A15" s="58" t="s">
        <v>1369</v>
      </c>
      <c r="B15" s="59">
        <f>VLOOKUP($A15,'Return Data'!$B$7:$R$2292,3,0)</f>
        <v>44777</v>
      </c>
      <c r="C15" s="60">
        <f>VLOOKUP($A15,'Return Data'!$B$7:$R$2292,4,0)</f>
        <v>72.210999999999999</v>
      </c>
      <c r="D15" s="60">
        <f>VLOOKUP($A15,'Return Data'!$B$7:$R$2292,10,0)</f>
        <v>2.9687999999999999</v>
      </c>
      <c r="E15" s="61">
        <f t="shared" si="0"/>
        <v>6</v>
      </c>
      <c r="F15" s="60">
        <f>VLOOKUP($A15,'Return Data'!$B$7:$R$2292,11,0)</f>
        <v>-5.6101999999999999</v>
      </c>
      <c r="G15" s="61">
        <f t="shared" si="1"/>
        <v>16</v>
      </c>
      <c r="H15" s="60">
        <f>VLOOKUP($A15,'Return Data'!$B$7:$R$2292,12,0)</f>
        <v>-3.2841</v>
      </c>
      <c r="I15" s="61">
        <f t="shared" si="2"/>
        <v>13</v>
      </c>
      <c r="J15" s="60">
        <f>VLOOKUP($A15,'Return Data'!$B$7:$R$2292,13,0)</f>
        <v>2.0434000000000001</v>
      </c>
      <c r="K15" s="61">
        <f t="shared" si="3"/>
        <v>17</v>
      </c>
      <c r="L15" s="60">
        <f>VLOOKUP($A15,'Return Data'!$B$7:$R$2292,17,0)</f>
        <v>44.607500000000002</v>
      </c>
      <c r="M15" s="61">
        <f t="shared" si="4"/>
        <v>13</v>
      </c>
      <c r="N15" s="60">
        <f>VLOOKUP($A15,'Return Data'!$B$7:$R$2292,14,0)</f>
        <v>24.400400000000001</v>
      </c>
      <c r="O15" s="61">
        <f t="shared" si="5"/>
        <v>17</v>
      </c>
      <c r="P15" s="60">
        <f>VLOOKUP($A15,'Return Data'!$B$7:$R$2292,15,0)</f>
        <v>14.0253</v>
      </c>
      <c r="Q15" s="61">
        <f t="shared" si="6"/>
        <v>8</v>
      </c>
      <c r="R15" s="60">
        <f>VLOOKUP($A15,'Return Data'!$B$7:$R$2292,16,0)</f>
        <v>14.7765</v>
      </c>
      <c r="S15" s="62">
        <f t="shared" si="7"/>
        <v>14</v>
      </c>
    </row>
    <row r="16" spans="1:20" x14ac:dyDescent="0.3">
      <c r="A16" s="58" t="s">
        <v>1370</v>
      </c>
      <c r="B16" s="59">
        <f>VLOOKUP($A16,'Return Data'!$B$7:$R$2292,3,0)</f>
        <v>44777</v>
      </c>
      <c r="C16" s="60">
        <f>VLOOKUP($A16,'Return Data'!$B$7:$R$2292,4,0)</f>
        <v>79.117500000000007</v>
      </c>
      <c r="D16" s="60">
        <f>VLOOKUP($A16,'Return Data'!$B$7:$R$2292,10,0)</f>
        <v>-2.2944</v>
      </c>
      <c r="E16" s="61">
        <f t="shared" si="0"/>
        <v>22</v>
      </c>
      <c r="F16" s="60">
        <f>VLOOKUP($A16,'Return Data'!$B$7:$R$2292,11,0)</f>
        <v>-12.4772</v>
      </c>
      <c r="G16" s="61">
        <f t="shared" si="1"/>
        <v>22</v>
      </c>
      <c r="H16" s="60">
        <f>VLOOKUP($A16,'Return Data'!$B$7:$R$2292,12,0)</f>
        <v>-11.3043</v>
      </c>
      <c r="I16" s="61">
        <f t="shared" si="2"/>
        <v>21</v>
      </c>
      <c r="J16" s="60">
        <f>VLOOKUP($A16,'Return Data'!$B$7:$R$2292,13,0)</f>
        <v>-2.6425000000000001</v>
      </c>
      <c r="K16" s="61">
        <f t="shared" si="3"/>
        <v>19</v>
      </c>
      <c r="L16" s="60">
        <f>VLOOKUP($A16,'Return Data'!$B$7:$R$2292,17,0)</f>
        <v>37.788400000000003</v>
      </c>
      <c r="M16" s="61">
        <f t="shared" si="4"/>
        <v>21</v>
      </c>
      <c r="N16" s="60">
        <f>VLOOKUP($A16,'Return Data'!$B$7:$R$2292,14,0)</f>
        <v>23.182500000000001</v>
      </c>
      <c r="O16" s="61">
        <f t="shared" si="5"/>
        <v>18</v>
      </c>
      <c r="P16" s="60">
        <f>VLOOKUP($A16,'Return Data'!$B$7:$R$2292,15,0)</f>
        <v>7.9733000000000001</v>
      </c>
      <c r="Q16" s="61">
        <f t="shared" si="6"/>
        <v>14</v>
      </c>
      <c r="R16" s="60">
        <f>VLOOKUP($A16,'Return Data'!$B$7:$R$2292,16,0)</f>
        <v>12.760899999999999</v>
      </c>
      <c r="S16" s="62">
        <f t="shared" si="7"/>
        <v>18</v>
      </c>
    </row>
    <row r="17" spans="1:19" x14ac:dyDescent="0.3">
      <c r="A17" s="58" t="s">
        <v>1372</v>
      </c>
      <c r="B17" s="59">
        <f>VLOOKUP($A17,'Return Data'!$B$7:$R$2292,3,0)</f>
        <v>44777</v>
      </c>
      <c r="C17" s="60">
        <f>VLOOKUP($A17,'Return Data'!$B$7:$R$2292,4,0)</f>
        <v>52.49</v>
      </c>
      <c r="D17" s="60">
        <f>VLOOKUP($A17,'Return Data'!$B$7:$R$2292,10,0)</f>
        <v>5.7625999999999999</v>
      </c>
      <c r="E17" s="61">
        <f t="shared" si="0"/>
        <v>1</v>
      </c>
      <c r="F17" s="60">
        <f>VLOOKUP($A17,'Return Data'!$B$7:$R$2292,11,0)</f>
        <v>1.7248000000000001</v>
      </c>
      <c r="G17" s="61">
        <f t="shared" si="1"/>
        <v>1</v>
      </c>
      <c r="H17" s="60">
        <f>VLOOKUP($A17,'Return Data'!$B$7:$R$2292,12,0)</f>
        <v>1.1368</v>
      </c>
      <c r="I17" s="61">
        <f t="shared" si="2"/>
        <v>10</v>
      </c>
      <c r="J17" s="60">
        <f>VLOOKUP($A17,'Return Data'!$B$7:$R$2292,13,0)</f>
        <v>9.8346999999999998</v>
      </c>
      <c r="K17" s="61">
        <f t="shared" si="3"/>
        <v>7</v>
      </c>
      <c r="L17" s="60">
        <f>VLOOKUP($A17,'Return Data'!$B$7:$R$2292,17,0)</f>
        <v>51.6633</v>
      </c>
      <c r="M17" s="61">
        <f t="shared" si="4"/>
        <v>6</v>
      </c>
      <c r="N17" s="60">
        <f>VLOOKUP($A17,'Return Data'!$B$7:$R$2292,14,0)</f>
        <v>30.6966</v>
      </c>
      <c r="O17" s="61">
        <f t="shared" si="5"/>
        <v>10</v>
      </c>
      <c r="P17" s="60">
        <f>VLOOKUP($A17,'Return Data'!$B$7:$R$2292,15,0)</f>
        <v>14.7956</v>
      </c>
      <c r="Q17" s="61">
        <f t="shared" si="6"/>
        <v>6</v>
      </c>
      <c r="R17" s="60">
        <f>VLOOKUP($A17,'Return Data'!$B$7:$R$2292,16,0)</f>
        <v>11.85</v>
      </c>
      <c r="S17" s="62">
        <f t="shared" si="7"/>
        <v>20</v>
      </c>
    </row>
    <row r="18" spans="1:19" x14ac:dyDescent="0.3">
      <c r="A18" s="58" t="s">
        <v>1374</v>
      </c>
      <c r="B18" s="59">
        <f>VLOOKUP($A18,'Return Data'!$B$7:$R$2292,3,0)</f>
        <v>44777</v>
      </c>
      <c r="C18" s="60">
        <f>VLOOKUP($A18,'Return Data'!$B$7:$R$2292,4,0)</f>
        <v>17.8</v>
      </c>
      <c r="D18" s="60">
        <f>VLOOKUP($A18,'Return Data'!$B$7:$R$2292,10,0)</f>
        <v>3.5486</v>
      </c>
      <c r="E18" s="61">
        <f t="shared" si="0"/>
        <v>3</v>
      </c>
      <c r="F18" s="60">
        <f>VLOOKUP($A18,'Return Data'!$B$7:$R$2292,11,0)</f>
        <v>-2.0363000000000002</v>
      </c>
      <c r="G18" s="61">
        <f t="shared" si="1"/>
        <v>6</v>
      </c>
      <c r="H18" s="60">
        <f>VLOOKUP($A18,'Return Data'!$B$7:$R$2292,12,0)</f>
        <v>4.1544999999999996</v>
      </c>
      <c r="I18" s="61">
        <f t="shared" si="2"/>
        <v>3</v>
      </c>
      <c r="J18" s="60">
        <f>VLOOKUP($A18,'Return Data'!$B$7:$R$2292,13,0)</f>
        <v>15.960900000000001</v>
      </c>
      <c r="K18" s="61">
        <f t="shared" si="3"/>
        <v>2</v>
      </c>
      <c r="L18" s="60">
        <f>VLOOKUP($A18,'Return Data'!$B$7:$R$2292,17,0)</f>
        <v>47.785299999999999</v>
      </c>
      <c r="M18" s="61">
        <f t="shared" si="4"/>
        <v>7</v>
      </c>
      <c r="N18" s="60">
        <f>VLOOKUP($A18,'Return Data'!$B$7:$R$2292,14,0)</f>
        <v>28.6111</v>
      </c>
      <c r="O18" s="61">
        <f t="shared" si="5"/>
        <v>14</v>
      </c>
      <c r="P18" s="60">
        <f>VLOOKUP($A18,'Return Data'!$B$7:$R$2292,15,0)</f>
        <v>12.1493</v>
      </c>
      <c r="Q18" s="61">
        <f t="shared" ref="Q18" si="9">RANK(P18,P$8:P$29,0)</f>
        <v>11</v>
      </c>
      <c r="R18" s="60">
        <f>VLOOKUP($A18,'Return Data'!$B$7:$R$2292,16,0)</f>
        <v>11.9125</v>
      </c>
      <c r="S18" s="62">
        <f t="shared" si="7"/>
        <v>19</v>
      </c>
    </row>
    <row r="19" spans="1:19" x14ac:dyDescent="0.3">
      <c r="A19" s="58" t="s">
        <v>1377</v>
      </c>
      <c r="B19" s="59">
        <f>VLOOKUP($A19,'Return Data'!$B$7:$R$2292,3,0)</f>
        <v>44777</v>
      </c>
      <c r="C19" s="60">
        <f>VLOOKUP($A19,'Return Data'!$B$7:$R$2292,4,0)</f>
        <v>20.792999999999999</v>
      </c>
      <c r="D19" s="60">
        <f>VLOOKUP($A19,'Return Data'!$B$7:$R$2292,10,0)</f>
        <v>1.8765000000000001</v>
      </c>
      <c r="E19" s="61">
        <f t="shared" si="0"/>
        <v>13</v>
      </c>
      <c r="F19" s="60">
        <f>VLOOKUP($A19,'Return Data'!$B$7:$R$2292,11,0)</f>
        <v>-6.4221000000000004</v>
      </c>
      <c r="G19" s="61">
        <f t="shared" si="1"/>
        <v>18</v>
      </c>
      <c r="H19" s="60">
        <f>VLOOKUP($A19,'Return Data'!$B$7:$R$2292,12,0)</f>
        <v>-7.8733000000000004</v>
      </c>
      <c r="I19" s="61">
        <f t="shared" si="2"/>
        <v>19</v>
      </c>
      <c r="J19" s="60">
        <f>VLOOKUP($A19,'Return Data'!$B$7:$R$2292,13,0)</f>
        <v>-5.8714000000000004</v>
      </c>
      <c r="K19" s="61">
        <f t="shared" si="3"/>
        <v>21</v>
      </c>
      <c r="L19" s="60">
        <f>VLOOKUP($A19,'Return Data'!$B$7:$R$2292,17,0)</f>
        <v>39.012</v>
      </c>
      <c r="M19" s="61">
        <f t="shared" ref="M19:M21" si="10">RANK(L19,L$8:L$29,0)</f>
        <v>19</v>
      </c>
      <c r="N19" s="60"/>
      <c r="O19" s="61"/>
      <c r="P19" s="60"/>
      <c r="Q19" s="61"/>
      <c r="R19" s="60">
        <f>VLOOKUP($A19,'Return Data'!$B$7:$R$2292,16,0)</f>
        <v>34.9694</v>
      </c>
      <c r="S19" s="62">
        <f t="shared" si="7"/>
        <v>1</v>
      </c>
    </row>
    <row r="20" spans="1:19" x14ac:dyDescent="0.3">
      <c r="A20" s="58" t="s">
        <v>1379</v>
      </c>
      <c r="B20" s="59">
        <f>VLOOKUP($A20,'Return Data'!$B$7:$R$2292,3,0)</f>
        <v>44777</v>
      </c>
      <c r="C20" s="60">
        <f>VLOOKUP($A20,'Return Data'!$B$7:$R$2292,4,0)</f>
        <v>20.51</v>
      </c>
      <c r="D20" s="60">
        <f>VLOOKUP($A20,'Return Data'!$B$7:$R$2292,10,0)</f>
        <v>2.9102000000000001</v>
      </c>
      <c r="E20" s="61">
        <f t="shared" si="0"/>
        <v>7</v>
      </c>
      <c r="F20" s="60">
        <f>VLOOKUP($A20,'Return Data'!$B$7:$R$2292,11,0)</f>
        <v>-4.9583000000000004</v>
      </c>
      <c r="G20" s="61">
        <f t="shared" si="1"/>
        <v>13</v>
      </c>
      <c r="H20" s="60">
        <f>VLOOKUP($A20,'Return Data'!$B$7:$R$2292,12,0)</f>
        <v>-4.2484000000000002</v>
      </c>
      <c r="I20" s="61">
        <f t="shared" si="2"/>
        <v>15</v>
      </c>
      <c r="J20" s="60">
        <f>VLOOKUP($A20,'Return Data'!$B$7:$R$2292,13,0)</f>
        <v>2.2942999999999998</v>
      </c>
      <c r="K20" s="61">
        <f t="shared" si="3"/>
        <v>16</v>
      </c>
      <c r="L20" s="60">
        <f>VLOOKUP($A20,'Return Data'!$B$7:$R$2292,17,0)</f>
        <v>41.524900000000002</v>
      </c>
      <c r="M20" s="61">
        <f t="shared" si="10"/>
        <v>18</v>
      </c>
      <c r="N20" s="60">
        <f>VLOOKUP($A20,'Return Data'!$B$7:$R$2292,14,0)</f>
        <v>29.5181</v>
      </c>
      <c r="O20" s="61">
        <f t="shared" si="5"/>
        <v>13</v>
      </c>
      <c r="P20" s="60"/>
      <c r="Q20" s="61"/>
      <c r="R20" s="60">
        <f>VLOOKUP($A20,'Return Data'!$B$7:$R$2292,16,0)</f>
        <v>21.0244</v>
      </c>
      <c r="S20" s="62">
        <f t="shared" si="7"/>
        <v>7</v>
      </c>
    </row>
    <row r="21" spans="1:19" x14ac:dyDescent="0.3">
      <c r="A21" s="58" t="s">
        <v>1381</v>
      </c>
      <c r="B21" s="59">
        <f>VLOOKUP($A21,'Return Data'!$B$7:$R$2292,3,0)</f>
        <v>44777</v>
      </c>
      <c r="C21" s="60">
        <f>VLOOKUP($A21,'Return Data'!$B$7:$R$2292,4,0)</f>
        <v>13.5749</v>
      </c>
      <c r="D21" s="60">
        <f>VLOOKUP($A21,'Return Data'!$B$7:$R$2292,10,0)</f>
        <v>1.7121</v>
      </c>
      <c r="E21" s="61">
        <f t="shared" si="0"/>
        <v>14</v>
      </c>
      <c r="F21" s="60">
        <f>VLOOKUP($A21,'Return Data'!$B$7:$R$2292,11,0)</f>
        <v>-8.4435000000000002</v>
      </c>
      <c r="G21" s="61">
        <f t="shared" si="1"/>
        <v>19</v>
      </c>
      <c r="H21" s="60">
        <f>VLOOKUP($A21,'Return Data'!$B$7:$R$2292,12,0)</f>
        <v>-15.956899999999999</v>
      </c>
      <c r="I21" s="61">
        <f t="shared" si="2"/>
        <v>22</v>
      </c>
      <c r="J21" s="60">
        <f>VLOOKUP($A21,'Return Data'!$B$7:$R$2292,13,0)</f>
        <v>-13.5764</v>
      </c>
      <c r="K21" s="61">
        <f t="shared" si="3"/>
        <v>22</v>
      </c>
      <c r="L21" s="60">
        <f>VLOOKUP($A21,'Return Data'!$B$7:$R$2292,17,0)</f>
        <v>26.171900000000001</v>
      </c>
      <c r="M21" s="61">
        <f t="shared" si="10"/>
        <v>22</v>
      </c>
      <c r="N21" s="60"/>
      <c r="O21" s="61"/>
      <c r="P21" s="60"/>
      <c r="Q21" s="61"/>
      <c r="R21" s="60">
        <f>VLOOKUP($A21,'Return Data'!$B$7:$R$2292,16,0)</f>
        <v>13.2119</v>
      </c>
      <c r="S21" s="62">
        <f t="shared" si="7"/>
        <v>17</v>
      </c>
    </row>
    <row r="22" spans="1:19" x14ac:dyDescent="0.3">
      <c r="A22" s="58" t="s">
        <v>1382</v>
      </c>
      <c r="B22" s="59">
        <f>VLOOKUP($A22,'Return Data'!$B$7:$R$2292,3,0)</f>
        <v>44777</v>
      </c>
      <c r="C22" s="60">
        <f>VLOOKUP($A22,'Return Data'!$B$7:$R$2292,4,0)</f>
        <v>161.995</v>
      </c>
      <c r="D22" s="60">
        <f>VLOOKUP($A22,'Return Data'!$B$7:$R$2292,10,0)</f>
        <v>0.58860000000000001</v>
      </c>
      <c r="E22" s="61">
        <f t="shared" si="0"/>
        <v>19</v>
      </c>
      <c r="F22" s="60">
        <f>VLOOKUP($A22,'Return Data'!$B$7:$R$2292,11,0)</f>
        <v>-3.0516000000000001</v>
      </c>
      <c r="G22" s="61">
        <f t="shared" si="1"/>
        <v>8</v>
      </c>
      <c r="H22" s="60">
        <f>VLOOKUP($A22,'Return Data'!$B$7:$R$2292,12,0)</f>
        <v>-2.1326000000000001</v>
      </c>
      <c r="I22" s="61">
        <f t="shared" si="2"/>
        <v>12</v>
      </c>
      <c r="J22" s="60">
        <f>VLOOKUP($A22,'Return Data'!$B$7:$R$2292,13,0)</f>
        <v>7.3718000000000004</v>
      </c>
      <c r="K22" s="61">
        <f t="shared" si="3"/>
        <v>9</v>
      </c>
      <c r="L22" s="60">
        <f>VLOOKUP($A22,'Return Data'!$B$7:$R$2292,17,0)</f>
        <v>52.601399999999998</v>
      </c>
      <c r="M22" s="61">
        <f t="shared" si="4"/>
        <v>3</v>
      </c>
      <c r="N22" s="60">
        <f>VLOOKUP($A22,'Return Data'!$B$7:$R$2292,14,0)</f>
        <v>36.390900000000002</v>
      </c>
      <c r="O22" s="61">
        <f t="shared" si="5"/>
        <v>4</v>
      </c>
      <c r="P22" s="60">
        <f>VLOOKUP($A22,'Return Data'!$B$7:$R$2292,15,0)</f>
        <v>17.0974</v>
      </c>
      <c r="Q22" s="61">
        <f t="shared" si="6"/>
        <v>5</v>
      </c>
      <c r="R22" s="60">
        <f>VLOOKUP($A22,'Return Data'!$B$7:$R$2292,16,0)</f>
        <v>17.3017</v>
      </c>
      <c r="S22" s="62">
        <f t="shared" si="7"/>
        <v>11</v>
      </c>
    </row>
    <row r="23" spans="1:19" x14ac:dyDescent="0.3">
      <c r="A23" s="58" t="s">
        <v>1385</v>
      </c>
      <c r="B23" s="59">
        <f>VLOOKUP($A23,'Return Data'!$B$7:$R$2292,3,0)</f>
        <v>44777</v>
      </c>
      <c r="C23" s="60">
        <f>VLOOKUP($A23,'Return Data'!$B$7:$R$2292,4,0)</f>
        <v>45.023000000000003</v>
      </c>
      <c r="D23" s="60">
        <f>VLOOKUP($A23,'Return Data'!$B$7:$R$2292,10,0)</f>
        <v>2.2948</v>
      </c>
      <c r="E23" s="61">
        <f t="shared" si="0"/>
        <v>9</v>
      </c>
      <c r="F23" s="60">
        <f>VLOOKUP($A23,'Return Data'!$B$7:$R$2292,11,0)</f>
        <v>-4.2655000000000003</v>
      </c>
      <c r="G23" s="61">
        <f t="shared" si="1"/>
        <v>12</v>
      </c>
      <c r="H23" s="60">
        <f>VLOOKUP($A23,'Return Data'!$B$7:$R$2292,12,0)</f>
        <v>1.3301000000000001</v>
      </c>
      <c r="I23" s="61">
        <f t="shared" si="2"/>
        <v>9</v>
      </c>
      <c r="J23" s="60">
        <f>VLOOKUP($A23,'Return Data'!$B$7:$R$2292,13,0)</f>
        <v>11.412699999999999</v>
      </c>
      <c r="K23" s="61">
        <f t="shared" si="3"/>
        <v>5</v>
      </c>
      <c r="L23" s="60">
        <f>VLOOKUP($A23,'Return Data'!$B$7:$R$2292,17,0)</f>
        <v>51.980899999999998</v>
      </c>
      <c r="M23" s="61">
        <f t="shared" si="4"/>
        <v>5</v>
      </c>
      <c r="N23" s="60">
        <f>VLOOKUP($A23,'Return Data'!$B$7:$R$2292,14,0)</f>
        <v>28.297499999999999</v>
      </c>
      <c r="O23" s="61">
        <f t="shared" si="5"/>
        <v>15</v>
      </c>
      <c r="P23" s="60">
        <f>VLOOKUP($A23,'Return Data'!$B$7:$R$2292,15,0)</f>
        <v>13.073700000000001</v>
      </c>
      <c r="Q23" s="61">
        <f t="shared" si="6"/>
        <v>9</v>
      </c>
      <c r="R23" s="60">
        <f>VLOOKUP($A23,'Return Data'!$B$7:$R$2292,16,0)</f>
        <v>20.044599999999999</v>
      </c>
      <c r="S23" s="62">
        <f t="shared" si="7"/>
        <v>9</v>
      </c>
    </row>
    <row r="24" spans="1:19" x14ac:dyDescent="0.3">
      <c r="A24" s="58" t="s">
        <v>1386</v>
      </c>
      <c r="B24" s="59">
        <f>VLOOKUP($A24,'Return Data'!$B$7:$R$2292,3,0)</f>
        <v>44777</v>
      </c>
      <c r="C24" s="60">
        <f>VLOOKUP($A24,'Return Data'!$B$7:$R$2292,4,0)</f>
        <v>86.113</v>
      </c>
      <c r="D24" s="60">
        <f>VLOOKUP($A24,'Return Data'!$B$7:$R$2292,10,0)</f>
        <v>2.7256</v>
      </c>
      <c r="E24" s="61">
        <f t="shared" si="0"/>
        <v>8</v>
      </c>
      <c r="F24" s="60">
        <f>VLOOKUP($A24,'Return Data'!$B$7:$R$2292,11,0)</f>
        <v>-1.7956000000000001</v>
      </c>
      <c r="G24" s="61">
        <f t="shared" si="1"/>
        <v>4</v>
      </c>
      <c r="H24" s="60">
        <f>VLOOKUP($A24,'Return Data'!$B$7:$R$2292,12,0)</f>
        <v>4.4485999999999999</v>
      </c>
      <c r="I24" s="61">
        <f t="shared" si="2"/>
        <v>2</v>
      </c>
      <c r="J24" s="60">
        <f>VLOOKUP($A24,'Return Data'!$B$7:$R$2292,13,0)</f>
        <v>11.518000000000001</v>
      </c>
      <c r="K24" s="61">
        <f t="shared" si="3"/>
        <v>4</v>
      </c>
      <c r="L24" s="60">
        <f>VLOOKUP($A24,'Return Data'!$B$7:$R$2292,17,0)</f>
        <v>52.614400000000003</v>
      </c>
      <c r="M24" s="61">
        <f t="shared" si="4"/>
        <v>2</v>
      </c>
      <c r="N24" s="60">
        <f>VLOOKUP($A24,'Return Data'!$B$7:$R$2292,14,0)</f>
        <v>34.556600000000003</v>
      </c>
      <c r="O24" s="61">
        <f t="shared" si="5"/>
        <v>6</v>
      </c>
      <c r="P24" s="60">
        <f>VLOOKUP($A24,'Return Data'!$B$7:$R$2292,15,0)</f>
        <v>17.2197</v>
      </c>
      <c r="Q24" s="61">
        <f t="shared" si="6"/>
        <v>4</v>
      </c>
      <c r="R24" s="60">
        <f>VLOOKUP($A24,'Return Data'!$B$7:$R$2292,16,0)</f>
        <v>19.8507</v>
      </c>
      <c r="S24" s="62">
        <f t="shared" si="7"/>
        <v>10</v>
      </c>
    </row>
    <row r="25" spans="1:19" x14ac:dyDescent="0.3">
      <c r="A25" s="58" t="s">
        <v>1390</v>
      </c>
      <c r="B25" s="59">
        <f>VLOOKUP($A25,'Return Data'!$B$7:$R$2292,3,0)</f>
        <v>44777</v>
      </c>
      <c r="C25" s="60">
        <f>VLOOKUP($A25,'Return Data'!$B$7:$R$2292,4,0)</f>
        <v>141.32449088181201</v>
      </c>
      <c r="D25" s="60">
        <f>VLOOKUP($A25,'Return Data'!$B$7:$R$2292,10,0)</f>
        <v>-1.5854999999999999</v>
      </c>
      <c r="E25" s="61">
        <f t="shared" si="0"/>
        <v>21</v>
      </c>
      <c r="F25" s="60">
        <f>VLOOKUP($A25,'Return Data'!$B$7:$R$2292,11,0)</f>
        <v>-10.158200000000001</v>
      </c>
      <c r="G25" s="61">
        <f t="shared" si="1"/>
        <v>21</v>
      </c>
      <c r="H25" s="60">
        <f>VLOOKUP($A25,'Return Data'!$B$7:$R$2292,12,0)</f>
        <v>-6.2361000000000004</v>
      </c>
      <c r="I25" s="61">
        <f t="shared" si="2"/>
        <v>18</v>
      </c>
      <c r="J25" s="60">
        <f>VLOOKUP($A25,'Return Data'!$B$7:$R$2292,13,0)</f>
        <v>-1.5188999999999999</v>
      </c>
      <c r="K25" s="61">
        <f t="shared" si="3"/>
        <v>18</v>
      </c>
      <c r="L25" s="60">
        <f>VLOOKUP($A25,'Return Data'!$B$7:$R$2292,17,0)</f>
        <v>55.939799999999998</v>
      </c>
      <c r="M25" s="61">
        <f t="shared" si="4"/>
        <v>1</v>
      </c>
      <c r="N25" s="60">
        <f>VLOOKUP($A25,'Return Data'!$B$7:$R$2292,14,0)</f>
        <v>47.233499999999999</v>
      </c>
      <c r="O25" s="61">
        <f t="shared" si="5"/>
        <v>1</v>
      </c>
      <c r="P25" s="60">
        <f>VLOOKUP($A25,'Return Data'!$B$7:$R$2292,15,0)</f>
        <v>19.929600000000001</v>
      </c>
      <c r="Q25" s="61">
        <f t="shared" si="6"/>
        <v>1</v>
      </c>
      <c r="R25" s="60">
        <f>VLOOKUP($A25,'Return Data'!$B$7:$R$2292,16,0)</f>
        <v>10.803599999999999</v>
      </c>
      <c r="S25" s="62">
        <f t="shared" si="7"/>
        <v>22</v>
      </c>
    </row>
    <row r="26" spans="1:19" x14ac:dyDescent="0.3">
      <c r="A26" s="58" t="s">
        <v>1393</v>
      </c>
      <c r="B26" s="59">
        <f>VLOOKUP($A26,'Return Data'!$B$7:$R$2292,3,0)</f>
        <v>44777</v>
      </c>
      <c r="C26" s="60">
        <f>VLOOKUP($A26,'Return Data'!$B$7:$R$2292,4,0)</f>
        <v>107.49079999999999</v>
      </c>
      <c r="D26" s="60">
        <f>VLOOKUP($A26,'Return Data'!$B$7:$R$2292,10,0)</f>
        <v>5.0172999999999996</v>
      </c>
      <c r="E26" s="61">
        <f t="shared" si="0"/>
        <v>2</v>
      </c>
      <c r="F26" s="60">
        <f>VLOOKUP($A26,'Return Data'!$B$7:$R$2292,11,0)</f>
        <v>0.60709999999999997</v>
      </c>
      <c r="G26" s="61">
        <f t="shared" si="1"/>
        <v>2</v>
      </c>
      <c r="H26" s="60">
        <f>VLOOKUP($A26,'Return Data'!$B$7:$R$2292,12,0)</f>
        <v>2.6663000000000001</v>
      </c>
      <c r="I26" s="61">
        <f t="shared" si="2"/>
        <v>4</v>
      </c>
      <c r="J26" s="60">
        <f>VLOOKUP($A26,'Return Data'!$B$7:$R$2292,13,0)</f>
        <v>12.198</v>
      </c>
      <c r="K26" s="61">
        <f t="shared" si="3"/>
        <v>3</v>
      </c>
      <c r="L26" s="60">
        <f>VLOOKUP($A26,'Return Data'!$B$7:$R$2292,17,0)</f>
        <v>43.884799999999998</v>
      </c>
      <c r="M26" s="61">
        <f t="shared" si="4"/>
        <v>15</v>
      </c>
      <c r="N26" s="60">
        <f>VLOOKUP($A26,'Return Data'!$B$7:$R$2292,14,0)</f>
        <v>31.231000000000002</v>
      </c>
      <c r="O26" s="61">
        <f t="shared" si="5"/>
        <v>9</v>
      </c>
      <c r="P26" s="60">
        <f>VLOOKUP($A26,'Return Data'!$B$7:$R$2292,15,0)</f>
        <v>18.5809</v>
      </c>
      <c r="Q26" s="61">
        <f t="shared" si="6"/>
        <v>3</v>
      </c>
      <c r="R26" s="60">
        <f>VLOOKUP($A26,'Return Data'!$B$7:$R$2292,16,0)</f>
        <v>20.1965</v>
      </c>
      <c r="S26" s="62">
        <f t="shared" si="7"/>
        <v>8</v>
      </c>
    </row>
    <row r="27" spans="1:19" x14ac:dyDescent="0.3">
      <c r="A27" s="58" t="s">
        <v>1394</v>
      </c>
      <c r="B27" s="59">
        <f>VLOOKUP($A27,'Return Data'!$B$7:$R$2292,3,0)</f>
        <v>44777</v>
      </c>
      <c r="C27" s="60">
        <f>VLOOKUP($A27,'Return Data'!$B$7:$R$2292,4,0)</f>
        <v>142.10550000000001</v>
      </c>
      <c r="D27" s="60">
        <f>VLOOKUP($A27,'Return Data'!$B$7:$R$2292,10,0)</f>
        <v>1.3655999999999999</v>
      </c>
      <c r="E27" s="61">
        <f t="shared" si="0"/>
        <v>15</v>
      </c>
      <c r="F27" s="60">
        <f>VLOOKUP($A27,'Return Data'!$B$7:$R$2292,11,0)</f>
        <v>-5.9839000000000002</v>
      </c>
      <c r="G27" s="61">
        <f t="shared" si="1"/>
        <v>17</v>
      </c>
      <c r="H27" s="60">
        <f>VLOOKUP($A27,'Return Data'!$B$7:$R$2292,12,0)</f>
        <v>-4.9196999999999997</v>
      </c>
      <c r="I27" s="61">
        <f t="shared" si="2"/>
        <v>17</v>
      </c>
      <c r="J27" s="60">
        <f>VLOOKUP($A27,'Return Data'!$B$7:$R$2292,13,0)</f>
        <v>3.7303999999999999</v>
      </c>
      <c r="K27" s="61">
        <f t="shared" si="3"/>
        <v>14</v>
      </c>
      <c r="L27" s="60">
        <f>VLOOKUP($A27,'Return Data'!$B$7:$R$2292,17,0)</f>
        <v>44.024299999999997</v>
      </c>
      <c r="M27" s="61">
        <f t="shared" si="4"/>
        <v>14</v>
      </c>
      <c r="N27" s="60">
        <f>VLOOKUP($A27,'Return Data'!$B$7:$R$2292,14,0)</f>
        <v>26.913599999999999</v>
      </c>
      <c r="O27" s="61">
        <f t="shared" si="5"/>
        <v>16</v>
      </c>
      <c r="P27" s="60">
        <f>VLOOKUP($A27,'Return Data'!$B$7:$R$2292,15,0)</f>
        <v>8.0945</v>
      </c>
      <c r="Q27" s="61">
        <f t="shared" si="6"/>
        <v>13</v>
      </c>
      <c r="R27" s="60">
        <f>VLOOKUP($A27,'Return Data'!$B$7:$R$2292,16,0)</f>
        <v>16.3995</v>
      </c>
      <c r="S27" s="62">
        <f t="shared" si="7"/>
        <v>13</v>
      </c>
    </row>
    <row r="28" spans="1:19" x14ac:dyDescent="0.3">
      <c r="A28" s="58" t="s">
        <v>1397</v>
      </c>
      <c r="B28" s="59">
        <f>VLOOKUP($A28,'Return Data'!$B$7:$R$2292,3,0)</f>
        <v>44777</v>
      </c>
      <c r="C28" s="60">
        <f>VLOOKUP($A28,'Return Data'!$B$7:$R$2292,4,0)</f>
        <v>21.082599999999999</v>
      </c>
      <c r="D28" s="60">
        <f>VLOOKUP($A28,'Return Data'!$B$7:$R$2292,10,0)</f>
        <v>1.9937</v>
      </c>
      <c r="E28" s="61">
        <f t="shared" si="0"/>
        <v>11</v>
      </c>
      <c r="F28" s="60">
        <f>VLOOKUP($A28,'Return Data'!$B$7:$R$2292,11,0)</f>
        <v>-3.2038000000000002</v>
      </c>
      <c r="G28" s="61">
        <f t="shared" si="1"/>
        <v>9</v>
      </c>
      <c r="H28" s="60">
        <f>VLOOKUP($A28,'Return Data'!$B$7:$R$2292,12,0)</f>
        <v>-3.5823</v>
      </c>
      <c r="I28" s="61">
        <f t="shared" si="2"/>
        <v>14</v>
      </c>
      <c r="J28" s="60">
        <f>VLOOKUP($A28,'Return Data'!$B$7:$R$2292,13,0)</f>
        <v>2.5417999999999998</v>
      </c>
      <c r="K28" s="61">
        <f t="shared" si="3"/>
        <v>15</v>
      </c>
      <c r="L28" s="60">
        <f>VLOOKUP($A28,'Return Data'!$B$7:$R$2292,17,0)</f>
        <v>45.157800000000002</v>
      </c>
      <c r="M28" s="61">
        <f t="shared" si="4"/>
        <v>11</v>
      </c>
      <c r="N28" s="60">
        <f>VLOOKUP($A28,'Return Data'!$B$7:$R$2292,14,0)</f>
        <v>30.0715</v>
      </c>
      <c r="O28" s="61">
        <f t="shared" si="5"/>
        <v>12</v>
      </c>
      <c r="P28" s="60"/>
      <c r="Q28" s="61"/>
      <c r="R28" s="60">
        <f>VLOOKUP($A28,'Return Data'!$B$7:$R$2292,16,0)</f>
        <v>22.143899999999999</v>
      </c>
      <c r="S28" s="62">
        <f t="shared" si="7"/>
        <v>6</v>
      </c>
    </row>
    <row r="29" spans="1:19" x14ac:dyDescent="0.3">
      <c r="A29" s="58" t="s">
        <v>1399</v>
      </c>
      <c r="B29" s="59">
        <f>VLOOKUP($A29,'Return Data'!$B$7:$R$2292,3,0)</f>
        <v>44777</v>
      </c>
      <c r="C29" s="60">
        <f>VLOOKUP($A29,'Return Data'!$B$7:$R$2292,4,0)</f>
        <v>29.16</v>
      </c>
      <c r="D29" s="60">
        <f>VLOOKUP($A29,'Return Data'!$B$7:$R$2292,10,0)</f>
        <v>3.5144000000000002</v>
      </c>
      <c r="E29" s="61">
        <f t="shared" si="0"/>
        <v>5</v>
      </c>
      <c r="F29" s="60">
        <f>VLOOKUP($A29,'Return Data'!$B$7:$R$2292,11,0)</f>
        <v>-2.0819000000000001</v>
      </c>
      <c r="G29" s="61">
        <f t="shared" si="1"/>
        <v>7</v>
      </c>
      <c r="H29" s="60">
        <f>VLOOKUP($A29,'Return Data'!$B$7:$R$2292,12,0)</f>
        <v>1.7445999999999999</v>
      </c>
      <c r="I29" s="61">
        <f t="shared" si="2"/>
        <v>5</v>
      </c>
      <c r="J29" s="60">
        <f>VLOOKUP($A29,'Return Data'!$B$7:$R$2292,13,0)</f>
        <v>6.54</v>
      </c>
      <c r="K29" s="61">
        <f t="shared" si="3"/>
        <v>11</v>
      </c>
      <c r="L29" s="60">
        <f>VLOOKUP($A29,'Return Data'!$B$7:$R$2292,17,0)</f>
        <v>43.808399999999999</v>
      </c>
      <c r="M29" s="61">
        <f t="shared" si="4"/>
        <v>16</v>
      </c>
      <c r="N29" s="60">
        <f>VLOOKUP($A29,'Return Data'!$B$7:$R$2292,14,0)</f>
        <v>33.816499999999998</v>
      </c>
      <c r="O29" s="61">
        <f t="shared" si="5"/>
        <v>7</v>
      </c>
      <c r="P29" s="60">
        <f>VLOOKUP($A29,'Return Data'!$B$7:$R$2292,15,0)</f>
        <v>14.3331</v>
      </c>
      <c r="Q29" s="61">
        <f t="shared" si="6"/>
        <v>7</v>
      </c>
      <c r="R29" s="60">
        <f>VLOOKUP($A29,'Return Data'!$B$7:$R$2292,16,0)</f>
        <v>14.0213</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1.9861000000000002</v>
      </c>
      <c r="E31" s="69"/>
      <c r="F31" s="70">
        <f>AVERAGE(F8:F29)</f>
        <v>-4.39595</v>
      </c>
      <c r="G31" s="69"/>
      <c r="H31" s="70">
        <f>AVERAGE(H8:H29)</f>
        <v>-2.2648409090909092</v>
      </c>
      <c r="I31" s="69"/>
      <c r="J31" s="70">
        <f>AVERAGE(J8:J29)</f>
        <v>4.9764636363636372</v>
      </c>
      <c r="K31" s="69"/>
      <c r="L31" s="70">
        <f>AVERAGE(L8:L29)</f>
        <v>45.309254545454557</v>
      </c>
      <c r="M31" s="69"/>
      <c r="N31" s="70">
        <f>AVERAGE(N8:N29)</f>
        <v>31.11814</v>
      </c>
      <c r="O31" s="69"/>
      <c r="P31" s="70">
        <f>AVERAGE(P8:P29)</f>
        <v>13.669546666666665</v>
      </c>
      <c r="Q31" s="69"/>
      <c r="R31" s="70">
        <f>AVERAGE(R8:R29)</f>
        <v>18.807159090909092</v>
      </c>
      <c r="S31" s="71"/>
    </row>
    <row r="32" spans="1:19" x14ac:dyDescent="0.3">
      <c r="A32" s="68" t="s">
        <v>28</v>
      </c>
      <c r="B32" s="69"/>
      <c r="C32" s="69"/>
      <c r="D32" s="70">
        <f>MIN(D8:D29)</f>
        <v>-2.2944</v>
      </c>
      <c r="E32" s="69"/>
      <c r="F32" s="70">
        <f>MIN(F8:F29)</f>
        <v>-12.4772</v>
      </c>
      <c r="G32" s="69"/>
      <c r="H32" s="70">
        <f>MIN(H8:H29)</f>
        <v>-15.956899999999999</v>
      </c>
      <c r="I32" s="69"/>
      <c r="J32" s="70">
        <f>MIN(J8:J29)</f>
        <v>-13.5764</v>
      </c>
      <c r="K32" s="69"/>
      <c r="L32" s="70">
        <f>MIN(L8:L29)</f>
        <v>26.171900000000001</v>
      </c>
      <c r="M32" s="69"/>
      <c r="N32" s="70">
        <f>MIN(N8:N29)</f>
        <v>19.1252</v>
      </c>
      <c r="O32" s="69"/>
      <c r="P32" s="70">
        <f>MIN(P8:P29)</f>
        <v>5.9039999999999999</v>
      </c>
      <c r="Q32" s="69"/>
      <c r="R32" s="70">
        <f>MIN(R8:R29)</f>
        <v>10.803599999999999</v>
      </c>
      <c r="S32" s="71"/>
    </row>
    <row r="33" spans="1:19" ht="15" thickBot="1" x14ac:dyDescent="0.35">
      <c r="A33" s="72" t="s">
        <v>29</v>
      </c>
      <c r="B33" s="73"/>
      <c r="C33" s="73"/>
      <c r="D33" s="74">
        <f>MAX(D8:D29)</f>
        <v>5.7625999999999999</v>
      </c>
      <c r="E33" s="73"/>
      <c r="F33" s="74">
        <f>MAX(F8:F29)</f>
        <v>1.7248000000000001</v>
      </c>
      <c r="G33" s="73"/>
      <c r="H33" s="74">
        <f>MAX(H8:H29)</f>
        <v>4.6950000000000003</v>
      </c>
      <c r="I33" s="73"/>
      <c r="J33" s="74">
        <f>MAX(J8:J29)</f>
        <v>16.220199999999998</v>
      </c>
      <c r="K33" s="73"/>
      <c r="L33" s="74">
        <f>MAX(L8:L29)</f>
        <v>55.939799999999998</v>
      </c>
      <c r="M33" s="73"/>
      <c r="N33" s="74">
        <f>MAX(N8:N29)</f>
        <v>47.233499999999999</v>
      </c>
      <c r="O33" s="73"/>
      <c r="P33" s="74">
        <f>MAX(P8:P29)</f>
        <v>19.929600000000001</v>
      </c>
      <c r="Q33" s="73"/>
      <c r="R33" s="74">
        <f>MAX(R8:R29)</f>
        <v>34.9694</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44777</v>
      </c>
      <c r="C8" s="60">
        <f>VLOOKUP($A8,'Return Data'!$B$7:$R$2292,4,0)</f>
        <v>500.35</v>
      </c>
      <c r="D8" s="60">
        <f>VLOOKUP($A8,'Return Data'!$B$7:$R$2292,10,0)</f>
        <v>2.9209000000000001</v>
      </c>
      <c r="E8" s="61">
        <f t="shared" ref="E8:E31" si="0">RANK(D8,D$8:D$31,0)</f>
        <v>20</v>
      </c>
      <c r="F8" s="60">
        <f>VLOOKUP($A8,'Return Data'!$B$7:$R$2292,11,0)</f>
        <v>-3.4948999999999999</v>
      </c>
      <c r="G8" s="61">
        <f t="shared" ref="G8:G31" si="1">RANK(F8,F$8:F$31,0)</f>
        <v>23</v>
      </c>
      <c r="H8" s="60">
        <f>VLOOKUP($A8,'Return Data'!$B$7:$R$2292,12,0)</f>
        <v>-2.6480999999999999</v>
      </c>
      <c r="I8" s="61">
        <f t="shared" ref="I8:I31" si="2">RANK(H8,H$8:H$31,0)</f>
        <v>18</v>
      </c>
      <c r="J8" s="60">
        <f>VLOOKUP($A8,'Return Data'!$B$7:$R$2292,13,0)</f>
        <v>7.6391999999999998</v>
      </c>
      <c r="K8" s="61">
        <f t="shared" ref="K8:K31" si="3">RANK(J8,J$8:J$31,0)</f>
        <v>11</v>
      </c>
      <c r="L8" s="60">
        <f>VLOOKUP($A8,'Return Data'!$B$7:$R$2292,17,0)</f>
        <v>38.2881</v>
      </c>
      <c r="M8" s="61">
        <f t="shared" ref="M8:M29" si="4">RANK(L8,L$8:L$31,0)</f>
        <v>11</v>
      </c>
      <c r="N8" s="60">
        <f>VLOOKUP($A8,'Return Data'!$B$7:$R$2292,14,0)</f>
        <v>22.200600000000001</v>
      </c>
      <c r="O8" s="61">
        <f t="shared" ref="O8:O20" si="5">RANK(N8,N$8:N$31,0)</f>
        <v>17</v>
      </c>
      <c r="P8" s="60">
        <f>VLOOKUP($A8,'Return Data'!$B$7:$R$2292,15,0)</f>
        <v>9.7152999999999992</v>
      </c>
      <c r="Q8" s="61">
        <f t="shared" ref="Q8:Q19" si="6">RANK(P8,P$8:P$31,0)</f>
        <v>19</v>
      </c>
      <c r="R8" s="60">
        <f>VLOOKUP($A8,'Return Data'!$B$7:$R$2292,16,0)</f>
        <v>16.052</v>
      </c>
      <c r="S8" s="62">
        <f t="shared" ref="S8:S31" si="7">RANK(R8,R$8:R$31,0)</f>
        <v>22</v>
      </c>
    </row>
    <row r="9" spans="1:20" x14ac:dyDescent="0.3">
      <c r="A9" s="58" t="s">
        <v>1086</v>
      </c>
      <c r="B9" s="59">
        <f>VLOOKUP($A9,'Return Data'!$B$7:$R$2292,3,0)</f>
        <v>44777</v>
      </c>
      <c r="C9" s="60">
        <f>VLOOKUP($A9,'Return Data'!$B$7:$R$2292,4,0)</f>
        <v>75.78</v>
      </c>
      <c r="D9" s="60">
        <f>VLOOKUP($A9,'Return Data'!$B$7:$R$2292,10,0)</f>
        <v>4.9874999999999998</v>
      </c>
      <c r="E9" s="61">
        <f t="shared" si="0"/>
        <v>11</v>
      </c>
      <c r="F9" s="60">
        <f>VLOOKUP($A9,'Return Data'!$B$7:$R$2292,11,0)</f>
        <v>-0.79849999999999999</v>
      </c>
      <c r="G9" s="61">
        <f t="shared" si="1"/>
        <v>15</v>
      </c>
      <c r="H9" s="60">
        <f>VLOOKUP($A9,'Return Data'!$B$7:$R$2292,12,0)</f>
        <v>-4.1124000000000001</v>
      </c>
      <c r="I9" s="61">
        <f t="shared" si="2"/>
        <v>20</v>
      </c>
      <c r="J9" s="60">
        <f>VLOOKUP($A9,'Return Data'!$B$7:$R$2292,13,0)</f>
        <v>5.9268000000000001</v>
      </c>
      <c r="K9" s="61">
        <f t="shared" si="3"/>
        <v>14</v>
      </c>
      <c r="L9" s="60">
        <f>VLOOKUP($A9,'Return Data'!$B$7:$R$2292,17,0)</f>
        <v>32.033000000000001</v>
      </c>
      <c r="M9" s="61">
        <f t="shared" si="4"/>
        <v>19</v>
      </c>
      <c r="N9" s="60">
        <f>VLOOKUP($A9,'Return Data'!$B$7:$R$2292,14,0)</f>
        <v>26.38</v>
      </c>
      <c r="O9" s="61">
        <f t="shared" si="5"/>
        <v>12</v>
      </c>
      <c r="P9" s="60">
        <f>VLOOKUP($A9,'Return Data'!$B$7:$R$2292,15,0)</f>
        <v>18.651199999999999</v>
      </c>
      <c r="Q9" s="61">
        <f t="shared" si="6"/>
        <v>3</v>
      </c>
      <c r="R9" s="60">
        <f>VLOOKUP($A9,'Return Data'!$B$7:$R$2292,16,0)</f>
        <v>19.5242</v>
      </c>
      <c r="S9" s="62">
        <f t="shared" si="7"/>
        <v>10</v>
      </c>
    </row>
    <row r="10" spans="1:20" x14ac:dyDescent="0.3">
      <c r="A10" s="58" t="s">
        <v>1984</v>
      </c>
      <c r="B10" s="59">
        <f>VLOOKUP($A10,'Return Data'!$B$7:$R$2292,3,0)</f>
        <v>44777</v>
      </c>
      <c r="C10" s="60">
        <f>VLOOKUP($A10,'Return Data'!$B$7:$R$2292,4,0)</f>
        <v>65.9589</v>
      </c>
      <c r="D10" s="60">
        <f>VLOOKUP($A10,'Return Data'!$B$7:$R$2292,10,0)</f>
        <v>2.9359999999999999</v>
      </c>
      <c r="E10" s="61">
        <f t="shared" si="0"/>
        <v>19</v>
      </c>
      <c r="F10" s="60">
        <f>VLOOKUP($A10,'Return Data'!$B$7:$R$2292,11,0)</f>
        <v>-0.75849999999999995</v>
      </c>
      <c r="G10" s="61">
        <f t="shared" si="1"/>
        <v>14</v>
      </c>
      <c r="H10" s="60">
        <f>VLOOKUP($A10,'Return Data'!$B$7:$R$2292,12,0)</f>
        <v>-2.3713000000000002</v>
      </c>
      <c r="I10" s="61">
        <f t="shared" si="2"/>
        <v>15</v>
      </c>
      <c r="J10" s="60">
        <f>VLOOKUP($A10,'Return Data'!$B$7:$R$2292,13,0)</f>
        <v>4.6485000000000003</v>
      </c>
      <c r="K10" s="61">
        <f t="shared" si="3"/>
        <v>19</v>
      </c>
      <c r="L10" s="60">
        <f>VLOOKUP($A10,'Return Data'!$B$7:$R$2292,17,0)</f>
        <v>36.508499999999998</v>
      </c>
      <c r="M10" s="61">
        <f t="shared" si="4"/>
        <v>14</v>
      </c>
      <c r="N10" s="60">
        <f>VLOOKUP($A10,'Return Data'!$B$7:$R$2292,14,0)</f>
        <v>26.659300000000002</v>
      </c>
      <c r="O10" s="61">
        <f t="shared" si="5"/>
        <v>10</v>
      </c>
      <c r="P10" s="60">
        <f>VLOOKUP($A10,'Return Data'!$B$7:$R$2292,15,0)</f>
        <v>13.568899999999999</v>
      </c>
      <c r="Q10" s="61">
        <f t="shared" si="6"/>
        <v>12</v>
      </c>
      <c r="R10" s="60">
        <f>VLOOKUP($A10,'Return Data'!$B$7:$R$2292,16,0)</f>
        <v>18.9681</v>
      </c>
      <c r="S10" s="62">
        <f t="shared" si="7"/>
        <v>13</v>
      </c>
    </row>
    <row r="11" spans="1:20" x14ac:dyDescent="0.3">
      <c r="A11" s="58" t="s">
        <v>1090</v>
      </c>
      <c r="B11" s="59">
        <f>VLOOKUP($A11,'Return Data'!$B$7:$R$2292,3,0)</f>
        <v>44777</v>
      </c>
      <c r="C11" s="60">
        <f>VLOOKUP($A11,'Return Data'!$B$7:$R$2292,4,0)</f>
        <v>93.563000000000002</v>
      </c>
      <c r="D11" s="60">
        <f>VLOOKUP($A11,'Return Data'!$B$7:$R$2292,10,0)</f>
        <v>2.6293000000000002</v>
      </c>
      <c r="E11" s="61">
        <f t="shared" si="0"/>
        <v>22</v>
      </c>
      <c r="F11" s="60">
        <f>VLOOKUP($A11,'Return Data'!$B$7:$R$2292,11,0)</f>
        <v>-3.8753000000000002</v>
      </c>
      <c r="G11" s="61">
        <f t="shared" si="1"/>
        <v>24</v>
      </c>
      <c r="H11" s="60">
        <f>VLOOKUP($A11,'Return Data'!$B$7:$R$2292,12,0)</f>
        <v>-6.8662999999999998</v>
      </c>
      <c r="I11" s="61">
        <f t="shared" si="2"/>
        <v>24</v>
      </c>
      <c r="J11" s="60">
        <f>VLOOKUP($A11,'Return Data'!$B$7:$R$2292,13,0)</f>
        <v>-2.1737000000000002</v>
      </c>
      <c r="K11" s="61">
        <f t="shared" si="3"/>
        <v>24</v>
      </c>
      <c r="L11" s="60">
        <f>VLOOKUP($A11,'Return Data'!$B$7:$R$2292,17,0)</f>
        <v>24.312999999999999</v>
      </c>
      <c r="M11" s="61">
        <f t="shared" si="4"/>
        <v>23</v>
      </c>
      <c r="N11" s="60">
        <f>VLOOKUP($A11,'Return Data'!$B$7:$R$2292,14,0)</f>
        <v>20.737400000000001</v>
      </c>
      <c r="O11" s="61">
        <f t="shared" si="5"/>
        <v>21</v>
      </c>
      <c r="P11" s="60">
        <f>VLOOKUP($A11,'Return Data'!$B$7:$R$2292,15,0)</f>
        <v>11.537800000000001</v>
      </c>
      <c r="Q11" s="61">
        <f t="shared" si="6"/>
        <v>16</v>
      </c>
      <c r="R11" s="60">
        <f>VLOOKUP($A11,'Return Data'!$B$7:$R$2292,16,0)</f>
        <v>17.334900000000001</v>
      </c>
      <c r="S11" s="62">
        <f t="shared" si="7"/>
        <v>17</v>
      </c>
    </row>
    <row r="12" spans="1:20" x14ac:dyDescent="0.3">
      <c r="A12" s="58" t="s">
        <v>1092</v>
      </c>
      <c r="B12" s="59">
        <f>VLOOKUP($A12,'Return Data'!$B$7:$R$2292,3,0)</f>
        <v>44777</v>
      </c>
      <c r="C12" s="60">
        <f>VLOOKUP($A12,'Return Data'!$B$7:$R$2292,4,0)</f>
        <v>56.625999999999998</v>
      </c>
      <c r="D12" s="60">
        <f>VLOOKUP($A12,'Return Data'!$B$7:$R$2292,10,0)</f>
        <v>5.3643999999999998</v>
      </c>
      <c r="E12" s="61">
        <f t="shared" si="0"/>
        <v>10</v>
      </c>
      <c r="F12" s="60">
        <f>VLOOKUP($A12,'Return Data'!$B$7:$R$2292,11,0)</f>
        <v>0.87290000000000001</v>
      </c>
      <c r="G12" s="61">
        <f t="shared" si="1"/>
        <v>10</v>
      </c>
      <c r="H12" s="60">
        <f>VLOOKUP($A12,'Return Data'!$B$7:$R$2292,12,0)</f>
        <v>-0.86309999999999998</v>
      </c>
      <c r="I12" s="61">
        <f t="shared" si="2"/>
        <v>10</v>
      </c>
      <c r="J12" s="60">
        <f>VLOOKUP($A12,'Return Data'!$B$7:$R$2292,13,0)</f>
        <v>7.4885000000000002</v>
      </c>
      <c r="K12" s="61">
        <f t="shared" si="3"/>
        <v>12</v>
      </c>
      <c r="L12" s="60">
        <f>VLOOKUP($A12,'Return Data'!$B$7:$R$2292,17,0)</f>
        <v>41.441299999999998</v>
      </c>
      <c r="M12" s="61">
        <f t="shared" si="4"/>
        <v>7</v>
      </c>
      <c r="N12" s="60">
        <f>VLOOKUP($A12,'Return Data'!$B$7:$R$2292,14,0)</f>
        <v>29.6935</v>
      </c>
      <c r="O12" s="61">
        <f t="shared" si="5"/>
        <v>4</v>
      </c>
      <c r="P12" s="60">
        <f>VLOOKUP($A12,'Return Data'!$B$7:$R$2292,15,0)</f>
        <v>16.491800000000001</v>
      </c>
      <c r="Q12" s="61">
        <f t="shared" si="6"/>
        <v>4</v>
      </c>
      <c r="R12" s="60">
        <f>VLOOKUP($A12,'Return Data'!$B$7:$R$2292,16,0)</f>
        <v>20.8765</v>
      </c>
      <c r="S12" s="62">
        <f t="shared" si="7"/>
        <v>4</v>
      </c>
    </row>
    <row r="13" spans="1:20" x14ac:dyDescent="0.3">
      <c r="A13" s="58" t="s">
        <v>1095</v>
      </c>
      <c r="B13" s="59">
        <f>VLOOKUP($A13,'Return Data'!$B$7:$R$2292,3,0)</f>
        <v>44777</v>
      </c>
      <c r="C13" s="60">
        <f>VLOOKUP($A13,'Return Data'!$B$7:$R$2292,4,0)</f>
        <v>1605.2465</v>
      </c>
      <c r="D13" s="60">
        <f>VLOOKUP($A13,'Return Data'!$B$7:$R$2292,10,0)</f>
        <v>5.9256000000000002</v>
      </c>
      <c r="E13" s="61">
        <f t="shared" si="0"/>
        <v>4</v>
      </c>
      <c r="F13" s="60">
        <f>VLOOKUP($A13,'Return Data'!$B$7:$R$2292,11,0)</f>
        <v>-1.3883000000000001</v>
      </c>
      <c r="G13" s="61">
        <f t="shared" si="1"/>
        <v>17</v>
      </c>
      <c r="H13" s="60">
        <f>VLOOKUP($A13,'Return Data'!$B$7:$R$2292,12,0)</f>
        <v>-6.3446999999999996</v>
      </c>
      <c r="I13" s="61">
        <f t="shared" si="2"/>
        <v>22</v>
      </c>
      <c r="J13" s="60">
        <f>VLOOKUP($A13,'Return Data'!$B$7:$R$2292,13,0)</f>
        <v>1.6079000000000001</v>
      </c>
      <c r="K13" s="61">
        <f t="shared" si="3"/>
        <v>21</v>
      </c>
      <c r="L13" s="60">
        <f>VLOOKUP($A13,'Return Data'!$B$7:$R$2292,17,0)</f>
        <v>32.145099999999999</v>
      </c>
      <c r="M13" s="61">
        <f t="shared" si="4"/>
        <v>18</v>
      </c>
      <c r="N13" s="60">
        <f>VLOOKUP($A13,'Return Data'!$B$7:$R$2292,14,0)</f>
        <v>19.026800000000001</v>
      </c>
      <c r="O13" s="61">
        <f t="shared" si="5"/>
        <v>22</v>
      </c>
      <c r="P13" s="60">
        <f>VLOOKUP($A13,'Return Data'!$B$7:$R$2292,15,0)</f>
        <v>10.827</v>
      </c>
      <c r="Q13" s="61">
        <f t="shared" si="6"/>
        <v>17</v>
      </c>
      <c r="R13" s="60">
        <f>VLOOKUP($A13,'Return Data'!$B$7:$R$2292,16,0)</f>
        <v>17.807400000000001</v>
      </c>
      <c r="S13" s="62">
        <f t="shared" si="7"/>
        <v>16</v>
      </c>
    </row>
    <row r="14" spans="1:20" x14ac:dyDescent="0.3">
      <c r="A14" s="58" t="s">
        <v>1097</v>
      </c>
      <c r="B14" s="59">
        <f>VLOOKUP($A14,'Return Data'!$B$7:$R$2292,3,0)</f>
        <v>44777</v>
      </c>
      <c r="C14" s="60">
        <f>VLOOKUP($A14,'Return Data'!$B$7:$R$2292,4,0)</f>
        <v>102.414</v>
      </c>
      <c r="D14" s="60">
        <f>VLOOKUP($A14,'Return Data'!$B$7:$R$2292,10,0)</f>
        <v>5.9156000000000004</v>
      </c>
      <c r="E14" s="61">
        <f t="shared" si="0"/>
        <v>5</v>
      </c>
      <c r="F14" s="60">
        <f>VLOOKUP($A14,'Return Data'!$B$7:$R$2292,11,0)</f>
        <v>2.5874000000000001</v>
      </c>
      <c r="G14" s="61">
        <f t="shared" si="1"/>
        <v>3</v>
      </c>
      <c r="H14" s="60">
        <f>VLOOKUP($A14,'Return Data'!$B$7:$R$2292,12,0)</f>
        <v>3.0975000000000001</v>
      </c>
      <c r="I14" s="61">
        <f t="shared" si="2"/>
        <v>5</v>
      </c>
      <c r="J14" s="60">
        <f>VLOOKUP($A14,'Return Data'!$B$7:$R$2292,13,0)</f>
        <v>10.943300000000001</v>
      </c>
      <c r="K14" s="61">
        <f t="shared" si="3"/>
        <v>5</v>
      </c>
      <c r="L14" s="60">
        <f>VLOOKUP($A14,'Return Data'!$B$7:$R$2292,17,0)</f>
        <v>38.518099999999997</v>
      </c>
      <c r="M14" s="61">
        <f t="shared" si="4"/>
        <v>10</v>
      </c>
      <c r="N14" s="60">
        <f>VLOOKUP($A14,'Return Data'!$B$7:$R$2292,14,0)</f>
        <v>24.891300000000001</v>
      </c>
      <c r="O14" s="61">
        <f t="shared" si="5"/>
        <v>14</v>
      </c>
      <c r="P14" s="60">
        <f>VLOOKUP($A14,'Return Data'!$B$7:$R$2292,15,0)</f>
        <v>13.027100000000001</v>
      </c>
      <c r="Q14" s="61">
        <f t="shared" si="6"/>
        <v>14</v>
      </c>
      <c r="R14" s="60">
        <f>VLOOKUP($A14,'Return Data'!$B$7:$R$2292,16,0)</f>
        <v>19.4253</v>
      </c>
      <c r="S14" s="62">
        <f t="shared" si="7"/>
        <v>11</v>
      </c>
    </row>
    <row r="15" spans="1:20" x14ac:dyDescent="0.3">
      <c r="A15" s="58" t="s">
        <v>1099</v>
      </c>
      <c r="B15" s="59">
        <f>VLOOKUP($A15,'Return Data'!$B$7:$R$2292,3,0)</f>
        <v>44777</v>
      </c>
      <c r="C15" s="60">
        <f>VLOOKUP($A15,'Return Data'!$B$7:$R$2292,4,0)</f>
        <v>176.45</v>
      </c>
      <c r="D15" s="60">
        <f>VLOOKUP($A15,'Return Data'!$B$7:$R$2292,10,0)</f>
        <v>5.8361000000000001</v>
      </c>
      <c r="E15" s="61">
        <f t="shared" si="0"/>
        <v>6</v>
      </c>
      <c r="F15" s="60">
        <f>VLOOKUP($A15,'Return Data'!$B$7:$R$2292,11,0)</f>
        <v>-0.1641</v>
      </c>
      <c r="G15" s="61">
        <f t="shared" si="1"/>
        <v>12</v>
      </c>
      <c r="H15" s="60">
        <f>VLOOKUP($A15,'Return Data'!$B$7:$R$2292,12,0)</f>
        <v>-1.8795999999999999</v>
      </c>
      <c r="I15" s="61">
        <f t="shared" si="2"/>
        <v>12</v>
      </c>
      <c r="J15" s="60">
        <f>VLOOKUP($A15,'Return Data'!$B$7:$R$2292,13,0)</f>
        <v>5.6143999999999998</v>
      </c>
      <c r="K15" s="61">
        <f t="shared" si="3"/>
        <v>15</v>
      </c>
      <c r="L15" s="60">
        <f>VLOOKUP($A15,'Return Data'!$B$7:$R$2292,17,0)</f>
        <v>38.723399999999998</v>
      </c>
      <c r="M15" s="61">
        <f t="shared" si="4"/>
        <v>9</v>
      </c>
      <c r="N15" s="60">
        <f>VLOOKUP($A15,'Return Data'!$B$7:$R$2292,14,0)</f>
        <v>23.527200000000001</v>
      </c>
      <c r="O15" s="61">
        <f t="shared" si="5"/>
        <v>16</v>
      </c>
      <c r="P15" s="60">
        <f>VLOOKUP($A15,'Return Data'!$B$7:$R$2292,15,0)</f>
        <v>13.042</v>
      </c>
      <c r="Q15" s="61">
        <f t="shared" si="6"/>
        <v>13</v>
      </c>
      <c r="R15" s="60">
        <f>VLOOKUP($A15,'Return Data'!$B$7:$R$2292,16,0)</f>
        <v>18.683499999999999</v>
      </c>
      <c r="S15" s="62">
        <f t="shared" si="7"/>
        <v>15</v>
      </c>
    </row>
    <row r="16" spans="1:20" x14ac:dyDescent="0.3">
      <c r="A16" s="58" t="s">
        <v>1101</v>
      </c>
      <c r="B16" s="59">
        <f>VLOOKUP($A16,'Return Data'!$B$7:$R$2292,3,0)</f>
        <v>44777</v>
      </c>
      <c r="C16" s="60">
        <f>VLOOKUP($A16,'Return Data'!$B$7:$R$2292,4,0)</f>
        <v>18.18</v>
      </c>
      <c r="D16" s="60">
        <f>VLOOKUP($A16,'Return Data'!$B$7:$R$2292,10,0)</f>
        <v>4.6631999999999998</v>
      </c>
      <c r="E16" s="61">
        <f t="shared" si="0"/>
        <v>13</v>
      </c>
      <c r="F16" s="60">
        <f>VLOOKUP($A16,'Return Data'!$B$7:$R$2292,11,0)</f>
        <v>-2.2581000000000002</v>
      </c>
      <c r="G16" s="61">
        <f t="shared" si="1"/>
        <v>20</v>
      </c>
      <c r="H16" s="60">
        <f>VLOOKUP($A16,'Return Data'!$B$7:$R$2292,12,0)</f>
        <v>-6.8647999999999998</v>
      </c>
      <c r="I16" s="61">
        <f t="shared" si="2"/>
        <v>23</v>
      </c>
      <c r="J16" s="60">
        <f>VLOOKUP($A16,'Return Data'!$B$7:$R$2292,13,0)</f>
        <v>-5.5E-2</v>
      </c>
      <c r="K16" s="61">
        <f t="shared" si="3"/>
        <v>23</v>
      </c>
      <c r="L16" s="60">
        <f>VLOOKUP($A16,'Return Data'!$B$7:$R$2292,17,0)</f>
        <v>29.503699999999998</v>
      </c>
      <c r="M16" s="61">
        <f t="shared" si="4"/>
        <v>20</v>
      </c>
      <c r="N16" s="60">
        <f>VLOOKUP($A16,'Return Data'!$B$7:$R$2292,14,0)</f>
        <v>21.063199999999998</v>
      </c>
      <c r="O16" s="61">
        <f t="shared" si="5"/>
        <v>18</v>
      </c>
      <c r="P16" s="60">
        <f>VLOOKUP($A16,'Return Data'!$B$7:$R$2292,15,0)</f>
        <v>9.4726999999999997</v>
      </c>
      <c r="Q16" s="61">
        <f t="shared" si="6"/>
        <v>20</v>
      </c>
      <c r="R16" s="60">
        <f>VLOOKUP($A16,'Return Data'!$B$7:$R$2292,16,0)</f>
        <v>11.423400000000001</v>
      </c>
      <c r="S16" s="62">
        <f t="shared" si="7"/>
        <v>24</v>
      </c>
    </row>
    <row r="17" spans="1:19" x14ac:dyDescent="0.3">
      <c r="A17" s="58" t="s">
        <v>1103</v>
      </c>
      <c r="B17" s="59">
        <f>VLOOKUP($A17,'Return Data'!$B$7:$R$2292,3,0)</f>
        <v>44777</v>
      </c>
      <c r="C17" s="60">
        <f>VLOOKUP($A17,'Return Data'!$B$7:$R$2292,4,0)</f>
        <v>98.87</v>
      </c>
      <c r="D17" s="60">
        <f>VLOOKUP($A17,'Return Data'!$B$7:$R$2292,10,0)</f>
        <v>4.4364999999999997</v>
      </c>
      <c r="E17" s="61">
        <f t="shared" si="0"/>
        <v>15</v>
      </c>
      <c r="F17" s="60">
        <f>VLOOKUP($A17,'Return Data'!$B$7:$R$2292,11,0)</f>
        <v>-2.5911</v>
      </c>
      <c r="G17" s="61">
        <f t="shared" si="1"/>
        <v>22</v>
      </c>
      <c r="H17" s="60">
        <f>VLOOKUP($A17,'Return Data'!$B$7:$R$2292,12,0)</f>
        <v>-3.1825000000000001</v>
      </c>
      <c r="I17" s="61">
        <f t="shared" si="2"/>
        <v>19</v>
      </c>
      <c r="J17" s="60">
        <f>VLOOKUP($A17,'Return Data'!$B$7:$R$2292,13,0)</f>
        <v>4.8685</v>
      </c>
      <c r="K17" s="61">
        <f t="shared" si="3"/>
        <v>18</v>
      </c>
      <c r="L17" s="60">
        <f>VLOOKUP($A17,'Return Data'!$B$7:$R$2292,17,0)</f>
        <v>32.778700000000001</v>
      </c>
      <c r="M17" s="61">
        <f t="shared" si="4"/>
        <v>17</v>
      </c>
      <c r="N17" s="60">
        <f>VLOOKUP($A17,'Return Data'!$B$7:$R$2292,14,0)</f>
        <v>26.480699999999999</v>
      </c>
      <c r="O17" s="61">
        <f t="shared" si="5"/>
        <v>11</v>
      </c>
      <c r="P17" s="60">
        <f>VLOOKUP($A17,'Return Data'!$B$7:$R$2292,15,0)</f>
        <v>15.8939</v>
      </c>
      <c r="Q17" s="61">
        <f t="shared" si="6"/>
        <v>6</v>
      </c>
      <c r="R17" s="60">
        <f>VLOOKUP($A17,'Return Data'!$B$7:$R$2292,16,0)</f>
        <v>19.672499999999999</v>
      </c>
      <c r="S17" s="62">
        <f t="shared" si="7"/>
        <v>8</v>
      </c>
    </row>
    <row r="18" spans="1:19" x14ac:dyDescent="0.3">
      <c r="A18" s="58" t="s">
        <v>1105</v>
      </c>
      <c r="B18" s="59">
        <f>VLOOKUP($A18,'Return Data'!$B$7:$R$2292,3,0)</f>
        <v>44777</v>
      </c>
      <c r="C18" s="60">
        <f>VLOOKUP($A18,'Return Data'!$B$7:$R$2292,4,0)</f>
        <v>82.933000000000007</v>
      </c>
      <c r="D18" s="60">
        <f>VLOOKUP($A18,'Return Data'!$B$7:$R$2292,10,0)</f>
        <v>4.5088999999999997</v>
      </c>
      <c r="E18" s="61">
        <f t="shared" si="0"/>
        <v>14</v>
      </c>
      <c r="F18" s="60">
        <f>VLOOKUP($A18,'Return Data'!$B$7:$R$2292,11,0)</f>
        <v>3.3279000000000001</v>
      </c>
      <c r="G18" s="61">
        <f t="shared" si="1"/>
        <v>1</v>
      </c>
      <c r="H18" s="60">
        <f>VLOOKUP($A18,'Return Data'!$B$7:$R$2292,12,0)</f>
        <v>3.5135999999999998</v>
      </c>
      <c r="I18" s="61">
        <f t="shared" si="2"/>
        <v>4</v>
      </c>
      <c r="J18" s="60">
        <f>VLOOKUP($A18,'Return Data'!$B$7:$R$2292,13,0)</f>
        <v>10.265599999999999</v>
      </c>
      <c r="K18" s="61">
        <f t="shared" si="3"/>
        <v>6</v>
      </c>
      <c r="L18" s="60">
        <f>VLOOKUP($A18,'Return Data'!$B$7:$R$2292,17,0)</f>
        <v>41.5229</v>
      </c>
      <c r="M18" s="61">
        <f t="shared" si="4"/>
        <v>6</v>
      </c>
      <c r="N18" s="60">
        <f>VLOOKUP($A18,'Return Data'!$B$7:$R$2292,14,0)</f>
        <v>29.080400000000001</v>
      </c>
      <c r="O18" s="61">
        <f t="shared" si="5"/>
        <v>5</v>
      </c>
      <c r="P18" s="60">
        <f>VLOOKUP($A18,'Return Data'!$B$7:$R$2292,15,0)</f>
        <v>16.344000000000001</v>
      </c>
      <c r="Q18" s="61">
        <f t="shared" si="6"/>
        <v>5</v>
      </c>
      <c r="R18" s="60">
        <f>VLOOKUP($A18,'Return Data'!$B$7:$R$2292,16,0)</f>
        <v>20.449200000000001</v>
      </c>
      <c r="S18" s="62">
        <f t="shared" si="7"/>
        <v>5</v>
      </c>
    </row>
    <row r="19" spans="1:19" x14ac:dyDescent="0.3">
      <c r="A19" s="58" t="s">
        <v>1106</v>
      </c>
      <c r="B19" s="59">
        <f>VLOOKUP($A19,'Return Data'!$B$7:$R$2292,3,0)</f>
        <v>44777</v>
      </c>
      <c r="C19" s="60">
        <f>VLOOKUP($A19,'Return Data'!$B$7:$R$2292,4,0)</f>
        <v>224.24</v>
      </c>
      <c r="D19" s="60">
        <f>VLOOKUP($A19,'Return Data'!$B$7:$R$2292,10,0)</f>
        <v>4.1862000000000004</v>
      </c>
      <c r="E19" s="61">
        <f t="shared" si="0"/>
        <v>16</v>
      </c>
      <c r="F19" s="60">
        <f>VLOOKUP($A19,'Return Data'!$B$7:$R$2292,11,0)</f>
        <v>1.411</v>
      </c>
      <c r="G19" s="61">
        <f t="shared" si="1"/>
        <v>8</v>
      </c>
      <c r="H19" s="60">
        <f>VLOOKUP($A19,'Return Data'!$B$7:$R$2292,12,0)</f>
        <v>-2.5806</v>
      </c>
      <c r="I19" s="61">
        <f t="shared" si="2"/>
        <v>17</v>
      </c>
      <c r="J19" s="60">
        <f>VLOOKUP($A19,'Return Data'!$B$7:$R$2292,13,0)</f>
        <v>3.3269000000000002</v>
      </c>
      <c r="K19" s="61">
        <f t="shared" si="3"/>
        <v>20</v>
      </c>
      <c r="L19" s="60">
        <f>VLOOKUP($A19,'Return Data'!$B$7:$R$2292,17,0)</f>
        <v>29.135000000000002</v>
      </c>
      <c r="M19" s="61">
        <f t="shared" si="4"/>
        <v>21</v>
      </c>
      <c r="N19" s="60">
        <f>VLOOKUP($A19,'Return Data'!$B$7:$R$2292,14,0)</f>
        <v>20.996700000000001</v>
      </c>
      <c r="O19" s="61">
        <f t="shared" si="5"/>
        <v>19</v>
      </c>
      <c r="P19" s="60">
        <f>VLOOKUP($A19,'Return Data'!$B$7:$R$2292,15,0)</f>
        <v>10.1092</v>
      </c>
      <c r="Q19" s="61">
        <f t="shared" si="6"/>
        <v>18</v>
      </c>
      <c r="R19" s="60">
        <f>VLOOKUP($A19,'Return Data'!$B$7:$R$2292,16,0)</f>
        <v>18.820900000000002</v>
      </c>
      <c r="S19" s="62">
        <f t="shared" si="7"/>
        <v>14</v>
      </c>
    </row>
    <row r="20" spans="1:19" x14ac:dyDescent="0.3">
      <c r="A20" s="58" t="s">
        <v>1108</v>
      </c>
      <c r="B20" s="59">
        <f>VLOOKUP($A20,'Return Data'!$B$7:$R$2292,3,0)</f>
        <v>44777</v>
      </c>
      <c r="C20" s="60">
        <f>VLOOKUP($A20,'Return Data'!$B$7:$R$2292,4,0)</f>
        <v>18.513999999999999</v>
      </c>
      <c r="D20" s="60">
        <f>VLOOKUP($A20,'Return Data'!$B$7:$R$2292,10,0)</f>
        <v>2.6303000000000001</v>
      </c>
      <c r="E20" s="61">
        <f t="shared" si="0"/>
        <v>21</v>
      </c>
      <c r="F20" s="60">
        <f>VLOOKUP($A20,'Return Data'!$B$7:$R$2292,11,0)</f>
        <v>-2.5625</v>
      </c>
      <c r="G20" s="61">
        <f t="shared" si="1"/>
        <v>21</v>
      </c>
      <c r="H20" s="60">
        <f>VLOOKUP($A20,'Return Data'!$B$7:$R$2292,12,0)</f>
        <v>-2.4392999999999998</v>
      </c>
      <c r="I20" s="61">
        <f t="shared" si="2"/>
        <v>16</v>
      </c>
      <c r="J20" s="60">
        <f>VLOOKUP($A20,'Return Data'!$B$7:$R$2292,13,0)</f>
        <v>5.2188999999999997</v>
      </c>
      <c r="K20" s="61">
        <f t="shared" si="3"/>
        <v>17</v>
      </c>
      <c r="L20" s="60">
        <f>VLOOKUP($A20,'Return Data'!$B$7:$R$2292,17,0)</f>
        <v>37.218800000000002</v>
      </c>
      <c r="M20" s="61">
        <f t="shared" si="4"/>
        <v>13</v>
      </c>
      <c r="N20" s="60">
        <f>VLOOKUP($A20,'Return Data'!$B$7:$R$2292,14,0)</f>
        <v>27.036999999999999</v>
      </c>
      <c r="O20" s="61">
        <f t="shared" si="5"/>
        <v>8</v>
      </c>
      <c r="P20" s="60"/>
      <c r="Q20" s="61"/>
      <c r="R20" s="60">
        <f>VLOOKUP($A20,'Return Data'!$B$7:$R$2292,16,0)</f>
        <v>14.6257</v>
      </c>
      <c r="S20" s="62">
        <f t="shared" si="7"/>
        <v>23</v>
      </c>
    </row>
    <row r="21" spans="1:19" x14ac:dyDescent="0.3">
      <c r="A21" s="58" t="s">
        <v>1110</v>
      </c>
      <c r="B21" s="59">
        <f>VLOOKUP($A21,'Return Data'!$B$7:$R$2292,3,0)</f>
        <v>44777</v>
      </c>
      <c r="C21" s="60">
        <f>VLOOKUP($A21,'Return Data'!$B$7:$R$2292,4,0)</f>
        <v>22.196999999999999</v>
      </c>
      <c r="D21" s="60">
        <f>VLOOKUP($A21,'Return Data'!$B$7:$R$2292,10,0)</f>
        <v>6.1295999999999999</v>
      </c>
      <c r="E21" s="61">
        <f t="shared" si="0"/>
        <v>3</v>
      </c>
      <c r="F21" s="60">
        <f>VLOOKUP($A21,'Return Data'!$B$7:$R$2292,11,0)</f>
        <v>1.7604</v>
      </c>
      <c r="G21" s="61">
        <f t="shared" si="1"/>
        <v>6</v>
      </c>
      <c r="H21" s="60">
        <f>VLOOKUP($A21,'Return Data'!$B$7:$R$2292,12,0)</f>
        <v>3.15E-2</v>
      </c>
      <c r="I21" s="61">
        <f t="shared" si="2"/>
        <v>8</v>
      </c>
      <c r="J21" s="60">
        <f>VLOOKUP($A21,'Return Data'!$B$7:$R$2292,13,0)</f>
        <v>9.3825000000000003</v>
      </c>
      <c r="K21" s="61">
        <f t="shared" si="3"/>
        <v>8</v>
      </c>
      <c r="L21" s="60">
        <f>VLOOKUP($A21,'Return Data'!$B$7:$R$2292,17,0)</f>
        <v>44.051000000000002</v>
      </c>
      <c r="M21" s="61">
        <f t="shared" si="4"/>
        <v>5</v>
      </c>
      <c r="N21" s="60"/>
      <c r="O21" s="61"/>
      <c r="P21" s="60"/>
      <c r="Q21" s="61"/>
      <c r="R21" s="60">
        <f>VLOOKUP($A21,'Return Data'!$B$7:$R$2292,16,0)</f>
        <v>30.226099999999999</v>
      </c>
      <c r="S21" s="62">
        <f t="shared" si="7"/>
        <v>2</v>
      </c>
    </row>
    <row r="22" spans="1:19" x14ac:dyDescent="0.3">
      <c r="A22" s="58" t="s">
        <v>1112</v>
      </c>
      <c r="B22" s="59">
        <f>VLOOKUP($A22,'Return Data'!$B$7:$R$2292,3,0)</f>
        <v>44777</v>
      </c>
      <c r="C22" s="60">
        <f>VLOOKUP($A22,'Return Data'!$B$7:$R$2292,4,0)</f>
        <v>52.926200000000001</v>
      </c>
      <c r="D22" s="60">
        <f>VLOOKUP($A22,'Return Data'!$B$7:$R$2292,10,0)</f>
        <v>5.7906000000000004</v>
      </c>
      <c r="E22" s="61">
        <f t="shared" si="0"/>
        <v>7</v>
      </c>
      <c r="F22" s="60">
        <f>VLOOKUP($A22,'Return Data'!$B$7:$R$2292,11,0)</f>
        <v>3.2627999999999999</v>
      </c>
      <c r="G22" s="61">
        <f t="shared" si="1"/>
        <v>2</v>
      </c>
      <c r="H22" s="60">
        <f>VLOOKUP($A22,'Return Data'!$B$7:$R$2292,12,0)</f>
        <v>7.4718</v>
      </c>
      <c r="I22" s="61">
        <f t="shared" si="2"/>
        <v>1</v>
      </c>
      <c r="J22" s="60">
        <f>VLOOKUP($A22,'Return Data'!$B$7:$R$2292,13,0)</f>
        <v>26.9682</v>
      </c>
      <c r="K22" s="61">
        <f t="shared" si="3"/>
        <v>1</v>
      </c>
      <c r="L22" s="60">
        <f>VLOOKUP($A22,'Return Data'!$B$7:$R$2292,17,0)</f>
        <v>45.667499999999997</v>
      </c>
      <c r="M22" s="61">
        <f t="shared" si="4"/>
        <v>3</v>
      </c>
      <c r="N22" s="60">
        <f>VLOOKUP($A22,'Return Data'!$B$7:$R$2292,14,0)</f>
        <v>28.820900000000002</v>
      </c>
      <c r="O22" s="61">
        <f t="shared" ref="O22:O29" si="8">RANK(N22,N$8:N$31,0)</f>
        <v>6</v>
      </c>
      <c r="P22" s="60">
        <f>VLOOKUP($A22,'Return Data'!$B$7:$R$2292,15,0)</f>
        <v>14.8855</v>
      </c>
      <c r="Q22" s="61">
        <f t="shared" ref="Q22:Q29" si="9">RANK(P22,P$8:P$31,0)</f>
        <v>8</v>
      </c>
      <c r="R22" s="60">
        <f>VLOOKUP($A22,'Return Data'!$B$7:$R$2292,16,0)</f>
        <v>21.8081</v>
      </c>
      <c r="S22" s="62">
        <f t="shared" si="7"/>
        <v>3</v>
      </c>
    </row>
    <row r="23" spans="1:19" x14ac:dyDescent="0.3">
      <c r="A23" s="58" t="s">
        <v>1115</v>
      </c>
      <c r="B23" s="59">
        <f>VLOOKUP($A23,'Return Data'!$B$7:$R$2292,3,0)</f>
        <v>44777</v>
      </c>
      <c r="C23" s="60">
        <f>VLOOKUP($A23,'Return Data'!$B$7:$R$2292,4,0)</f>
        <v>2218.0626000000002</v>
      </c>
      <c r="D23" s="60">
        <f>VLOOKUP($A23,'Return Data'!$B$7:$R$2292,10,0)</f>
        <v>4.7054</v>
      </c>
      <c r="E23" s="61">
        <f t="shared" si="0"/>
        <v>12</v>
      </c>
      <c r="F23" s="60">
        <f>VLOOKUP($A23,'Return Data'!$B$7:$R$2292,11,0)</f>
        <v>0.64359999999999995</v>
      </c>
      <c r="G23" s="61">
        <f t="shared" si="1"/>
        <v>11</v>
      </c>
      <c r="H23" s="60">
        <f>VLOOKUP($A23,'Return Data'!$B$7:$R$2292,12,0)</f>
        <v>-1.2625999999999999</v>
      </c>
      <c r="I23" s="61">
        <f t="shared" si="2"/>
        <v>11</v>
      </c>
      <c r="J23" s="60">
        <f>VLOOKUP($A23,'Return Data'!$B$7:$R$2292,13,0)</f>
        <v>8.9664000000000001</v>
      </c>
      <c r="K23" s="61">
        <f t="shared" si="3"/>
        <v>10</v>
      </c>
      <c r="L23" s="60">
        <f>VLOOKUP($A23,'Return Data'!$B$7:$R$2292,17,0)</f>
        <v>39.814100000000003</v>
      </c>
      <c r="M23" s="61">
        <f t="shared" si="4"/>
        <v>8</v>
      </c>
      <c r="N23" s="60">
        <f>VLOOKUP($A23,'Return Data'!$B$7:$R$2292,14,0)</f>
        <v>26.9604</v>
      </c>
      <c r="O23" s="61">
        <f t="shared" si="8"/>
        <v>9</v>
      </c>
      <c r="P23" s="60">
        <f>VLOOKUP($A23,'Return Data'!$B$7:$R$2292,15,0)</f>
        <v>14.888</v>
      </c>
      <c r="Q23" s="61">
        <f t="shared" si="9"/>
        <v>7</v>
      </c>
      <c r="R23" s="60">
        <f>VLOOKUP($A23,'Return Data'!$B$7:$R$2292,16,0)</f>
        <v>16.6677</v>
      </c>
      <c r="S23" s="62">
        <f t="shared" si="7"/>
        <v>19</v>
      </c>
    </row>
    <row r="24" spans="1:19" x14ac:dyDescent="0.3">
      <c r="A24" s="58" t="s">
        <v>1116</v>
      </c>
      <c r="B24" s="59">
        <f>VLOOKUP($A24,'Return Data'!$B$7:$R$2292,3,0)</f>
        <v>44777</v>
      </c>
      <c r="C24" s="60">
        <f>VLOOKUP($A24,'Return Data'!$B$7:$R$2292,4,0)</f>
        <v>48.13</v>
      </c>
      <c r="D24" s="60">
        <f>VLOOKUP($A24,'Return Data'!$B$7:$R$2292,10,0)</f>
        <v>7.5770999999999997</v>
      </c>
      <c r="E24" s="61">
        <f t="shared" si="0"/>
        <v>1</v>
      </c>
      <c r="F24" s="60">
        <f>VLOOKUP($A24,'Return Data'!$B$7:$R$2292,11,0)</f>
        <v>-1.4941</v>
      </c>
      <c r="G24" s="61">
        <f t="shared" si="1"/>
        <v>18</v>
      </c>
      <c r="H24" s="60">
        <f>VLOOKUP($A24,'Return Data'!$B$7:$R$2292,12,0)</f>
        <v>-0.37259999999999999</v>
      </c>
      <c r="I24" s="61">
        <f t="shared" si="2"/>
        <v>9</v>
      </c>
      <c r="J24" s="60">
        <f>VLOOKUP($A24,'Return Data'!$B$7:$R$2292,13,0)</f>
        <v>11.3863</v>
      </c>
      <c r="K24" s="61">
        <f t="shared" si="3"/>
        <v>4</v>
      </c>
      <c r="L24" s="60">
        <f>VLOOKUP($A24,'Return Data'!$B$7:$R$2292,17,0)</f>
        <v>48.620699999999999</v>
      </c>
      <c r="M24" s="61">
        <f t="shared" si="4"/>
        <v>1</v>
      </c>
      <c r="N24" s="60">
        <f>VLOOKUP($A24,'Return Data'!$B$7:$R$2292,14,0)</f>
        <v>41.527099999999997</v>
      </c>
      <c r="O24" s="61">
        <f t="shared" si="8"/>
        <v>1</v>
      </c>
      <c r="P24" s="60">
        <f>VLOOKUP($A24,'Return Data'!$B$7:$R$2292,15,0)</f>
        <v>20.015799999999999</v>
      </c>
      <c r="Q24" s="61">
        <f t="shared" si="9"/>
        <v>2</v>
      </c>
      <c r="R24" s="60">
        <f>VLOOKUP($A24,'Return Data'!$B$7:$R$2292,16,0)</f>
        <v>19.853100000000001</v>
      </c>
      <c r="S24" s="62">
        <f t="shared" si="7"/>
        <v>6</v>
      </c>
    </row>
    <row r="25" spans="1:19" x14ac:dyDescent="0.3">
      <c r="A25" s="58" t="s">
        <v>1121</v>
      </c>
      <c r="B25" s="59">
        <f>VLOOKUP($A25,'Return Data'!$B$7:$R$2292,3,0)</f>
        <v>44777</v>
      </c>
      <c r="C25" s="60">
        <f>VLOOKUP($A25,'Return Data'!$B$7:$R$2292,4,0)</f>
        <v>132.77869999999999</v>
      </c>
      <c r="D25" s="60">
        <f>VLOOKUP($A25,'Return Data'!$B$7:$R$2292,10,0)</f>
        <v>1.6857</v>
      </c>
      <c r="E25" s="61">
        <f t="shared" si="0"/>
        <v>23</v>
      </c>
      <c r="F25" s="60">
        <f>VLOOKUP($A25,'Return Data'!$B$7:$R$2292,11,0)</f>
        <v>1.6298999999999999</v>
      </c>
      <c r="G25" s="61">
        <f t="shared" si="1"/>
        <v>7</v>
      </c>
      <c r="H25" s="60">
        <f>VLOOKUP($A25,'Return Data'!$B$7:$R$2292,12,0)</f>
        <v>7.1079999999999997</v>
      </c>
      <c r="I25" s="61">
        <f t="shared" si="2"/>
        <v>2</v>
      </c>
      <c r="J25" s="60">
        <f>VLOOKUP($A25,'Return Data'!$B$7:$R$2292,13,0)</f>
        <v>14.081300000000001</v>
      </c>
      <c r="K25" s="61">
        <f t="shared" si="3"/>
        <v>3</v>
      </c>
      <c r="L25" s="60">
        <f>VLOOKUP($A25,'Return Data'!$B$7:$R$2292,17,0)</f>
        <v>47.180399999999999</v>
      </c>
      <c r="M25" s="61">
        <f t="shared" si="4"/>
        <v>2</v>
      </c>
      <c r="N25" s="60">
        <f>VLOOKUP($A25,'Return Data'!$B$7:$R$2292,14,0)</f>
        <v>37.711599999999997</v>
      </c>
      <c r="O25" s="61">
        <f t="shared" si="8"/>
        <v>2</v>
      </c>
      <c r="P25" s="60">
        <f>VLOOKUP($A25,'Return Data'!$B$7:$R$2292,15,0)</f>
        <v>20.7014</v>
      </c>
      <c r="Q25" s="61">
        <f t="shared" si="9"/>
        <v>1</v>
      </c>
      <c r="R25" s="60">
        <f>VLOOKUP($A25,'Return Data'!$B$7:$R$2292,16,0)</f>
        <v>16.556699999999999</v>
      </c>
      <c r="S25" s="62">
        <f t="shared" si="7"/>
        <v>20</v>
      </c>
    </row>
    <row r="26" spans="1:19" x14ac:dyDescent="0.3">
      <c r="A26" s="58" t="s">
        <v>1122</v>
      </c>
      <c r="B26" s="59">
        <f>VLOOKUP($A26,'Return Data'!$B$7:$R$2292,3,0)</f>
        <v>44777</v>
      </c>
      <c r="C26" s="60">
        <f>VLOOKUP($A26,'Return Data'!$B$7:$R$2292,4,0)</f>
        <v>157.04159999999999</v>
      </c>
      <c r="D26" s="60">
        <f>VLOOKUP($A26,'Return Data'!$B$7:$R$2292,10,0)</f>
        <v>4.0838000000000001</v>
      </c>
      <c r="E26" s="61">
        <f t="shared" si="0"/>
        <v>17</v>
      </c>
      <c r="F26" s="60">
        <f>VLOOKUP($A26,'Return Data'!$B$7:$R$2292,11,0)</f>
        <v>1.7768999999999999</v>
      </c>
      <c r="G26" s="61">
        <f t="shared" si="1"/>
        <v>5</v>
      </c>
      <c r="H26" s="60">
        <f>VLOOKUP($A26,'Return Data'!$B$7:$R$2292,12,0)</f>
        <v>3.8001999999999998</v>
      </c>
      <c r="I26" s="61">
        <f t="shared" si="2"/>
        <v>3</v>
      </c>
      <c r="J26" s="60">
        <f>VLOOKUP($A26,'Return Data'!$B$7:$R$2292,13,0)</f>
        <v>14.3812</v>
      </c>
      <c r="K26" s="61">
        <f t="shared" si="3"/>
        <v>2</v>
      </c>
      <c r="L26" s="60">
        <f>VLOOKUP($A26,'Return Data'!$B$7:$R$2292,17,0)</f>
        <v>44.6798</v>
      </c>
      <c r="M26" s="61">
        <f t="shared" si="4"/>
        <v>4</v>
      </c>
      <c r="N26" s="60">
        <f>VLOOKUP($A26,'Return Data'!$B$7:$R$2292,14,0)</f>
        <v>30.9268</v>
      </c>
      <c r="O26" s="61">
        <f t="shared" si="8"/>
        <v>3</v>
      </c>
      <c r="P26" s="60">
        <f>VLOOKUP($A26,'Return Data'!$B$7:$R$2292,15,0)</f>
        <v>14.3354</v>
      </c>
      <c r="Q26" s="61">
        <f t="shared" si="9"/>
        <v>9</v>
      </c>
      <c r="R26" s="60">
        <f>VLOOKUP($A26,'Return Data'!$B$7:$R$2292,16,0)</f>
        <v>19.763999999999999</v>
      </c>
      <c r="S26" s="62">
        <f t="shared" si="7"/>
        <v>7</v>
      </c>
    </row>
    <row r="27" spans="1:19" x14ac:dyDescent="0.3">
      <c r="A27" s="58" t="s">
        <v>1125</v>
      </c>
      <c r="B27" s="59">
        <f>VLOOKUP($A27,'Return Data'!$B$7:$R$2292,3,0)</f>
        <v>44777</v>
      </c>
      <c r="C27" s="60">
        <f>VLOOKUP($A27,'Return Data'!$B$7:$R$2292,4,0)</f>
        <v>767.21370000000002</v>
      </c>
      <c r="D27" s="60">
        <f>VLOOKUP($A27,'Return Data'!$B$7:$R$2292,10,0)</f>
        <v>6.7680999999999996</v>
      </c>
      <c r="E27" s="61">
        <f t="shared" si="0"/>
        <v>2</v>
      </c>
      <c r="F27" s="60">
        <f>VLOOKUP($A27,'Return Data'!$B$7:$R$2292,11,0)</f>
        <v>2.4710999999999999</v>
      </c>
      <c r="G27" s="61">
        <f t="shared" si="1"/>
        <v>4</v>
      </c>
      <c r="H27" s="60">
        <f>VLOOKUP($A27,'Return Data'!$B$7:$R$2292,12,0)</f>
        <v>0.74080000000000001</v>
      </c>
      <c r="I27" s="61">
        <f t="shared" si="2"/>
        <v>6</v>
      </c>
      <c r="J27" s="60">
        <f>VLOOKUP($A27,'Return Data'!$B$7:$R$2292,13,0)</f>
        <v>8.9726999999999997</v>
      </c>
      <c r="K27" s="61">
        <f t="shared" si="3"/>
        <v>9</v>
      </c>
      <c r="L27" s="60">
        <f>VLOOKUP($A27,'Return Data'!$B$7:$R$2292,17,0)</f>
        <v>35.6706</v>
      </c>
      <c r="M27" s="61">
        <f t="shared" si="4"/>
        <v>16</v>
      </c>
      <c r="N27" s="60">
        <f>VLOOKUP($A27,'Return Data'!$B$7:$R$2292,14,0)</f>
        <v>20.7454</v>
      </c>
      <c r="O27" s="61">
        <f t="shared" si="8"/>
        <v>20</v>
      </c>
      <c r="P27" s="60">
        <f>VLOOKUP($A27,'Return Data'!$B$7:$R$2292,15,0)</f>
        <v>9.2059999999999995</v>
      </c>
      <c r="Q27" s="61">
        <f t="shared" si="9"/>
        <v>21</v>
      </c>
      <c r="R27" s="60">
        <f>VLOOKUP($A27,'Return Data'!$B$7:$R$2292,16,0)</f>
        <v>16.744800000000001</v>
      </c>
      <c r="S27" s="62">
        <f t="shared" si="7"/>
        <v>18</v>
      </c>
    </row>
    <row r="28" spans="1:19" x14ac:dyDescent="0.3">
      <c r="A28" s="58" t="s">
        <v>1127</v>
      </c>
      <c r="B28" s="59">
        <f>VLOOKUP($A28,'Return Data'!$B$7:$R$2292,3,0)</f>
        <v>44777</v>
      </c>
      <c r="C28" s="60">
        <f>VLOOKUP($A28,'Return Data'!$B$7:$R$2292,4,0)</f>
        <v>263.63170000000002</v>
      </c>
      <c r="D28" s="60">
        <f>VLOOKUP($A28,'Return Data'!$B$7:$R$2292,10,0)</f>
        <v>3.5463</v>
      </c>
      <c r="E28" s="61">
        <f t="shared" si="0"/>
        <v>18</v>
      </c>
      <c r="F28" s="60">
        <f>VLOOKUP($A28,'Return Data'!$B$7:$R$2292,11,0)</f>
        <v>-0.73980000000000001</v>
      </c>
      <c r="G28" s="61">
        <f t="shared" si="1"/>
        <v>13</v>
      </c>
      <c r="H28" s="60">
        <f>VLOOKUP($A28,'Return Data'!$B$7:$R$2292,12,0)</f>
        <v>-2.3567</v>
      </c>
      <c r="I28" s="61">
        <f t="shared" si="2"/>
        <v>14</v>
      </c>
      <c r="J28" s="60">
        <f>VLOOKUP($A28,'Return Data'!$B$7:$R$2292,13,0)</f>
        <v>5.4394</v>
      </c>
      <c r="K28" s="61">
        <f t="shared" si="3"/>
        <v>16</v>
      </c>
      <c r="L28" s="60">
        <f>VLOOKUP($A28,'Return Data'!$B$7:$R$2292,17,0)</f>
        <v>35.769100000000002</v>
      </c>
      <c r="M28" s="61">
        <f t="shared" si="4"/>
        <v>15</v>
      </c>
      <c r="N28" s="60">
        <f>VLOOKUP($A28,'Return Data'!$B$7:$R$2292,14,0)</f>
        <v>24.927499999999998</v>
      </c>
      <c r="O28" s="61">
        <f t="shared" si="8"/>
        <v>13</v>
      </c>
      <c r="P28" s="60">
        <f>VLOOKUP($A28,'Return Data'!$B$7:$R$2292,15,0)</f>
        <v>14.2691</v>
      </c>
      <c r="Q28" s="61">
        <f t="shared" si="9"/>
        <v>10</v>
      </c>
      <c r="R28" s="60">
        <f>VLOOKUP($A28,'Return Data'!$B$7:$R$2292,16,0)</f>
        <v>19.095099999999999</v>
      </c>
      <c r="S28" s="62">
        <f t="shared" si="7"/>
        <v>12</v>
      </c>
    </row>
    <row r="29" spans="1:19" x14ac:dyDescent="0.3">
      <c r="A29" s="58" t="s">
        <v>1128</v>
      </c>
      <c r="B29" s="59">
        <f>VLOOKUP($A29,'Return Data'!$B$7:$R$2292,3,0)</f>
        <v>44777</v>
      </c>
      <c r="C29" s="60">
        <f>VLOOKUP($A29,'Return Data'!$B$7:$R$2292,4,0)</f>
        <v>75.53</v>
      </c>
      <c r="D29" s="60">
        <f>VLOOKUP($A29,'Return Data'!$B$7:$R$2292,10,0)</f>
        <v>0.45219999999999999</v>
      </c>
      <c r="E29" s="61">
        <f t="shared" si="0"/>
        <v>24</v>
      </c>
      <c r="F29" s="60">
        <f>VLOOKUP($A29,'Return Data'!$B$7:$R$2292,11,0)</f>
        <v>-1.5768</v>
      </c>
      <c r="G29" s="61">
        <f t="shared" si="1"/>
        <v>19</v>
      </c>
      <c r="H29" s="60">
        <f>VLOOKUP($A29,'Return Data'!$B$7:$R$2292,12,0)</f>
        <v>-4.5735999999999999</v>
      </c>
      <c r="I29" s="61">
        <f t="shared" si="2"/>
        <v>21</v>
      </c>
      <c r="J29" s="60">
        <f>VLOOKUP($A29,'Return Data'!$B$7:$R$2292,13,0)</f>
        <v>1.4505999999999999</v>
      </c>
      <c r="K29" s="61">
        <f t="shared" si="3"/>
        <v>22</v>
      </c>
      <c r="L29" s="60">
        <f>VLOOKUP($A29,'Return Data'!$B$7:$R$2292,17,0)</f>
        <v>27.6541</v>
      </c>
      <c r="M29" s="61">
        <f t="shared" si="4"/>
        <v>22</v>
      </c>
      <c r="N29" s="60">
        <f>VLOOKUP($A29,'Return Data'!$B$7:$R$2292,14,0)</f>
        <v>24.0883</v>
      </c>
      <c r="O29" s="61">
        <f t="shared" si="8"/>
        <v>15</v>
      </c>
      <c r="P29" s="60">
        <f>VLOOKUP($A29,'Return Data'!$B$7:$R$2292,15,0)</f>
        <v>12.4038</v>
      </c>
      <c r="Q29" s="61">
        <f t="shared" si="9"/>
        <v>15</v>
      </c>
      <c r="R29" s="60">
        <f>VLOOKUP($A29,'Return Data'!$B$7:$R$2292,16,0)</f>
        <v>16.319400000000002</v>
      </c>
      <c r="S29" s="62">
        <f t="shared" si="7"/>
        <v>21</v>
      </c>
    </row>
    <row r="30" spans="1:19" x14ac:dyDescent="0.3">
      <c r="A30" s="58" t="s">
        <v>1130</v>
      </c>
      <c r="B30" s="59">
        <f>VLOOKUP($A30,'Return Data'!$B$7:$R$2292,3,0)</f>
        <v>44777</v>
      </c>
      <c r="C30" s="60">
        <f>VLOOKUP($A30,'Return Data'!$B$7:$R$2292,4,0)</f>
        <v>28.67</v>
      </c>
      <c r="D30" s="60">
        <f>VLOOKUP($A30,'Return Data'!$B$7:$R$2292,10,0)</f>
        <v>5.5984999999999996</v>
      </c>
      <c r="E30" s="61">
        <f t="shared" si="0"/>
        <v>8</v>
      </c>
      <c r="F30" s="60">
        <f>VLOOKUP($A30,'Return Data'!$B$7:$R$2292,11,0)</f>
        <v>0.87970000000000004</v>
      </c>
      <c r="G30" s="61">
        <f t="shared" si="1"/>
        <v>9</v>
      </c>
      <c r="H30" s="60">
        <f>VLOOKUP($A30,'Return Data'!$B$7:$R$2292,12,0)</f>
        <v>0.17469999999999999</v>
      </c>
      <c r="I30" s="61">
        <f t="shared" si="2"/>
        <v>7</v>
      </c>
      <c r="J30" s="60">
        <f>VLOOKUP($A30,'Return Data'!$B$7:$R$2292,13,0)</f>
        <v>9.4275000000000002</v>
      </c>
      <c r="K30" s="61">
        <f t="shared" si="3"/>
        <v>7</v>
      </c>
      <c r="L30" s="60"/>
      <c r="M30" s="61"/>
      <c r="N30" s="60"/>
      <c r="O30" s="61"/>
      <c r="P30" s="60"/>
      <c r="Q30" s="61"/>
      <c r="R30" s="60">
        <f>VLOOKUP($A30,'Return Data'!$B$7:$R$2292,16,0)</f>
        <v>56.042200000000001</v>
      </c>
      <c r="S30" s="62">
        <f t="shared" si="7"/>
        <v>1</v>
      </c>
    </row>
    <row r="31" spans="1:19" x14ac:dyDescent="0.3">
      <c r="A31" s="58" t="s">
        <v>1804</v>
      </c>
      <c r="B31" s="59">
        <f>VLOOKUP($A31,'Return Data'!$B$7:$R$2292,3,0)</f>
        <v>44777</v>
      </c>
      <c r="C31" s="60">
        <f>VLOOKUP($A31,'Return Data'!$B$7:$R$2292,4,0)</f>
        <v>201.2413</v>
      </c>
      <c r="D31" s="60">
        <f>VLOOKUP($A31,'Return Data'!$B$7:$R$2292,10,0)</f>
        <v>5.5472999999999999</v>
      </c>
      <c r="E31" s="61">
        <f t="shared" si="0"/>
        <v>9</v>
      </c>
      <c r="F31" s="60">
        <f>VLOOKUP($A31,'Return Data'!$B$7:$R$2292,11,0)</f>
        <v>-1.1174999999999999</v>
      </c>
      <c r="G31" s="61">
        <f t="shared" si="1"/>
        <v>16</v>
      </c>
      <c r="H31" s="60">
        <f>VLOOKUP($A31,'Return Data'!$B$7:$R$2292,12,0)</f>
        <v>-2.1135999999999999</v>
      </c>
      <c r="I31" s="61">
        <f t="shared" si="2"/>
        <v>13</v>
      </c>
      <c r="J31" s="60">
        <f>VLOOKUP($A31,'Return Data'!$B$7:$R$2292,13,0)</f>
        <v>5.9858000000000002</v>
      </c>
      <c r="K31" s="61">
        <f t="shared" si="3"/>
        <v>13</v>
      </c>
      <c r="L31" s="60">
        <f>VLOOKUP($A31,'Return Data'!$B$7:$R$2292,17,0)</f>
        <v>37.657699999999998</v>
      </c>
      <c r="M31" s="61">
        <f>RANK(L31,L$8:L$31,0)</f>
        <v>12</v>
      </c>
      <c r="N31" s="60">
        <f>VLOOKUP($A31,'Return Data'!$B$7:$R$2292,14,0)</f>
        <v>28.5047</v>
      </c>
      <c r="O31" s="61">
        <f>RANK(N31,N$8:N$31,0)</f>
        <v>7</v>
      </c>
      <c r="P31" s="60">
        <f>VLOOKUP($A31,'Return Data'!$B$7:$R$2292,15,0)</f>
        <v>13.853400000000001</v>
      </c>
      <c r="Q31" s="61">
        <f>RANK(P31,P$8:P$31,0)</f>
        <v>11</v>
      </c>
      <c r="R31" s="60">
        <f>VLOOKUP($A31,'Return Data'!$B$7:$R$2292,16,0)</f>
        <v>19.529399999999999</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4.5343791666666666</v>
      </c>
      <c r="E33" s="69"/>
      <c r="F33" s="70">
        <f>AVERAGE(F8:F31)</f>
        <v>-9.149583333333329E-2</v>
      </c>
      <c r="G33" s="69"/>
      <c r="H33" s="70">
        <f>AVERAGE(H8:H31)</f>
        <v>-1.0372374999999998</v>
      </c>
      <c r="I33" s="69"/>
      <c r="J33" s="70">
        <f>AVERAGE(J8:J31)</f>
        <v>7.5734041666666689</v>
      </c>
      <c r="K33" s="69"/>
      <c r="L33" s="70">
        <f>AVERAGE(L8:L31)</f>
        <v>37.343243478260867</v>
      </c>
      <c r="M33" s="69"/>
      <c r="N33" s="70">
        <f>AVERAGE(N8:N31)</f>
        <v>26.453945454545451</v>
      </c>
      <c r="O33" s="69"/>
      <c r="P33" s="70">
        <f>AVERAGE(P8:P31)</f>
        <v>13.963776190476189</v>
      </c>
      <c r="Q33" s="69"/>
      <c r="R33" s="70">
        <f>AVERAGE(R8:R31)</f>
        <v>20.261258333333334</v>
      </c>
      <c r="S33" s="71"/>
    </row>
    <row r="34" spans="1:19" x14ac:dyDescent="0.3">
      <c r="A34" s="68" t="s">
        <v>28</v>
      </c>
      <c r="B34" s="69"/>
      <c r="C34" s="69"/>
      <c r="D34" s="70">
        <f>MIN(D8:D31)</f>
        <v>0.45219999999999999</v>
      </c>
      <c r="E34" s="69"/>
      <c r="F34" s="70">
        <f>MIN(F8:F31)</f>
        <v>-3.8753000000000002</v>
      </c>
      <c r="G34" s="69"/>
      <c r="H34" s="70">
        <f>MIN(H8:H31)</f>
        <v>-6.8662999999999998</v>
      </c>
      <c r="I34" s="69"/>
      <c r="J34" s="70">
        <f>MIN(J8:J31)</f>
        <v>-2.1737000000000002</v>
      </c>
      <c r="K34" s="69"/>
      <c r="L34" s="70">
        <f>MIN(L8:L31)</f>
        <v>24.312999999999999</v>
      </c>
      <c r="M34" s="69"/>
      <c r="N34" s="70">
        <f>MIN(N8:N31)</f>
        <v>19.026800000000001</v>
      </c>
      <c r="O34" s="69"/>
      <c r="P34" s="70">
        <f>MIN(P8:P31)</f>
        <v>9.2059999999999995</v>
      </c>
      <c r="Q34" s="69"/>
      <c r="R34" s="70">
        <f>MIN(R8:R31)</f>
        <v>11.423400000000001</v>
      </c>
      <c r="S34" s="71"/>
    </row>
    <row r="35" spans="1:19" ht="15" thickBot="1" x14ac:dyDescent="0.35">
      <c r="A35" s="72" t="s">
        <v>29</v>
      </c>
      <c r="B35" s="73"/>
      <c r="C35" s="73"/>
      <c r="D35" s="74">
        <f>MAX(D8:D31)</f>
        <v>7.5770999999999997</v>
      </c>
      <c r="E35" s="73"/>
      <c r="F35" s="74">
        <f>MAX(F8:F31)</f>
        <v>3.3279000000000001</v>
      </c>
      <c r="G35" s="73"/>
      <c r="H35" s="74">
        <f>MAX(H8:H31)</f>
        <v>7.4718</v>
      </c>
      <c r="I35" s="73"/>
      <c r="J35" s="74">
        <f>MAX(J8:J31)</f>
        <v>26.9682</v>
      </c>
      <c r="K35" s="73"/>
      <c r="L35" s="74">
        <f>MAX(L8:L31)</f>
        <v>48.620699999999999</v>
      </c>
      <c r="M35" s="73"/>
      <c r="N35" s="74">
        <f>MAX(N8:N31)</f>
        <v>41.527099999999997</v>
      </c>
      <c r="O35" s="73"/>
      <c r="P35" s="74">
        <f>MAX(P8:P31)</f>
        <v>20.7014</v>
      </c>
      <c r="Q35" s="73"/>
      <c r="R35" s="74">
        <f>MAX(R8:R31)</f>
        <v>56.042200000000001</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44777</v>
      </c>
      <c r="C8" s="60">
        <f>VLOOKUP($A8,'Return Data'!$B$7:$R$2292,4,0)</f>
        <v>460.75</v>
      </c>
      <c r="D8" s="60">
        <f>VLOOKUP($A8,'Return Data'!$B$7:$R$2292,10,0)</f>
        <v>2.6947000000000001</v>
      </c>
      <c r="E8" s="61">
        <f t="shared" ref="E8:E31" si="0">RANK(D8,D$8:D$31,0)</f>
        <v>19</v>
      </c>
      <c r="F8" s="60">
        <f>VLOOKUP($A8,'Return Data'!$B$7:$R$2292,11,0)</f>
        <v>-3.9022999999999999</v>
      </c>
      <c r="G8" s="61">
        <f t="shared" ref="G8:G31" si="1">RANK(F8,F$8:F$31,0)</f>
        <v>23</v>
      </c>
      <c r="H8" s="60">
        <f>VLOOKUP($A8,'Return Data'!$B$7:$R$2292,12,0)</f>
        <v>-3.2789999999999999</v>
      </c>
      <c r="I8" s="61">
        <f t="shared" ref="I8:I31" si="2">RANK(H8,H$8:H$31,0)</f>
        <v>14</v>
      </c>
      <c r="J8" s="60">
        <f>VLOOKUP($A8,'Return Data'!$B$7:$R$2292,13,0)</f>
        <v>6.702</v>
      </c>
      <c r="K8" s="61">
        <f t="shared" ref="K8:K31" si="3">RANK(J8,J$8:J$31,0)</f>
        <v>11</v>
      </c>
      <c r="L8" s="60">
        <f>VLOOKUP($A8,'Return Data'!$B$7:$R$2292,17,0)</f>
        <v>37.057099999999998</v>
      </c>
      <c r="M8" s="61">
        <f t="shared" ref="M8:M29" si="4">RANK(L8,L$8:L$31,0)</f>
        <v>11</v>
      </c>
      <c r="N8" s="60">
        <f>VLOOKUP($A8,'Return Data'!$B$7:$R$2292,14,0)</f>
        <v>21.107700000000001</v>
      </c>
      <c r="O8" s="61">
        <f t="shared" ref="O8:O20" si="5">RANK(N8,N$8:N$31,0)</f>
        <v>17</v>
      </c>
      <c r="P8" s="60">
        <f>VLOOKUP($A8,'Return Data'!$B$7:$R$2292,15,0)</f>
        <v>8.7251999999999992</v>
      </c>
      <c r="Q8" s="61">
        <f t="shared" ref="Q8:Q19" si="6">RANK(P8,P$8:P$31,0)</f>
        <v>19</v>
      </c>
      <c r="R8" s="60">
        <f>VLOOKUP($A8,'Return Data'!$B$7:$R$2292,16,0)</f>
        <v>21.284300000000002</v>
      </c>
      <c r="S8" s="62">
        <f t="shared" ref="S8:S31" si="7">RANK(R8,R$8:R$31,0)</f>
        <v>5</v>
      </c>
    </row>
    <row r="9" spans="1:20" x14ac:dyDescent="0.3">
      <c r="A9" s="58" t="s">
        <v>1087</v>
      </c>
      <c r="B9" s="59">
        <f>VLOOKUP($A9,'Return Data'!$B$7:$R$2292,3,0)</f>
        <v>44777</v>
      </c>
      <c r="C9" s="60">
        <f>VLOOKUP($A9,'Return Data'!$B$7:$R$2292,4,0)</f>
        <v>67.3</v>
      </c>
      <c r="D9" s="60">
        <f>VLOOKUP($A9,'Return Data'!$B$7:$R$2292,10,0)</f>
        <v>4.6330999999999998</v>
      </c>
      <c r="E9" s="61">
        <f t="shared" si="0"/>
        <v>11</v>
      </c>
      <c r="F9" s="60">
        <f>VLOOKUP($A9,'Return Data'!$B$7:$R$2292,11,0)</f>
        <v>-1.4497</v>
      </c>
      <c r="G9" s="61">
        <f t="shared" si="1"/>
        <v>14</v>
      </c>
      <c r="H9" s="60">
        <f>VLOOKUP($A9,'Return Data'!$B$7:$R$2292,12,0)</f>
        <v>-5.0641999999999996</v>
      </c>
      <c r="I9" s="61">
        <f t="shared" si="2"/>
        <v>21</v>
      </c>
      <c r="J9" s="60">
        <f>VLOOKUP($A9,'Return Data'!$B$7:$R$2292,13,0)</f>
        <v>4.5355999999999996</v>
      </c>
      <c r="K9" s="61">
        <f t="shared" si="3"/>
        <v>15</v>
      </c>
      <c r="L9" s="60">
        <f>VLOOKUP($A9,'Return Data'!$B$7:$R$2292,17,0)</f>
        <v>30.265999999999998</v>
      </c>
      <c r="M9" s="61">
        <f t="shared" si="4"/>
        <v>19</v>
      </c>
      <c r="N9" s="60">
        <f>VLOOKUP($A9,'Return Data'!$B$7:$R$2292,14,0)</f>
        <v>24.692799999999998</v>
      </c>
      <c r="O9" s="61">
        <f t="shared" si="5"/>
        <v>11</v>
      </c>
      <c r="P9" s="60">
        <f>VLOOKUP($A9,'Return Data'!$B$7:$R$2292,15,0)</f>
        <v>17.1554</v>
      </c>
      <c r="Q9" s="61">
        <f t="shared" si="6"/>
        <v>3</v>
      </c>
      <c r="R9" s="60">
        <f>VLOOKUP($A9,'Return Data'!$B$7:$R$2292,16,0)</f>
        <v>18.090900000000001</v>
      </c>
      <c r="S9" s="62">
        <f t="shared" si="7"/>
        <v>10</v>
      </c>
    </row>
    <row r="10" spans="1:20" x14ac:dyDescent="0.3">
      <c r="A10" s="58" t="s">
        <v>2006</v>
      </c>
      <c r="B10" s="59">
        <f>VLOOKUP($A10,'Return Data'!$B$7:$R$2292,3,0)</f>
        <v>44777</v>
      </c>
      <c r="C10" s="60">
        <f>VLOOKUP($A10,'Return Data'!$B$7:$R$2292,4,0)</f>
        <v>57.902500000000003</v>
      </c>
      <c r="D10" s="60">
        <f>VLOOKUP($A10,'Return Data'!$B$7:$R$2292,10,0)</f>
        <v>2.5177</v>
      </c>
      <c r="E10" s="61">
        <f t="shared" si="0"/>
        <v>20</v>
      </c>
      <c r="F10" s="60">
        <f>VLOOKUP($A10,'Return Data'!$B$7:$R$2292,11,0)</f>
        <v>-1.5028999999999999</v>
      </c>
      <c r="G10" s="61">
        <f t="shared" si="1"/>
        <v>15</v>
      </c>
      <c r="H10" s="60">
        <f>VLOOKUP($A10,'Return Data'!$B$7:$R$2292,12,0)</f>
        <v>-3.4830000000000001</v>
      </c>
      <c r="I10" s="61">
        <f t="shared" si="2"/>
        <v>17</v>
      </c>
      <c r="J10" s="60">
        <f>VLOOKUP($A10,'Return Data'!$B$7:$R$2292,13,0)</f>
        <v>3.0587</v>
      </c>
      <c r="K10" s="61">
        <f t="shared" si="3"/>
        <v>19</v>
      </c>
      <c r="L10" s="60">
        <f>VLOOKUP($A10,'Return Data'!$B$7:$R$2292,17,0)</f>
        <v>34.444499999999998</v>
      </c>
      <c r="M10" s="61">
        <f t="shared" si="4"/>
        <v>15</v>
      </c>
      <c r="N10" s="60">
        <f>VLOOKUP($A10,'Return Data'!$B$7:$R$2292,14,0)</f>
        <v>24.795300000000001</v>
      </c>
      <c r="O10" s="61">
        <f t="shared" si="5"/>
        <v>10</v>
      </c>
      <c r="P10" s="60">
        <f>VLOOKUP($A10,'Return Data'!$B$7:$R$2292,15,0)</f>
        <v>11.842700000000001</v>
      </c>
      <c r="Q10" s="61">
        <f t="shared" si="6"/>
        <v>15</v>
      </c>
      <c r="R10" s="60">
        <f>VLOOKUP($A10,'Return Data'!$B$7:$R$2292,16,0)</f>
        <v>11.399100000000001</v>
      </c>
      <c r="S10" s="62">
        <f t="shared" si="7"/>
        <v>22</v>
      </c>
    </row>
    <row r="11" spans="1:20" x14ac:dyDescent="0.3">
      <c r="A11" s="58" t="s">
        <v>1091</v>
      </c>
      <c r="B11" s="59">
        <f>VLOOKUP($A11,'Return Data'!$B$7:$R$2292,3,0)</f>
        <v>44777</v>
      </c>
      <c r="C11" s="60">
        <f>VLOOKUP($A11,'Return Data'!$B$7:$R$2292,4,0)</f>
        <v>86.534999999999997</v>
      </c>
      <c r="D11" s="60">
        <f>VLOOKUP($A11,'Return Data'!$B$7:$R$2292,10,0)</f>
        <v>2.3647</v>
      </c>
      <c r="E11" s="61">
        <f t="shared" si="0"/>
        <v>21</v>
      </c>
      <c r="F11" s="60">
        <f>VLOOKUP($A11,'Return Data'!$B$7:$R$2292,11,0)</f>
        <v>-4.3579999999999997</v>
      </c>
      <c r="G11" s="61">
        <f t="shared" si="1"/>
        <v>24</v>
      </c>
      <c r="H11" s="60">
        <f>VLOOKUP($A11,'Return Data'!$B$7:$R$2292,12,0)</f>
        <v>-7.5678000000000001</v>
      </c>
      <c r="I11" s="61">
        <f t="shared" si="2"/>
        <v>24</v>
      </c>
      <c r="J11" s="60">
        <f>VLOOKUP($A11,'Return Data'!$B$7:$R$2292,13,0)</f>
        <v>-3.1429</v>
      </c>
      <c r="K11" s="61">
        <f t="shared" si="3"/>
        <v>24</v>
      </c>
      <c r="L11" s="60">
        <f>VLOOKUP($A11,'Return Data'!$B$7:$R$2292,17,0)</f>
        <v>23.0959</v>
      </c>
      <c r="M11" s="61">
        <f t="shared" si="4"/>
        <v>23</v>
      </c>
      <c r="N11" s="60">
        <f>VLOOKUP($A11,'Return Data'!$B$7:$R$2292,14,0)</f>
        <v>19.5928</v>
      </c>
      <c r="O11" s="61">
        <f t="shared" si="5"/>
        <v>21</v>
      </c>
      <c r="P11" s="60">
        <f>VLOOKUP($A11,'Return Data'!$B$7:$R$2292,15,0)</f>
        <v>10.514900000000001</v>
      </c>
      <c r="Q11" s="61">
        <f t="shared" si="6"/>
        <v>16</v>
      </c>
      <c r="R11" s="60">
        <f>VLOOKUP($A11,'Return Data'!$B$7:$R$2292,16,0)</f>
        <v>14.7028</v>
      </c>
      <c r="S11" s="62">
        <f t="shared" si="7"/>
        <v>16</v>
      </c>
    </row>
    <row r="12" spans="1:20" x14ac:dyDescent="0.3">
      <c r="A12" s="58" t="s">
        <v>1093</v>
      </c>
      <c r="B12" s="59">
        <f>VLOOKUP($A12,'Return Data'!$B$7:$R$2292,3,0)</f>
        <v>44777</v>
      </c>
      <c r="C12" s="60">
        <f>VLOOKUP($A12,'Return Data'!$B$7:$R$2292,4,0)</f>
        <v>50.576000000000001</v>
      </c>
      <c r="D12" s="60">
        <f>VLOOKUP($A12,'Return Data'!$B$7:$R$2292,10,0)</f>
        <v>4.9512</v>
      </c>
      <c r="E12" s="61">
        <f t="shared" si="0"/>
        <v>10</v>
      </c>
      <c r="F12" s="60">
        <f>VLOOKUP($A12,'Return Data'!$B$7:$R$2292,11,0)</f>
        <v>9.9000000000000005E-2</v>
      </c>
      <c r="G12" s="61">
        <f t="shared" si="1"/>
        <v>11</v>
      </c>
      <c r="H12" s="60">
        <f>VLOOKUP($A12,'Return Data'!$B$7:$R$2292,12,0)</f>
        <v>-2.0072999999999999</v>
      </c>
      <c r="I12" s="61">
        <f t="shared" si="2"/>
        <v>11</v>
      </c>
      <c r="J12" s="60">
        <f>VLOOKUP($A12,'Return Data'!$B$7:$R$2292,13,0)</f>
        <v>5.8585000000000003</v>
      </c>
      <c r="K12" s="61">
        <f t="shared" si="3"/>
        <v>12</v>
      </c>
      <c r="L12" s="60">
        <f>VLOOKUP($A12,'Return Data'!$B$7:$R$2292,17,0)</f>
        <v>39.356299999999997</v>
      </c>
      <c r="M12" s="61">
        <f t="shared" si="4"/>
        <v>7</v>
      </c>
      <c r="N12" s="60">
        <f>VLOOKUP($A12,'Return Data'!$B$7:$R$2292,14,0)</f>
        <v>27.7212</v>
      </c>
      <c r="O12" s="61">
        <f t="shared" si="5"/>
        <v>4</v>
      </c>
      <c r="P12" s="60">
        <f>VLOOKUP($A12,'Return Data'!$B$7:$R$2292,15,0)</f>
        <v>14.832100000000001</v>
      </c>
      <c r="Q12" s="61">
        <f t="shared" si="6"/>
        <v>5</v>
      </c>
      <c r="R12" s="60">
        <f>VLOOKUP($A12,'Return Data'!$B$7:$R$2292,16,0)</f>
        <v>11.7278</v>
      </c>
      <c r="S12" s="62">
        <f t="shared" si="7"/>
        <v>21</v>
      </c>
    </row>
    <row r="13" spans="1:20" x14ac:dyDescent="0.3">
      <c r="A13" s="58" t="s">
        <v>1094</v>
      </c>
      <c r="B13" s="59">
        <f>VLOOKUP($A13,'Return Data'!$B$7:$R$2292,3,0)</f>
        <v>44777</v>
      </c>
      <c r="C13" s="60">
        <f>VLOOKUP($A13,'Return Data'!$B$7:$R$2292,4,0)</f>
        <v>1463.2497000000001</v>
      </c>
      <c r="D13" s="60">
        <f>VLOOKUP($A13,'Return Data'!$B$7:$R$2292,10,0)</f>
        <v>5.7096999999999998</v>
      </c>
      <c r="E13" s="61">
        <f t="shared" si="0"/>
        <v>5</v>
      </c>
      <c r="F13" s="60">
        <f>VLOOKUP($A13,'Return Data'!$B$7:$R$2292,11,0)</f>
        <v>-1.7894000000000001</v>
      </c>
      <c r="G13" s="61">
        <f t="shared" si="1"/>
        <v>18</v>
      </c>
      <c r="H13" s="60">
        <f>VLOOKUP($A13,'Return Data'!$B$7:$R$2292,12,0)</f>
        <v>-6.9077999999999999</v>
      </c>
      <c r="I13" s="61">
        <f t="shared" si="2"/>
        <v>22</v>
      </c>
      <c r="J13" s="60">
        <f>VLOOKUP($A13,'Return Data'!$B$7:$R$2292,13,0)</f>
        <v>0.80520000000000003</v>
      </c>
      <c r="K13" s="61">
        <f t="shared" si="3"/>
        <v>22</v>
      </c>
      <c r="L13" s="60">
        <f>VLOOKUP($A13,'Return Data'!$B$7:$R$2292,17,0)</f>
        <v>31.088100000000001</v>
      </c>
      <c r="M13" s="61">
        <f t="shared" si="4"/>
        <v>17</v>
      </c>
      <c r="N13" s="60">
        <f>VLOOKUP($A13,'Return Data'!$B$7:$R$2292,14,0)</f>
        <v>18.058399999999999</v>
      </c>
      <c r="O13" s="61">
        <f t="shared" si="5"/>
        <v>22</v>
      </c>
      <c r="P13" s="60">
        <f>VLOOKUP($A13,'Return Data'!$B$7:$R$2292,15,0)</f>
        <v>9.8413000000000004</v>
      </c>
      <c r="Q13" s="61">
        <f t="shared" si="6"/>
        <v>17</v>
      </c>
      <c r="R13" s="60">
        <f>VLOOKUP($A13,'Return Data'!$B$7:$R$2292,16,0)</f>
        <v>18.977399999999999</v>
      </c>
      <c r="S13" s="62">
        <f t="shared" si="7"/>
        <v>7</v>
      </c>
    </row>
    <row r="14" spans="1:20" x14ac:dyDescent="0.3">
      <c r="A14" s="58" t="s">
        <v>1096</v>
      </c>
      <c r="B14" s="59">
        <f>VLOOKUP($A14,'Return Data'!$B$7:$R$2292,3,0)</f>
        <v>44777</v>
      </c>
      <c r="C14" s="60">
        <f>VLOOKUP($A14,'Return Data'!$B$7:$R$2292,4,0)</f>
        <v>94.832999999999998</v>
      </c>
      <c r="D14" s="60">
        <f>VLOOKUP($A14,'Return Data'!$B$7:$R$2292,10,0)</f>
        <v>5.7176999999999998</v>
      </c>
      <c r="E14" s="61">
        <f t="shared" si="0"/>
        <v>4</v>
      </c>
      <c r="F14" s="60">
        <f>VLOOKUP($A14,'Return Data'!$B$7:$R$2292,11,0)</f>
        <v>2.2216</v>
      </c>
      <c r="G14" s="61">
        <f t="shared" si="1"/>
        <v>3</v>
      </c>
      <c r="H14" s="60">
        <f>VLOOKUP($A14,'Return Data'!$B$7:$R$2292,12,0)</f>
        <v>2.5388000000000002</v>
      </c>
      <c r="I14" s="61">
        <f t="shared" si="2"/>
        <v>5</v>
      </c>
      <c r="J14" s="60">
        <f>VLOOKUP($A14,'Return Data'!$B$7:$R$2292,13,0)</f>
        <v>10.1595</v>
      </c>
      <c r="K14" s="61">
        <f t="shared" si="3"/>
        <v>4</v>
      </c>
      <c r="L14" s="60">
        <f>VLOOKUP($A14,'Return Data'!$B$7:$R$2292,17,0)</f>
        <v>37.559800000000003</v>
      </c>
      <c r="M14" s="61">
        <f t="shared" si="4"/>
        <v>9</v>
      </c>
      <c r="N14" s="60">
        <f>VLOOKUP($A14,'Return Data'!$B$7:$R$2292,14,0)</f>
        <v>24.0381</v>
      </c>
      <c r="O14" s="61">
        <f t="shared" si="5"/>
        <v>13</v>
      </c>
      <c r="P14" s="60">
        <f>VLOOKUP($A14,'Return Data'!$B$7:$R$2292,15,0)</f>
        <v>12.114000000000001</v>
      </c>
      <c r="Q14" s="61">
        <f t="shared" si="6"/>
        <v>12</v>
      </c>
      <c r="R14" s="60">
        <f>VLOOKUP($A14,'Return Data'!$B$7:$R$2292,16,0)</f>
        <v>16.041</v>
      </c>
      <c r="S14" s="62">
        <f t="shared" si="7"/>
        <v>13</v>
      </c>
    </row>
    <row r="15" spans="1:20" x14ac:dyDescent="0.3">
      <c r="A15" s="58" t="s">
        <v>1098</v>
      </c>
      <c r="B15" s="59">
        <f>VLOOKUP($A15,'Return Data'!$B$7:$R$2292,3,0)</f>
        <v>44777</v>
      </c>
      <c r="C15" s="60">
        <f>VLOOKUP($A15,'Return Data'!$B$7:$R$2292,4,0)</f>
        <v>161.5</v>
      </c>
      <c r="D15" s="60">
        <f>VLOOKUP($A15,'Return Data'!$B$7:$R$2292,10,0)</f>
        <v>5.5762999999999998</v>
      </c>
      <c r="E15" s="61">
        <f t="shared" si="0"/>
        <v>6</v>
      </c>
      <c r="F15" s="60">
        <f>VLOOKUP($A15,'Return Data'!$B$7:$R$2292,11,0)</f>
        <v>-0.65210000000000001</v>
      </c>
      <c r="G15" s="61">
        <f t="shared" si="1"/>
        <v>12</v>
      </c>
      <c r="H15" s="60">
        <f>VLOOKUP($A15,'Return Data'!$B$7:$R$2292,12,0)</f>
        <v>-2.5994000000000002</v>
      </c>
      <c r="I15" s="61">
        <f t="shared" si="2"/>
        <v>12</v>
      </c>
      <c r="J15" s="60">
        <f>VLOOKUP($A15,'Return Data'!$B$7:$R$2292,13,0)</f>
        <v>4.6052</v>
      </c>
      <c r="K15" s="61">
        <f t="shared" si="3"/>
        <v>14</v>
      </c>
      <c r="L15" s="60">
        <f>VLOOKUP($A15,'Return Data'!$B$7:$R$2292,17,0)</f>
        <v>37.428800000000003</v>
      </c>
      <c r="M15" s="61">
        <f t="shared" si="4"/>
        <v>10</v>
      </c>
      <c r="N15" s="60">
        <f>VLOOKUP($A15,'Return Data'!$B$7:$R$2292,14,0)</f>
        <v>22.387899999999998</v>
      </c>
      <c r="O15" s="61">
        <f t="shared" si="5"/>
        <v>16</v>
      </c>
      <c r="P15" s="60">
        <f>VLOOKUP($A15,'Return Data'!$B$7:$R$2292,15,0)</f>
        <v>11.9125</v>
      </c>
      <c r="Q15" s="61">
        <f t="shared" si="6"/>
        <v>14</v>
      </c>
      <c r="R15" s="60">
        <f>VLOOKUP($A15,'Return Data'!$B$7:$R$2292,16,0)</f>
        <v>16.938800000000001</v>
      </c>
      <c r="S15" s="62">
        <f t="shared" si="7"/>
        <v>11</v>
      </c>
    </row>
    <row r="16" spans="1:20" x14ac:dyDescent="0.3">
      <c r="A16" s="58" t="s">
        <v>1100</v>
      </c>
      <c r="B16" s="59">
        <f>VLOOKUP($A16,'Return Data'!$B$7:$R$2292,3,0)</f>
        <v>44777</v>
      </c>
      <c r="C16" s="60">
        <f>VLOOKUP($A16,'Return Data'!$B$7:$R$2292,4,0)</f>
        <v>16.72</v>
      </c>
      <c r="D16" s="60">
        <f>VLOOKUP($A16,'Return Data'!$B$7:$R$2292,10,0)</f>
        <v>4.3695000000000004</v>
      </c>
      <c r="E16" s="61">
        <f t="shared" si="0"/>
        <v>13</v>
      </c>
      <c r="F16" s="60">
        <f>VLOOKUP($A16,'Return Data'!$B$7:$R$2292,11,0)</f>
        <v>-2.6775000000000002</v>
      </c>
      <c r="G16" s="61">
        <f t="shared" si="1"/>
        <v>20</v>
      </c>
      <c r="H16" s="60">
        <f>VLOOKUP($A16,'Return Data'!$B$7:$R$2292,12,0)</f>
        <v>-7.4709000000000003</v>
      </c>
      <c r="I16" s="61">
        <f t="shared" si="2"/>
        <v>23</v>
      </c>
      <c r="J16" s="60">
        <f>VLOOKUP($A16,'Return Data'!$B$7:$R$2292,13,0)</f>
        <v>-0.94789999999999996</v>
      </c>
      <c r="K16" s="61">
        <f t="shared" si="3"/>
        <v>23</v>
      </c>
      <c r="L16" s="60">
        <f>VLOOKUP($A16,'Return Data'!$B$7:$R$2292,17,0)</f>
        <v>28.346800000000002</v>
      </c>
      <c r="M16" s="61">
        <f t="shared" si="4"/>
        <v>20</v>
      </c>
      <c r="N16" s="60">
        <f>VLOOKUP($A16,'Return Data'!$B$7:$R$2292,14,0)</f>
        <v>20.0059</v>
      </c>
      <c r="O16" s="61">
        <f t="shared" si="5"/>
        <v>18</v>
      </c>
      <c r="P16" s="60">
        <f>VLOOKUP($A16,'Return Data'!$B$7:$R$2292,15,0)</f>
        <v>7.9374000000000002</v>
      </c>
      <c r="Q16" s="61">
        <f t="shared" si="6"/>
        <v>21</v>
      </c>
      <c r="R16" s="60">
        <f>VLOOKUP($A16,'Return Data'!$B$7:$R$2292,16,0)</f>
        <v>9.7482000000000006</v>
      </c>
      <c r="S16" s="62">
        <f t="shared" si="7"/>
        <v>23</v>
      </c>
    </row>
    <row r="17" spans="1:19" x14ac:dyDescent="0.3">
      <c r="A17" s="58" t="s">
        <v>1102</v>
      </c>
      <c r="B17" s="59">
        <f>VLOOKUP($A17,'Return Data'!$B$7:$R$2292,3,0)</f>
        <v>44777</v>
      </c>
      <c r="C17" s="60">
        <f>VLOOKUP($A17,'Return Data'!$B$7:$R$2292,4,0)</f>
        <v>85.4</v>
      </c>
      <c r="D17" s="60">
        <f>VLOOKUP($A17,'Return Data'!$B$7:$R$2292,10,0)</f>
        <v>4.0448000000000004</v>
      </c>
      <c r="E17" s="61">
        <f t="shared" si="0"/>
        <v>15</v>
      </c>
      <c r="F17" s="60">
        <f>VLOOKUP($A17,'Return Data'!$B$7:$R$2292,11,0)</f>
        <v>-3.3170999999999999</v>
      </c>
      <c r="G17" s="61">
        <f t="shared" si="1"/>
        <v>21</v>
      </c>
      <c r="H17" s="60">
        <f>VLOOKUP($A17,'Return Data'!$B$7:$R$2292,12,0)</f>
        <v>-4.2601000000000004</v>
      </c>
      <c r="I17" s="61">
        <f t="shared" si="2"/>
        <v>19</v>
      </c>
      <c r="J17" s="60">
        <f>VLOOKUP($A17,'Return Data'!$B$7:$R$2292,13,0)</f>
        <v>3.3523000000000001</v>
      </c>
      <c r="K17" s="61">
        <f t="shared" si="3"/>
        <v>18</v>
      </c>
      <c r="L17" s="60">
        <f>VLOOKUP($A17,'Return Data'!$B$7:$R$2292,17,0)</f>
        <v>30.808299999999999</v>
      </c>
      <c r="M17" s="61">
        <f t="shared" si="4"/>
        <v>18</v>
      </c>
      <c r="N17" s="60">
        <f>VLOOKUP($A17,'Return Data'!$B$7:$R$2292,14,0)</f>
        <v>24.672999999999998</v>
      </c>
      <c r="O17" s="61">
        <f t="shared" si="5"/>
        <v>12</v>
      </c>
      <c r="P17" s="60">
        <f>VLOOKUP($A17,'Return Data'!$B$7:$R$2292,15,0)</f>
        <v>14.112500000000001</v>
      </c>
      <c r="Q17" s="61">
        <f t="shared" si="6"/>
        <v>6</v>
      </c>
      <c r="R17" s="60">
        <f>VLOOKUP($A17,'Return Data'!$B$7:$R$2292,16,0)</f>
        <v>15.043799999999999</v>
      </c>
      <c r="S17" s="62">
        <f t="shared" si="7"/>
        <v>15</v>
      </c>
    </row>
    <row r="18" spans="1:19" x14ac:dyDescent="0.3">
      <c r="A18" s="58" t="s">
        <v>1104</v>
      </c>
      <c r="B18" s="59">
        <f>VLOOKUP($A18,'Return Data'!$B$7:$R$2292,3,0)</f>
        <v>44777</v>
      </c>
      <c r="C18" s="60">
        <f>VLOOKUP($A18,'Return Data'!$B$7:$R$2292,4,0)</f>
        <v>74.05</v>
      </c>
      <c r="D18" s="60">
        <f>VLOOKUP($A18,'Return Data'!$B$7:$R$2292,10,0)</f>
        <v>4.1755000000000004</v>
      </c>
      <c r="E18" s="61">
        <f t="shared" si="0"/>
        <v>14</v>
      </c>
      <c r="F18" s="60">
        <f>VLOOKUP($A18,'Return Data'!$B$7:$R$2292,11,0)</f>
        <v>2.6789000000000001</v>
      </c>
      <c r="G18" s="61">
        <f t="shared" si="1"/>
        <v>2</v>
      </c>
      <c r="H18" s="60">
        <f>VLOOKUP($A18,'Return Data'!$B$7:$R$2292,12,0)</f>
        <v>2.5409999999999999</v>
      </c>
      <c r="I18" s="61">
        <f t="shared" si="2"/>
        <v>4</v>
      </c>
      <c r="J18" s="60">
        <f>VLOOKUP($A18,'Return Data'!$B$7:$R$2292,13,0)</f>
        <v>8.8890999999999991</v>
      </c>
      <c r="K18" s="61">
        <f t="shared" si="3"/>
        <v>6</v>
      </c>
      <c r="L18" s="60">
        <f>VLOOKUP($A18,'Return Data'!$B$7:$R$2292,17,0)</f>
        <v>39.759</v>
      </c>
      <c r="M18" s="61">
        <f t="shared" si="4"/>
        <v>6</v>
      </c>
      <c r="N18" s="60">
        <f>VLOOKUP($A18,'Return Data'!$B$7:$R$2292,14,0)</f>
        <v>27.471</v>
      </c>
      <c r="O18" s="61">
        <f t="shared" si="5"/>
        <v>5</v>
      </c>
      <c r="P18" s="60">
        <f>VLOOKUP($A18,'Return Data'!$B$7:$R$2292,15,0)</f>
        <v>14.9114</v>
      </c>
      <c r="Q18" s="61">
        <f t="shared" si="6"/>
        <v>4</v>
      </c>
      <c r="R18" s="60">
        <f>VLOOKUP($A18,'Return Data'!$B$7:$R$2292,16,0)</f>
        <v>13.9236</v>
      </c>
      <c r="S18" s="62">
        <f t="shared" si="7"/>
        <v>17</v>
      </c>
    </row>
    <row r="19" spans="1:19" x14ac:dyDescent="0.3">
      <c r="A19" s="58" t="s">
        <v>1107</v>
      </c>
      <c r="B19" s="59">
        <f>VLOOKUP($A19,'Return Data'!$B$7:$R$2292,3,0)</f>
        <v>44777</v>
      </c>
      <c r="C19" s="60">
        <f>VLOOKUP($A19,'Return Data'!$B$7:$R$2292,4,0)</f>
        <v>204.81</v>
      </c>
      <c r="D19" s="60">
        <f>VLOOKUP($A19,'Return Data'!$B$7:$R$2292,10,0)</f>
        <v>3.8959000000000001</v>
      </c>
      <c r="E19" s="61">
        <f t="shared" si="0"/>
        <v>16</v>
      </c>
      <c r="F19" s="60">
        <f>VLOOKUP($A19,'Return Data'!$B$7:$R$2292,11,0)</f>
        <v>0.85189999999999999</v>
      </c>
      <c r="G19" s="61">
        <f t="shared" si="1"/>
        <v>7</v>
      </c>
      <c r="H19" s="60">
        <f>VLOOKUP($A19,'Return Data'!$B$7:$R$2292,12,0)</f>
        <v>-3.3915000000000002</v>
      </c>
      <c r="I19" s="61">
        <f t="shared" si="2"/>
        <v>16</v>
      </c>
      <c r="J19" s="60">
        <f>VLOOKUP($A19,'Return Data'!$B$7:$R$2292,13,0)</f>
        <v>2.17</v>
      </c>
      <c r="K19" s="61">
        <f t="shared" si="3"/>
        <v>20</v>
      </c>
      <c r="L19" s="60">
        <f>VLOOKUP($A19,'Return Data'!$B$7:$R$2292,17,0)</f>
        <v>27.6919</v>
      </c>
      <c r="M19" s="61">
        <f t="shared" si="4"/>
        <v>21</v>
      </c>
      <c r="N19" s="60">
        <f>VLOOKUP($A19,'Return Data'!$B$7:$R$2292,14,0)</f>
        <v>19.6005</v>
      </c>
      <c r="O19" s="61">
        <f t="shared" si="5"/>
        <v>20</v>
      </c>
      <c r="P19" s="60">
        <f>VLOOKUP($A19,'Return Data'!$B$7:$R$2292,15,0)</f>
        <v>8.9200999999999997</v>
      </c>
      <c r="Q19" s="61">
        <f t="shared" si="6"/>
        <v>18</v>
      </c>
      <c r="R19" s="60">
        <f>VLOOKUP($A19,'Return Data'!$B$7:$R$2292,16,0)</f>
        <v>18.267099999999999</v>
      </c>
      <c r="S19" s="62">
        <f t="shared" si="7"/>
        <v>9</v>
      </c>
    </row>
    <row r="20" spans="1:19" x14ac:dyDescent="0.3">
      <c r="A20" s="58" t="s">
        <v>1109</v>
      </c>
      <c r="B20" s="59">
        <f>VLOOKUP($A20,'Return Data'!$B$7:$R$2292,3,0)</f>
        <v>44777</v>
      </c>
      <c r="C20" s="60">
        <f>VLOOKUP($A20,'Return Data'!$B$7:$R$2292,4,0)</f>
        <v>17.111599999999999</v>
      </c>
      <c r="D20" s="60">
        <f>VLOOKUP($A20,'Return Data'!$B$7:$R$2292,10,0)</f>
        <v>2.1795</v>
      </c>
      <c r="E20" s="61">
        <f t="shared" si="0"/>
        <v>22</v>
      </c>
      <c r="F20" s="60">
        <f>VLOOKUP($A20,'Return Data'!$B$7:$R$2292,11,0)</f>
        <v>-3.3822000000000001</v>
      </c>
      <c r="G20" s="61">
        <f t="shared" si="1"/>
        <v>22</v>
      </c>
      <c r="H20" s="60">
        <f>VLOOKUP($A20,'Return Data'!$B$7:$R$2292,12,0)</f>
        <v>-3.6796000000000002</v>
      </c>
      <c r="I20" s="61">
        <f t="shared" si="2"/>
        <v>18</v>
      </c>
      <c r="J20" s="60">
        <f>VLOOKUP($A20,'Return Data'!$B$7:$R$2292,13,0)</f>
        <v>3.4384000000000001</v>
      </c>
      <c r="K20" s="61">
        <f t="shared" si="3"/>
        <v>17</v>
      </c>
      <c r="L20" s="60">
        <f>VLOOKUP($A20,'Return Data'!$B$7:$R$2292,17,0)</f>
        <v>34.947400000000002</v>
      </c>
      <c r="M20" s="61">
        <f t="shared" si="4"/>
        <v>13</v>
      </c>
      <c r="N20" s="60">
        <f>VLOOKUP($A20,'Return Data'!$B$7:$R$2292,14,0)</f>
        <v>24.970500000000001</v>
      </c>
      <c r="O20" s="61">
        <f t="shared" si="5"/>
        <v>9</v>
      </c>
      <c r="P20" s="60"/>
      <c r="Q20" s="61"/>
      <c r="R20" s="60">
        <f>VLOOKUP($A20,'Return Data'!$B$7:$R$2292,16,0)</f>
        <v>12.642099999999999</v>
      </c>
      <c r="S20" s="62">
        <f t="shared" si="7"/>
        <v>18</v>
      </c>
    </row>
    <row r="21" spans="1:19" x14ac:dyDescent="0.3">
      <c r="A21" s="58" t="s">
        <v>1111</v>
      </c>
      <c r="B21" s="59">
        <f>VLOOKUP($A21,'Return Data'!$B$7:$R$2292,3,0)</f>
        <v>44777</v>
      </c>
      <c r="C21" s="60">
        <f>VLOOKUP($A21,'Return Data'!$B$7:$R$2292,4,0)</f>
        <v>21.213000000000001</v>
      </c>
      <c r="D21" s="60">
        <f>VLOOKUP($A21,'Return Data'!$B$7:$R$2292,10,0)</f>
        <v>5.8110999999999997</v>
      </c>
      <c r="E21" s="61">
        <f t="shared" si="0"/>
        <v>3</v>
      </c>
      <c r="F21" s="60">
        <f>VLOOKUP($A21,'Return Data'!$B$7:$R$2292,11,0)</f>
        <v>1.1539999999999999</v>
      </c>
      <c r="G21" s="61">
        <f t="shared" si="1"/>
        <v>6</v>
      </c>
      <c r="H21" s="60">
        <f>VLOOKUP($A21,'Return Data'!$B$7:$R$2292,12,0)</f>
        <v>-0.91090000000000004</v>
      </c>
      <c r="I21" s="61">
        <f t="shared" si="2"/>
        <v>8</v>
      </c>
      <c r="J21" s="60">
        <f>VLOOKUP($A21,'Return Data'!$B$7:$R$2292,13,0)</f>
        <v>7.9762000000000004</v>
      </c>
      <c r="K21" s="61">
        <f t="shared" si="3"/>
        <v>9</v>
      </c>
      <c r="L21" s="60">
        <f>VLOOKUP($A21,'Return Data'!$B$7:$R$2292,17,0)</f>
        <v>42.042099999999998</v>
      </c>
      <c r="M21" s="61">
        <f t="shared" si="4"/>
        <v>5</v>
      </c>
      <c r="N21" s="60"/>
      <c r="O21" s="61"/>
      <c r="P21" s="60"/>
      <c r="Q21" s="61"/>
      <c r="R21" s="60">
        <f>VLOOKUP($A21,'Return Data'!$B$7:$R$2292,16,0)</f>
        <v>28.285</v>
      </c>
      <c r="S21" s="62">
        <f t="shared" si="7"/>
        <v>2</v>
      </c>
    </row>
    <row r="22" spans="1:19" x14ac:dyDescent="0.3">
      <c r="A22" s="58" t="s">
        <v>1113</v>
      </c>
      <c r="B22" s="59">
        <f>VLOOKUP($A22,'Return Data'!$B$7:$R$2292,3,0)</f>
        <v>44777</v>
      </c>
      <c r="C22" s="60">
        <f>VLOOKUP($A22,'Return Data'!$B$7:$R$2292,4,0)</f>
        <v>47.7014</v>
      </c>
      <c r="D22" s="60">
        <f>VLOOKUP($A22,'Return Data'!$B$7:$R$2292,10,0)</f>
        <v>5.4797000000000002</v>
      </c>
      <c r="E22" s="61">
        <f t="shared" si="0"/>
        <v>7</v>
      </c>
      <c r="F22" s="60">
        <f>VLOOKUP($A22,'Return Data'!$B$7:$R$2292,11,0)</f>
        <v>2.6844000000000001</v>
      </c>
      <c r="G22" s="61">
        <f t="shared" si="1"/>
        <v>1</v>
      </c>
      <c r="H22" s="60">
        <f>VLOOKUP($A22,'Return Data'!$B$7:$R$2292,12,0)</f>
        <v>6.5646000000000004</v>
      </c>
      <c r="I22" s="61">
        <f t="shared" si="2"/>
        <v>1</v>
      </c>
      <c r="J22" s="60">
        <f>VLOOKUP($A22,'Return Data'!$B$7:$R$2292,13,0)</f>
        <v>25.514500000000002</v>
      </c>
      <c r="K22" s="61">
        <f t="shared" si="3"/>
        <v>1</v>
      </c>
      <c r="L22" s="60">
        <f>VLOOKUP($A22,'Return Data'!$B$7:$R$2292,17,0)</f>
        <v>43.895699999999998</v>
      </c>
      <c r="M22" s="61">
        <f t="shared" si="4"/>
        <v>3</v>
      </c>
      <c r="N22" s="60">
        <f>VLOOKUP($A22,'Return Data'!$B$7:$R$2292,14,0)</f>
        <v>27.2864</v>
      </c>
      <c r="O22" s="61">
        <f t="shared" ref="O22:O29" si="8">RANK(N22,N$8:N$31,0)</f>
        <v>7</v>
      </c>
      <c r="P22" s="60">
        <f>VLOOKUP($A22,'Return Data'!$B$7:$R$2292,15,0)</f>
        <v>13.484299999999999</v>
      </c>
      <c r="Q22" s="61">
        <f t="shared" ref="Q22:Q29" si="9">RANK(P22,P$8:P$31,0)</f>
        <v>8</v>
      </c>
      <c r="R22" s="60">
        <f>VLOOKUP($A22,'Return Data'!$B$7:$R$2292,16,0)</f>
        <v>20.3184</v>
      </c>
      <c r="S22" s="62">
        <f t="shared" si="7"/>
        <v>6</v>
      </c>
    </row>
    <row r="23" spans="1:19" x14ac:dyDescent="0.3">
      <c r="A23" s="58" t="s">
        <v>1114</v>
      </c>
      <c r="B23" s="59">
        <f>VLOOKUP($A23,'Return Data'!$B$7:$R$2292,3,0)</f>
        <v>44777</v>
      </c>
      <c r="C23" s="60">
        <f>VLOOKUP($A23,'Return Data'!$B$7:$R$2292,4,0)</f>
        <v>2073.7961</v>
      </c>
      <c r="D23" s="60">
        <f>VLOOKUP($A23,'Return Data'!$B$7:$R$2292,10,0)</f>
        <v>4.5193000000000003</v>
      </c>
      <c r="E23" s="61">
        <f t="shared" si="0"/>
        <v>12</v>
      </c>
      <c r="F23" s="60">
        <f>VLOOKUP($A23,'Return Data'!$B$7:$R$2292,11,0)</f>
        <v>0.25990000000000002</v>
      </c>
      <c r="G23" s="61">
        <f t="shared" si="1"/>
        <v>9</v>
      </c>
      <c r="H23" s="60">
        <f>VLOOKUP($A23,'Return Data'!$B$7:$R$2292,12,0)</f>
        <v>-1.8241000000000001</v>
      </c>
      <c r="I23" s="61">
        <f t="shared" si="2"/>
        <v>10</v>
      </c>
      <c r="J23" s="60">
        <f>VLOOKUP($A23,'Return Data'!$B$7:$R$2292,13,0)</f>
        <v>8.1379999999999999</v>
      </c>
      <c r="K23" s="61">
        <f t="shared" si="3"/>
        <v>7</v>
      </c>
      <c r="L23" s="60">
        <f>VLOOKUP($A23,'Return Data'!$B$7:$R$2292,17,0)</f>
        <v>38.779299999999999</v>
      </c>
      <c r="M23" s="61">
        <f t="shared" si="4"/>
        <v>8</v>
      </c>
      <c r="N23" s="60">
        <f>VLOOKUP($A23,'Return Data'!$B$7:$R$2292,14,0)</f>
        <v>26.0609</v>
      </c>
      <c r="O23" s="61">
        <f t="shared" si="8"/>
        <v>8</v>
      </c>
      <c r="P23" s="60">
        <f>VLOOKUP($A23,'Return Data'!$B$7:$R$2292,15,0)</f>
        <v>14.079599999999999</v>
      </c>
      <c r="Q23" s="61">
        <f t="shared" si="9"/>
        <v>7</v>
      </c>
      <c r="R23" s="60">
        <f>VLOOKUP($A23,'Return Data'!$B$7:$R$2292,16,0)</f>
        <v>21.987200000000001</v>
      </c>
      <c r="S23" s="62">
        <f t="shared" si="7"/>
        <v>4</v>
      </c>
    </row>
    <row r="24" spans="1:19" x14ac:dyDescent="0.3">
      <c r="A24" s="58" t="s">
        <v>1117</v>
      </c>
      <c r="B24" s="59">
        <f>VLOOKUP($A24,'Return Data'!$B$7:$R$2292,3,0)</f>
        <v>44777</v>
      </c>
      <c r="C24" s="60">
        <f>VLOOKUP($A24,'Return Data'!$B$7:$R$2292,4,0)</f>
        <v>43.22</v>
      </c>
      <c r="D24" s="60">
        <f>VLOOKUP($A24,'Return Data'!$B$7:$R$2292,10,0)</f>
        <v>7.1658999999999997</v>
      </c>
      <c r="E24" s="61">
        <f t="shared" si="0"/>
        <v>1</v>
      </c>
      <c r="F24" s="60">
        <f>VLOOKUP($A24,'Return Data'!$B$7:$R$2292,11,0)</f>
        <v>-2.2614000000000001</v>
      </c>
      <c r="G24" s="61">
        <f t="shared" si="1"/>
        <v>19</v>
      </c>
      <c r="H24" s="60">
        <f>VLOOKUP($A24,'Return Data'!$B$7:$R$2292,12,0)</f>
        <v>-1.5938000000000001</v>
      </c>
      <c r="I24" s="61">
        <f t="shared" si="2"/>
        <v>9</v>
      </c>
      <c r="J24" s="60">
        <f>VLOOKUP($A24,'Return Data'!$B$7:$R$2292,13,0)</f>
        <v>9.5008999999999997</v>
      </c>
      <c r="K24" s="61">
        <f t="shared" si="3"/>
        <v>5</v>
      </c>
      <c r="L24" s="60">
        <f>VLOOKUP($A24,'Return Data'!$B$7:$R$2292,17,0)</f>
        <v>45.949100000000001</v>
      </c>
      <c r="M24" s="61">
        <f t="shared" si="4"/>
        <v>1</v>
      </c>
      <c r="N24" s="60">
        <f>VLOOKUP($A24,'Return Data'!$B$7:$R$2292,14,0)</f>
        <v>39.0854</v>
      </c>
      <c r="O24" s="61">
        <f t="shared" si="8"/>
        <v>1</v>
      </c>
      <c r="P24" s="60">
        <f>VLOOKUP($A24,'Return Data'!$B$7:$R$2292,15,0)</f>
        <v>17.991599999999998</v>
      </c>
      <c r="Q24" s="61">
        <f t="shared" si="9"/>
        <v>2</v>
      </c>
      <c r="R24" s="60">
        <f>VLOOKUP($A24,'Return Data'!$B$7:$R$2292,16,0)</f>
        <v>18.375900000000001</v>
      </c>
      <c r="S24" s="62">
        <f t="shared" si="7"/>
        <v>8</v>
      </c>
    </row>
    <row r="25" spans="1:19" x14ac:dyDescent="0.3">
      <c r="A25" s="58" t="s">
        <v>1120</v>
      </c>
      <c r="B25" s="59">
        <f>VLOOKUP($A25,'Return Data'!$B$7:$R$2292,3,0)</f>
        <v>44777</v>
      </c>
      <c r="C25" s="60">
        <f>VLOOKUP($A25,'Return Data'!$B$7:$R$2292,4,0)</f>
        <v>123.5187</v>
      </c>
      <c r="D25" s="60">
        <f>VLOOKUP($A25,'Return Data'!$B$7:$R$2292,10,0)</f>
        <v>1.1597</v>
      </c>
      <c r="E25" s="61">
        <f t="shared" si="0"/>
        <v>23</v>
      </c>
      <c r="F25" s="60">
        <f>VLOOKUP($A25,'Return Data'!$B$7:$R$2292,11,0)</f>
        <v>0.66590000000000005</v>
      </c>
      <c r="G25" s="61">
        <f t="shared" si="1"/>
        <v>8</v>
      </c>
      <c r="H25" s="60">
        <f>VLOOKUP($A25,'Return Data'!$B$7:$R$2292,12,0)</f>
        <v>5.5414000000000003</v>
      </c>
      <c r="I25" s="61">
        <f t="shared" si="2"/>
        <v>2</v>
      </c>
      <c r="J25" s="60">
        <f>VLOOKUP($A25,'Return Data'!$B$7:$R$2292,13,0)</f>
        <v>11.789</v>
      </c>
      <c r="K25" s="61">
        <f t="shared" si="3"/>
        <v>3</v>
      </c>
      <c r="L25" s="60">
        <f>VLOOKUP($A25,'Return Data'!$B$7:$R$2292,17,0)</f>
        <v>44.2819</v>
      </c>
      <c r="M25" s="61">
        <f t="shared" si="4"/>
        <v>2</v>
      </c>
      <c r="N25" s="60">
        <f>VLOOKUP($A25,'Return Data'!$B$7:$R$2292,14,0)</f>
        <v>35.105699999999999</v>
      </c>
      <c r="O25" s="61">
        <f t="shared" si="8"/>
        <v>2</v>
      </c>
      <c r="P25" s="60">
        <f>VLOOKUP($A25,'Return Data'!$B$7:$R$2292,15,0)</f>
        <v>19.092500000000001</v>
      </c>
      <c r="Q25" s="61">
        <f t="shared" si="9"/>
        <v>1</v>
      </c>
      <c r="R25" s="60">
        <f>VLOOKUP($A25,'Return Data'!$B$7:$R$2292,16,0)</f>
        <v>12.434200000000001</v>
      </c>
      <c r="S25" s="62">
        <f t="shared" si="7"/>
        <v>19</v>
      </c>
    </row>
    <row r="26" spans="1:19" x14ac:dyDescent="0.3">
      <c r="A26" s="58" t="s">
        <v>1123</v>
      </c>
      <c r="B26" s="59">
        <f>VLOOKUP($A26,'Return Data'!$B$7:$R$2292,3,0)</f>
        <v>44777</v>
      </c>
      <c r="C26" s="60">
        <f>VLOOKUP($A26,'Return Data'!$B$7:$R$2292,4,0)</f>
        <v>143.7628</v>
      </c>
      <c r="D26" s="60">
        <f>VLOOKUP($A26,'Return Data'!$B$7:$R$2292,10,0)</f>
        <v>3.8654999999999999</v>
      </c>
      <c r="E26" s="61">
        <f t="shared" si="0"/>
        <v>17</v>
      </c>
      <c r="F26" s="60">
        <f>VLOOKUP($A26,'Return Data'!$B$7:$R$2292,11,0)</f>
        <v>1.3208</v>
      </c>
      <c r="G26" s="61">
        <f t="shared" si="1"/>
        <v>5</v>
      </c>
      <c r="H26" s="60">
        <f>VLOOKUP($A26,'Return Data'!$B$7:$R$2292,12,0)</f>
        <v>3.0992000000000002</v>
      </c>
      <c r="I26" s="61">
        <f t="shared" si="2"/>
        <v>3</v>
      </c>
      <c r="J26" s="60">
        <f>VLOOKUP($A26,'Return Data'!$B$7:$R$2292,13,0)</f>
        <v>13.368399999999999</v>
      </c>
      <c r="K26" s="61">
        <f t="shared" si="3"/>
        <v>2</v>
      </c>
      <c r="L26" s="60">
        <f>VLOOKUP($A26,'Return Data'!$B$7:$R$2292,17,0)</f>
        <v>43.408299999999997</v>
      </c>
      <c r="M26" s="61">
        <f t="shared" si="4"/>
        <v>4</v>
      </c>
      <c r="N26" s="60">
        <f>VLOOKUP($A26,'Return Data'!$B$7:$R$2292,14,0)</f>
        <v>29.746700000000001</v>
      </c>
      <c r="O26" s="61">
        <f t="shared" si="8"/>
        <v>3</v>
      </c>
      <c r="P26" s="60">
        <f>VLOOKUP($A26,'Return Data'!$B$7:$R$2292,15,0)</f>
        <v>13.258599999999999</v>
      </c>
      <c r="Q26" s="61">
        <f t="shared" si="9"/>
        <v>9</v>
      </c>
      <c r="R26" s="60">
        <f>VLOOKUP($A26,'Return Data'!$B$7:$R$2292,16,0)</f>
        <v>16.5946</v>
      </c>
      <c r="S26" s="62">
        <f t="shared" si="7"/>
        <v>12</v>
      </c>
    </row>
    <row r="27" spans="1:19" x14ac:dyDescent="0.3">
      <c r="A27" s="58" t="s">
        <v>1124</v>
      </c>
      <c r="B27" s="59">
        <f>VLOOKUP($A27,'Return Data'!$B$7:$R$2292,3,0)</f>
        <v>44777</v>
      </c>
      <c r="C27" s="60">
        <f>VLOOKUP($A27,'Return Data'!$B$7:$R$2292,4,0)</f>
        <v>720.41750000000002</v>
      </c>
      <c r="D27" s="60">
        <f>VLOOKUP($A27,'Return Data'!$B$7:$R$2292,10,0)</f>
        <v>6.5095000000000001</v>
      </c>
      <c r="E27" s="61">
        <f t="shared" si="0"/>
        <v>2</v>
      </c>
      <c r="F27" s="60">
        <f>VLOOKUP($A27,'Return Data'!$B$7:$R$2292,11,0)</f>
        <v>1.988</v>
      </c>
      <c r="G27" s="61">
        <f t="shared" si="1"/>
        <v>4</v>
      </c>
      <c r="H27" s="60">
        <f>VLOOKUP($A27,'Return Data'!$B$7:$R$2292,12,0)</f>
        <v>4.99E-2</v>
      </c>
      <c r="I27" s="61">
        <f t="shared" si="2"/>
        <v>6</v>
      </c>
      <c r="J27" s="60">
        <f>VLOOKUP($A27,'Return Data'!$B$7:$R$2292,13,0)</f>
        <v>8.0250000000000004</v>
      </c>
      <c r="K27" s="61">
        <f t="shared" si="3"/>
        <v>8</v>
      </c>
      <c r="L27" s="60">
        <f>VLOOKUP($A27,'Return Data'!$B$7:$R$2292,17,0)</f>
        <v>34.528300000000002</v>
      </c>
      <c r="M27" s="61">
        <f t="shared" si="4"/>
        <v>14</v>
      </c>
      <c r="N27" s="60">
        <f>VLOOKUP($A27,'Return Data'!$B$7:$R$2292,14,0)</f>
        <v>19.753900000000002</v>
      </c>
      <c r="O27" s="61">
        <f t="shared" si="8"/>
        <v>19</v>
      </c>
      <c r="P27" s="60">
        <f>VLOOKUP($A27,'Return Data'!$B$7:$R$2292,15,0)</f>
        <v>8.3322000000000003</v>
      </c>
      <c r="Q27" s="61">
        <f t="shared" si="9"/>
        <v>20</v>
      </c>
      <c r="R27" s="60">
        <f>VLOOKUP($A27,'Return Data'!$B$7:$R$2292,16,0)</f>
        <v>23.769300000000001</v>
      </c>
      <c r="S27" s="62">
        <f t="shared" si="7"/>
        <v>3</v>
      </c>
    </row>
    <row r="28" spans="1:19" x14ac:dyDescent="0.3">
      <c r="A28" s="58" t="s">
        <v>1126</v>
      </c>
      <c r="B28" s="59">
        <f>VLOOKUP($A28,'Return Data'!$B$7:$R$2292,3,0)</f>
        <v>44777</v>
      </c>
      <c r="C28" s="60">
        <f>VLOOKUP($A28,'Return Data'!$B$7:$R$2292,4,0)</f>
        <v>240.24959999999999</v>
      </c>
      <c r="D28" s="60">
        <f>VLOOKUP($A28,'Return Data'!$B$7:$R$2292,10,0)</f>
        <v>3.2025000000000001</v>
      </c>
      <c r="E28" s="61">
        <f t="shared" si="0"/>
        <v>18</v>
      </c>
      <c r="F28" s="60">
        <f>VLOOKUP($A28,'Return Data'!$B$7:$R$2292,11,0)</f>
        <v>-1.3742000000000001</v>
      </c>
      <c r="G28" s="61">
        <f t="shared" si="1"/>
        <v>13</v>
      </c>
      <c r="H28" s="60">
        <f>VLOOKUP($A28,'Return Data'!$B$7:$R$2292,12,0)</f>
        <v>-3.2909000000000002</v>
      </c>
      <c r="I28" s="61">
        <f t="shared" si="2"/>
        <v>15</v>
      </c>
      <c r="J28" s="60">
        <f>VLOOKUP($A28,'Return Data'!$B$7:$R$2292,13,0)</f>
        <v>4.1093999999999999</v>
      </c>
      <c r="K28" s="61">
        <f t="shared" si="3"/>
        <v>16</v>
      </c>
      <c r="L28" s="60">
        <f>VLOOKUP($A28,'Return Data'!$B$7:$R$2292,17,0)</f>
        <v>34.08</v>
      </c>
      <c r="M28" s="61">
        <f t="shared" si="4"/>
        <v>16</v>
      </c>
      <c r="N28" s="60">
        <f>VLOOKUP($A28,'Return Data'!$B$7:$R$2292,14,0)</f>
        <v>23.3279</v>
      </c>
      <c r="O28" s="61">
        <f t="shared" si="8"/>
        <v>15</v>
      </c>
      <c r="P28" s="60">
        <f>VLOOKUP($A28,'Return Data'!$B$7:$R$2292,15,0)</f>
        <v>12.9338</v>
      </c>
      <c r="Q28" s="61">
        <f t="shared" si="9"/>
        <v>10</v>
      </c>
      <c r="R28" s="60">
        <f>VLOOKUP($A28,'Return Data'!$B$7:$R$2292,16,0)</f>
        <v>11.972799999999999</v>
      </c>
      <c r="S28" s="62">
        <f t="shared" si="7"/>
        <v>20</v>
      </c>
    </row>
    <row r="29" spans="1:19" x14ac:dyDescent="0.3">
      <c r="A29" s="58" t="s">
        <v>1129</v>
      </c>
      <c r="B29" s="59">
        <f>VLOOKUP($A29,'Return Data'!$B$7:$R$2292,3,0)</f>
        <v>44777</v>
      </c>
      <c r="C29" s="60">
        <f>VLOOKUP($A29,'Return Data'!$B$7:$R$2292,4,0)</f>
        <v>72.349999999999994</v>
      </c>
      <c r="D29" s="60">
        <f>VLOOKUP($A29,'Return Data'!$B$7:$R$2292,10,0)</f>
        <v>0.37459999999999999</v>
      </c>
      <c r="E29" s="61">
        <f t="shared" si="0"/>
        <v>24</v>
      </c>
      <c r="F29" s="60">
        <f>VLOOKUP($A29,'Return Data'!$B$7:$R$2292,11,0)</f>
        <v>-1.7383999999999999</v>
      </c>
      <c r="G29" s="61">
        <f t="shared" si="1"/>
        <v>17</v>
      </c>
      <c r="H29" s="60">
        <f>VLOOKUP($A29,'Return Data'!$B$7:$R$2292,12,0)</f>
        <v>-4.8151999999999999</v>
      </c>
      <c r="I29" s="61">
        <f t="shared" si="2"/>
        <v>20</v>
      </c>
      <c r="J29" s="60">
        <f>VLOOKUP($A29,'Return Data'!$B$7:$R$2292,13,0)</f>
        <v>1.0898000000000001</v>
      </c>
      <c r="K29" s="61">
        <f t="shared" si="3"/>
        <v>21</v>
      </c>
      <c r="L29" s="60">
        <f>VLOOKUP($A29,'Return Data'!$B$7:$R$2292,17,0)</f>
        <v>27.2087</v>
      </c>
      <c r="M29" s="61">
        <f t="shared" si="4"/>
        <v>22</v>
      </c>
      <c r="N29" s="60">
        <f>VLOOKUP($A29,'Return Data'!$B$7:$R$2292,14,0)</f>
        <v>23.621099999999998</v>
      </c>
      <c r="O29" s="61">
        <f t="shared" si="8"/>
        <v>14</v>
      </c>
      <c r="P29" s="60">
        <f>VLOOKUP($A29,'Return Data'!$B$7:$R$2292,15,0)</f>
        <v>11.9458</v>
      </c>
      <c r="Q29" s="61">
        <f t="shared" si="9"/>
        <v>13</v>
      </c>
      <c r="R29" s="60">
        <f>VLOOKUP($A29,'Return Data'!$B$7:$R$2292,16,0)</f>
        <v>7.3419999999999996</v>
      </c>
      <c r="S29" s="62">
        <f t="shared" si="7"/>
        <v>24</v>
      </c>
    </row>
    <row r="30" spans="1:19" x14ac:dyDescent="0.3">
      <c r="A30" s="58" t="s">
        <v>1131</v>
      </c>
      <c r="B30" s="59">
        <f>VLOOKUP($A30,'Return Data'!$B$7:$R$2292,3,0)</f>
        <v>44777</v>
      </c>
      <c r="C30" s="60">
        <f>VLOOKUP($A30,'Return Data'!$B$7:$R$2292,4,0)</f>
        <v>27.83</v>
      </c>
      <c r="D30" s="60">
        <f>VLOOKUP($A30,'Return Data'!$B$7:$R$2292,10,0)</f>
        <v>5.1776</v>
      </c>
      <c r="E30" s="61">
        <f t="shared" si="0"/>
        <v>9</v>
      </c>
      <c r="F30" s="60">
        <f>VLOOKUP($A30,'Return Data'!$B$7:$R$2292,11,0)</f>
        <v>0.1439</v>
      </c>
      <c r="G30" s="61">
        <f t="shared" si="1"/>
        <v>10</v>
      </c>
      <c r="H30" s="60">
        <f>VLOOKUP($A30,'Return Data'!$B$7:$R$2292,12,0)</f>
        <v>-0.89029999999999998</v>
      </c>
      <c r="I30" s="61">
        <f t="shared" si="2"/>
        <v>7</v>
      </c>
      <c r="J30" s="60">
        <f>VLOOKUP($A30,'Return Data'!$B$7:$R$2292,13,0)</f>
        <v>7.91</v>
      </c>
      <c r="K30" s="61">
        <f t="shared" si="3"/>
        <v>10</v>
      </c>
      <c r="L30" s="60"/>
      <c r="M30" s="61"/>
      <c r="N30" s="60"/>
      <c r="O30" s="61"/>
      <c r="P30" s="60"/>
      <c r="Q30" s="61"/>
      <c r="R30" s="60">
        <f>VLOOKUP($A30,'Return Data'!$B$7:$R$2292,16,0)</f>
        <v>54.094200000000001</v>
      </c>
      <c r="S30" s="62">
        <f t="shared" si="7"/>
        <v>1</v>
      </c>
    </row>
    <row r="31" spans="1:19" x14ac:dyDescent="0.3">
      <c r="A31" s="58" t="s">
        <v>1805</v>
      </c>
      <c r="B31" s="59">
        <f>VLOOKUP($A31,'Return Data'!$B$7:$R$2292,3,0)</f>
        <v>44777</v>
      </c>
      <c r="C31" s="60">
        <f>VLOOKUP($A31,'Return Data'!$B$7:$R$2292,4,0)</f>
        <v>185.5753</v>
      </c>
      <c r="D31" s="60">
        <f>VLOOKUP($A31,'Return Data'!$B$7:$R$2292,10,0)</f>
        <v>5.2750000000000004</v>
      </c>
      <c r="E31" s="61">
        <f t="shared" si="0"/>
        <v>8</v>
      </c>
      <c r="F31" s="60">
        <f>VLOOKUP($A31,'Return Data'!$B$7:$R$2292,11,0)</f>
        <v>-1.6269</v>
      </c>
      <c r="G31" s="61">
        <f t="shared" si="1"/>
        <v>16</v>
      </c>
      <c r="H31" s="60">
        <f>VLOOKUP($A31,'Return Data'!$B$7:$R$2292,12,0)</f>
        <v>-2.8650000000000002</v>
      </c>
      <c r="I31" s="61">
        <f t="shared" si="2"/>
        <v>13</v>
      </c>
      <c r="J31" s="60">
        <f>VLOOKUP($A31,'Return Data'!$B$7:$R$2292,13,0)</f>
        <v>4.9111000000000002</v>
      </c>
      <c r="K31" s="61">
        <f t="shared" si="3"/>
        <v>13</v>
      </c>
      <c r="L31" s="60">
        <f>VLOOKUP($A31,'Return Data'!$B$7:$R$2292,17,0)</f>
        <v>36.325200000000002</v>
      </c>
      <c r="M31" s="61">
        <f>RANK(L31,L$8:L$31,0)</f>
        <v>12</v>
      </c>
      <c r="N31" s="60">
        <f>VLOOKUP($A31,'Return Data'!$B$7:$R$2292,14,0)</f>
        <v>27.317299999999999</v>
      </c>
      <c r="O31" s="61">
        <f>RANK(N31,N$8:N$31,0)</f>
        <v>6</v>
      </c>
      <c r="P31" s="60">
        <f>VLOOKUP($A31,'Return Data'!$B$7:$R$2292,15,0)</f>
        <v>12.817399999999999</v>
      </c>
      <c r="Q31" s="61">
        <f>RANK(P31,P$8:P$31,0)</f>
        <v>11</v>
      </c>
      <c r="R31" s="60">
        <f>VLOOKUP($A31,'Return Data'!$B$7:$R$2292,16,0)</f>
        <v>15.599299999999999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4.2237791666666658</v>
      </c>
      <c r="E33" s="69"/>
      <c r="F33" s="70">
        <f>AVERAGE(F8:F31)</f>
        <v>-0.6651583333333333</v>
      </c>
      <c r="G33" s="69"/>
      <c r="H33" s="70">
        <f>AVERAGE(H8:H31)</f>
        <v>-1.8985791666666667</v>
      </c>
      <c r="I33" s="69"/>
      <c r="J33" s="70">
        <f>AVERAGE(J8:J31)</f>
        <v>6.3256666666666668</v>
      </c>
      <c r="K33" s="69"/>
      <c r="L33" s="70">
        <f>AVERAGE(L8:L31)</f>
        <v>35.754282608695654</v>
      </c>
      <c r="M33" s="69"/>
      <c r="N33" s="70">
        <f>AVERAGE(N8:N31)</f>
        <v>25.019109090909094</v>
      </c>
      <c r="O33" s="69"/>
      <c r="P33" s="70">
        <f>AVERAGE(P8:P31)</f>
        <v>12.702633333333333</v>
      </c>
      <c r="Q33" s="69"/>
      <c r="R33" s="70">
        <f>AVERAGE(R8:R31)</f>
        <v>17.898325</v>
      </c>
      <c r="S33" s="71"/>
    </row>
    <row r="34" spans="1:19" x14ac:dyDescent="0.3">
      <c r="A34" s="68" t="s">
        <v>28</v>
      </c>
      <c r="B34" s="69"/>
      <c r="C34" s="69"/>
      <c r="D34" s="70">
        <f>MIN(D8:D31)</f>
        <v>0.37459999999999999</v>
      </c>
      <c r="E34" s="69"/>
      <c r="F34" s="70">
        <f>MIN(F8:F31)</f>
        <v>-4.3579999999999997</v>
      </c>
      <c r="G34" s="69"/>
      <c r="H34" s="70">
        <f>MIN(H8:H31)</f>
        <v>-7.5678000000000001</v>
      </c>
      <c r="I34" s="69"/>
      <c r="J34" s="70">
        <f>MIN(J8:J31)</f>
        <v>-3.1429</v>
      </c>
      <c r="K34" s="69"/>
      <c r="L34" s="70">
        <f>MIN(L8:L31)</f>
        <v>23.0959</v>
      </c>
      <c r="M34" s="69"/>
      <c r="N34" s="70">
        <f>MIN(N8:N31)</f>
        <v>18.058399999999999</v>
      </c>
      <c r="O34" s="69"/>
      <c r="P34" s="70">
        <f>MIN(P8:P31)</f>
        <v>7.9374000000000002</v>
      </c>
      <c r="Q34" s="69"/>
      <c r="R34" s="70">
        <f>MIN(R8:R31)</f>
        <v>7.3419999999999996</v>
      </c>
      <c r="S34" s="71"/>
    </row>
    <row r="35" spans="1:19" ht="15" thickBot="1" x14ac:dyDescent="0.35">
      <c r="A35" s="72" t="s">
        <v>29</v>
      </c>
      <c r="B35" s="73"/>
      <c r="C35" s="73"/>
      <c r="D35" s="74">
        <f>MAX(D8:D31)</f>
        <v>7.1658999999999997</v>
      </c>
      <c r="E35" s="73"/>
      <c r="F35" s="74">
        <f>MAX(F8:F31)</f>
        <v>2.6844000000000001</v>
      </c>
      <c r="G35" s="73"/>
      <c r="H35" s="74">
        <f>MAX(H8:H31)</f>
        <v>6.5646000000000004</v>
      </c>
      <c r="I35" s="73"/>
      <c r="J35" s="74">
        <f>MAX(J8:J31)</f>
        <v>25.514500000000002</v>
      </c>
      <c r="K35" s="73"/>
      <c r="L35" s="74">
        <f>MAX(L8:L31)</f>
        <v>45.949100000000001</v>
      </c>
      <c r="M35" s="73"/>
      <c r="N35" s="74">
        <f>MAX(N8:N31)</f>
        <v>39.0854</v>
      </c>
      <c r="O35" s="73"/>
      <c r="P35" s="74">
        <f>MAX(P8:P31)</f>
        <v>19.092500000000001</v>
      </c>
      <c r="Q35" s="73"/>
      <c r="R35" s="74">
        <f>MAX(R8:R31)</f>
        <v>54.094200000000001</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44777</v>
      </c>
      <c r="C8" s="60">
        <f>VLOOKUP($A8,'Return Data'!$B$7:$R$2292,4,0)</f>
        <v>1197.53</v>
      </c>
      <c r="D8" s="60">
        <f>VLOOKUP($A8,'Return Data'!$B$7:$R$2292,10,0)</f>
        <v>3.0878000000000001</v>
      </c>
      <c r="E8" s="61">
        <f t="shared" ref="E8:E39" si="0">RANK(D8,D$8:D$39,0)</f>
        <v>23</v>
      </c>
      <c r="F8" s="60">
        <f>VLOOKUP($A8,'Return Data'!$B$7:$R$2292,11,0)</f>
        <v>-4.0010000000000003</v>
      </c>
      <c r="G8" s="61">
        <f t="shared" ref="G8:G39" si="1">RANK(F8,F$8:F$39,0)</f>
        <v>24</v>
      </c>
      <c r="H8" s="60">
        <f>VLOOKUP($A8,'Return Data'!$B$7:$R$2292,12,0)</f>
        <v>-6.3288000000000002</v>
      </c>
      <c r="I8" s="61">
        <f t="shared" ref="I8:I39" si="2">RANK(H8,H$8:H$39,0)</f>
        <v>25</v>
      </c>
      <c r="J8" s="60">
        <f>VLOOKUP($A8,'Return Data'!$B$7:$R$2292,13,0)</f>
        <v>1.1504000000000001</v>
      </c>
      <c r="K8" s="61">
        <f t="shared" ref="K8:K39" si="3">RANK(J8,J$8:J$39,0)</f>
        <v>25</v>
      </c>
      <c r="L8" s="60">
        <f>VLOOKUP($A8,'Return Data'!$B$7:$R$2292,17,0)</f>
        <v>27.4635</v>
      </c>
      <c r="M8" s="61">
        <f t="shared" ref="M8:M39" si="4">RANK(L8,L$8:L$39,0)</f>
        <v>19</v>
      </c>
      <c r="N8" s="60">
        <f>VLOOKUP($A8,'Return Data'!$B$7:$R$2292,14,0)</f>
        <v>18.419699999999999</v>
      </c>
      <c r="O8" s="61">
        <f t="shared" ref="O8:O20" si="5">RANK(N8,N$8:N$39,0)</f>
        <v>18</v>
      </c>
      <c r="P8" s="60">
        <f>VLOOKUP($A8,'Return Data'!$B$7:$R$2292,15,0)</f>
        <v>10.843999999999999</v>
      </c>
      <c r="Q8" s="61">
        <f>RANK(P8,P$8:P$39,0)</f>
        <v>19</v>
      </c>
      <c r="R8" s="60">
        <f>VLOOKUP($A8,'Return Data'!$B$7:$R$2292,16,0)</f>
        <v>16.415800000000001</v>
      </c>
      <c r="S8" s="62">
        <f t="shared" ref="S8:S39" si="6">RANK(R8,R$8:R$39,0)</f>
        <v>5</v>
      </c>
    </row>
    <row r="9" spans="1:20" x14ac:dyDescent="0.3">
      <c r="A9" s="58" t="s">
        <v>1682</v>
      </c>
      <c r="B9" s="59">
        <f>VLOOKUP($A9,'Return Data'!$B$7:$R$2292,3,0)</f>
        <v>44777</v>
      </c>
      <c r="C9" s="60">
        <f>VLOOKUP($A9,'Return Data'!$B$7:$R$2292,4,0)</f>
        <v>19.16</v>
      </c>
      <c r="D9" s="60">
        <f>VLOOKUP($A9,'Return Data'!$B$7:$R$2292,10,0)</f>
        <v>4.0174000000000003</v>
      </c>
      <c r="E9" s="61">
        <f t="shared" si="0"/>
        <v>20</v>
      </c>
      <c r="F9" s="60">
        <f>VLOOKUP($A9,'Return Data'!$B$7:$R$2292,11,0)</f>
        <v>-4.8186999999999998</v>
      </c>
      <c r="G9" s="61">
        <f t="shared" si="1"/>
        <v>28</v>
      </c>
      <c r="H9" s="60">
        <f>VLOOKUP($A9,'Return Data'!$B$7:$R$2292,12,0)</f>
        <v>-8.5005000000000006</v>
      </c>
      <c r="I9" s="61">
        <f t="shared" si="2"/>
        <v>31</v>
      </c>
      <c r="J9" s="60">
        <f>VLOOKUP($A9,'Return Data'!$B$7:$R$2292,13,0)</f>
        <v>1.2150000000000001</v>
      </c>
      <c r="K9" s="61">
        <f t="shared" si="3"/>
        <v>24</v>
      </c>
      <c r="L9" s="60">
        <f>VLOOKUP($A9,'Return Data'!$B$7:$R$2292,17,0)</f>
        <v>23.855899999999998</v>
      </c>
      <c r="M9" s="61">
        <f t="shared" si="4"/>
        <v>24</v>
      </c>
      <c r="N9" s="60">
        <f>VLOOKUP($A9,'Return Data'!$B$7:$R$2292,14,0)</f>
        <v>17.616900000000001</v>
      </c>
      <c r="O9" s="61">
        <f t="shared" si="5"/>
        <v>22</v>
      </c>
      <c r="P9" s="60"/>
      <c r="Q9" s="61"/>
      <c r="R9" s="60">
        <f>VLOOKUP($A9,'Return Data'!$B$7:$R$2292,16,0)</f>
        <v>14.786799999999999</v>
      </c>
      <c r="S9" s="62">
        <f t="shared" si="6"/>
        <v>16</v>
      </c>
    </row>
    <row r="10" spans="1:20" x14ac:dyDescent="0.3">
      <c r="A10" s="58" t="s">
        <v>1987</v>
      </c>
      <c r="B10" s="59">
        <f>VLOOKUP($A10,'Return Data'!$B$7:$R$2292,3,0)</f>
        <v>44777</v>
      </c>
      <c r="C10" s="60">
        <f>VLOOKUP($A10,'Return Data'!$B$7:$R$2292,4,0)</f>
        <v>179.6456</v>
      </c>
      <c r="D10" s="60">
        <f>VLOOKUP($A10,'Return Data'!$B$7:$R$2292,10,0)</f>
        <v>1.9662999999999999</v>
      </c>
      <c r="E10" s="61">
        <f t="shared" si="0"/>
        <v>28</v>
      </c>
      <c r="F10" s="60">
        <f>VLOOKUP($A10,'Return Data'!$B$7:$R$2292,11,0)</f>
        <v>-5.1752000000000002</v>
      </c>
      <c r="G10" s="61">
        <f t="shared" si="1"/>
        <v>29</v>
      </c>
      <c r="H10" s="60">
        <f>VLOOKUP($A10,'Return Data'!$B$7:$R$2292,12,0)</f>
        <v>-5.37</v>
      </c>
      <c r="I10" s="61">
        <f t="shared" si="2"/>
        <v>24</v>
      </c>
      <c r="J10" s="60">
        <f>VLOOKUP($A10,'Return Data'!$B$7:$R$2292,13,0)</f>
        <v>6.5449999999999999</v>
      </c>
      <c r="K10" s="61">
        <f t="shared" si="3"/>
        <v>9</v>
      </c>
      <c r="L10" s="60">
        <f>VLOOKUP($A10,'Return Data'!$B$7:$R$2292,17,0)</f>
        <v>33.1494</v>
      </c>
      <c r="M10" s="61">
        <f t="shared" si="4"/>
        <v>6</v>
      </c>
      <c r="N10" s="60">
        <f>VLOOKUP($A10,'Return Data'!$B$7:$R$2292,14,0)</f>
        <v>22.2517</v>
      </c>
      <c r="O10" s="61">
        <f t="shared" si="5"/>
        <v>7</v>
      </c>
      <c r="P10" s="60">
        <f>VLOOKUP($A10,'Return Data'!$B$7:$R$2292,15,0)</f>
        <v>12.411799999999999</v>
      </c>
      <c r="Q10" s="61">
        <f t="shared" ref="Q10:Q20" si="7">RANK(P10,P$8:P$39,0)</f>
        <v>13</v>
      </c>
      <c r="R10" s="60">
        <f>VLOOKUP($A10,'Return Data'!$B$7:$R$2292,16,0)</f>
        <v>14.124499999999999</v>
      </c>
      <c r="S10" s="62">
        <f t="shared" si="6"/>
        <v>22</v>
      </c>
    </row>
    <row r="11" spans="1:20" x14ac:dyDescent="0.3">
      <c r="A11" s="58" t="s">
        <v>1701</v>
      </c>
      <c r="B11" s="59">
        <f>VLOOKUP($A11,'Return Data'!$B$7:$R$2292,3,0)</f>
        <v>44777</v>
      </c>
      <c r="C11" s="60">
        <f>VLOOKUP($A11,'Return Data'!$B$7:$R$2292,4,0)</f>
        <v>237.96</v>
      </c>
      <c r="D11" s="60">
        <f>VLOOKUP($A11,'Return Data'!$B$7:$R$2292,10,0)</f>
        <v>4.9160000000000004</v>
      </c>
      <c r="E11" s="61">
        <f t="shared" si="0"/>
        <v>11</v>
      </c>
      <c r="F11" s="60">
        <f>VLOOKUP($A11,'Return Data'!$B$7:$R$2292,11,0)</f>
        <v>-3.5076000000000001</v>
      </c>
      <c r="G11" s="61">
        <f t="shared" si="1"/>
        <v>21</v>
      </c>
      <c r="H11" s="60">
        <f>VLOOKUP($A11,'Return Data'!$B$7:$R$2292,12,0)</f>
        <v>-4.3491999999999997</v>
      </c>
      <c r="I11" s="61">
        <f t="shared" si="2"/>
        <v>17</v>
      </c>
      <c r="J11" s="60">
        <f>VLOOKUP($A11,'Return Data'!$B$7:$R$2292,13,0)</f>
        <v>4.8697999999999997</v>
      </c>
      <c r="K11" s="61">
        <f t="shared" si="3"/>
        <v>16</v>
      </c>
      <c r="L11" s="60">
        <f>VLOOKUP($A11,'Return Data'!$B$7:$R$2292,17,0)</f>
        <v>26.9421</v>
      </c>
      <c r="M11" s="61">
        <f t="shared" si="4"/>
        <v>22</v>
      </c>
      <c r="N11" s="60">
        <f>VLOOKUP($A11,'Return Data'!$B$7:$R$2292,14,0)</f>
        <v>21.435600000000001</v>
      </c>
      <c r="O11" s="61">
        <f t="shared" si="5"/>
        <v>10</v>
      </c>
      <c r="P11" s="60">
        <f>VLOOKUP($A11,'Return Data'!$B$7:$R$2292,15,0)</f>
        <v>14.6997</v>
      </c>
      <c r="Q11" s="61">
        <f t="shared" si="7"/>
        <v>5</v>
      </c>
      <c r="R11" s="60">
        <f>VLOOKUP($A11,'Return Data'!$B$7:$R$2292,16,0)</f>
        <v>14.6812</v>
      </c>
      <c r="S11" s="62">
        <f t="shared" si="6"/>
        <v>19</v>
      </c>
    </row>
    <row r="12" spans="1:20" x14ac:dyDescent="0.3">
      <c r="A12" s="94" t="s">
        <v>1742</v>
      </c>
      <c r="B12" s="59">
        <f>VLOOKUP($A12,'Return Data'!$B$7:$R$2292,3,0)</f>
        <v>44777</v>
      </c>
      <c r="C12" s="60">
        <f>VLOOKUP($A12,'Return Data'!$B$7:$R$2292,4,0)</f>
        <v>68.304000000000002</v>
      </c>
      <c r="D12" s="60">
        <f>VLOOKUP($A12,'Return Data'!$B$7:$R$2292,10,0)</f>
        <v>6.1165000000000003</v>
      </c>
      <c r="E12" s="61">
        <f t="shared" si="0"/>
        <v>6</v>
      </c>
      <c r="F12" s="60">
        <f>VLOOKUP($A12,'Return Data'!$B$7:$R$2292,11,0)</f>
        <v>-3.8229000000000002</v>
      </c>
      <c r="G12" s="61">
        <f t="shared" si="1"/>
        <v>23</v>
      </c>
      <c r="H12" s="60">
        <f>VLOOKUP($A12,'Return Data'!$B$7:$R$2292,12,0)</f>
        <v>-6.8323</v>
      </c>
      <c r="I12" s="61">
        <f t="shared" si="2"/>
        <v>26</v>
      </c>
      <c r="J12" s="60">
        <f>VLOOKUP($A12,'Return Data'!$B$7:$R$2292,13,0)</f>
        <v>-1.0101</v>
      </c>
      <c r="K12" s="61">
        <f t="shared" si="3"/>
        <v>29</v>
      </c>
      <c r="L12" s="60">
        <f>VLOOKUP($A12,'Return Data'!$B$7:$R$2292,17,0)</f>
        <v>27.4986</v>
      </c>
      <c r="M12" s="61">
        <f t="shared" si="4"/>
        <v>18</v>
      </c>
      <c r="N12" s="60">
        <f>VLOOKUP($A12,'Return Data'!$B$7:$R$2292,14,0)</f>
        <v>20.11</v>
      </c>
      <c r="O12" s="61">
        <f t="shared" si="5"/>
        <v>13</v>
      </c>
      <c r="P12" s="60">
        <f>VLOOKUP($A12,'Return Data'!$B$7:$R$2292,15,0)</f>
        <v>13.2141</v>
      </c>
      <c r="Q12" s="61">
        <f t="shared" si="7"/>
        <v>9</v>
      </c>
      <c r="R12" s="60">
        <f>VLOOKUP($A12,'Return Data'!$B$7:$R$2292,16,0)</f>
        <v>15.0177</v>
      </c>
      <c r="S12" s="62">
        <f t="shared" si="6"/>
        <v>15</v>
      </c>
    </row>
    <row r="13" spans="1:20" x14ac:dyDescent="0.3">
      <c r="A13" s="94" t="s">
        <v>1665</v>
      </c>
      <c r="B13" s="59">
        <f>VLOOKUP($A13,'Return Data'!$B$7:$R$2292,3,0)</f>
        <v>44777</v>
      </c>
      <c r="C13" s="60">
        <f>VLOOKUP($A13,'Return Data'!$B$7:$R$2292,4,0)</f>
        <v>24.957999999999998</v>
      </c>
      <c r="D13" s="60">
        <f>VLOOKUP($A13,'Return Data'!$B$7:$R$2292,10,0)</f>
        <v>5.4459</v>
      </c>
      <c r="E13" s="61">
        <f t="shared" si="0"/>
        <v>8</v>
      </c>
      <c r="F13" s="60">
        <f>VLOOKUP($A13,'Return Data'!$B$7:$R$2292,11,0)</f>
        <v>-1.9371</v>
      </c>
      <c r="G13" s="61">
        <f t="shared" si="1"/>
        <v>13</v>
      </c>
      <c r="H13" s="60">
        <f>VLOOKUP($A13,'Return Data'!$B$7:$R$2292,12,0)</f>
        <v>-2.6181000000000001</v>
      </c>
      <c r="I13" s="61">
        <f t="shared" si="2"/>
        <v>10</v>
      </c>
      <c r="J13" s="60">
        <f>VLOOKUP($A13,'Return Data'!$B$7:$R$2292,13,0)</f>
        <v>5.3169000000000004</v>
      </c>
      <c r="K13" s="61">
        <f t="shared" si="3"/>
        <v>13</v>
      </c>
      <c r="L13" s="60">
        <f>VLOOKUP($A13,'Return Data'!$B$7:$R$2292,17,0)</f>
        <v>29.947399999999998</v>
      </c>
      <c r="M13" s="61">
        <f t="shared" si="4"/>
        <v>12</v>
      </c>
      <c r="N13" s="60">
        <f>VLOOKUP($A13,'Return Data'!$B$7:$R$2292,14,0)</f>
        <v>20.059999999999999</v>
      </c>
      <c r="O13" s="61">
        <f t="shared" si="5"/>
        <v>14</v>
      </c>
      <c r="P13" s="60">
        <f>VLOOKUP($A13,'Return Data'!$B$7:$R$2292,15,0)</f>
        <v>13.866400000000001</v>
      </c>
      <c r="Q13" s="61">
        <f t="shared" si="7"/>
        <v>6</v>
      </c>
      <c r="R13" s="60">
        <f>VLOOKUP($A13,'Return Data'!$B$7:$R$2292,16,0)</f>
        <v>12.962</v>
      </c>
      <c r="S13" s="62">
        <f t="shared" si="6"/>
        <v>27</v>
      </c>
    </row>
    <row r="14" spans="1:20" x14ac:dyDescent="0.3">
      <c r="A14" s="58" t="s">
        <v>1672</v>
      </c>
      <c r="B14" s="59">
        <f>VLOOKUP($A14,'Return Data'!$B$7:$R$2292,3,0)</f>
        <v>44777</v>
      </c>
      <c r="C14" s="60">
        <f>VLOOKUP($A14,'Return Data'!$B$7:$R$2292,4,0)</f>
        <v>1030.4078999999999</v>
      </c>
      <c r="D14" s="60">
        <f>VLOOKUP($A14,'Return Data'!$B$7:$R$2292,10,0)</f>
        <v>4.1479999999999997</v>
      </c>
      <c r="E14" s="61">
        <f t="shared" si="0"/>
        <v>18</v>
      </c>
      <c r="F14" s="60">
        <f>VLOOKUP($A14,'Return Data'!$B$7:$R$2292,11,0)</f>
        <v>-3.3109000000000002</v>
      </c>
      <c r="G14" s="61">
        <f t="shared" si="1"/>
        <v>20</v>
      </c>
      <c r="H14" s="60">
        <f>VLOOKUP($A14,'Return Data'!$B$7:$R$2292,12,0)</f>
        <v>-4.0972</v>
      </c>
      <c r="I14" s="61">
        <f t="shared" si="2"/>
        <v>16</v>
      </c>
      <c r="J14" s="60">
        <f>VLOOKUP($A14,'Return Data'!$B$7:$R$2292,13,0)</f>
        <v>8.3834</v>
      </c>
      <c r="K14" s="61">
        <f t="shared" si="3"/>
        <v>5</v>
      </c>
      <c r="L14" s="60">
        <f>VLOOKUP($A14,'Return Data'!$B$7:$R$2292,17,0)</f>
        <v>34.482399999999998</v>
      </c>
      <c r="M14" s="61">
        <f t="shared" si="4"/>
        <v>5</v>
      </c>
      <c r="N14" s="60">
        <f>VLOOKUP($A14,'Return Data'!$B$7:$R$2292,14,0)</f>
        <v>20.946100000000001</v>
      </c>
      <c r="O14" s="61">
        <f t="shared" si="5"/>
        <v>11</v>
      </c>
      <c r="P14" s="60">
        <f>VLOOKUP($A14,'Return Data'!$B$7:$R$2292,15,0)</f>
        <v>11.8368</v>
      </c>
      <c r="Q14" s="61">
        <f t="shared" si="7"/>
        <v>17</v>
      </c>
      <c r="R14" s="60">
        <f>VLOOKUP($A14,'Return Data'!$B$7:$R$2292,16,0)</f>
        <v>15.729200000000001</v>
      </c>
      <c r="S14" s="62">
        <f t="shared" si="6"/>
        <v>11</v>
      </c>
    </row>
    <row r="15" spans="1:20" x14ac:dyDescent="0.3">
      <c r="A15" s="58" t="s">
        <v>1674</v>
      </c>
      <c r="B15" s="59">
        <f>VLOOKUP($A15,'Return Data'!$B$7:$R$2292,3,0)</f>
        <v>44777</v>
      </c>
      <c r="C15" s="60">
        <f>VLOOKUP($A15,'Return Data'!$B$7:$R$2292,4,0)</f>
        <v>1134.441</v>
      </c>
      <c r="D15" s="60">
        <f>VLOOKUP($A15,'Return Data'!$B$7:$R$2292,10,0)</f>
        <v>6.2542999999999997</v>
      </c>
      <c r="E15" s="61">
        <f t="shared" si="0"/>
        <v>4</v>
      </c>
      <c r="F15" s="60">
        <f>VLOOKUP($A15,'Return Data'!$B$7:$R$2292,11,0)</f>
        <v>4.1323999999999996</v>
      </c>
      <c r="G15" s="61">
        <f t="shared" si="1"/>
        <v>1</v>
      </c>
      <c r="H15" s="60">
        <f>VLOOKUP($A15,'Return Data'!$B$7:$R$2292,12,0)</f>
        <v>5.1364000000000001</v>
      </c>
      <c r="I15" s="61">
        <f t="shared" si="2"/>
        <v>1</v>
      </c>
      <c r="J15" s="60">
        <f>VLOOKUP($A15,'Return Data'!$B$7:$R$2292,13,0)</f>
        <v>15.7073</v>
      </c>
      <c r="K15" s="61">
        <f t="shared" si="3"/>
        <v>2</v>
      </c>
      <c r="L15" s="60">
        <f>VLOOKUP($A15,'Return Data'!$B$7:$R$2292,17,0)</f>
        <v>38.242899999999999</v>
      </c>
      <c r="M15" s="61">
        <f t="shared" si="4"/>
        <v>3</v>
      </c>
      <c r="N15" s="60">
        <f>VLOOKUP($A15,'Return Data'!$B$7:$R$2292,14,0)</f>
        <v>19.3918</v>
      </c>
      <c r="O15" s="61">
        <f t="shared" si="5"/>
        <v>16</v>
      </c>
      <c r="P15" s="60">
        <f>VLOOKUP($A15,'Return Data'!$B$7:$R$2292,15,0)</f>
        <v>12.719200000000001</v>
      </c>
      <c r="Q15" s="61">
        <f t="shared" si="7"/>
        <v>11</v>
      </c>
      <c r="R15" s="60">
        <f>VLOOKUP($A15,'Return Data'!$B$7:$R$2292,16,0)</f>
        <v>15.131399999999999</v>
      </c>
      <c r="S15" s="62">
        <f t="shared" si="6"/>
        <v>14</v>
      </c>
    </row>
    <row r="16" spans="1:20" x14ac:dyDescent="0.3">
      <c r="A16" s="102" t="s">
        <v>1668</v>
      </c>
      <c r="B16" s="59">
        <f>VLOOKUP($A16,'Return Data'!$B$7:$R$2292,3,0)</f>
        <v>44777</v>
      </c>
      <c r="C16" s="60">
        <f>VLOOKUP($A16,'Return Data'!$B$7:$R$2292,4,0)</f>
        <v>138.00229999999999</v>
      </c>
      <c r="D16" s="60">
        <f>VLOOKUP($A16,'Return Data'!$B$7:$R$2292,10,0)</f>
        <v>2.6732</v>
      </c>
      <c r="E16" s="61">
        <f t="shared" si="0"/>
        <v>25</v>
      </c>
      <c r="F16" s="60">
        <f>VLOOKUP($A16,'Return Data'!$B$7:$R$2292,11,0)</f>
        <v>-6.0267999999999997</v>
      </c>
      <c r="G16" s="61">
        <f t="shared" si="1"/>
        <v>31</v>
      </c>
      <c r="H16" s="60">
        <f>VLOOKUP($A16,'Return Data'!$B$7:$R$2292,12,0)</f>
        <v>-4.5094000000000003</v>
      </c>
      <c r="I16" s="61">
        <f t="shared" si="2"/>
        <v>18</v>
      </c>
      <c r="J16" s="60">
        <f>VLOOKUP($A16,'Return Data'!$B$7:$R$2292,13,0)</f>
        <v>3.3347000000000002</v>
      </c>
      <c r="K16" s="61">
        <f t="shared" si="3"/>
        <v>22</v>
      </c>
      <c r="L16" s="60">
        <f>VLOOKUP($A16,'Return Data'!$B$7:$R$2292,17,0)</f>
        <v>27.3767</v>
      </c>
      <c r="M16" s="61">
        <f t="shared" si="4"/>
        <v>21</v>
      </c>
      <c r="N16" s="60">
        <f>VLOOKUP($A16,'Return Data'!$B$7:$R$2292,14,0)</f>
        <v>18.839500000000001</v>
      </c>
      <c r="O16" s="61">
        <f t="shared" si="5"/>
        <v>17</v>
      </c>
      <c r="P16" s="60">
        <f>VLOOKUP($A16,'Return Data'!$B$7:$R$2292,15,0)</f>
        <v>9.6181999999999999</v>
      </c>
      <c r="Q16" s="61">
        <f t="shared" si="7"/>
        <v>22</v>
      </c>
      <c r="R16" s="60">
        <f>VLOOKUP($A16,'Return Data'!$B$7:$R$2292,16,0)</f>
        <v>14.3041</v>
      </c>
      <c r="S16" s="62">
        <f t="shared" si="6"/>
        <v>20</v>
      </c>
    </row>
    <row r="17" spans="1:19" x14ac:dyDescent="0.3">
      <c r="A17" s="103" t="s">
        <v>1193</v>
      </c>
      <c r="B17" s="59">
        <f>VLOOKUP($A17,'Return Data'!$B$7:$R$2292,3,0)</f>
        <v>44777</v>
      </c>
      <c r="C17" s="60">
        <f>VLOOKUP($A17,'Return Data'!$B$7:$R$2292,4,0)</f>
        <v>484.8</v>
      </c>
      <c r="D17" s="60">
        <f>VLOOKUP($A17,'Return Data'!$B$7:$R$2292,10,0)</f>
        <v>4.976</v>
      </c>
      <c r="E17" s="61">
        <f t="shared" si="0"/>
        <v>10</v>
      </c>
      <c r="F17" s="60">
        <f>VLOOKUP($A17,'Return Data'!$B$7:$R$2292,11,0)</f>
        <v>-0.62719999999999998</v>
      </c>
      <c r="G17" s="61">
        <f t="shared" si="1"/>
        <v>5</v>
      </c>
      <c r="H17" s="60">
        <f>VLOOKUP($A17,'Return Data'!$B$7:$R$2292,12,0)</f>
        <v>-2.5939000000000001</v>
      </c>
      <c r="I17" s="61">
        <f t="shared" si="2"/>
        <v>9</v>
      </c>
      <c r="J17" s="60">
        <f>VLOOKUP($A17,'Return Data'!$B$7:$R$2292,13,0)</f>
        <v>5.3455000000000004</v>
      </c>
      <c r="K17" s="61">
        <f t="shared" si="3"/>
        <v>12</v>
      </c>
      <c r="L17" s="60">
        <f>VLOOKUP($A17,'Return Data'!$B$7:$R$2292,17,0)</f>
        <v>32.9221</v>
      </c>
      <c r="M17" s="61">
        <f t="shared" si="4"/>
        <v>7</v>
      </c>
      <c r="N17" s="60">
        <f>VLOOKUP($A17,'Return Data'!$B$7:$R$2292,14,0)</f>
        <v>18.2531</v>
      </c>
      <c r="O17" s="61">
        <f t="shared" si="5"/>
        <v>19</v>
      </c>
      <c r="P17" s="60">
        <f>VLOOKUP($A17,'Return Data'!$B$7:$R$2292,15,0)</f>
        <v>12.4268</v>
      </c>
      <c r="Q17" s="61">
        <f t="shared" si="7"/>
        <v>12</v>
      </c>
      <c r="R17" s="60">
        <f>VLOOKUP($A17,'Return Data'!$B$7:$R$2292,16,0)</f>
        <v>15.382999999999999</v>
      </c>
      <c r="S17" s="62">
        <f t="shared" si="6"/>
        <v>13</v>
      </c>
    </row>
    <row r="18" spans="1:19" x14ac:dyDescent="0.3">
      <c r="A18" s="58" t="s">
        <v>1676</v>
      </c>
      <c r="B18" s="59">
        <f>VLOOKUP($A18,'Return Data'!$B$7:$R$2292,3,0)</f>
        <v>44777</v>
      </c>
      <c r="C18" s="60">
        <f>VLOOKUP($A18,'Return Data'!$B$7:$R$2292,4,0)</f>
        <v>38.42</v>
      </c>
      <c r="D18" s="60">
        <f>VLOOKUP($A18,'Return Data'!$B$7:$R$2292,10,0)</f>
        <v>6.0155000000000003</v>
      </c>
      <c r="E18" s="61">
        <f t="shared" si="0"/>
        <v>7</v>
      </c>
      <c r="F18" s="60">
        <f>VLOOKUP($A18,'Return Data'!$B$7:$R$2292,11,0)</f>
        <v>-1.9898</v>
      </c>
      <c r="G18" s="61">
        <f t="shared" si="1"/>
        <v>14</v>
      </c>
      <c r="H18" s="60">
        <f>VLOOKUP($A18,'Return Data'!$B$7:$R$2292,12,0)</f>
        <v>-1.2339</v>
      </c>
      <c r="I18" s="61">
        <f t="shared" si="2"/>
        <v>6</v>
      </c>
      <c r="J18" s="60">
        <f>VLOOKUP($A18,'Return Data'!$B$7:$R$2292,13,0)</f>
        <v>10.4976</v>
      </c>
      <c r="K18" s="61">
        <f t="shared" si="3"/>
        <v>3</v>
      </c>
      <c r="L18" s="60">
        <f>VLOOKUP($A18,'Return Data'!$B$7:$R$2292,17,0)</f>
        <v>30.067900000000002</v>
      </c>
      <c r="M18" s="61">
        <f t="shared" si="4"/>
        <v>11</v>
      </c>
      <c r="N18" s="60">
        <f>VLOOKUP($A18,'Return Data'!$B$7:$R$2292,14,0)</f>
        <v>22.3157</v>
      </c>
      <c r="O18" s="61">
        <f t="shared" si="5"/>
        <v>6</v>
      </c>
      <c r="P18" s="60">
        <f>VLOOKUP($A18,'Return Data'!$B$7:$R$2292,15,0)</f>
        <v>13.3675</v>
      </c>
      <c r="Q18" s="61">
        <f t="shared" si="7"/>
        <v>8</v>
      </c>
      <c r="R18" s="60">
        <f>VLOOKUP($A18,'Return Data'!$B$7:$R$2292,16,0)</f>
        <v>17.471399999999999</v>
      </c>
      <c r="S18" s="62">
        <f t="shared" si="6"/>
        <v>4</v>
      </c>
    </row>
    <row r="19" spans="1:19" x14ac:dyDescent="0.3">
      <c r="A19" s="58" t="s">
        <v>1696</v>
      </c>
      <c r="B19" s="59">
        <f>VLOOKUP($A19,'Return Data'!$B$7:$R$2292,3,0)</f>
        <v>44777</v>
      </c>
      <c r="C19" s="60">
        <f>VLOOKUP($A19,'Return Data'!$B$7:$R$2292,4,0)</f>
        <v>144.97</v>
      </c>
      <c r="D19" s="60">
        <f>VLOOKUP($A19,'Return Data'!$B$7:$R$2292,10,0)</f>
        <v>6.9494999999999996</v>
      </c>
      <c r="E19" s="61">
        <f t="shared" si="0"/>
        <v>2</v>
      </c>
      <c r="F19" s="60">
        <f>VLOOKUP($A19,'Return Data'!$B$7:$R$2292,11,0)</f>
        <v>-2.12</v>
      </c>
      <c r="G19" s="61">
        <f t="shared" si="1"/>
        <v>15</v>
      </c>
      <c r="H19" s="60">
        <f>VLOOKUP($A19,'Return Data'!$B$7:$R$2292,12,0)</f>
        <v>-2.0009000000000001</v>
      </c>
      <c r="I19" s="61">
        <f t="shared" si="2"/>
        <v>8</v>
      </c>
      <c r="J19" s="60">
        <f>VLOOKUP($A19,'Return Data'!$B$7:$R$2292,13,0)</f>
        <v>6.0419999999999998</v>
      </c>
      <c r="K19" s="61">
        <f t="shared" si="3"/>
        <v>11</v>
      </c>
      <c r="L19" s="60">
        <f>VLOOKUP($A19,'Return Data'!$B$7:$R$2292,17,0)</f>
        <v>27.398599999999998</v>
      </c>
      <c r="M19" s="61">
        <f t="shared" si="4"/>
        <v>20</v>
      </c>
      <c r="N19" s="60">
        <f>VLOOKUP($A19,'Return Data'!$B$7:$R$2292,14,0)</f>
        <v>16.725200000000001</v>
      </c>
      <c r="O19" s="61">
        <f t="shared" si="5"/>
        <v>24</v>
      </c>
      <c r="P19" s="60">
        <f>VLOOKUP($A19,'Return Data'!$B$7:$R$2292,15,0)</f>
        <v>9.6776999999999997</v>
      </c>
      <c r="Q19" s="61">
        <f t="shared" si="7"/>
        <v>21</v>
      </c>
      <c r="R19" s="60">
        <f>VLOOKUP($A19,'Return Data'!$B$7:$R$2292,16,0)</f>
        <v>14.2324</v>
      </c>
      <c r="S19" s="62">
        <f t="shared" si="6"/>
        <v>21</v>
      </c>
    </row>
    <row r="20" spans="1:19" x14ac:dyDescent="0.3">
      <c r="A20" s="58" t="s">
        <v>1196</v>
      </c>
      <c r="B20" s="59">
        <f>VLOOKUP($A20,'Return Data'!$B$7:$R$2292,3,0)</f>
        <v>44777</v>
      </c>
      <c r="C20" s="60">
        <f>VLOOKUP($A20,'Return Data'!$B$7:$R$2292,4,0)</f>
        <v>86.57</v>
      </c>
      <c r="D20" s="60">
        <f>VLOOKUP($A20,'Return Data'!$B$7:$R$2292,10,0)</f>
        <v>4.5910000000000002</v>
      </c>
      <c r="E20" s="61">
        <f t="shared" si="0"/>
        <v>14</v>
      </c>
      <c r="F20" s="60">
        <f>VLOOKUP($A20,'Return Data'!$B$7:$R$2292,11,0)</f>
        <v>-4.6585999999999999</v>
      </c>
      <c r="G20" s="61">
        <f t="shared" si="1"/>
        <v>27</v>
      </c>
      <c r="H20" s="60">
        <f>VLOOKUP($A20,'Return Data'!$B$7:$R$2292,12,0)</f>
        <v>-6.9340000000000002</v>
      </c>
      <c r="I20" s="61">
        <f t="shared" si="2"/>
        <v>27</v>
      </c>
      <c r="J20" s="60">
        <f>VLOOKUP($A20,'Return Data'!$B$7:$R$2292,13,0)</f>
        <v>-8.0799999999999997E-2</v>
      </c>
      <c r="K20" s="61">
        <f t="shared" si="3"/>
        <v>27</v>
      </c>
      <c r="L20" s="60">
        <f>VLOOKUP($A20,'Return Data'!$B$7:$R$2292,17,0)</f>
        <v>31.609000000000002</v>
      </c>
      <c r="M20" s="61">
        <f t="shared" si="4"/>
        <v>8</v>
      </c>
      <c r="N20" s="60">
        <f>VLOOKUP($A20,'Return Data'!$B$7:$R$2292,14,0)</f>
        <v>21.963200000000001</v>
      </c>
      <c r="O20" s="61">
        <f t="shared" si="5"/>
        <v>9</v>
      </c>
      <c r="P20" s="60">
        <f>VLOOKUP($A20,'Return Data'!$B$7:$R$2292,15,0)</f>
        <v>12.200200000000001</v>
      </c>
      <c r="Q20" s="61">
        <f t="shared" si="7"/>
        <v>14</v>
      </c>
      <c r="R20" s="60">
        <f>VLOOKUP($A20,'Return Data'!$B$7:$R$2292,16,0)</f>
        <v>17.922799999999999</v>
      </c>
      <c r="S20" s="62">
        <f t="shared" si="6"/>
        <v>3</v>
      </c>
    </row>
    <row r="21" spans="1:19" x14ac:dyDescent="0.3">
      <c r="A21" s="58" t="s">
        <v>1197</v>
      </c>
      <c r="B21" s="59">
        <f>VLOOKUP($A21,'Return Data'!$B$7:$R$2292,3,0)</f>
        <v>44777</v>
      </c>
      <c r="C21" s="60">
        <f>VLOOKUP($A21,'Return Data'!$B$7:$R$2292,4,0)</f>
        <v>14.274800000000001</v>
      </c>
      <c r="D21" s="60">
        <f>VLOOKUP($A21,'Return Data'!$B$7:$R$2292,10,0)</f>
        <v>5.2511999999999999</v>
      </c>
      <c r="E21" s="61">
        <f t="shared" si="0"/>
        <v>9</v>
      </c>
      <c r="F21" s="60">
        <f>VLOOKUP($A21,'Return Data'!$B$7:$R$2292,11,0)</f>
        <v>-1.8853</v>
      </c>
      <c r="G21" s="61">
        <f t="shared" si="1"/>
        <v>12</v>
      </c>
      <c r="H21" s="60">
        <f>VLOOKUP($A21,'Return Data'!$B$7:$R$2292,12,0)</f>
        <v>-8.2355</v>
      </c>
      <c r="I21" s="61">
        <f t="shared" si="2"/>
        <v>29</v>
      </c>
      <c r="J21" s="60">
        <f>VLOOKUP($A21,'Return Data'!$B$7:$R$2292,13,0)</f>
        <v>-5.101</v>
      </c>
      <c r="K21" s="61">
        <f t="shared" si="3"/>
        <v>31</v>
      </c>
      <c r="L21" s="60">
        <f>VLOOKUP($A21,'Return Data'!$B$7:$R$2292,17,0)</f>
        <v>20.4452</v>
      </c>
      <c r="M21" s="61">
        <f t="shared" si="4"/>
        <v>29</v>
      </c>
      <c r="N21" s="60"/>
      <c r="O21" s="61"/>
      <c r="P21" s="60"/>
      <c r="Q21" s="61"/>
      <c r="R21" s="60">
        <f>VLOOKUP($A21,'Return Data'!$B$7:$R$2292,16,0)</f>
        <v>11.6693</v>
      </c>
      <c r="S21" s="62">
        <f t="shared" si="6"/>
        <v>29</v>
      </c>
    </row>
    <row r="22" spans="1:19" x14ac:dyDescent="0.3">
      <c r="A22" s="58" t="s">
        <v>1677</v>
      </c>
      <c r="B22" s="59">
        <f>VLOOKUP($A22,'Return Data'!$B$7:$R$2292,3,0)</f>
        <v>44777</v>
      </c>
      <c r="C22" s="60">
        <f>VLOOKUP($A22,'Return Data'!$B$7:$R$2292,4,0)</f>
        <v>57.180500000000002</v>
      </c>
      <c r="D22" s="60">
        <f>VLOOKUP($A22,'Return Data'!$B$7:$R$2292,10,0)</f>
        <v>7.7009999999999996</v>
      </c>
      <c r="E22" s="61">
        <f t="shared" si="0"/>
        <v>1</v>
      </c>
      <c r="F22" s="60">
        <f>VLOOKUP($A22,'Return Data'!$B$7:$R$2292,11,0)</f>
        <v>5.1999999999999998E-3</v>
      </c>
      <c r="G22" s="61">
        <f t="shared" si="1"/>
        <v>3</v>
      </c>
      <c r="H22" s="60">
        <f>VLOOKUP($A22,'Return Data'!$B$7:$R$2292,12,0)</f>
        <v>-0.75160000000000005</v>
      </c>
      <c r="I22" s="61">
        <f t="shared" si="2"/>
        <v>5</v>
      </c>
      <c r="J22" s="60">
        <f>VLOOKUP($A22,'Return Data'!$B$7:$R$2292,13,0)</f>
        <v>10.356199999999999</v>
      </c>
      <c r="K22" s="61">
        <f t="shared" si="3"/>
        <v>4</v>
      </c>
      <c r="L22" s="60">
        <f>VLOOKUP($A22,'Return Data'!$B$7:$R$2292,17,0)</f>
        <v>31.301300000000001</v>
      </c>
      <c r="M22" s="61">
        <f t="shared" si="4"/>
        <v>9</v>
      </c>
      <c r="N22" s="60">
        <f>VLOOKUP($A22,'Return Data'!$B$7:$R$2292,14,0)</f>
        <v>20.016300000000001</v>
      </c>
      <c r="O22" s="61">
        <f t="shared" ref="O22:O34" si="8">RANK(N22,N$8:N$39,0)</f>
        <v>15</v>
      </c>
      <c r="P22" s="60">
        <f>VLOOKUP($A22,'Return Data'!$B$7:$R$2292,15,0)</f>
        <v>12.1938</v>
      </c>
      <c r="Q22" s="61">
        <f>RANK(P22,P$8:P$39,0)</f>
        <v>15</v>
      </c>
      <c r="R22" s="60">
        <f>VLOOKUP($A22,'Return Data'!$B$7:$R$2292,16,0)</f>
        <v>16.028500000000001</v>
      </c>
      <c r="S22" s="62">
        <f t="shared" si="6"/>
        <v>10</v>
      </c>
    </row>
    <row r="23" spans="1:19" x14ac:dyDescent="0.3">
      <c r="A23" s="58" t="s">
        <v>1685</v>
      </c>
      <c r="B23" s="59">
        <f>VLOOKUP($A23,'Return Data'!$B$7:$R$2292,3,0)</f>
        <v>44777</v>
      </c>
      <c r="C23" s="60">
        <f>VLOOKUP($A23,'Return Data'!$B$7:$R$2292,4,0)</f>
        <v>57.268999999999998</v>
      </c>
      <c r="D23" s="60">
        <f>VLOOKUP($A23,'Return Data'!$B$7:$R$2292,10,0)</f>
        <v>4.6849999999999996</v>
      </c>
      <c r="E23" s="61">
        <f t="shared" si="0"/>
        <v>13</v>
      </c>
      <c r="F23" s="60">
        <f>VLOOKUP($A23,'Return Data'!$B$7:$R$2292,11,0)</f>
        <v>-1.3539000000000001</v>
      </c>
      <c r="G23" s="61">
        <f t="shared" si="1"/>
        <v>8</v>
      </c>
      <c r="H23" s="60">
        <f>VLOOKUP($A23,'Return Data'!$B$7:$R$2292,12,0)</f>
        <v>-1.9886999999999999</v>
      </c>
      <c r="I23" s="61">
        <f t="shared" si="2"/>
        <v>7</v>
      </c>
      <c r="J23" s="60">
        <f>VLOOKUP($A23,'Return Data'!$B$7:$R$2292,13,0)</f>
        <v>3.8912</v>
      </c>
      <c r="K23" s="61">
        <f t="shared" si="3"/>
        <v>21</v>
      </c>
      <c r="L23" s="60">
        <f>VLOOKUP($A23,'Return Data'!$B$7:$R$2292,17,0)</f>
        <v>24.8216</v>
      </c>
      <c r="M23" s="61">
        <f t="shared" si="4"/>
        <v>23</v>
      </c>
      <c r="N23" s="60">
        <f>VLOOKUP($A23,'Return Data'!$B$7:$R$2292,14,0)</f>
        <v>16.684699999999999</v>
      </c>
      <c r="O23" s="61">
        <f t="shared" si="8"/>
        <v>25</v>
      </c>
      <c r="P23" s="60">
        <f>VLOOKUP($A23,'Return Data'!$B$7:$R$2292,15,0)</f>
        <v>11.4466</v>
      </c>
      <c r="Q23" s="61">
        <f>RANK(P23,P$8:P$39,0)</f>
        <v>18</v>
      </c>
      <c r="R23" s="60">
        <f>VLOOKUP($A23,'Return Data'!$B$7:$R$2292,16,0)</f>
        <v>16.362100000000002</v>
      </c>
      <c r="S23" s="62">
        <f t="shared" si="6"/>
        <v>8</v>
      </c>
    </row>
    <row r="24" spans="1:19" x14ac:dyDescent="0.3">
      <c r="A24" s="58" t="s">
        <v>1698</v>
      </c>
      <c r="B24" s="59">
        <f>VLOOKUP($A24,'Return Data'!$B$7:$R$2292,3,0)</f>
        <v>44777</v>
      </c>
      <c r="C24" s="60">
        <f>VLOOKUP($A24,'Return Data'!$B$7:$R$2292,4,0)</f>
        <v>126.309</v>
      </c>
      <c r="D24" s="60">
        <f>VLOOKUP($A24,'Return Data'!$B$7:$R$2292,10,0)</f>
        <v>3.5413000000000001</v>
      </c>
      <c r="E24" s="61">
        <f t="shared" si="0"/>
        <v>22</v>
      </c>
      <c r="F24" s="60">
        <f>VLOOKUP($A24,'Return Data'!$B$7:$R$2292,11,0)</f>
        <v>-1.2725</v>
      </c>
      <c r="G24" s="61">
        <f t="shared" si="1"/>
        <v>7</v>
      </c>
      <c r="H24" s="60">
        <f>VLOOKUP($A24,'Return Data'!$B$7:$R$2292,12,0)</f>
        <v>-3.6537000000000002</v>
      </c>
      <c r="I24" s="61">
        <f t="shared" si="2"/>
        <v>15</v>
      </c>
      <c r="J24" s="60">
        <f>VLOOKUP($A24,'Return Data'!$B$7:$R$2292,13,0)</f>
        <v>4.6870000000000003</v>
      </c>
      <c r="K24" s="61">
        <f t="shared" si="3"/>
        <v>18</v>
      </c>
      <c r="L24" s="60">
        <f>VLOOKUP($A24,'Return Data'!$B$7:$R$2292,17,0)</f>
        <v>23.138000000000002</v>
      </c>
      <c r="M24" s="61">
        <f t="shared" si="4"/>
        <v>25</v>
      </c>
      <c r="N24" s="60">
        <f>VLOOKUP($A24,'Return Data'!$B$7:$R$2292,14,0)</f>
        <v>15.7601</v>
      </c>
      <c r="O24" s="61">
        <f t="shared" si="8"/>
        <v>27</v>
      </c>
      <c r="P24" s="60">
        <f>VLOOKUP($A24,'Return Data'!$B$7:$R$2292,15,0)</f>
        <v>9.7437000000000005</v>
      </c>
      <c r="Q24" s="61">
        <f>RANK(P24,P$8:P$39,0)</f>
        <v>20</v>
      </c>
      <c r="R24" s="60">
        <f>VLOOKUP($A24,'Return Data'!$B$7:$R$2292,16,0)</f>
        <v>13.3253</v>
      </c>
      <c r="S24" s="62">
        <f t="shared" si="6"/>
        <v>25</v>
      </c>
    </row>
    <row r="25" spans="1:19" x14ac:dyDescent="0.3">
      <c r="A25" s="58" t="s">
        <v>1700</v>
      </c>
      <c r="B25" s="59">
        <f>VLOOKUP($A25,'Return Data'!$B$7:$R$2292,3,0)</f>
        <v>44777</v>
      </c>
      <c r="C25" s="60">
        <f>VLOOKUP($A25,'Return Data'!$B$7:$R$2292,4,0)</f>
        <v>69.5839</v>
      </c>
      <c r="D25" s="60">
        <f>VLOOKUP($A25,'Return Data'!$B$7:$R$2292,10,0)</f>
        <v>4.4896000000000003</v>
      </c>
      <c r="E25" s="61">
        <f t="shared" si="0"/>
        <v>15</v>
      </c>
      <c r="F25" s="60">
        <f>VLOOKUP($A25,'Return Data'!$B$7:$R$2292,11,0)</f>
        <v>-3.6139000000000001</v>
      </c>
      <c r="G25" s="61">
        <f t="shared" si="1"/>
        <v>22</v>
      </c>
      <c r="H25" s="60">
        <f>VLOOKUP($A25,'Return Data'!$B$7:$R$2292,12,0)</f>
        <v>-5.1798999999999999</v>
      </c>
      <c r="I25" s="61">
        <f t="shared" si="2"/>
        <v>23</v>
      </c>
      <c r="J25" s="60">
        <f>VLOOKUP($A25,'Return Data'!$B$7:$R$2292,13,0)</f>
        <v>2.11</v>
      </c>
      <c r="K25" s="61">
        <f t="shared" si="3"/>
        <v>23</v>
      </c>
      <c r="L25" s="60">
        <f>VLOOKUP($A25,'Return Data'!$B$7:$R$2292,17,0)</f>
        <v>20.257200000000001</v>
      </c>
      <c r="M25" s="61">
        <f t="shared" si="4"/>
        <v>30</v>
      </c>
      <c r="N25" s="60">
        <f>VLOOKUP($A25,'Return Data'!$B$7:$R$2292,14,0)</f>
        <v>13.696199999999999</v>
      </c>
      <c r="O25" s="61">
        <f t="shared" si="8"/>
        <v>28</v>
      </c>
      <c r="P25" s="60">
        <f>VLOOKUP($A25,'Return Data'!$B$7:$R$2292,15,0)</f>
        <v>9.1258999999999997</v>
      </c>
      <c r="Q25" s="61">
        <f>RANK(P25,P$8:P$39,0)</f>
        <v>23</v>
      </c>
      <c r="R25" s="60">
        <f>VLOOKUP($A25,'Return Data'!$B$7:$R$2292,16,0)</f>
        <v>10.170199999999999</v>
      </c>
      <c r="S25" s="62">
        <f t="shared" si="6"/>
        <v>30</v>
      </c>
    </row>
    <row r="26" spans="1:19" x14ac:dyDescent="0.3">
      <c r="A26" s="58" t="s">
        <v>1199</v>
      </c>
      <c r="B26" s="59">
        <f>VLOOKUP($A26,'Return Data'!$B$7:$R$2292,3,0)</f>
        <v>44777</v>
      </c>
      <c r="C26" s="60">
        <f>VLOOKUP($A26,'Return Data'!$B$7:$R$2292,4,0)</f>
        <v>22.1082</v>
      </c>
      <c r="D26" s="60">
        <f>VLOOKUP($A26,'Return Data'!$B$7:$R$2292,10,0)</f>
        <v>0.96640000000000004</v>
      </c>
      <c r="E26" s="61">
        <f t="shared" si="0"/>
        <v>30</v>
      </c>
      <c r="F26" s="60">
        <f>VLOOKUP($A26,'Return Data'!$B$7:$R$2292,11,0)</f>
        <v>-4.0579999999999998</v>
      </c>
      <c r="G26" s="61">
        <f t="shared" si="1"/>
        <v>25</v>
      </c>
      <c r="H26" s="60">
        <f>VLOOKUP($A26,'Return Data'!$B$7:$R$2292,12,0)</f>
        <v>-4.9196</v>
      </c>
      <c r="I26" s="61">
        <f t="shared" si="2"/>
        <v>20</v>
      </c>
      <c r="J26" s="60">
        <f>VLOOKUP($A26,'Return Data'!$B$7:$R$2292,13,0)</f>
        <v>6.3810000000000002</v>
      </c>
      <c r="K26" s="61">
        <f t="shared" si="3"/>
        <v>10</v>
      </c>
      <c r="L26" s="60">
        <f>VLOOKUP($A26,'Return Data'!$B$7:$R$2292,17,0)</f>
        <v>36.384900000000002</v>
      </c>
      <c r="M26" s="61">
        <f t="shared" si="4"/>
        <v>4</v>
      </c>
      <c r="N26" s="60">
        <f>VLOOKUP($A26,'Return Data'!$B$7:$R$2292,14,0)</f>
        <v>26.625299999999999</v>
      </c>
      <c r="O26" s="61">
        <f t="shared" si="8"/>
        <v>3</v>
      </c>
      <c r="P26" s="60"/>
      <c r="Q26" s="61"/>
      <c r="R26" s="60">
        <f>VLOOKUP($A26,'Return Data'!$B$7:$R$2292,16,0)</f>
        <v>16.361599999999999</v>
      </c>
      <c r="S26" s="62">
        <f t="shared" si="6"/>
        <v>9</v>
      </c>
    </row>
    <row r="27" spans="1:19" x14ac:dyDescent="0.3">
      <c r="A27" s="58" t="s">
        <v>1694</v>
      </c>
      <c r="B27" s="59">
        <f>VLOOKUP($A27,'Return Data'!$B$7:$R$2292,3,0)</f>
        <v>44777</v>
      </c>
      <c r="C27" s="60">
        <f>VLOOKUP($A27,'Return Data'!$B$7:$R$2292,4,0)</f>
        <v>35.061999999999998</v>
      </c>
      <c r="D27" s="60">
        <f>VLOOKUP($A27,'Return Data'!$B$7:$R$2292,10,0)</f>
        <v>4.6879999999999997</v>
      </c>
      <c r="E27" s="61">
        <f t="shared" si="0"/>
        <v>12</v>
      </c>
      <c r="F27" s="60">
        <f>VLOOKUP($A27,'Return Data'!$B$7:$R$2292,11,0)</f>
        <v>-4.3407</v>
      </c>
      <c r="G27" s="61">
        <f t="shared" si="1"/>
        <v>26</v>
      </c>
      <c r="H27" s="60">
        <f>VLOOKUP($A27,'Return Data'!$B$7:$R$2292,12,0)</f>
        <v>-7.9428000000000001</v>
      </c>
      <c r="I27" s="61">
        <f t="shared" si="2"/>
        <v>28</v>
      </c>
      <c r="J27" s="60">
        <f>VLOOKUP($A27,'Return Data'!$B$7:$R$2292,13,0)</f>
        <v>-6.2740999999999998</v>
      </c>
      <c r="K27" s="61">
        <f t="shared" si="3"/>
        <v>32</v>
      </c>
      <c r="L27" s="60">
        <f>VLOOKUP($A27,'Return Data'!$B$7:$R$2292,17,0)</f>
        <v>14.653700000000001</v>
      </c>
      <c r="M27" s="61">
        <f t="shared" si="4"/>
        <v>31</v>
      </c>
      <c r="N27" s="60">
        <f>VLOOKUP($A27,'Return Data'!$B$7:$R$2292,14,0)</f>
        <v>10.746700000000001</v>
      </c>
      <c r="O27" s="61">
        <f t="shared" si="8"/>
        <v>30</v>
      </c>
      <c r="P27" s="60">
        <f>VLOOKUP($A27,'Return Data'!$B$7:$R$2292,15,0)</f>
        <v>5.7850999999999999</v>
      </c>
      <c r="Q27" s="61">
        <f>RANK(P27,P$8:P$39,0)</f>
        <v>25</v>
      </c>
      <c r="R27" s="60">
        <f>VLOOKUP($A27,'Return Data'!$B$7:$R$2292,16,0)</f>
        <v>16.372299999999999</v>
      </c>
      <c r="S27" s="62">
        <f t="shared" si="6"/>
        <v>6</v>
      </c>
    </row>
    <row r="28" spans="1:19" x14ac:dyDescent="0.3">
      <c r="A28" s="58" t="s">
        <v>1871</v>
      </c>
      <c r="B28" s="59">
        <f>VLOOKUP($A28,'Return Data'!$B$7:$R$2292,3,0)</f>
        <v>44777</v>
      </c>
      <c r="C28" s="60">
        <f>VLOOKUP($A28,'Return Data'!$B$7:$R$2292,4,0)</f>
        <v>17.033899999999999</v>
      </c>
      <c r="D28" s="60">
        <f>VLOOKUP($A28,'Return Data'!$B$7:$R$2292,10,0)</f>
        <v>4.0372000000000003</v>
      </c>
      <c r="E28" s="61">
        <f t="shared" si="0"/>
        <v>19</v>
      </c>
      <c r="F28" s="60">
        <f>VLOOKUP($A28,'Return Data'!$B$7:$R$2292,11,0)</f>
        <v>-0.96509999999999996</v>
      </c>
      <c r="G28" s="61">
        <f t="shared" si="1"/>
        <v>6</v>
      </c>
      <c r="H28" s="60">
        <f>VLOOKUP($A28,'Return Data'!$B$7:$R$2292,12,0)</f>
        <v>-3.1648000000000001</v>
      </c>
      <c r="I28" s="61">
        <f t="shared" si="2"/>
        <v>13</v>
      </c>
      <c r="J28" s="60">
        <f>VLOOKUP($A28,'Return Data'!$B$7:$R$2292,13,0)</f>
        <v>7.0406000000000004</v>
      </c>
      <c r="K28" s="61">
        <f t="shared" si="3"/>
        <v>7</v>
      </c>
      <c r="L28" s="60">
        <f>VLOOKUP($A28,'Return Data'!$B$7:$R$2292,17,0)</f>
        <v>27.638100000000001</v>
      </c>
      <c r="M28" s="61">
        <f t="shared" si="4"/>
        <v>17</v>
      </c>
      <c r="N28" s="60">
        <f>VLOOKUP($A28,'Return Data'!$B$7:$R$2292,14,0)</f>
        <v>18.085999999999999</v>
      </c>
      <c r="O28" s="61">
        <f t="shared" si="8"/>
        <v>20</v>
      </c>
      <c r="P28" s="60"/>
      <c r="Q28" s="61"/>
      <c r="R28" s="60">
        <f>VLOOKUP($A28,'Return Data'!$B$7:$R$2292,16,0)</f>
        <v>13.966799999999999</v>
      </c>
      <c r="S28" s="62">
        <f t="shared" si="6"/>
        <v>23</v>
      </c>
    </row>
    <row r="29" spans="1:19" x14ac:dyDescent="0.3">
      <c r="A29" s="58" t="s">
        <v>1202</v>
      </c>
      <c r="B29" s="59">
        <f>VLOOKUP($A29,'Return Data'!$B$7:$R$2292,3,0)</f>
        <v>44777</v>
      </c>
      <c r="C29" s="60">
        <f>VLOOKUP($A29,'Return Data'!$B$7:$R$2292,4,0)</f>
        <v>166.54560000000001</v>
      </c>
      <c r="D29" s="60">
        <f>VLOOKUP($A29,'Return Data'!$B$7:$R$2292,10,0)</f>
        <v>6.8994999999999997</v>
      </c>
      <c r="E29" s="61">
        <f t="shared" si="0"/>
        <v>3</v>
      </c>
      <c r="F29" s="60">
        <f>VLOOKUP($A29,'Return Data'!$B$7:$R$2292,11,0)</f>
        <v>3.8085</v>
      </c>
      <c r="G29" s="61">
        <f t="shared" si="1"/>
        <v>2</v>
      </c>
      <c r="H29" s="60">
        <f>VLOOKUP($A29,'Return Data'!$B$7:$R$2292,12,0)</f>
        <v>4.3632</v>
      </c>
      <c r="I29" s="61">
        <f t="shared" si="2"/>
        <v>2</v>
      </c>
      <c r="J29" s="60">
        <f>VLOOKUP($A29,'Return Data'!$B$7:$R$2292,13,0)</f>
        <v>19.4011</v>
      </c>
      <c r="K29" s="61">
        <f t="shared" si="3"/>
        <v>1</v>
      </c>
      <c r="L29" s="60">
        <f>VLOOKUP($A29,'Return Data'!$B$7:$R$2292,17,0)</f>
        <v>44.231299999999997</v>
      </c>
      <c r="M29" s="61">
        <f t="shared" si="4"/>
        <v>1</v>
      </c>
      <c r="N29" s="60">
        <f>VLOOKUP($A29,'Return Data'!$B$7:$R$2292,14,0)</f>
        <v>20.929200000000002</v>
      </c>
      <c r="O29" s="61">
        <f t="shared" si="8"/>
        <v>12</v>
      </c>
      <c r="P29" s="60">
        <f>VLOOKUP($A29,'Return Data'!$B$7:$R$2292,15,0)</f>
        <v>13.194800000000001</v>
      </c>
      <c r="Q29" s="61">
        <f>RANK(P29,P$8:P$39,0)</f>
        <v>10</v>
      </c>
      <c r="R29" s="60">
        <f>VLOOKUP($A29,'Return Data'!$B$7:$R$2292,16,0)</f>
        <v>14.696999999999999</v>
      </c>
      <c r="S29" s="62">
        <f t="shared" si="6"/>
        <v>18</v>
      </c>
    </row>
    <row r="30" spans="1:19" x14ac:dyDescent="0.3">
      <c r="A30" s="58" t="s">
        <v>1658</v>
      </c>
      <c r="B30" s="59">
        <f>VLOOKUP($A30,'Return Data'!$B$7:$R$2292,3,0)</f>
        <v>44777</v>
      </c>
      <c r="C30" s="60">
        <f>VLOOKUP($A30,'Return Data'!$B$7:$R$2292,4,0)</f>
        <v>50.887300000000003</v>
      </c>
      <c r="D30" s="60">
        <f>VLOOKUP($A30,'Return Data'!$B$7:$R$2292,10,0)</f>
        <v>2.4958</v>
      </c>
      <c r="E30" s="61">
        <f t="shared" si="0"/>
        <v>26</v>
      </c>
      <c r="F30" s="60">
        <f>VLOOKUP($A30,'Return Data'!$B$7:$R$2292,11,0)</f>
        <v>-3.2261000000000002</v>
      </c>
      <c r="G30" s="61">
        <f t="shared" si="1"/>
        <v>19</v>
      </c>
      <c r="H30" s="60">
        <f>VLOOKUP($A30,'Return Data'!$B$7:$R$2292,12,0)</f>
        <v>-4.9687999999999999</v>
      </c>
      <c r="I30" s="61">
        <f t="shared" si="2"/>
        <v>21</v>
      </c>
      <c r="J30" s="60">
        <f>VLOOKUP($A30,'Return Data'!$B$7:$R$2292,13,0)</f>
        <v>5.1520999999999999</v>
      </c>
      <c r="K30" s="61">
        <f t="shared" si="3"/>
        <v>14</v>
      </c>
      <c r="L30" s="60">
        <f>VLOOKUP($A30,'Return Data'!$B$7:$R$2292,17,0)</f>
        <v>28.3872</v>
      </c>
      <c r="M30" s="61">
        <f t="shared" si="4"/>
        <v>16</v>
      </c>
      <c r="N30" s="60">
        <f>VLOOKUP($A30,'Return Data'!$B$7:$R$2292,14,0)</f>
        <v>26.095800000000001</v>
      </c>
      <c r="O30" s="61">
        <f t="shared" si="8"/>
        <v>4</v>
      </c>
      <c r="P30" s="60">
        <f>VLOOKUP($A30,'Return Data'!$B$7:$R$2292,15,0)</f>
        <v>18.792400000000001</v>
      </c>
      <c r="Q30" s="61">
        <f>RANK(P30,P$8:P$39,0)</f>
        <v>2</v>
      </c>
      <c r="R30" s="60">
        <f>VLOOKUP($A30,'Return Data'!$B$7:$R$2292,16,0)</f>
        <v>19.365200000000002</v>
      </c>
      <c r="S30" s="62">
        <f t="shared" si="6"/>
        <v>2</v>
      </c>
    </row>
    <row r="31" spans="1:19" x14ac:dyDescent="0.3">
      <c r="A31" s="58" t="s">
        <v>1686</v>
      </c>
      <c r="B31" s="59">
        <f>VLOOKUP($A31,'Return Data'!$B$7:$R$2292,3,0)</f>
        <v>44777</v>
      </c>
      <c r="C31" s="60">
        <f>VLOOKUP($A31,'Return Data'!$B$7:$R$2292,4,0)</f>
        <v>27.68</v>
      </c>
      <c r="D31" s="60">
        <f>VLOOKUP($A31,'Return Data'!$B$7:$R$2292,10,0)</f>
        <v>2.2911999999999999</v>
      </c>
      <c r="E31" s="61">
        <f t="shared" si="0"/>
        <v>27</v>
      </c>
      <c r="F31" s="60">
        <f>VLOOKUP($A31,'Return Data'!$B$7:$R$2292,11,0)</f>
        <v>-7.1140999999999996</v>
      </c>
      <c r="G31" s="61">
        <f t="shared" si="1"/>
        <v>32</v>
      </c>
      <c r="H31" s="60">
        <f>VLOOKUP($A31,'Return Data'!$B$7:$R$2292,12,0)</f>
        <v>-8.2835999999999999</v>
      </c>
      <c r="I31" s="61">
        <f t="shared" si="2"/>
        <v>30</v>
      </c>
      <c r="J31" s="60">
        <f>VLOOKUP($A31,'Return Data'!$B$7:$R$2292,13,0)</f>
        <v>-0.753</v>
      </c>
      <c r="K31" s="61">
        <f t="shared" si="3"/>
        <v>28</v>
      </c>
      <c r="L31" s="60">
        <f>VLOOKUP($A31,'Return Data'!$B$7:$R$2292,17,0)</f>
        <v>30.836200000000002</v>
      </c>
      <c r="M31" s="61">
        <f t="shared" si="4"/>
        <v>10</v>
      </c>
      <c r="N31" s="60">
        <f>VLOOKUP($A31,'Return Data'!$B$7:$R$2292,14,0)</f>
        <v>27.653300000000002</v>
      </c>
      <c r="O31" s="61">
        <f t="shared" si="8"/>
        <v>2</v>
      </c>
      <c r="P31" s="60">
        <f>VLOOKUP($A31,'Return Data'!$B$7:$R$2292,15,0)</f>
        <v>16.0413</v>
      </c>
      <c r="Q31" s="61">
        <f>RANK(P31,P$8:P$39,0)</f>
        <v>3</v>
      </c>
      <c r="R31" s="60">
        <f>VLOOKUP($A31,'Return Data'!$B$7:$R$2292,16,0)</f>
        <v>14.6974</v>
      </c>
      <c r="S31" s="62">
        <f t="shared" si="6"/>
        <v>17</v>
      </c>
    </row>
    <row r="32" spans="1:19" x14ac:dyDescent="0.3">
      <c r="A32" s="58" t="s">
        <v>1204</v>
      </c>
      <c r="B32" s="59">
        <f>VLOOKUP($A32,'Return Data'!$B$7:$R$2292,3,0)</f>
        <v>44777</v>
      </c>
      <c r="C32" s="60">
        <f>VLOOKUP($A32,'Return Data'!$B$7:$R$2292,4,0)</f>
        <v>435.23680000000002</v>
      </c>
      <c r="D32" s="60">
        <f>VLOOKUP($A32,'Return Data'!$B$7:$R$2292,10,0)</f>
        <v>0.8458</v>
      </c>
      <c r="E32" s="61">
        <f t="shared" si="0"/>
        <v>31</v>
      </c>
      <c r="F32" s="60">
        <f>VLOOKUP($A32,'Return Data'!$B$7:$R$2292,11,0)</f>
        <v>-2.6871</v>
      </c>
      <c r="G32" s="61">
        <f t="shared" si="1"/>
        <v>17</v>
      </c>
      <c r="H32" s="60">
        <f>VLOOKUP($A32,'Return Data'!$B$7:$R$2292,12,0)</f>
        <v>0.40429999999999999</v>
      </c>
      <c r="I32" s="61">
        <f t="shared" si="2"/>
        <v>3</v>
      </c>
      <c r="J32" s="60">
        <f>VLOOKUP($A32,'Return Data'!$B$7:$R$2292,13,0)</f>
        <v>7.5098000000000003</v>
      </c>
      <c r="K32" s="61">
        <f t="shared" si="3"/>
        <v>6</v>
      </c>
      <c r="L32" s="60">
        <f>VLOOKUP($A32,'Return Data'!$B$7:$R$2292,17,0)</f>
        <v>43.653399999999998</v>
      </c>
      <c r="M32" s="61">
        <f t="shared" si="4"/>
        <v>2</v>
      </c>
      <c r="N32" s="60">
        <f>VLOOKUP($A32,'Return Data'!$B$7:$R$2292,14,0)</f>
        <v>35.910600000000002</v>
      </c>
      <c r="O32" s="61">
        <f t="shared" si="8"/>
        <v>1</v>
      </c>
      <c r="P32" s="60">
        <f>VLOOKUP($A32,'Return Data'!$B$7:$R$2292,15,0)</f>
        <v>22.446200000000001</v>
      </c>
      <c r="Q32" s="61">
        <f>RANK(P32,P$8:P$39,0)</f>
        <v>1</v>
      </c>
      <c r="R32" s="60">
        <f>VLOOKUP($A32,'Return Data'!$B$7:$R$2292,16,0)</f>
        <v>20.337700000000002</v>
      </c>
      <c r="S32" s="62">
        <f t="shared" si="6"/>
        <v>1</v>
      </c>
    </row>
    <row r="33" spans="1:19" x14ac:dyDescent="0.3">
      <c r="A33" s="58" t="s">
        <v>1688</v>
      </c>
      <c r="B33" s="59">
        <f>VLOOKUP($A33,'Return Data'!$B$7:$R$2292,3,0)</f>
        <v>44777</v>
      </c>
      <c r="C33" s="60">
        <f>VLOOKUP($A33,'Return Data'!$B$7:$R$2292,4,0)</f>
        <v>81.346100000000007</v>
      </c>
      <c r="D33" s="60">
        <f>VLOOKUP($A33,'Return Data'!$B$7:$R$2292,10,0)</f>
        <v>2.9296000000000002</v>
      </c>
      <c r="E33" s="61">
        <f t="shared" si="0"/>
        <v>24</v>
      </c>
      <c r="F33" s="60">
        <f>VLOOKUP($A33,'Return Data'!$B$7:$R$2292,11,0)</f>
        <v>-2.7366999999999999</v>
      </c>
      <c r="G33" s="61">
        <f t="shared" si="1"/>
        <v>18</v>
      </c>
      <c r="H33" s="60">
        <f>VLOOKUP($A33,'Return Data'!$B$7:$R$2292,12,0)</f>
        <v>-3.4487999999999999</v>
      </c>
      <c r="I33" s="61">
        <f t="shared" si="2"/>
        <v>14</v>
      </c>
      <c r="J33" s="60">
        <f>VLOOKUP($A33,'Return Data'!$B$7:$R$2292,13,0)</f>
        <v>4.7878999999999996</v>
      </c>
      <c r="K33" s="61">
        <f t="shared" si="3"/>
        <v>17</v>
      </c>
      <c r="L33" s="60">
        <f>VLOOKUP($A33,'Return Data'!$B$7:$R$2292,17,0)</f>
        <v>29.616700000000002</v>
      </c>
      <c r="M33" s="61">
        <f t="shared" si="4"/>
        <v>13</v>
      </c>
      <c r="N33" s="60">
        <f>VLOOKUP($A33,'Return Data'!$B$7:$R$2292,14,0)</f>
        <v>17.7502</v>
      </c>
      <c r="O33" s="61">
        <f t="shared" si="8"/>
        <v>21</v>
      </c>
      <c r="P33" s="60">
        <f>VLOOKUP($A33,'Return Data'!$B$7:$R$2292,15,0)</f>
        <v>12.017200000000001</v>
      </c>
      <c r="Q33" s="61">
        <f>RANK(P33,P$8:P$39,0)</f>
        <v>16</v>
      </c>
      <c r="R33" s="60">
        <f>VLOOKUP($A33,'Return Data'!$B$7:$R$2292,16,0)</f>
        <v>16.3687</v>
      </c>
      <c r="S33" s="62">
        <f t="shared" si="6"/>
        <v>7</v>
      </c>
    </row>
    <row r="34" spans="1:19" x14ac:dyDescent="0.3">
      <c r="A34" s="58" t="s">
        <v>1690</v>
      </c>
      <c r="B34" s="59">
        <f>VLOOKUP($A34,'Return Data'!$B$7:$R$2292,3,0)</f>
        <v>44777</v>
      </c>
      <c r="C34" s="60">
        <f>VLOOKUP($A34,'Return Data'!$B$7:$R$2292,4,0)</f>
        <v>15.605399999999999</v>
      </c>
      <c r="D34" s="60">
        <f>VLOOKUP($A34,'Return Data'!$B$7:$R$2292,10,0)</f>
        <v>6.1280999999999999</v>
      </c>
      <c r="E34" s="61">
        <f t="shared" si="0"/>
        <v>5</v>
      </c>
      <c r="F34" s="60">
        <f>VLOOKUP($A34,'Return Data'!$B$7:$R$2292,11,0)</f>
        <v>-1.7113</v>
      </c>
      <c r="G34" s="61">
        <f t="shared" si="1"/>
        <v>11</v>
      </c>
      <c r="H34" s="60">
        <f>VLOOKUP($A34,'Return Data'!$B$7:$R$2292,12,0)</f>
        <v>-3.0142000000000002</v>
      </c>
      <c r="I34" s="61">
        <f t="shared" si="2"/>
        <v>12</v>
      </c>
      <c r="J34" s="60">
        <f>VLOOKUP($A34,'Return Data'!$B$7:$R$2292,13,0)</f>
        <v>6.6955999999999998</v>
      </c>
      <c r="K34" s="61">
        <f t="shared" si="3"/>
        <v>8</v>
      </c>
      <c r="L34" s="60">
        <f>VLOOKUP($A34,'Return Data'!$B$7:$R$2292,17,0)</f>
        <v>21.730799999999999</v>
      </c>
      <c r="M34" s="61">
        <f t="shared" si="4"/>
        <v>28</v>
      </c>
      <c r="N34" s="60">
        <f>VLOOKUP($A34,'Return Data'!$B$7:$R$2292,14,0)</f>
        <v>15.799200000000001</v>
      </c>
      <c r="O34" s="61">
        <f t="shared" si="8"/>
        <v>26</v>
      </c>
      <c r="P34" s="60"/>
      <c r="Q34" s="61"/>
      <c r="R34" s="60">
        <f>VLOOKUP($A34,'Return Data'!$B$7:$R$2292,16,0)</f>
        <v>12.2469</v>
      </c>
      <c r="S34" s="62">
        <f t="shared" si="6"/>
        <v>28</v>
      </c>
    </row>
    <row r="35" spans="1:19" x14ac:dyDescent="0.3">
      <c r="A35" s="58" t="s">
        <v>1205</v>
      </c>
      <c r="B35" s="59">
        <f>VLOOKUP($A35,'Return Data'!$B$7:$R$2292,3,0)</f>
        <v>0</v>
      </c>
      <c r="C35" s="60">
        <f>VLOOKUP($A35,'Return Data'!$B$7:$R$2292,4,0)</f>
        <v>0</v>
      </c>
      <c r="D35" s="60">
        <f>VLOOKUP($A35,'Return Data'!$B$7:$R$2292,10,0)</f>
        <v>0</v>
      </c>
      <c r="E35" s="61">
        <f t="shared" si="0"/>
        <v>32</v>
      </c>
      <c r="F35" s="60">
        <f>VLOOKUP($A35,'Return Data'!$B$7:$R$2292,11,0)</f>
        <v>0</v>
      </c>
      <c r="G35" s="61">
        <f t="shared" si="1"/>
        <v>4</v>
      </c>
      <c r="H35" s="60">
        <f>VLOOKUP($A35,'Return Data'!$B$7:$R$2292,12,0)</f>
        <v>0</v>
      </c>
      <c r="I35" s="61">
        <f t="shared" si="2"/>
        <v>4</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44777</v>
      </c>
      <c r="C36" s="60">
        <f>VLOOKUP($A36,'Return Data'!$B$7:$R$2292,4,0)</f>
        <v>16.520399999999999</v>
      </c>
      <c r="D36" s="60">
        <f>VLOOKUP($A36,'Return Data'!$B$7:$R$2292,10,0)</f>
        <v>3.7250999999999999</v>
      </c>
      <c r="E36" s="61">
        <f t="shared" si="0"/>
        <v>21</v>
      </c>
      <c r="F36" s="60">
        <f>VLOOKUP($A36,'Return Data'!$B$7:$R$2292,11,0)</f>
        <v>-2.3506999999999998</v>
      </c>
      <c r="G36" s="61">
        <f t="shared" si="1"/>
        <v>16</v>
      </c>
      <c r="H36" s="60">
        <f>VLOOKUP($A36,'Return Data'!$B$7:$R$2292,12,0)</f>
        <v>-4.9896000000000003</v>
      </c>
      <c r="I36" s="61">
        <f t="shared" si="2"/>
        <v>22</v>
      </c>
      <c r="J36" s="60">
        <f>VLOOKUP($A36,'Return Data'!$B$7:$R$2292,13,0)</f>
        <v>3.9005999999999998</v>
      </c>
      <c r="K36" s="61">
        <f t="shared" si="3"/>
        <v>20</v>
      </c>
      <c r="L36" s="60">
        <f>VLOOKUP($A36,'Return Data'!$B$7:$R$2292,17,0)</f>
        <v>22.557400000000001</v>
      </c>
      <c r="M36" s="61">
        <f t="shared" si="4"/>
        <v>26</v>
      </c>
      <c r="N36" s="60">
        <f>VLOOKUP($A36,'Return Data'!$B$7:$R$2292,14,0)</f>
        <v>17.580500000000001</v>
      </c>
      <c r="O36" s="61">
        <f>RANK(N36,N$8:N$39,0)</f>
        <v>23</v>
      </c>
      <c r="P36" s="60"/>
      <c r="Q36" s="61"/>
      <c r="R36" s="60">
        <f>VLOOKUP($A36,'Return Data'!$B$7:$R$2292,16,0)</f>
        <v>13.6911</v>
      </c>
      <c r="S36" s="62">
        <f t="shared" si="6"/>
        <v>24</v>
      </c>
    </row>
    <row r="37" spans="1:19" x14ac:dyDescent="0.3">
      <c r="A37" s="58" t="s">
        <v>1692</v>
      </c>
      <c r="B37" s="59">
        <f>VLOOKUP($A37,'Return Data'!$B$7:$R$2292,3,0)</f>
        <v>44777</v>
      </c>
      <c r="C37" s="60">
        <f>VLOOKUP($A37,'Return Data'!$B$7:$R$2292,4,0)</f>
        <v>153.81</v>
      </c>
      <c r="D37" s="60">
        <f>VLOOKUP($A37,'Return Data'!$B$7:$R$2292,10,0)</f>
        <v>1.1175999999999999</v>
      </c>
      <c r="E37" s="61">
        <f t="shared" si="0"/>
        <v>29</v>
      </c>
      <c r="F37" s="60">
        <f>VLOOKUP($A37,'Return Data'!$B$7:$R$2292,11,0)</f>
        <v>-1.6623000000000001</v>
      </c>
      <c r="G37" s="61">
        <f t="shared" si="1"/>
        <v>10</v>
      </c>
      <c r="H37" s="60">
        <f>VLOOKUP($A37,'Return Data'!$B$7:$R$2292,12,0)</f>
        <v>-2.7073</v>
      </c>
      <c r="I37" s="61">
        <f t="shared" si="2"/>
        <v>11</v>
      </c>
      <c r="J37" s="60">
        <f>VLOOKUP($A37,'Return Data'!$B$7:$R$2292,13,0)</f>
        <v>4.3769999999999998</v>
      </c>
      <c r="K37" s="61">
        <f t="shared" si="3"/>
        <v>19</v>
      </c>
      <c r="L37" s="60">
        <f>VLOOKUP($A37,'Return Data'!$B$7:$R$2292,17,0)</f>
        <v>21.999500000000001</v>
      </c>
      <c r="M37" s="61">
        <f t="shared" si="4"/>
        <v>27</v>
      </c>
      <c r="N37" s="60">
        <f>VLOOKUP($A37,'Return Data'!$B$7:$R$2292,14,0)</f>
        <v>12.982699999999999</v>
      </c>
      <c r="O37" s="61">
        <f>RANK(N37,N$8:N$39,0)</f>
        <v>29</v>
      </c>
      <c r="P37" s="60">
        <f>VLOOKUP($A37,'Return Data'!$B$7:$R$2292,15,0)</f>
        <v>5.8691000000000004</v>
      </c>
      <c r="Q37" s="61">
        <f>RANK(P37,P$8:P$39,0)</f>
        <v>24</v>
      </c>
      <c r="R37" s="60">
        <f>VLOOKUP($A37,'Return Data'!$B$7:$R$2292,16,0)</f>
        <v>9.5660000000000007</v>
      </c>
      <c r="S37" s="62">
        <f t="shared" si="6"/>
        <v>31</v>
      </c>
    </row>
    <row r="38" spans="1:19" x14ac:dyDescent="0.3">
      <c r="A38" s="58" t="s">
        <v>1678</v>
      </c>
      <c r="B38" s="59">
        <f>VLOOKUP($A38,'Return Data'!$B$7:$R$2292,3,0)</f>
        <v>44777</v>
      </c>
      <c r="C38" s="60">
        <f>VLOOKUP($A38,'Return Data'!$B$7:$R$2292,4,0)</f>
        <v>35.33</v>
      </c>
      <c r="D38" s="60">
        <f>VLOOKUP($A38,'Return Data'!$B$7:$R$2292,10,0)</f>
        <v>4.4648000000000003</v>
      </c>
      <c r="E38" s="61">
        <f t="shared" si="0"/>
        <v>16</v>
      </c>
      <c r="F38" s="60">
        <f>VLOOKUP($A38,'Return Data'!$B$7:$R$2292,11,0)</f>
        <v>-1.6151</v>
      </c>
      <c r="G38" s="61">
        <f t="shared" si="1"/>
        <v>9</v>
      </c>
      <c r="H38" s="60">
        <f>VLOOKUP($A38,'Return Data'!$B$7:$R$2292,12,0)</f>
        <v>-4.7195</v>
      </c>
      <c r="I38" s="61">
        <f t="shared" si="2"/>
        <v>19</v>
      </c>
      <c r="J38" s="60">
        <f>VLOOKUP($A38,'Return Data'!$B$7:$R$2292,13,0)</f>
        <v>4.9926000000000004</v>
      </c>
      <c r="K38" s="61">
        <f t="shared" si="3"/>
        <v>15</v>
      </c>
      <c r="L38" s="60">
        <f>VLOOKUP($A38,'Return Data'!$B$7:$R$2292,17,0)</f>
        <v>28.971699999999998</v>
      </c>
      <c r="M38" s="61">
        <f t="shared" si="4"/>
        <v>14</v>
      </c>
      <c r="N38" s="60">
        <f>VLOOKUP($A38,'Return Data'!$B$7:$R$2292,14,0)</f>
        <v>22.072500000000002</v>
      </c>
      <c r="O38" s="61">
        <f>RANK(N38,N$8:N$39,0)</f>
        <v>8</v>
      </c>
      <c r="P38" s="60">
        <f>VLOOKUP($A38,'Return Data'!$B$7:$R$2292,15,0)</f>
        <v>13.440200000000001</v>
      </c>
      <c r="Q38" s="61">
        <f>RANK(P38,P$8:P$39,0)</f>
        <v>7</v>
      </c>
      <c r="R38" s="60">
        <f>VLOOKUP($A38,'Return Data'!$B$7:$R$2292,16,0)</f>
        <v>13.0503</v>
      </c>
      <c r="S38" s="62">
        <f t="shared" si="6"/>
        <v>26</v>
      </c>
    </row>
    <row r="39" spans="1:19" x14ac:dyDescent="0.3">
      <c r="A39" s="58" t="s">
        <v>1744</v>
      </c>
      <c r="B39" s="59">
        <f>VLOOKUP($A39,'Return Data'!$B$7:$R$2292,3,0)</f>
        <v>44777</v>
      </c>
      <c r="C39" s="60">
        <f>VLOOKUP($A39,'Return Data'!$B$7:$R$2292,4,0)</f>
        <v>253.11799999999999</v>
      </c>
      <c r="D39" s="60">
        <f>VLOOKUP($A39,'Return Data'!$B$7:$R$2292,10,0)</f>
        <v>4.1670999999999996</v>
      </c>
      <c r="E39" s="61">
        <f t="shared" si="0"/>
        <v>17</v>
      </c>
      <c r="F39" s="60">
        <f>VLOOKUP($A39,'Return Data'!$B$7:$R$2292,11,0)</f>
        <v>-5.2617000000000003</v>
      </c>
      <c r="G39" s="61">
        <f t="shared" si="1"/>
        <v>30</v>
      </c>
      <c r="H39" s="60">
        <f>VLOOKUP($A39,'Return Data'!$B$7:$R$2292,12,0)</f>
        <v>-9.9474999999999998</v>
      </c>
      <c r="I39" s="61">
        <f t="shared" si="2"/>
        <v>32</v>
      </c>
      <c r="J39" s="60">
        <f>VLOOKUP($A39,'Return Data'!$B$7:$R$2292,13,0)</f>
        <v>-1.1901999999999999</v>
      </c>
      <c r="K39" s="61">
        <f t="shared" si="3"/>
        <v>30</v>
      </c>
      <c r="L39" s="60">
        <f>VLOOKUP($A39,'Return Data'!$B$7:$R$2292,17,0)</f>
        <v>28.675699999999999</v>
      </c>
      <c r="M39" s="61">
        <f t="shared" si="4"/>
        <v>15</v>
      </c>
      <c r="N39" s="60">
        <f>VLOOKUP($A39,'Return Data'!$B$7:$R$2292,14,0)</f>
        <v>22.7438</v>
      </c>
      <c r="O39" s="61">
        <f>RANK(N39,N$8:N$39,0)</f>
        <v>5</v>
      </c>
      <c r="P39" s="60">
        <f>VLOOKUP($A39,'Return Data'!$B$7:$R$2292,15,0)</f>
        <v>15.0837</v>
      </c>
      <c r="Q39" s="61">
        <f>RANK(P39,P$8:P$39,0)</f>
        <v>4</v>
      </c>
      <c r="R39" s="60">
        <f>VLOOKUP($A39,'Return Data'!$B$7:$R$2292,16,0)</f>
        <v>15.532400000000001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4.1119281249999995</v>
      </c>
      <c r="E41" s="69"/>
      <c r="F41" s="70">
        <f>AVERAGE(F8:F39)</f>
        <v>-2.4970062500000001</v>
      </c>
      <c r="G41" s="69"/>
      <c r="H41" s="70">
        <f>AVERAGE(H8:H39)</f>
        <v>-3.8556312500000005</v>
      </c>
      <c r="I41" s="69"/>
      <c r="J41" s="70">
        <f>AVERAGE(J8:J39)</f>
        <v>4.5400343750000003</v>
      </c>
      <c r="K41" s="69"/>
      <c r="L41" s="70">
        <f>AVERAGE(L8:L39)</f>
        <v>27.8205125</v>
      </c>
      <c r="M41" s="69"/>
      <c r="N41" s="70">
        <f>AVERAGE(N8:N39)</f>
        <v>19.982053333333333</v>
      </c>
      <c r="O41" s="69"/>
      <c r="P41" s="70">
        <f>AVERAGE(P8:P39)</f>
        <v>12.482496000000001</v>
      </c>
      <c r="Q41" s="69"/>
      <c r="R41" s="70">
        <f>AVERAGE(R8:R39)</f>
        <v>14.436596874999999</v>
      </c>
      <c r="S41" s="71"/>
    </row>
    <row r="42" spans="1:19" x14ac:dyDescent="0.3">
      <c r="A42" s="68" t="s">
        <v>28</v>
      </c>
      <c r="B42" s="69"/>
      <c r="C42" s="69"/>
      <c r="D42" s="70">
        <f>MIN(D8:D39)</f>
        <v>0</v>
      </c>
      <c r="E42" s="69"/>
      <c r="F42" s="70">
        <f>MIN(F8:F39)</f>
        <v>-7.1140999999999996</v>
      </c>
      <c r="G42" s="69"/>
      <c r="H42" s="70">
        <f>MIN(H8:H39)</f>
        <v>-9.9474999999999998</v>
      </c>
      <c r="I42" s="69"/>
      <c r="J42" s="70">
        <f>MIN(J8:J39)</f>
        <v>-6.2740999999999998</v>
      </c>
      <c r="K42" s="69"/>
      <c r="L42" s="70">
        <f>MIN(L8:L39)</f>
        <v>0</v>
      </c>
      <c r="M42" s="69"/>
      <c r="N42" s="70">
        <f>MIN(N8:N39)</f>
        <v>10.746700000000001</v>
      </c>
      <c r="O42" s="69"/>
      <c r="P42" s="70">
        <f>MIN(P8:P39)</f>
        <v>5.7850999999999999</v>
      </c>
      <c r="Q42" s="69"/>
      <c r="R42" s="70">
        <f>MIN(R8:R39)</f>
        <v>0</v>
      </c>
      <c r="S42" s="71"/>
    </row>
    <row r="43" spans="1:19" ht="15" thickBot="1" x14ac:dyDescent="0.35">
      <c r="A43" s="72" t="s">
        <v>29</v>
      </c>
      <c r="B43" s="73"/>
      <c r="C43" s="73"/>
      <c r="D43" s="74">
        <f>MAX(D8:D39)</f>
        <v>7.7009999999999996</v>
      </c>
      <c r="E43" s="73"/>
      <c r="F43" s="74">
        <f>MAX(F8:F39)</f>
        <v>4.1323999999999996</v>
      </c>
      <c r="G43" s="73"/>
      <c r="H43" s="74">
        <f>MAX(H8:H39)</f>
        <v>5.1364000000000001</v>
      </c>
      <c r="I43" s="73"/>
      <c r="J43" s="74">
        <f>MAX(J8:J39)</f>
        <v>19.4011</v>
      </c>
      <c r="K43" s="73"/>
      <c r="L43" s="74">
        <f>MAX(L8:L39)</f>
        <v>44.231299999999997</v>
      </c>
      <c r="M43" s="73"/>
      <c r="N43" s="74">
        <f>MAX(N8:N39)</f>
        <v>35.910600000000002</v>
      </c>
      <c r="O43" s="73"/>
      <c r="P43" s="74">
        <f>MAX(P8:P39)</f>
        <v>22.446200000000001</v>
      </c>
      <c r="Q43" s="73"/>
      <c r="R43" s="74">
        <f>MAX(R8:R39)</f>
        <v>20.337700000000002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44777</v>
      </c>
      <c r="C8" s="60">
        <f>VLOOKUP($A8,'Return Data'!$B$7:$R$2292,4,0)</f>
        <v>1097.56</v>
      </c>
      <c r="D8" s="60">
        <f>VLOOKUP($A8,'Return Data'!$B$7:$R$2292,10,0)</f>
        <v>2.8593000000000002</v>
      </c>
      <c r="E8" s="61">
        <f t="shared" ref="E8:E39" si="0">RANK(D8,D$8:D$39,0)</f>
        <v>23</v>
      </c>
      <c r="F8" s="60">
        <f>VLOOKUP($A8,'Return Data'!$B$7:$R$2292,11,0)</f>
        <v>-4.4095000000000004</v>
      </c>
      <c r="G8" s="61">
        <f t="shared" ref="G8:G39" si="1">RANK(F8,F$8:F$39,0)</f>
        <v>24</v>
      </c>
      <c r="H8" s="60">
        <f>VLOOKUP($A8,'Return Data'!$B$7:$R$2292,12,0)</f>
        <v>-6.9303999999999997</v>
      </c>
      <c r="I8" s="61">
        <f t="shared" ref="I8:I39" si="2">RANK(H8,H$8:H$39,0)</f>
        <v>25</v>
      </c>
      <c r="J8" s="60">
        <f>VLOOKUP($A8,'Return Data'!$B$7:$R$2292,13,0)</f>
        <v>0.26579999999999998</v>
      </c>
      <c r="K8" s="61">
        <f t="shared" ref="K8:K39" si="3">RANK(J8,J$8:J$39,0)</f>
        <v>24</v>
      </c>
      <c r="L8" s="60">
        <f>VLOOKUP($A8,'Return Data'!$B$7:$R$2292,17,0)</f>
        <v>26.3719</v>
      </c>
      <c r="M8" s="61">
        <f t="shared" ref="M8:M39" si="4">RANK(L8,L$8:L$39,0)</f>
        <v>18</v>
      </c>
      <c r="N8" s="60">
        <f>VLOOKUP($A8,'Return Data'!$B$7:$R$2292,14,0)</f>
        <v>17.4011</v>
      </c>
      <c r="O8" s="61">
        <f t="shared" ref="O8:O20" si="5">RANK(N8,N$8:N$39,0)</f>
        <v>18</v>
      </c>
      <c r="P8" s="60">
        <f>VLOOKUP($A8,'Return Data'!$B$7:$R$2292,15,0)</f>
        <v>9.7940000000000005</v>
      </c>
      <c r="Q8" s="61">
        <f>RANK(P8,P$8:P$39,0)</f>
        <v>19</v>
      </c>
      <c r="R8" s="60">
        <f>VLOOKUP($A8,'Return Data'!$B$7:$R$2292,16,0)</f>
        <v>21.669899999999998</v>
      </c>
      <c r="S8" s="62">
        <f t="shared" ref="S8:S39" si="6">RANK(R8,R$8:R$39,0)</f>
        <v>1</v>
      </c>
    </row>
    <row r="9" spans="1:20" x14ac:dyDescent="0.3">
      <c r="A9" s="58" t="s">
        <v>1683</v>
      </c>
      <c r="B9" s="59">
        <f>VLOOKUP($A9,'Return Data'!$B$7:$R$2292,3,0)</f>
        <v>44777</v>
      </c>
      <c r="C9" s="60">
        <f>VLOOKUP($A9,'Return Data'!$B$7:$R$2292,4,0)</f>
        <v>17.89</v>
      </c>
      <c r="D9" s="60">
        <f>VLOOKUP($A9,'Return Data'!$B$7:$R$2292,10,0)</f>
        <v>3.7101000000000002</v>
      </c>
      <c r="E9" s="61">
        <f t="shared" si="0"/>
        <v>19</v>
      </c>
      <c r="F9" s="60">
        <f>VLOOKUP($A9,'Return Data'!$B$7:$R$2292,11,0)</f>
        <v>-5.3940000000000001</v>
      </c>
      <c r="G9" s="61">
        <f t="shared" si="1"/>
        <v>28</v>
      </c>
      <c r="H9" s="60">
        <f>VLOOKUP($A9,'Return Data'!$B$7:$R$2292,12,0)</f>
        <v>-9.3718000000000004</v>
      </c>
      <c r="I9" s="61">
        <f t="shared" si="2"/>
        <v>29</v>
      </c>
      <c r="J9" s="60">
        <f>VLOOKUP($A9,'Return Data'!$B$7:$R$2292,13,0)</f>
        <v>-5.5899999999999998E-2</v>
      </c>
      <c r="K9" s="61">
        <f t="shared" si="3"/>
        <v>26</v>
      </c>
      <c r="L9" s="60">
        <f>VLOOKUP($A9,'Return Data'!$B$7:$R$2292,17,0)</f>
        <v>22.252600000000001</v>
      </c>
      <c r="M9" s="61">
        <f t="shared" si="4"/>
        <v>25</v>
      </c>
      <c r="N9" s="60">
        <f>VLOOKUP($A9,'Return Data'!$B$7:$R$2292,14,0)</f>
        <v>16.058599999999998</v>
      </c>
      <c r="O9" s="61">
        <f t="shared" si="5"/>
        <v>21</v>
      </c>
      <c r="P9" s="60"/>
      <c r="Q9" s="61"/>
      <c r="R9" s="60">
        <f>VLOOKUP($A9,'Return Data'!$B$7:$R$2292,16,0)</f>
        <v>13.129300000000001</v>
      </c>
      <c r="S9" s="62">
        <f t="shared" si="6"/>
        <v>19</v>
      </c>
    </row>
    <row r="10" spans="1:20" x14ac:dyDescent="0.3">
      <c r="A10" s="58" t="s">
        <v>2007</v>
      </c>
      <c r="B10" s="59">
        <f>VLOOKUP($A10,'Return Data'!$B$7:$R$2292,3,0)</f>
        <v>44777</v>
      </c>
      <c r="C10" s="60">
        <f>VLOOKUP($A10,'Return Data'!$B$7:$R$2292,4,0)</f>
        <v>165.0814</v>
      </c>
      <c r="D10" s="60">
        <f>VLOOKUP($A10,'Return Data'!$B$7:$R$2292,10,0)</f>
        <v>1.6984999999999999</v>
      </c>
      <c r="E10" s="61">
        <f t="shared" si="0"/>
        <v>28</v>
      </c>
      <c r="F10" s="60">
        <f>VLOOKUP($A10,'Return Data'!$B$7:$R$2292,11,0)</f>
        <v>-5.6353999999999997</v>
      </c>
      <c r="G10" s="61">
        <f t="shared" si="1"/>
        <v>29</v>
      </c>
      <c r="H10" s="60">
        <f>VLOOKUP($A10,'Return Data'!$B$7:$R$2292,12,0)</f>
        <v>-6.0435999999999996</v>
      </c>
      <c r="I10" s="61">
        <f t="shared" si="2"/>
        <v>23</v>
      </c>
      <c r="J10" s="60">
        <f>VLOOKUP($A10,'Return Data'!$B$7:$R$2292,13,0)</f>
        <v>5.5373000000000001</v>
      </c>
      <c r="K10" s="61">
        <f t="shared" si="3"/>
        <v>7</v>
      </c>
      <c r="L10" s="60">
        <f>VLOOKUP($A10,'Return Data'!$B$7:$R$2292,17,0)</f>
        <v>31.988600000000002</v>
      </c>
      <c r="M10" s="61">
        <f t="shared" si="4"/>
        <v>6</v>
      </c>
      <c r="N10" s="60">
        <f>VLOOKUP($A10,'Return Data'!$B$7:$R$2292,14,0)</f>
        <v>21.220500000000001</v>
      </c>
      <c r="O10" s="61">
        <f t="shared" si="5"/>
        <v>6</v>
      </c>
      <c r="P10" s="60">
        <f>VLOOKUP($A10,'Return Data'!$B$7:$R$2292,15,0)</f>
        <v>11.4169</v>
      </c>
      <c r="Q10" s="61">
        <f t="shared" ref="Q10:Q20" si="7">RANK(P10,P$8:P$39,0)</f>
        <v>12</v>
      </c>
      <c r="R10" s="60">
        <f>VLOOKUP($A10,'Return Data'!$B$7:$R$2292,16,0)</f>
        <v>15.985900000000001</v>
      </c>
      <c r="S10" s="62">
        <f t="shared" si="6"/>
        <v>9</v>
      </c>
    </row>
    <row r="11" spans="1:20" x14ac:dyDescent="0.3">
      <c r="A11" s="58" t="s">
        <v>1702</v>
      </c>
      <c r="B11" s="59">
        <f>VLOOKUP($A11,'Return Data'!$B$7:$R$2292,3,0)</f>
        <v>44777</v>
      </c>
      <c r="C11" s="60">
        <f>VLOOKUP($A11,'Return Data'!$B$7:$R$2292,4,0)</f>
        <v>219.73</v>
      </c>
      <c r="D11" s="60">
        <f>VLOOKUP($A11,'Return Data'!$B$7:$R$2292,10,0)</f>
        <v>4.5487000000000002</v>
      </c>
      <c r="E11" s="61">
        <f t="shared" si="0"/>
        <v>11</v>
      </c>
      <c r="F11" s="60">
        <f>VLOOKUP($A11,'Return Data'!$B$7:$R$2292,11,0)</f>
        <v>-4.1651999999999996</v>
      </c>
      <c r="G11" s="61">
        <f t="shared" si="1"/>
        <v>22</v>
      </c>
      <c r="H11" s="60">
        <f>VLOOKUP($A11,'Return Data'!$B$7:$R$2292,12,0)</f>
        <v>-5.3296000000000001</v>
      </c>
      <c r="I11" s="61">
        <f t="shared" si="2"/>
        <v>17</v>
      </c>
      <c r="J11" s="60">
        <f>VLOOKUP($A11,'Return Data'!$B$7:$R$2292,13,0)</f>
        <v>3.4363999999999999</v>
      </c>
      <c r="K11" s="61">
        <f t="shared" si="3"/>
        <v>19</v>
      </c>
      <c r="L11" s="60">
        <f>VLOOKUP($A11,'Return Data'!$B$7:$R$2292,17,0)</f>
        <v>25.266300000000001</v>
      </c>
      <c r="M11" s="61">
        <f t="shared" si="4"/>
        <v>21</v>
      </c>
      <c r="N11" s="60">
        <f>VLOOKUP($A11,'Return Data'!$B$7:$R$2292,14,0)</f>
        <v>19.830200000000001</v>
      </c>
      <c r="O11" s="61">
        <f t="shared" si="5"/>
        <v>12</v>
      </c>
      <c r="P11" s="60">
        <f>VLOOKUP($A11,'Return Data'!$B$7:$R$2292,15,0)</f>
        <v>13.4604</v>
      </c>
      <c r="Q11" s="61">
        <f t="shared" si="7"/>
        <v>5</v>
      </c>
      <c r="R11" s="60">
        <f>VLOOKUP($A11,'Return Data'!$B$7:$R$2292,16,0)</f>
        <v>17.764600000000002</v>
      </c>
      <c r="S11" s="62">
        <f t="shared" si="6"/>
        <v>5</v>
      </c>
    </row>
    <row r="12" spans="1:20" x14ac:dyDescent="0.3">
      <c r="A12" s="94" t="s">
        <v>1743</v>
      </c>
      <c r="B12" s="59">
        <f>VLOOKUP($A12,'Return Data'!$B$7:$R$2292,3,0)</f>
        <v>44777</v>
      </c>
      <c r="C12" s="60">
        <f>VLOOKUP($A12,'Return Data'!$B$7:$R$2292,4,0)</f>
        <v>63.356999999999999</v>
      </c>
      <c r="D12" s="60">
        <f>VLOOKUP($A12,'Return Data'!$B$7:$R$2292,10,0)</f>
        <v>5.8066000000000004</v>
      </c>
      <c r="E12" s="61">
        <f t="shared" si="0"/>
        <v>5</v>
      </c>
      <c r="F12" s="60">
        <f>VLOOKUP($A12,'Return Data'!$B$7:$R$2292,11,0)</f>
        <v>-4.3667999999999996</v>
      </c>
      <c r="G12" s="61">
        <f t="shared" si="1"/>
        <v>23</v>
      </c>
      <c r="H12" s="60">
        <f>VLOOKUP($A12,'Return Data'!$B$7:$R$2292,12,0)</f>
        <v>-7.6334</v>
      </c>
      <c r="I12" s="61">
        <f t="shared" si="2"/>
        <v>26</v>
      </c>
      <c r="J12" s="60">
        <f>VLOOKUP($A12,'Return Data'!$B$7:$R$2292,13,0)</f>
        <v>-2.1497999999999999</v>
      </c>
      <c r="K12" s="61">
        <f t="shared" si="3"/>
        <v>29</v>
      </c>
      <c r="L12" s="60">
        <f>VLOOKUP($A12,'Return Data'!$B$7:$R$2292,17,0)</f>
        <v>26.123999999999999</v>
      </c>
      <c r="M12" s="61">
        <f t="shared" si="4"/>
        <v>19</v>
      </c>
      <c r="N12" s="60">
        <f>VLOOKUP($A12,'Return Data'!$B$7:$R$2292,14,0)</f>
        <v>18.860499999999998</v>
      </c>
      <c r="O12" s="61">
        <f t="shared" si="5"/>
        <v>14</v>
      </c>
      <c r="P12" s="60">
        <f>VLOOKUP($A12,'Return Data'!$B$7:$R$2292,15,0)</f>
        <v>12.1591</v>
      </c>
      <c r="Q12" s="61">
        <f t="shared" si="7"/>
        <v>8</v>
      </c>
      <c r="R12" s="60">
        <f>VLOOKUP($A12,'Return Data'!$B$7:$R$2292,16,0)</f>
        <v>12.941700000000001</v>
      </c>
      <c r="S12" s="62">
        <f t="shared" si="6"/>
        <v>21</v>
      </c>
    </row>
    <row r="13" spans="1:20" x14ac:dyDescent="0.3">
      <c r="A13" s="94" t="s">
        <v>1666</v>
      </c>
      <c r="B13" s="59">
        <f>VLOOKUP($A13,'Return Data'!$B$7:$R$2292,3,0)</f>
        <v>44777</v>
      </c>
      <c r="C13" s="60">
        <f>VLOOKUP($A13,'Return Data'!$B$7:$R$2292,4,0)</f>
        <v>22.611999999999998</v>
      </c>
      <c r="D13" s="60">
        <f>VLOOKUP($A13,'Return Data'!$B$7:$R$2292,10,0)</f>
        <v>4.9865000000000004</v>
      </c>
      <c r="E13" s="61">
        <f t="shared" si="0"/>
        <v>8</v>
      </c>
      <c r="F13" s="60">
        <f>VLOOKUP($A13,'Return Data'!$B$7:$R$2292,11,0)</f>
        <v>-2.7816999999999998</v>
      </c>
      <c r="G13" s="61">
        <f t="shared" si="1"/>
        <v>14</v>
      </c>
      <c r="H13" s="60">
        <f>VLOOKUP($A13,'Return Data'!$B$7:$R$2292,12,0)</f>
        <v>-3.8851</v>
      </c>
      <c r="I13" s="61">
        <f t="shared" si="2"/>
        <v>11</v>
      </c>
      <c r="J13" s="60">
        <f>VLOOKUP($A13,'Return Data'!$B$7:$R$2292,13,0)</f>
        <v>3.5015999999999998</v>
      </c>
      <c r="K13" s="61">
        <f t="shared" si="3"/>
        <v>18</v>
      </c>
      <c r="L13" s="60">
        <f>VLOOKUP($A13,'Return Data'!$B$7:$R$2292,17,0)</f>
        <v>27.691700000000001</v>
      </c>
      <c r="M13" s="61">
        <f t="shared" si="4"/>
        <v>14</v>
      </c>
      <c r="N13" s="60">
        <f>VLOOKUP($A13,'Return Data'!$B$7:$R$2292,14,0)</f>
        <v>17.959099999999999</v>
      </c>
      <c r="O13" s="61">
        <f t="shared" si="5"/>
        <v>16</v>
      </c>
      <c r="P13" s="60">
        <f>VLOOKUP($A13,'Return Data'!$B$7:$R$2292,15,0)</f>
        <v>12.078099999999999</v>
      </c>
      <c r="Q13" s="61">
        <f t="shared" si="7"/>
        <v>9</v>
      </c>
      <c r="R13" s="60">
        <f>VLOOKUP($A13,'Return Data'!$B$7:$R$2292,16,0)</f>
        <v>11.4857</v>
      </c>
      <c r="S13" s="62">
        <f t="shared" si="6"/>
        <v>26</v>
      </c>
    </row>
    <row r="14" spans="1:20" x14ac:dyDescent="0.3">
      <c r="A14" s="58" t="s">
        <v>1671</v>
      </c>
      <c r="B14" s="59">
        <f>VLOOKUP($A14,'Return Data'!$B$7:$R$2292,3,0)</f>
        <v>44777</v>
      </c>
      <c r="C14" s="60">
        <f>VLOOKUP($A14,'Return Data'!$B$7:$R$2292,4,0)</f>
        <v>947.01559999999995</v>
      </c>
      <c r="D14" s="60">
        <f>VLOOKUP($A14,'Return Data'!$B$7:$R$2292,10,0)</f>
        <v>3.9599000000000002</v>
      </c>
      <c r="E14" s="61">
        <f t="shared" si="0"/>
        <v>17</v>
      </c>
      <c r="F14" s="60">
        <f>VLOOKUP($A14,'Return Data'!$B$7:$R$2292,11,0)</f>
        <v>-3.6564000000000001</v>
      </c>
      <c r="G14" s="61">
        <f t="shared" si="1"/>
        <v>19</v>
      </c>
      <c r="H14" s="60">
        <f>VLOOKUP($A14,'Return Data'!$B$7:$R$2292,12,0)</f>
        <v>-4.6109</v>
      </c>
      <c r="I14" s="61">
        <f t="shared" si="2"/>
        <v>15</v>
      </c>
      <c r="J14" s="60">
        <f>VLOOKUP($A14,'Return Data'!$B$7:$R$2292,13,0)</f>
        <v>7.6147</v>
      </c>
      <c r="K14" s="61">
        <f t="shared" si="3"/>
        <v>5</v>
      </c>
      <c r="L14" s="60">
        <f>VLOOKUP($A14,'Return Data'!$B$7:$R$2292,17,0)</f>
        <v>33.511699999999998</v>
      </c>
      <c r="M14" s="61">
        <f t="shared" si="4"/>
        <v>5</v>
      </c>
      <c r="N14" s="60">
        <f>VLOOKUP($A14,'Return Data'!$B$7:$R$2292,14,0)</f>
        <v>20.0517</v>
      </c>
      <c r="O14" s="61">
        <f t="shared" si="5"/>
        <v>11</v>
      </c>
      <c r="P14" s="60">
        <f>VLOOKUP($A14,'Return Data'!$B$7:$R$2292,15,0)</f>
        <v>10.9054</v>
      </c>
      <c r="Q14" s="61">
        <f t="shared" si="7"/>
        <v>16</v>
      </c>
      <c r="R14" s="60">
        <f>VLOOKUP($A14,'Return Data'!$B$7:$R$2292,16,0)</f>
        <v>17.740100000000002</v>
      </c>
      <c r="S14" s="62">
        <f t="shared" si="6"/>
        <v>6</v>
      </c>
    </row>
    <row r="15" spans="1:20" x14ac:dyDescent="0.3">
      <c r="A15" s="58" t="s">
        <v>1673</v>
      </c>
      <c r="B15" s="59">
        <f>VLOOKUP($A15,'Return Data'!$B$7:$R$2292,3,0)</f>
        <v>44777</v>
      </c>
      <c r="C15" s="60">
        <f>VLOOKUP($A15,'Return Data'!$B$7:$R$2292,4,0)</f>
        <v>1058.0119999999999</v>
      </c>
      <c r="D15" s="60">
        <f>VLOOKUP($A15,'Return Data'!$B$7:$R$2292,10,0)</f>
        <v>6.0735999999999999</v>
      </c>
      <c r="E15" s="61">
        <f t="shared" si="0"/>
        <v>4</v>
      </c>
      <c r="F15" s="60">
        <f>VLOOKUP($A15,'Return Data'!$B$7:$R$2292,11,0)</f>
        <v>3.7839999999999998</v>
      </c>
      <c r="G15" s="61">
        <f t="shared" si="1"/>
        <v>1</v>
      </c>
      <c r="H15" s="60">
        <f>VLOOKUP($A15,'Return Data'!$B$7:$R$2292,12,0)</f>
        <v>4.6048</v>
      </c>
      <c r="I15" s="61">
        <f t="shared" si="2"/>
        <v>1</v>
      </c>
      <c r="J15" s="60">
        <f>VLOOKUP($A15,'Return Data'!$B$7:$R$2292,13,0)</f>
        <v>14.952299999999999</v>
      </c>
      <c r="K15" s="61">
        <f t="shared" si="3"/>
        <v>2</v>
      </c>
      <c r="L15" s="60">
        <f>VLOOKUP($A15,'Return Data'!$B$7:$R$2292,17,0)</f>
        <v>37.390099999999997</v>
      </c>
      <c r="M15" s="61">
        <f t="shared" si="4"/>
        <v>3</v>
      </c>
      <c r="N15" s="60">
        <f>VLOOKUP($A15,'Return Data'!$B$7:$R$2292,14,0)</f>
        <v>18.678100000000001</v>
      </c>
      <c r="O15" s="61">
        <f t="shared" si="5"/>
        <v>15</v>
      </c>
      <c r="P15" s="60">
        <f>VLOOKUP($A15,'Return Data'!$B$7:$R$2292,15,0)</f>
        <v>11.946</v>
      </c>
      <c r="Q15" s="61">
        <f t="shared" si="7"/>
        <v>10</v>
      </c>
      <c r="R15" s="60">
        <f>VLOOKUP($A15,'Return Data'!$B$7:$R$2292,16,0)</f>
        <v>18.393899999999999</v>
      </c>
      <c r="S15" s="62">
        <f t="shared" si="6"/>
        <v>4</v>
      </c>
    </row>
    <row r="16" spans="1:20" x14ac:dyDescent="0.3">
      <c r="A16" s="102" t="s">
        <v>1667</v>
      </c>
      <c r="B16" s="59">
        <f>VLOOKUP($A16,'Return Data'!$B$7:$R$2292,3,0)</f>
        <v>44777</v>
      </c>
      <c r="C16" s="60">
        <f>VLOOKUP($A16,'Return Data'!$B$7:$R$2292,4,0)</f>
        <v>126.7664</v>
      </c>
      <c r="D16" s="60">
        <f>VLOOKUP($A16,'Return Data'!$B$7:$R$2292,10,0)</f>
        <v>2.3544</v>
      </c>
      <c r="E16" s="61">
        <f t="shared" si="0"/>
        <v>25</v>
      </c>
      <c r="F16" s="60">
        <f>VLOOKUP($A16,'Return Data'!$B$7:$R$2292,11,0)</f>
        <v>-6.5923999999999996</v>
      </c>
      <c r="G16" s="61">
        <f t="shared" si="1"/>
        <v>31</v>
      </c>
      <c r="H16" s="60">
        <f>VLOOKUP($A16,'Return Data'!$B$7:$R$2292,12,0)</f>
        <v>-5.3674999999999997</v>
      </c>
      <c r="I16" s="61">
        <f t="shared" si="2"/>
        <v>18</v>
      </c>
      <c r="J16" s="60">
        <f>VLOOKUP($A16,'Return Data'!$B$7:$R$2292,13,0)</f>
        <v>2.1092</v>
      </c>
      <c r="K16" s="61">
        <f t="shared" si="3"/>
        <v>22</v>
      </c>
      <c r="L16" s="60">
        <f>VLOOKUP($A16,'Return Data'!$B$7:$R$2292,17,0)</f>
        <v>25.886199999999999</v>
      </c>
      <c r="M16" s="61">
        <f t="shared" si="4"/>
        <v>20</v>
      </c>
      <c r="N16" s="60">
        <f>VLOOKUP($A16,'Return Data'!$B$7:$R$2292,14,0)</f>
        <v>17.4572</v>
      </c>
      <c r="O16" s="61">
        <f t="shared" si="5"/>
        <v>17</v>
      </c>
      <c r="P16" s="60">
        <f>VLOOKUP($A16,'Return Data'!$B$7:$R$2292,15,0)</f>
        <v>8.5042000000000009</v>
      </c>
      <c r="Q16" s="61">
        <f t="shared" si="7"/>
        <v>22</v>
      </c>
      <c r="R16" s="60">
        <f>VLOOKUP($A16,'Return Data'!$B$7:$R$2292,16,0)</f>
        <v>14.754</v>
      </c>
      <c r="S16" s="62">
        <f t="shared" si="6"/>
        <v>15</v>
      </c>
    </row>
    <row r="17" spans="1:19" x14ac:dyDescent="0.3">
      <c r="A17" s="103" t="s">
        <v>1192</v>
      </c>
      <c r="B17" s="59">
        <f>VLOOKUP($A17,'Return Data'!$B$7:$R$2292,3,0)</f>
        <v>44777</v>
      </c>
      <c r="C17" s="60">
        <f>VLOOKUP($A17,'Return Data'!$B$7:$R$2292,4,0)</f>
        <v>445.19</v>
      </c>
      <c r="D17" s="60">
        <f>VLOOKUP($A17,'Return Data'!$B$7:$R$2292,10,0)</f>
        <v>4.7332999999999998</v>
      </c>
      <c r="E17" s="61">
        <f t="shared" si="0"/>
        <v>9</v>
      </c>
      <c r="F17" s="60">
        <f>VLOOKUP($A17,'Return Data'!$B$7:$R$2292,11,0)</f>
        <v>-1.0777000000000001</v>
      </c>
      <c r="G17" s="61">
        <f t="shared" si="1"/>
        <v>5</v>
      </c>
      <c r="H17" s="60">
        <f>VLOOKUP($A17,'Return Data'!$B$7:$R$2292,12,0)</f>
        <v>-3.2679</v>
      </c>
      <c r="I17" s="61">
        <f t="shared" si="2"/>
        <v>10</v>
      </c>
      <c r="J17" s="60">
        <f>VLOOKUP($A17,'Return Data'!$B$7:$R$2292,13,0)</f>
        <v>4.3871000000000002</v>
      </c>
      <c r="K17" s="61">
        <f t="shared" si="3"/>
        <v>12</v>
      </c>
      <c r="L17" s="60">
        <f>VLOOKUP($A17,'Return Data'!$B$7:$R$2292,17,0)</f>
        <v>31.702400000000001</v>
      </c>
      <c r="M17" s="61">
        <f t="shared" si="4"/>
        <v>7</v>
      </c>
      <c r="N17" s="60">
        <f>VLOOKUP($A17,'Return Data'!$B$7:$R$2292,14,0)</f>
        <v>17.1496</v>
      </c>
      <c r="O17" s="61">
        <f t="shared" si="5"/>
        <v>19</v>
      </c>
      <c r="P17" s="60">
        <f>VLOOKUP($A17,'Return Data'!$B$7:$R$2292,15,0)</f>
        <v>11.3385</v>
      </c>
      <c r="Q17" s="61">
        <f t="shared" si="7"/>
        <v>13</v>
      </c>
      <c r="R17" s="60">
        <f>VLOOKUP($A17,'Return Data'!$B$7:$R$2292,16,0)</f>
        <v>14.5966</v>
      </c>
      <c r="S17" s="62">
        <f t="shared" si="6"/>
        <v>16</v>
      </c>
    </row>
    <row r="18" spans="1:19" x14ac:dyDescent="0.3">
      <c r="A18" s="58" t="s">
        <v>1675</v>
      </c>
      <c r="B18" s="59">
        <f>VLOOKUP($A18,'Return Data'!$B$7:$R$2292,3,0)</f>
        <v>44777</v>
      </c>
      <c r="C18" s="60">
        <f>VLOOKUP($A18,'Return Data'!$B$7:$R$2292,4,0)</f>
        <v>34.47</v>
      </c>
      <c r="D18" s="60">
        <f>VLOOKUP($A18,'Return Data'!$B$7:$R$2292,10,0)</f>
        <v>5.6714000000000002</v>
      </c>
      <c r="E18" s="61">
        <f t="shared" si="0"/>
        <v>6</v>
      </c>
      <c r="F18" s="60">
        <f>VLOOKUP($A18,'Return Data'!$B$7:$R$2292,11,0)</f>
        <v>-2.5720999999999998</v>
      </c>
      <c r="G18" s="61">
        <f t="shared" si="1"/>
        <v>12</v>
      </c>
      <c r="H18" s="60">
        <f>VLOOKUP($A18,'Return Data'!$B$7:$R$2292,12,0)</f>
        <v>-2.1573000000000002</v>
      </c>
      <c r="I18" s="61">
        <f t="shared" si="2"/>
        <v>6</v>
      </c>
      <c r="J18" s="60">
        <f>VLOOKUP($A18,'Return Data'!$B$7:$R$2292,13,0)</f>
        <v>9.0823</v>
      </c>
      <c r="K18" s="61">
        <f t="shared" si="3"/>
        <v>4</v>
      </c>
      <c r="L18" s="60">
        <f>VLOOKUP($A18,'Return Data'!$B$7:$R$2292,17,0)</f>
        <v>28.393699999999999</v>
      </c>
      <c r="M18" s="61">
        <f t="shared" si="4"/>
        <v>11</v>
      </c>
      <c r="N18" s="60">
        <f>VLOOKUP($A18,'Return Data'!$B$7:$R$2292,14,0)</f>
        <v>20.746300000000002</v>
      </c>
      <c r="O18" s="61">
        <f t="shared" si="5"/>
        <v>8</v>
      </c>
      <c r="P18" s="60">
        <f>VLOOKUP($A18,'Return Data'!$B$7:$R$2292,15,0)</f>
        <v>11.6182</v>
      </c>
      <c r="Q18" s="61">
        <f t="shared" si="7"/>
        <v>11</v>
      </c>
      <c r="R18" s="60">
        <f>VLOOKUP($A18,'Return Data'!$B$7:$R$2292,16,0)</f>
        <v>15.9567</v>
      </c>
      <c r="S18" s="62">
        <f t="shared" si="6"/>
        <v>10</v>
      </c>
    </row>
    <row r="19" spans="1:19" x14ac:dyDescent="0.3">
      <c r="A19" s="58" t="s">
        <v>1697</v>
      </c>
      <c r="B19" s="59">
        <f>VLOOKUP($A19,'Return Data'!$B$7:$R$2292,3,0)</f>
        <v>44777</v>
      </c>
      <c r="C19" s="60">
        <f>VLOOKUP($A19,'Return Data'!$B$7:$R$2292,4,0)</f>
        <v>135.43799999999999</v>
      </c>
      <c r="D19" s="60">
        <f>VLOOKUP($A19,'Return Data'!$B$7:$R$2292,10,0)</f>
        <v>6.7534000000000001</v>
      </c>
      <c r="E19" s="61">
        <f t="shared" si="0"/>
        <v>2</v>
      </c>
      <c r="F19" s="60">
        <f>VLOOKUP($A19,'Return Data'!$B$7:$R$2292,11,0)</f>
        <v>-2.4643999999999999</v>
      </c>
      <c r="G19" s="61">
        <f t="shared" si="1"/>
        <v>11</v>
      </c>
      <c r="H19" s="60">
        <f>VLOOKUP($A19,'Return Data'!$B$7:$R$2292,12,0)</f>
        <v>-2.5135000000000001</v>
      </c>
      <c r="I19" s="61">
        <f t="shared" si="2"/>
        <v>7</v>
      </c>
      <c r="J19" s="60">
        <f>VLOOKUP($A19,'Return Data'!$B$7:$R$2292,13,0)</f>
        <v>5.3009000000000004</v>
      </c>
      <c r="K19" s="61">
        <f t="shared" si="3"/>
        <v>8</v>
      </c>
      <c r="L19" s="60">
        <f>VLOOKUP($A19,'Return Data'!$B$7:$R$2292,17,0)</f>
        <v>26.512599999999999</v>
      </c>
      <c r="M19" s="61">
        <f t="shared" si="4"/>
        <v>17</v>
      </c>
      <c r="N19" s="60">
        <f>VLOOKUP($A19,'Return Data'!$B$7:$R$2292,14,0)</f>
        <v>15.9261</v>
      </c>
      <c r="O19" s="61">
        <f t="shared" si="5"/>
        <v>22</v>
      </c>
      <c r="P19" s="60">
        <f>VLOOKUP($A19,'Return Data'!$B$7:$R$2292,15,0)</f>
        <v>8.9064999999999994</v>
      </c>
      <c r="Q19" s="61">
        <f t="shared" si="7"/>
        <v>21</v>
      </c>
      <c r="R19" s="60">
        <f>VLOOKUP($A19,'Return Data'!$B$7:$R$2292,16,0)</f>
        <v>16.714500000000001</v>
      </c>
      <c r="S19" s="62">
        <f t="shared" si="6"/>
        <v>8</v>
      </c>
    </row>
    <row r="20" spans="1:19" x14ac:dyDescent="0.3">
      <c r="A20" s="58" t="s">
        <v>1195</v>
      </c>
      <c r="B20" s="59">
        <f>VLOOKUP($A20,'Return Data'!$B$7:$R$2292,3,0)</f>
        <v>44777</v>
      </c>
      <c r="C20" s="60">
        <f>VLOOKUP($A20,'Return Data'!$B$7:$R$2292,4,0)</f>
        <v>75.55</v>
      </c>
      <c r="D20" s="60">
        <f>VLOOKUP($A20,'Return Data'!$B$7:$R$2292,10,0)</f>
        <v>4.2213000000000003</v>
      </c>
      <c r="E20" s="61">
        <f t="shared" si="0"/>
        <v>15</v>
      </c>
      <c r="F20" s="60">
        <f>VLOOKUP($A20,'Return Data'!$B$7:$R$2292,11,0)</f>
        <v>-5.3258000000000001</v>
      </c>
      <c r="G20" s="61">
        <f t="shared" si="1"/>
        <v>27</v>
      </c>
      <c r="H20" s="60">
        <f>VLOOKUP($A20,'Return Data'!$B$7:$R$2292,12,0)</f>
        <v>-7.9108000000000001</v>
      </c>
      <c r="I20" s="61">
        <f t="shared" si="2"/>
        <v>27</v>
      </c>
      <c r="J20" s="60">
        <f>VLOOKUP($A20,'Return Data'!$B$7:$R$2292,13,0)</f>
        <v>-1.4608000000000001</v>
      </c>
      <c r="K20" s="61">
        <f t="shared" si="3"/>
        <v>27</v>
      </c>
      <c r="L20" s="60">
        <f>VLOOKUP($A20,'Return Data'!$B$7:$R$2292,17,0)</f>
        <v>29.831900000000001</v>
      </c>
      <c r="M20" s="61">
        <f t="shared" si="4"/>
        <v>9</v>
      </c>
      <c r="N20" s="60">
        <f>VLOOKUP($A20,'Return Data'!$B$7:$R$2292,14,0)</f>
        <v>20.354399999999998</v>
      </c>
      <c r="O20" s="61">
        <f t="shared" si="5"/>
        <v>9</v>
      </c>
      <c r="P20" s="60">
        <f>VLOOKUP($A20,'Return Data'!$B$7:$R$2292,15,0)</f>
        <v>10.6045</v>
      </c>
      <c r="Q20" s="61">
        <f t="shared" si="7"/>
        <v>17</v>
      </c>
      <c r="R20" s="60">
        <f>VLOOKUP($A20,'Return Data'!$B$7:$R$2292,16,0)</f>
        <v>15.0862</v>
      </c>
      <c r="S20" s="62">
        <f t="shared" si="6"/>
        <v>14</v>
      </c>
    </row>
    <row r="21" spans="1:19" x14ac:dyDescent="0.3">
      <c r="A21" s="58" t="s">
        <v>1198</v>
      </c>
      <c r="B21" s="59">
        <f>VLOOKUP($A21,'Return Data'!$B$7:$R$2292,3,0)</f>
        <v>44777</v>
      </c>
      <c r="C21" s="60">
        <f>VLOOKUP($A21,'Return Data'!$B$7:$R$2292,4,0)</f>
        <v>13.3217</v>
      </c>
      <c r="D21" s="60">
        <f>VLOOKUP($A21,'Return Data'!$B$7:$R$2292,10,0)</f>
        <v>4.6825999999999999</v>
      </c>
      <c r="E21" s="61">
        <f t="shared" si="0"/>
        <v>10</v>
      </c>
      <c r="F21" s="60">
        <f>VLOOKUP($A21,'Return Data'!$B$7:$R$2292,11,0)</f>
        <v>-2.9249999999999998</v>
      </c>
      <c r="G21" s="61">
        <f t="shared" si="1"/>
        <v>15</v>
      </c>
      <c r="H21" s="60">
        <f>VLOOKUP($A21,'Return Data'!$B$7:$R$2292,12,0)</f>
        <v>-9.7042000000000002</v>
      </c>
      <c r="I21" s="61">
        <f t="shared" si="2"/>
        <v>31</v>
      </c>
      <c r="J21" s="60">
        <f>VLOOKUP($A21,'Return Data'!$B$7:$R$2292,13,0)</f>
        <v>-7.1193</v>
      </c>
      <c r="K21" s="61">
        <f t="shared" si="3"/>
        <v>32</v>
      </c>
      <c r="L21" s="60">
        <f>VLOOKUP($A21,'Return Data'!$B$7:$R$2292,17,0)</f>
        <v>17.889399999999998</v>
      </c>
      <c r="M21" s="61">
        <f t="shared" si="4"/>
        <v>30</v>
      </c>
      <c r="N21" s="60"/>
      <c r="O21" s="61"/>
      <c r="P21" s="60"/>
      <c r="Q21" s="61"/>
      <c r="R21" s="60">
        <f>VLOOKUP($A21,'Return Data'!$B$7:$R$2292,16,0)</f>
        <v>9.3018000000000001</v>
      </c>
      <c r="S21" s="62">
        <f t="shared" si="6"/>
        <v>30</v>
      </c>
    </row>
    <row r="22" spans="1:19" x14ac:dyDescent="0.3">
      <c r="A22" s="58" t="s">
        <v>2011</v>
      </c>
      <c r="B22" s="59">
        <f>VLOOKUP($A22,'Return Data'!$B$7:$R$2292,3,0)</f>
        <v>44777</v>
      </c>
      <c r="C22" s="60">
        <f>VLOOKUP($A22,'Return Data'!$B$7:$R$2292,4,0)</f>
        <v>52.112499999999997</v>
      </c>
      <c r="D22" s="60">
        <f>VLOOKUP($A22,'Return Data'!$B$7:$R$2292,10,0)</f>
        <v>7.4901</v>
      </c>
      <c r="E22" s="61">
        <f t="shared" si="0"/>
        <v>1</v>
      </c>
      <c r="F22" s="60">
        <f>VLOOKUP($A22,'Return Data'!$B$7:$R$2292,11,0)</f>
        <v>-0.35089999999999999</v>
      </c>
      <c r="G22" s="61">
        <f t="shared" si="1"/>
        <v>4</v>
      </c>
      <c r="H22" s="60">
        <f>VLOOKUP($A22,'Return Data'!$B$7:$R$2292,12,0)</f>
        <v>-1.3197000000000001</v>
      </c>
      <c r="I22" s="61">
        <f t="shared" si="2"/>
        <v>5</v>
      </c>
      <c r="J22" s="60">
        <f>VLOOKUP($A22,'Return Data'!$B$7:$R$2292,13,0)</f>
        <v>9.5113000000000003</v>
      </c>
      <c r="K22" s="61">
        <f t="shared" si="3"/>
        <v>3</v>
      </c>
      <c r="L22" s="60">
        <f>VLOOKUP($A22,'Return Data'!$B$7:$R$2292,17,0)</f>
        <v>30.288499999999999</v>
      </c>
      <c r="M22" s="61">
        <f t="shared" si="4"/>
        <v>8</v>
      </c>
      <c r="N22" s="60">
        <f>VLOOKUP($A22,'Return Data'!$B$7:$R$2292,14,0)</f>
        <v>19.089200000000002</v>
      </c>
      <c r="O22" s="61">
        <f t="shared" ref="O22:O34" si="8">RANK(N22,N$8:N$39,0)</f>
        <v>13</v>
      </c>
      <c r="P22" s="60">
        <f>VLOOKUP($A22,'Return Data'!$B$7:$R$2292,15,0)</f>
        <v>11.325200000000001</v>
      </c>
      <c r="Q22" s="61">
        <f>RANK(P22,P$8:P$39,0)</f>
        <v>14</v>
      </c>
      <c r="R22" s="60">
        <f>VLOOKUP($A22,'Return Data'!$B$7:$R$2292,16,0)</f>
        <v>12.638199999999999</v>
      </c>
      <c r="S22" s="62">
        <f t="shared" si="6"/>
        <v>23</v>
      </c>
    </row>
    <row r="23" spans="1:19" x14ac:dyDescent="0.3">
      <c r="A23" s="58" t="s">
        <v>1684</v>
      </c>
      <c r="B23" s="59">
        <f>VLOOKUP($A23,'Return Data'!$B$7:$R$2292,3,0)</f>
        <v>44777</v>
      </c>
      <c r="C23" s="60">
        <f>VLOOKUP($A23,'Return Data'!$B$7:$R$2292,4,0)</f>
        <v>52.167999999999999</v>
      </c>
      <c r="D23" s="60">
        <f>VLOOKUP($A23,'Return Data'!$B$7:$R$2292,10,0)</f>
        <v>4.4341999999999997</v>
      </c>
      <c r="E23" s="61">
        <f t="shared" si="0"/>
        <v>13</v>
      </c>
      <c r="F23" s="60">
        <f>VLOOKUP($A23,'Return Data'!$B$7:$R$2292,11,0)</f>
        <v>-1.8199000000000001</v>
      </c>
      <c r="G23" s="61">
        <f t="shared" si="1"/>
        <v>8</v>
      </c>
      <c r="H23" s="60">
        <f>VLOOKUP($A23,'Return Data'!$B$7:$R$2292,12,0)</f>
        <v>-2.6880000000000002</v>
      </c>
      <c r="I23" s="61">
        <f t="shared" si="2"/>
        <v>8</v>
      </c>
      <c r="J23" s="60">
        <f>VLOOKUP($A23,'Return Data'!$B$7:$R$2292,13,0)</f>
        <v>2.9097</v>
      </c>
      <c r="K23" s="61">
        <f t="shared" si="3"/>
        <v>20</v>
      </c>
      <c r="L23" s="60">
        <f>VLOOKUP($A23,'Return Data'!$B$7:$R$2292,17,0)</f>
        <v>23.638300000000001</v>
      </c>
      <c r="M23" s="61">
        <f t="shared" si="4"/>
        <v>23</v>
      </c>
      <c r="N23" s="60">
        <f>VLOOKUP($A23,'Return Data'!$B$7:$R$2292,14,0)</f>
        <v>15.578099999999999</v>
      </c>
      <c r="O23" s="61">
        <f t="shared" si="8"/>
        <v>25</v>
      </c>
      <c r="P23" s="60">
        <f>VLOOKUP($A23,'Return Data'!$B$7:$R$2292,15,0)</f>
        <v>10.341799999999999</v>
      </c>
      <c r="Q23" s="61">
        <f>RANK(P23,P$8:P$39,0)</f>
        <v>18</v>
      </c>
      <c r="R23" s="60">
        <f>VLOOKUP($A23,'Return Data'!$B$7:$R$2292,16,0)</f>
        <v>13.656700000000001</v>
      </c>
      <c r="S23" s="62">
        <f t="shared" si="6"/>
        <v>18</v>
      </c>
    </row>
    <row r="24" spans="1:19" x14ac:dyDescent="0.3">
      <c r="A24" s="58" t="s">
        <v>1699</v>
      </c>
      <c r="B24" s="59">
        <f>VLOOKUP($A24,'Return Data'!$B$7:$R$2292,3,0)</f>
        <v>44777</v>
      </c>
      <c r="C24" s="60">
        <f>VLOOKUP($A24,'Return Data'!$B$7:$R$2292,4,0)</f>
        <v>118.17</v>
      </c>
      <c r="D24" s="60">
        <f>VLOOKUP($A24,'Return Data'!$B$7:$R$2292,10,0)</f>
        <v>3.3479000000000001</v>
      </c>
      <c r="E24" s="61">
        <f t="shared" si="0"/>
        <v>22</v>
      </c>
      <c r="F24" s="60">
        <f>VLOOKUP($A24,'Return Data'!$B$7:$R$2292,11,0)</f>
        <v>-1.6283000000000001</v>
      </c>
      <c r="G24" s="61">
        <f t="shared" si="1"/>
        <v>6</v>
      </c>
      <c r="H24" s="60">
        <f>VLOOKUP($A24,'Return Data'!$B$7:$R$2292,12,0)</f>
        <v>-4.1745999999999999</v>
      </c>
      <c r="I24" s="61">
        <f t="shared" si="2"/>
        <v>13</v>
      </c>
      <c r="J24" s="60">
        <f>VLOOKUP($A24,'Return Data'!$B$7:$R$2292,13,0)</f>
        <v>3.9268000000000001</v>
      </c>
      <c r="K24" s="61">
        <f t="shared" si="3"/>
        <v>15</v>
      </c>
      <c r="L24" s="60">
        <f>VLOOKUP($A24,'Return Data'!$B$7:$R$2292,17,0)</f>
        <v>22.255099999999999</v>
      </c>
      <c r="M24" s="61">
        <f t="shared" si="4"/>
        <v>24</v>
      </c>
      <c r="N24" s="60">
        <f>VLOOKUP($A24,'Return Data'!$B$7:$R$2292,14,0)</f>
        <v>14.95</v>
      </c>
      <c r="O24" s="61">
        <f t="shared" si="8"/>
        <v>26</v>
      </c>
      <c r="P24" s="60">
        <f>VLOOKUP($A24,'Return Data'!$B$7:$R$2292,15,0)</f>
        <v>8.9581</v>
      </c>
      <c r="Q24" s="61">
        <f>RANK(P24,P$8:P$39,0)</f>
        <v>20</v>
      </c>
      <c r="R24" s="60">
        <f>VLOOKUP($A24,'Return Data'!$B$7:$R$2292,16,0)</f>
        <v>15.4107</v>
      </c>
      <c r="S24" s="62">
        <f t="shared" si="6"/>
        <v>11</v>
      </c>
    </row>
    <row r="25" spans="1:19" x14ac:dyDescent="0.3">
      <c r="A25" s="58" t="s">
        <v>1886</v>
      </c>
      <c r="B25" s="59">
        <f>VLOOKUP($A25,'Return Data'!$B$7:$R$2292,3,0)</f>
        <v>44777</v>
      </c>
      <c r="C25" s="60">
        <f>VLOOKUP($A25,'Return Data'!$B$7:$R$2292,4,0)</f>
        <v>64.809399999999997</v>
      </c>
      <c r="D25" s="60">
        <f>VLOOKUP($A25,'Return Data'!$B$7:$R$2292,10,0)</f>
        <v>4.2702999999999998</v>
      </c>
      <c r="E25" s="61">
        <f t="shared" si="0"/>
        <v>14</v>
      </c>
      <c r="F25" s="60">
        <f>VLOOKUP($A25,'Return Data'!$B$7:$R$2292,11,0)</f>
        <v>-4.0407999999999999</v>
      </c>
      <c r="G25" s="61">
        <f t="shared" si="1"/>
        <v>21</v>
      </c>
      <c r="H25" s="60">
        <f>VLOOKUP($A25,'Return Data'!$B$7:$R$2292,12,0)</f>
        <v>-5.8281999999999998</v>
      </c>
      <c r="I25" s="61">
        <f t="shared" si="2"/>
        <v>21</v>
      </c>
      <c r="J25" s="60">
        <f>VLOOKUP($A25,'Return Data'!$B$7:$R$2292,13,0)</f>
        <v>1.1635</v>
      </c>
      <c r="K25" s="61">
        <f t="shared" si="3"/>
        <v>23</v>
      </c>
      <c r="L25" s="60">
        <f>VLOOKUP($A25,'Return Data'!$B$7:$R$2292,17,0)</f>
        <v>19.155000000000001</v>
      </c>
      <c r="M25" s="61">
        <f t="shared" si="4"/>
        <v>29</v>
      </c>
      <c r="N25" s="60">
        <f>VLOOKUP($A25,'Return Data'!$B$7:$R$2292,14,0)</f>
        <v>12.747999999999999</v>
      </c>
      <c r="O25" s="61">
        <f t="shared" si="8"/>
        <v>29</v>
      </c>
      <c r="P25" s="60">
        <f>VLOOKUP($A25,'Return Data'!$B$7:$R$2292,15,0)</f>
        <v>8.1902000000000008</v>
      </c>
      <c r="Q25" s="61">
        <f>RANK(P25,P$8:P$39,0)</f>
        <v>23</v>
      </c>
      <c r="R25" s="60">
        <f>VLOOKUP($A25,'Return Data'!$B$7:$R$2292,16,0)</f>
        <v>8.9001999999999999</v>
      </c>
      <c r="S25" s="62">
        <f t="shared" si="6"/>
        <v>31</v>
      </c>
    </row>
    <row r="26" spans="1:19" x14ac:dyDescent="0.3">
      <c r="A26" s="58" t="s">
        <v>1200</v>
      </c>
      <c r="B26" s="59">
        <f>VLOOKUP($A26,'Return Data'!$B$7:$R$2292,3,0)</f>
        <v>44777</v>
      </c>
      <c r="C26" s="60">
        <f>VLOOKUP($A26,'Return Data'!$B$7:$R$2292,4,0)</f>
        <v>19.947099999999999</v>
      </c>
      <c r="D26" s="60">
        <f>VLOOKUP($A26,'Return Data'!$B$7:$R$2292,10,0)</f>
        <v>0.50029999999999997</v>
      </c>
      <c r="E26" s="61">
        <f t="shared" si="0"/>
        <v>30</v>
      </c>
      <c r="F26" s="60">
        <f>VLOOKUP($A26,'Return Data'!$B$7:$R$2292,11,0)</f>
        <v>-4.9173999999999998</v>
      </c>
      <c r="G26" s="61">
        <f t="shared" si="1"/>
        <v>26</v>
      </c>
      <c r="H26" s="60">
        <f>VLOOKUP($A26,'Return Data'!$B$7:$R$2292,12,0)</f>
        <v>-6.2001999999999997</v>
      </c>
      <c r="I26" s="61">
        <f t="shared" si="2"/>
        <v>24</v>
      </c>
      <c r="J26" s="60">
        <f>VLOOKUP($A26,'Return Data'!$B$7:$R$2292,13,0)</f>
        <v>4.4782999999999999</v>
      </c>
      <c r="K26" s="61">
        <f t="shared" si="3"/>
        <v>11</v>
      </c>
      <c r="L26" s="60">
        <f>VLOOKUP($A26,'Return Data'!$B$7:$R$2292,17,0)</f>
        <v>33.979399999999998</v>
      </c>
      <c r="M26" s="61">
        <f t="shared" si="4"/>
        <v>4</v>
      </c>
      <c r="N26" s="60">
        <f>VLOOKUP($A26,'Return Data'!$B$7:$R$2292,14,0)</f>
        <v>24.433700000000002</v>
      </c>
      <c r="O26" s="61">
        <f t="shared" si="8"/>
        <v>4</v>
      </c>
      <c r="P26" s="60"/>
      <c r="Q26" s="61"/>
      <c r="R26" s="60">
        <f>VLOOKUP($A26,'Return Data'!$B$7:$R$2292,16,0)</f>
        <v>14.0977</v>
      </c>
      <c r="S26" s="62">
        <f t="shared" si="6"/>
        <v>17</v>
      </c>
    </row>
    <row r="27" spans="1:19" x14ac:dyDescent="0.3">
      <c r="A27" s="58" t="s">
        <v>1695</v>
      </c>
      <c r="B27" s="59">
        <f>VLOOKUP($A27,'Return Data'!$B$7:$R$2292,3,0)</f>
        <v>44777</v>
      </c>
      <c r="C27" s="60">
        <f>VLOOKUP($A27,'Return Data'!$B$7:$R$2292,4,0)</f>
        <v>32.443199999999997</v>
      </c>
      <c r="D27" s="60">
        <f>VLOOKUP($A27,'Return Data'!$B$7:$R$2292,10,0)</f>
        <v>4.4621000000000004</v>
      </c>
      <c r="E27" s="61">
        <f t="shared" si="0"/>
        <v>12</v>
      </c>
      <c r="F27" s="60">
        <f>VLOOKUP($A27,'Return Data'!$B$7:$R$2292,11,0)</f>
        <v>-4.7546999999999997</v>
      </c>
      <c r="G27" s="61">
        <f t="shared" si="1"/>
        <v>25</v>
      </c>
      <c r="H27" s="60">
        <f>VLOOKUP($A27,'Return Data'!$B$7:$R$2292,12,0)</f>
        <v>-8.5465999999999998</v>
      </c>
      <c r="I27" s="61">
        <f t="shared" si="2"/>
        <v>28</v>
      </c>
      <c r="J27" s="60">
        <f>VLOOKUP($A27,'Return Data'!$B$7:$R$2292,13,0)</f>
        <v>-7.0960000000000001</v>
      </c>
      <c r="K27" s="61">
        <f t="shared" si="3"/>
        <v>31</v>
      </c>
      <c r="L27" s="60">
        <f>VLOOKUP($A27,'Return Data'!$B$7:$R$2292,17,0)</f>
        <v>13.636200000000001</v>
      </c>
      <c r="M27" s="61">
        <f t="shared" si="4"/>
        <v>31</v>
      </c>
      <c r="N27" s="60">
        <f>VLOOKUP($A27,'Return Data'!$B$7:$R$2292,14,0)</f>
        <v>9.7542000000000009</v>
      </c>
      <c r="O27" s="61">
        <f t="shared" si="8"/>
        <v>30</v>
      </c>
      <c r="P27" s="60">
        <f>VLOOKUP($A27,'Return Data'!$B$7:$R$2292,15,0)</f>
        <v>4.8251999999999997</v>
      </c>
      <c r="Q27" s="61">
        <f>RANK(P27,P$8:P$39,0)</f>
        <v>25</v>
      </c>
      <c r="R27" s="60">
        <f>VLOOKUP($A27,'Return Data'!$B$7:$R$2292,16,0)</f>
        <v>15.285600000000001</v>
      </c>
      <c r="S27" s="62">
        <f t="shared" si="6"/>
        <v>12</v>
      </c>
    </row>
    <row r="28" spans="1:19" x14ac:dyDescent="0.3">
      <c r="A28" s="58" t="s">
        <v>1872</v>
      </c>
      <c r="B28" s="59">
        <f>VLOOKUP($A28,'Return Data'!$B$7:$R$2292,3,0)</f>
        <v>44777</v>
      </c>
      <c r="C28" s="60">
        <f>VLOOKUP($A28,'Return Data'!$B$7:$R$2292,4,0)</f>
        <v>15.6608</v>
      </c>
      <c r="D28" s="60">
        <f>VLOOKUP($A28,'Return Data'!$B$7:$R$2292,10,0)</f>
        <v>3.4912000000000001</v>
      </c>
      <c r="E28" s="61">
        <f t="shared" si="0"/>
        <v>20</v>
      </c>
      <c r="F28" s="60">
        <f>VLOOKUP($A28,'Return Data'!$B$7:$R$2292,11,0)</f>
        <v>-2.0066999999999999</v>
      </c>
      <c r="G28" s="61">
        <f t="shared" si="1"/>
        <v>9</v>
      </c>
      <c r="H28" s="60">
        <f>VLOOKUP($A28,'Return Data'!$B$7:$R$2292,12,0)</f>
        <v>-4.6364000000000001</v>
      </c>
      <c r="I28" s="61">
        <f t="shared" si="2"/>
        <v>16</v>
      </c>
      <c r="J28" s="60">
        <f>VLOOKUP($A28,'Return Data'!$B$7:$R$2292,13,0)</f>
        <v>4.9524999999999997</v>
      </c>
      <c r="K28" s="61">
        <f t="shared" si="3"/>
        <v>9</v>
      </c>
      <c r="L28" s="60">
        <f>VLOOKUP($A28,'Return Data'!$B$7:$R$2292,17,0)</f>
        <v>25.089300000000001</v>
      </c>
      <c r="M28" s="61">
        <f t="shared" si="4"/>
        <v>22</v>
      </c>
      <c r="N28" s="60">
        <f>VLOOKUP($A28,'Return Data'!$B$7:$R$2292,14,0)</f>
        <v>15.770300000000001</v>
      </c>
      <c r="O28" s="61">
        <f t="shared" si="8"/>
        <v>23</v>
      </c>
      <c r="P28" s="60"/>
      <c r="Q28" s="61"/>
      <c r="R28" s="60">
        <f>VLOOKUP($A28,'Return Data'!$B$7:$R$2292,16,0)</f>
        <v>11.639799999999999</v>
      </c>
      <c r="S28" s="62">
        <f t="shared" si="6"/>
        <v>25</v>
      </c>
    </row>
    <row r="29" spans="1:19" x14ac:dyDescent="0.3">
      <c r="A29" s="58" t="s">
        <v>1201</v>
      </c>
      <c r="B29" s="59">
        <f>VLOOKUP($A29,'Return Data'!$B$7:$R$2292,3,0)</f>
        <v>44777</v>
      </c>
      <c r="C29" s="60">
        <f>VLOOKUP($A29,'Return Data'!$B$7:$R$2292,4,0)</f>
        <v>155.32220000000001</v>
      </c>
      <c r="D29" s="60">
        <f>VLOOKUP($A29,'Return Data'!$B$7:$R$2292,10,0)</f>
        <v>6.7354000000000003</v>
      </c>
      <c r="E29" s="61">
        <f t="shared" si="0"/>
        <v>3</v>
      </c>
      <c r="F29" s="60">
        <f>VLOOKUP($A29,'Return Data'!$B$7:$R$2292,11,0)</f>
        <v>3.4394999999999998</v>
      </c>
      <c r="G29" s="61">
        <f t="shared" si="1"/>
        <v>2</v>
      </c>
      <c r="H29" s="60">
        <f>VLOOKUP($A29,'Return Data'!$B$7:$R$2292,12,0)</f>
        <v>3.8126000000000002</v>
      </c>
      <c r="I29" s="61">
        <f t="shared" si="2"/>
        <v>2</v>
      </c>
      <c r="J29" s="60">
        <f>VLOOKUP($A29,'Return Data'!$B$7:$R$2292,13,0)</f>
        <v>18.578299999999999</v>
      </c>
      <c r="K29" s="61">
        <f t="shared" si="3"/>
        <v>1</v>
      </c>
      <c r="L29" s="60">
        <f>VLOOKUP($A29,'Return Data'!$B$7:$R$2292,17,0)</f>
        <v>43.2699</v>
      </c>
      <c r="M29" s="61">
        <f t="shared" si="4"/>
        <v>1</v>
      </c>
      <c r="N29" s="60">
        <f>VLOOKUP($A29,'Return Data'!$B$7:$R$2292,14,0)</f>
        <v>20.110399999999998</v>
      </c>
      <c r="O29" s="61">
        <f t="shared" si="8"/>
        <v>10</v>
      </c>
      <c r="P29" s="60">
        <f>VLOOKUP($A29,'Return Data'!$B$7:$R$2292,15,0)</f>
        <v>12.409000000000001</v>
      </c>
      <c r="Q29" s="61">
        <f>RANK(P29,P$8:P$39,0)</f>
        <v>7</v>
      </c>
      <c r="R29" s="60">
        <f>VLOOKUP($A29,'Return Data'!$B$7:$R$2292,16,0)</f>
        <v>17.112200000000001</v>
      </c>
      <c r="S29" s="62">
        <f t="shared" si="6"/>
        <v>7</v>
      </c>
    </row>
    <row r="30" spans="1:19" x14ac:dyDescent="0.3">
      <c r="A30" s="58" t="s">
        <v>1657</v>
      </c>
      <c r="B30" s="59">
        <f>VLOOKUP($A30,'Return Data'!$B$7:$R$2292,3,0)</f>
        <v>44777</v>
      </c>
      <c r="C30" s="60">
        <f>VLOOKUP($A30,'Return Data'!$B$7:$R$2292,4,0)</f>
        <v>47.757100000000001</v>
      </c>
      <c r="D30" s="60">
        <f>VLOOKUP($A30,'Return Data'!$B$7:$R$2292,10,0)</f>
        <v>2.2058</v>
      </c>
      <c r="E30" s="61">
        <f t="shared" si="0"/>
        <v>26</v>
      </c>
      <c r="F30" s="60">
        <f>VLOOKUP($A30,'Return Data'!$B$7:$R$2292,11,0)</f>
        <v>-3.7416999999999998</v>
      </c>
      <c r="G30" s="61">
        <f t="shared" si="1"/>
        <v>20</v>
      </c>
      <c r="H30" s="60">
        <f>VLOOKUP($A30,'Return Data'!$B$7:$R$2292,12,0)</f>
        <v>-5.7055999999999996</v>
      </c>
      <c r="I30" s="61">
        <f t="shared" si="2"/>
        <v>20</v>
      </c>
      <c r="J30" s="60">
        <f>VLOOKUP($A30,'Return Data'!$B$7:$R$2292,13,0)</f>
        <v>4.0872000000000002</v>
      </c>
      <c r="K30" s="61">
        <f t="shared" si="3"/>
        <v>14</v>
      </c>
      <c r="L30" s="60">
        <f>VLOOKUP($A30,'Return Data'!$B$7:$R$2292,17,0)</f>
        <v>27.085999999999999</v>
      </c>
      <c r="M30" s="61">
        <f t="shared" si="4"/>
        <v>16</v>
      </c>
      <c r="N30" s="60">
        <f>VLOOKUP($A30,'Return Data'!$B$7:$R$2292,14,0)</f>
        <v>24.884799999999998</v>
      </c>
      <c r="O30" s="61">
        <f t="shared" si="8"/>
        <v>3</v>
      </c>
      <c r="P30" s="60">
        <f>VLOOKUP($A30,'Return Data'!$B$7:$R$2292,15,0)</f>
        <v>17.803799999999999</v>
      </c>
      <c r="Q30" s="61">
        <f>RANK(P30,P$8:P$39,0)</f>
        <v>2</v>
      </c>
      <c r="R30" s="60">
        <f>VLOOKUP($A30,'Return Data'!$B$7:$R$2292,16,0)</f>
        <v>18.543800000000001</v>
      </c>
      <c r="S30" s="62">
        <f t="shared" si="6"/>
        <v>3</v>
      </c>
    </row>
    <row r="31" spans="1:19" x14ac:dyDescent="0.3">
      <c r="A31" s="58" t="s">
        <v>1687</v>
      </c>
      <c r="B31" s="59">
        <f>VLOOKUP($A31,'Return Data'!$B$7:$R$2292,3,0)</f>
        <v>44777</v>
      </c>
      <c r="C31" s="60">
        <f>VLOOKUP($A31,'Return Data'!$B$7:$R$2292,4,0)</f>
        <v>24.7</v>
      </c>
      <c r="D31" s="60">
        <f>VLOOKUP($A31,'Return Data'!$B$7:$R$2292,10,0)</f>
        <v>1.9397</v>
      </c>
      <c r="E31" s="61">
        <f t="shared" si="0"/>
        <v>27</v>
      </c>
      <c r="F31" s="60">
        <f>VLOOKUP($A31,'Return Data'!$B$7:$R$2292,11,0)</f>
        <v>-7.8357999999999999</v>
      </c>
      <c r="G31" s="61">
        <f t="shared" si="1"/>
        <v>32</v>
      </c>
      <c r="H31" s="60">
        <f>VLOOKUP($A31,'Return Data'!$B$7:$R$2292,12,0)</f>
        <v>-9.391</v>
      </c>
      <c r="I31" s="61">
        <f t="shared" si="2"/>
        <v>30</v>
      </c>
      <c r="J31" s="60">
        <f>VLOOKUP($A31,'Return Data'!$B$7:$R$2292,13,0)</f>
        <v>-2.4872000000000001</v>
      </c>
      <c r="K31" s="61">
        <f t="shared" si="3"/>
        <v>30</v>
      </c>
      <c r="L31" s="60">
        <f>VLOOKUP($A31,'Return Data'!$B$7:$R$2292,17,0)</f>
        <v>28.365300000000001</v>
      </c>
      <c r="M31" s="61">
        <f t="shared" si="4"/>
        <v>12</v>
      </c>
      <c r="N31" s="60">
        <f>VLOOKUP($A31,'Return Data'!$B$7:$R$2292,14,0)</f>
        <v>25.275200000000002</v>
      </c>
      <c r="O31" s="61">
        <f t="shared" si="8"/>
        <v>2</v>
      </c>
      <c r="P31" s="60">
        <f>VLOOKUP($A31,'Return Data'!$B$7:$R$2292,15,0)</f>
        <v>13.8474</v>
      </c>
      <c r="Q31" s="61">
        <f>RANK(P31,P$8:P$39,0)</f>
        <v>4</v>
      </c>
      <c r="R31" s="60">
        <f>VLOOKUP($A31,'Return Data'!$B$7:$R$2292,16,0)</f>
        <v>12.9512</v>
      </c>
      <c r="S31" s="62">
        <f t="shared" si="6"/>
        <v>20</v>
      </c>
    </row>
    <row r="32" spans="1:19" x14ac:dyDescent="0.3">
      <c r="A32" s="58" t="s">
        <v>1203</v>
      </c>
      <c r="B32" s="59">
        <f>VLOOKUP($A32,'Return Data'!$B$7:$R$2292,3,0)</f>
        <v>44777</v>
      </c>
      <c r="C32" s="60">
        <f>VLOOKUP($A32,'Return Data'!$B$7:$R$2292,4,0)</f>
        <v>413.11559999999997</v>
      </c>
      <c r="D32" s="60">
        <f>VLOOKUP($A32,'Return Data'!$B$7:$R$2292,10,0)</f>
        <v>0.41970000000000002</v>
      </c>
      <c r="E32" s="61">
        <f t="shared" si="0"/>
        <v>31</v>
      </c>
      <c r="F32" s="60">
        <f>VLOOKUP($A32,'Return Data'!$B$7:$R$2292,11,0)</f>
        <v>-3.4245000000000001</v>
      </c>
      <c r="G32" s="61">
        <f t="shared" si="1"/>
        <v>18</v>
      </c>
      <c r="H32" s="60">
        <f>VLOOKUP($A32,'Return Data'!$B$7:$R$2292,12,0)</f>
        <v>-0.79630000000000001</v>
      </c>
      <c r="I32" s="61">
        <f t="shared" si="2"/>
        <v>4</v>
      </c>
      <c r="J32" s="60">
        <f>VLOOKUP($A32,'Return Data'!$B$7:$R$2292,13,0)</f>
        <v>5.7359</v>
      </c>
      <c r="K32" s="61">
        <f t="shared" si="3"/>
        <v>6</v>
      </c>
      <c r="L32" s="60">
        <f>VLOOKUP($A32,'Return Data'!$B$7:$R$2292,17,0)</f>
        <v>40.997999999999998</v>
      </c>
      <c r="M32" s="61">
        <f t="shared" si="4"/>
        <v>2</v>
      </c>
      <c r="N32" s="60">
        <f>VLOOKUP($A32,'Return Data'!$B$7:$R$2292,14,0)</f>
        <v>34.181199999999997</v>
      </c>
      <c r="O32" s="61">
        <f t="shared" si="8"/>
        <v>1</v>
      </c>
      <c r="P32" s="60">
        <f>VLOOKUP($A32,'Return Data'!$B$7:$R$2292,15,0)</f>
        <v>21.284800000000001</v>
      </c>
      <c r="Q32" s="61">
        <f>RANK(P32,P$8:P$39,0)</f>
        <v>1</v>
      </c>
      <c r="R32" s="60">
        <f>VLOOKUP($A32,'Return Data'!$B$7:$R$2292,16,0)</f>
        <v>19.002500000000001</v>
      </c>
      <c r="S32" s="62">
        <f t="shared" si="6"/>
        <v>2</v>
      </c>
    </row>
    <row r="33" spans="1:19" x14ac:dyDescent="0.3">
      <c r="A33" s="58" t="s">
        <v>1689</v>
      </c>
      <c r="B33" s="59">
        <f>VLOOKUP($A33,'Return Data'!$B$7:$R$2292,3,0)</f>
        <v>44777</v>
      </c>
      <c r="C33" s="60">
        <f>VLOOKUP($A33,'Return Data'!$B$7:$R$2292,4,0)</f>
        <v>74.688500000000005</v>
      </c>
      <c r="D33" s="60">
        <f>VLOOKUP($A33,'Return Data'!$B$7:$R$2292,10,0)</f>
        <v>2.7136999999999998</v>
      </c>
      <c r="E33" s="61">
        <f t="shared" si="0"/>
        <v>24</v>
      </c>
      <c r="F33" s="60">
        <f>VLOOKUP($A33,'Return Data'!$B$7:$R$2292,11,0)</f>
        <v>-3.1791999999999998</v>
      </c>
      <c r="G33" s="61">
        <f t="shared" si="1"/>
        <v>17</v>
      </c>
      <c r="H33" s="60">
        <f>VLOOKUP($A33,'Return Data'!$B$7:$R$2292,12,0)</f>
        <v>-4.1139999999999999</v>
      </c>
      <c r="I33" s="61">
        <f t="shared" si="2"/>
        <v>12</v>
      </c>
      <c r="J33" s="60">
        <f>VLOOKUP($A33,'Return Data'!$B$7:$R$2292,13,0)</f>
        <v>3.8239000000000001</v>
      </c>
      <c r="K33" s="61">
        <f t="shared" si="3"/>
        <v>17</v>
      </c>
      <c r="L33" s="60">
        <f>VLOOKUP($A33,'Return Data'!$B$7:$R$2292,17,0)</f>
        <v>28.4041</v>
      </c>
      <c r="M33" s="61">
        <f t="shared" si="4"/>
        <v>10</v>
      </c>
      <c r="N33" s="60">
        <f>VLOOKUP($A33,'Return Data'!$B$7:$R$2292,14,0)</f>
        <v>16.634599999999999</v>
      </c>
      <c r="O33" s="61">
        <f t="shared" si="8"/>
        <v>20</v>
      </c>
      <c r="P33" s="60">
        <f>VLOOKUP($A33,'Return Data'!$B$7:$R$2292,15,0)</f>
        <v>10.9117</v>
      </c>
      <c r="Q33" s="61">
        <f>RANK(P33,P$8:P$39,0)</f>
        <v>15</v>
      </c>
      <c r="R33" s="60">
        <f>VLOOKUP($A33,'Return Data'!$B$7:$R$2292,16,0)</f>
        <v>12.64</v>
      </c>
      <c r="S33" s="62">
        <f t="shared" si="6"/>
        <v>22</v>
      </c>
    </row>
    <row r="34" spans="1:19" x14ac:dyDescent="0.3">
      <c r="A34" s="58" t="s">
        <v>1691</v>
      </c>
      <c r="B34" s="59">
        <f>VLOOKUP($A34,'Return Data'!$B$7:$R$2292,3,0)</f>
        <v>44777</v>
      </c>
      <c r="C34" s="60">
        <f>VLOOKUP($A34,'Return Data'!$B$7:$R$2292,4,0)</f>
        <v>14.551299999999999</v>
      </c>
      <c r="D34" s="60">
        <f>VLOOKUP($A34,'Return Data'!$B$7:$R$2292,10,0)</f>
        <v>5.6417000000000002</v>
      </c>
      <c r="E34" s="61">
        <f t="shared" si="0"/>
        <v>7</v>
      </c>
      <c r="F34" s="60">
        <f>VLOOKUP($A34,'Return Data'!$B$7:$R$2292,11,0)</f>
        <v>-2.5939000000000001</v>
      </c>
      <c r="G34" s="61">
        <f t="shared" si="1"/>
        <v>13</v>
      </c>
      <c r="H34" s="60">
        <f>VLOOKUP($A34,'Return Data'!$B$7:$R$2292,12,0)</f>
        <v>-4.3331999999999997</v>
      </c>
      <c r="I34" s="61">
        <f t="shared" si="2"/>
        <v>14</v>
      </c>
      <c r="J34" s="60">
        <f>VLOOKUP($A34,'Return Data'!$B$7:$R$2292,13,0)</f>
        <v>4.7655000000000003</v>
      </c>
      <c r="K34" s="61">
        <f t="shared" si="3"/>
        <v>10</v>
      </c>
      <c r="L34" s="60">
        <f>VLOOKUP($A34,'Return Data'!$B$7:$R$2292,17,0)</f>
        <v>19.535799999999998</v>
      </c>
      <c r="M34" s="61">
        <f t="shared" si="4"/>
        <v>28</v>
      </c>
      <c r="N34" s="60">
        <f>VLOOKUP($A34,'Return Data'!$B$7:$R$2292,14,0)</f>
        <v>13.7104</v>
      </c>
      <c r="O34" s="61">
        <f t="shared" si="8"/>
        <v>27</v>
      </c>
      <c r="P34" s="60"/>
      <c r="Q34" s="61"/>
      <c r="R34" s="60">
        <f>VLOOKUP($A34,'Return Data'!$B$7:$R$2292,16,0)</f>
        <v>10.227399999999999</v>
      </c>
      <c r="S34" s="62">
        <f t="shared" si="6"/>
        <v>28</v>
      </c>
    </row>
    <row r="35" spans="1:19" x14ac:dyDescent="0.3">
      <c r="A35" s="58" t="s">
        <v>1206</v>
      </c>
      <c r="B35" s="59">
        <f>VLOOKUP($A35,'Return Data'!$B$7:$R$2292,3,0)</f>
        <v>0</v>
      </c>
      <c r="C35" s="60">
        <f>VLOOKUP($A35,'Return Data'!$B$7:$R$2292,4,0)</f>
        <v>0</v>
      </c>
      <c r="D35" s="60">
        <f>VLOOKUP($A35,'Return Data'!$B$7:$R$2292,10,0)</f>
        <v>0</v>
      </c>
      <c r="E35" s="61">
        <f t="shared" si="0"/>
        <v>32</v>
      </c>
      <c r="F35" s="60">
        <f>VLOOKUP($A35,'Return Data'!$B$7:$R$2292,11,0)</f>
        <v>0</v>
      </c>
      <c r="G35" s="61">
        <f t="shared" si="1"/>
        <v>3</v>
      </c>
      <c r="H35" s="60">
        <f>VLOOKUP($A35,'Return Data'!$B$7:$R$2292,12,0)</f>
        <v>0</v>
      </c>
      <c r="I35" s="61">
        <f t="shared" si="2"/>
        <v>3</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44777</v>
      </c>
      <c r="C36" s="60">
        <f>VLOOKUP($A36,'Return Data'!$B$7:$R$2292,4,0)</f>
        <v>15.459300000000001</v>
      </c>
      <c r="D36" s="60">
        <f>VLOOKUP($A36,'Return Data'!$B$7:$R$2292,10,0)</f>
        <v>3.3611</v>
      </c>
      <c r="E36" s="61">
        <f t="shared" si="0"/>
        <v>21</v>
      </c>
      <c r="F36" s="60">
        <f>VLOOKUP($A36,'Return Data'!$B$7:$R$2292,11,0)</f>
        <v>-3.0181</v>
      </c>
      <c r="G36" s="61">
        <f t="shared" si="1"/>
        <v>16</v>
      </c>
      <c r="H36" s="60">
        <f>VLOOKUP($A36,'Return Data'!$B$7:$R$2292,12,0)</f>
        <v>-5.9767999999999999</v>
      </c>
      <c r="I36" s="61">
        <f t="shared" si="2"/>
        <v>22</v>
      </c>
      <c r="J36" s="60">
        <f>VLOOKUP($A36,'Return Data'!$B$7:$R$2292,13,0)</f>
        <v>2.4628999999999999</v>
      </c>
      <c r="K36" s="61">
        <f t="shared" si="3"/>
        <v>21</v>
      </c>
      <c r="L36" s="60">
        <f>VLOOKUP($A36,'Return Data'!$B$7:$R$2292,17,0)</f>
        <v>20.772099999999998</v>
      </c>
      <c r="M36" s="61">
        <f t="shared" si="4"/>
        <v>27</v>
      </c>
      <c r="N36" s="60">
        <f>VLOOKUP($A36,'Return Data'!$B$7:$R$2292,14,0)</f>
        <v>15.7066</v>
      </c>
      <c r="O36" s="61">
        <f>RANK(N36,N$8:N$39,0)</f>
        <v>24</v>
      </c>
      <c r="P36" s="60"/>
      <c r="Q36" s="61"/>
      <c r="R36" s="60">
        <f>VLOOKUP($A36,'Return Data'!$B$7:$R$2292,16,0)</f>
        <v>11.7783</v>
      </c>
      <c r="S36" s="62">
        <f t="shared" si="6"/>
        <v>24</v>
      </c>
    </row>
    <row r="37" spans="1:19" x14ac:dyDescent="0.3">
      <c r="A37" s="58" t="s">
        <v>1693</v>
      </c>
      <c r="B37" s="59">
        <f>VLOOKUP($A37,'Return Data'!$B$7:$R$2292,3,0)</f>
        <v>44777</v>
      </c>
      <c r="C37" s="60">
        <f>VLOOKUP($A37,'Return Data'!$B$7:$R$2292,4,0)</f>
        <v>148.08000000000001</v>
      </c>
      <c r="D37" s="60">
        <f>VLOOKUP($A37,'Return Data'!$B$7:$R$2292,10,0)</f>
        <v>1.1061000000000001</v>
      </c>
      <c r="E37" s="61">
        <f t="shared" si="0"/>
        <v>29</v>
      </c>
      <c r="F37" s="60">
        <f>VLOOKUP($A37,'Return Data'!$B$7:$R$2292,11,0)</f>
        <v>-1.6798</v>
      </c>
      <c r="G37" s="61">
        <f t="shared" si="1"/>
        <v>7</v>
      </c>
      <c r="H37" s="60">
        <f>VLOOKUP($A37,'Return Data'!$B$7:$R$2292,12,0)</f>
        <v>-2.7324999999999999</v>
      </c>
      <c r="I37" s="61">
        <f t="shared" si="2"/>
        <v>9</v>
      </c>
      <c r="J37" s="60">
        <f>VLOOKUP($A37,'Return Data'!$B$7:$R$2292,13,0)</f>
        <v>4.3331</v>
      </c>
      <c r="K37" s="61">
        <f t="shared" si="3"/>
        <v>13</v>
      </c>
      <c r="L37" s="60">
        <f>VLOOKUP($A37,'Return Data'!$B$7:$R$2292,17,0)</f>
        <v>21.938400000000001</v>
      </c>
      <c r="M37" s="61">
        <f t="shared" si="4"/>
        <v>26</v>
      </c>
      <c r="N37" s="60">
        <f>VLOOKUP($A37,'Return Data'!$B$7:$R$2292,14,0)</f>
        <v>12.895300000000001</v>
      </c>
      <c r="O37" s="61">
        <f>RANK(N37,N$8:N$39,0)</f>
        <v>28</v>
      </c>
      <c r="P37" s="60">
        <f>VLOOKUP($A37,'Return Data'!$B$7:$R$2292,15,0)</f>
        <v>5.7614999999999998</v>
      </c>
      <c r="Q37" s="61">
        <f>RANK(P37,P$8:P$39,0)</f>
        <v>24</v>
      </c>
      <c r="R37" s="60">
        <f>VLOOKUP($A37,'Return Data'!$B$7:$R$2292,16,0)</f>
        <v>9.9068000000000005</v>
      </c>
      <c r="S37" s="62">
        <f t="shared" si="6"/>
        <v>29</v>
      </c>
    </row>
    <row r="38" spans="1:19" x14ac:dyDescent="0.3">
      <c r="A38" s="58" t="s">
        <v>1679</v>
      </c>
      <c r="B38" s="59">
        <f>VLOOKUP($A38,'Return Data'!$B$7:$R$2292,3,0)</f>
        <v>44777</v>
      </c>
      <c r="C38" s="60">
        <f>VLOOKUP($A38,'Return Data'!$B$7:$R$2292,4,0)</f>
        <v>32.83</v>
      </c>
      <c r="D38" s="60">
        <f>VLOOKUP($A38,'Return Data'!$B$7:$R$2292,10,0)</f>
        <v>4.1231</v>
      </c>
      <c r="E38" s="61">
        <f t="shared" si="0"/>
        <v>16</v>
      </c>
      <c r="F38" s="60">
        <f>VLOOKUP($A38,'Return Data'!$B$7:$R$2292,11,0)</f>
        <v>-2.2334999999999998</v>
      </c>
      <c r="G38" s="61">
        <f t="shared" si="1"/>
        <v>10</v>
      </c>
      <c r="H38" s="60">
        <f>VLOOKUP($A38,'Return Data'!$B$7:$R$2292,12,0)</f>
        <v>-5.5523999999999996</v>
      </c>
      <c r="I38" s="61">
        <f t="shared" si="2"/>
        <v>19</v>
      </c>
      <c r="J38" s="60">
        <f>VLOOKUP($A38,'Return Data'!$B$7:$R$2292,13,0)</f>
        <v>3.8923999999999999</v>
      </c>
      <c r="K38" s="61">
        <f t="shared" si="3"/>
        <v>16</v>
      </c>
      <c r="L38" s="60">
        <f>VLOOKUP($A38,'Return Data'!$B$7:$R$2292,17,0)</f>
        <v>27.770199999999999</v>
      </c>
      <c r="M38" s="61">
        <f t="shared" si="4"/>
        <v>13</v>
      </c>
      <c r="N38" s="60">
        <f>VLOOKUP($A38,'Return Data'!$B$7:$R$2292,14,0)</f>
        <v>21.005800000000001</v>
      </c>
      <c r="O38" s="61">
        <f>RANK(N38,N$8:N$39,0)</f>
        <v>7</v>
      </c>
      <c r="P38" s="60">
        <f>VLOOKUP($A38,'Return Data'!$B$7:$R$2292,15,0)</f>
        <v>12.6145</v>
      </c>
      <c r="Q38" s="61">
        <f>RANK(P38,P$8:P$39,0)</f>
        <v>6</v>
      </c>
      <c r="R38" s="60">
        <f>VLOOKUP($A38,'Return Data'!$B$7:$R$2292,16,0)</f>
        <v>11.241099999999999</v>
      </c>
      <c r="S38" s="62">
        <f t="shared" si="6"/>
        <v>27</v>
      </c>
    </row>
    <row r="39" spans="1:19" x14ac:dyDescent="0.3">
      <c r="A39" s="58" t="s">
        <v>1745</v>
      </c>
      <c r="B39" s="59">
        <f>VLOOKUP($A39,'Return Data'!$B$7:$R$2292,3,0)</f>
        <v>44777</v>
      </c>
      <c r="C39" s="60">
        <f>VLOOKUP($A39,'Return Data'!$B$7:$R$2292,4,0)</f>
        <v>241.11250000000001</v>
      </c>
      <c r="D39" s="60">
        <f>VLOOKUP($A39,'Return Data'!$B$7:$R$2292,10,0)</f>
        <v>3.9418000000000002</v>
      </c>
      <c r="E39" s="61">
        <f t="shared" si="0"/>
        <v>18</v>
      </c>
      <c r="F39" s="60">
        <f>VLOOKUP($A39,'Return Data'!$B$7:$R$2292,11,0)</f>
        <v>-5.6689999999999996</v>
      </c>
      <c r="G39" s="61">
        <f t="shared" si="1"/>
        <v>30</v>
      </c>
      <c r="H39" s="60">
        <f>VLOOKUP($A39,'Return Data'!$B$7:$R$2292,12,0)</f>
        <v>-10.53</v>
      </c>
      <c r="I39" s="61">
        <f t="shared" si="2"/>
        <v>32</v>
      </c>
      <c r="J39" s="60">
        <f>VLOOKUP($A39,'Return Data'!$B$7:$R$2292,13,0)</f>
        <v>-2.0301999999999998</v>
      </c>
      <c r="K39" s="61">
        <f t="shared" si="3"/>
        <v>28</v>
      </c>
      <c r="L39" s="60">
        <f>VLOOKUP($A39,'Return Data'!$B$7:$R$2292,17,0)</f>
        <v>27.656700000000001</v>
      </c>
      <c r="M39" s="61">
        <f t="shared" si="4"/>
        <v>15</v>
      </c>
      <c r="N39" s="60">
        <f>VLOOKUP($A39,'Return Data'!$B$7:$R$2292,14,0)</f>
        <v>21.851099999999999</v>
      </c>
      <c r="O39" s="61">
        <f>RANK(N39,N$8:N$39,0)</f>
        <v>5</v>
      </c>
      <c r="P39" s="60">
        <f>VLOOKUP($A39,'Return Data'!$B$7:$R$2292,15,0)</f>
        <v>14.3573</v>
      </c>
      <c r="Q39" s="61">
        <f>RANK(P39,P$8:P$39,0)</f>
        <v>3</v>
      </c>
      <c r="R39" s="60">
        <f>VLOOKUP($A39,'Return Data'!$B$7:$R$2292,16,0)</f>
        <v>15.2295</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3.8201187500000002</v>
      </c>
      <c r="E41" s="69"/>
      <c r="F41" s="70">
        <f>AVERAGE(F8:F39)</f>
        <v>-3.0324093750000003</v>
      </c>
      <c r="G41" s="69"/>
      <c r="H41" s="70">
        <f>AVERAGE(H8:H39)</f>
        <v>-4.6510656250000002</v>
      </c>
      <c r="I41" s="69"/>
      <c r="J41" s="70">
        <f>AVERAGE(J8:J39)</f>
        <v>3.3878031249999996</v>
      </c>
      <c r="K41" s="69"/>
      <c r="L41" s="70">
        <f>AVERAGE(L8:L39)</f>
        <v>26.395356250000006</v>
      </c>
      <c r="M41" s="69"/>
      <c r="N41" s="70">
        <f>AVERAGE(N8:N39)</f>
        <v>18.67574333333333</v>
      </c>
      <c r="O41" s="69"/>
      <c r="P41" s="70">
        <f>AVERAGE(P8:P39)</f>
        <v>11.414492000000001</v>
      </c>
      <c r="Q41" s="69"/>
      <c r="R41" s="70">
        <f>AVERAGE(R8:R39)</f>
        <v>13.930706249999997</v>
      </c>
      <c r="S41" s="71"/>
    </row>
    <row r="42" spans="1:19" x14ac:dyDescent="0.3">
      <c r="A42" s="68" t="s">
        <v>28</v>
      </c>
      <c r="B42" s="69"/>
      <c r="C42" s="69"/>
      <c r="D42" s="70">
        <f>MIN(D8:D39)</f>
        <v>0</v>
      </c>
      <c r="E42" s="69"/>
      <c r="F42" s="70">
        <f>MIN(F8:F39)</f>
        <v>-7.8357999999999999</v>
      </c>
      <c r="G42" s="69"/>
      <c r="H42" s="70">
        <f>MIN(H8:H39)</f>
        <v>-10.53</v>
      </c>
      <c r="I42" s="69"/>
      <c r="J42" s="70">
        <f>MIN(J8:J39)</f>
        <v>-7.1193</v>
      </c>
      <c r="K42" s="69"/>
      <c r="L42" s="70">
        <f>MIN(L8:L39)</f>
        <v>0</v>
      </c>
      <c r="M42" s="69"/>
      <c r="N42" s="70">
        <f>MIN(N8:N39)</f>
        <v>9.7542000000000009</v>
      </c>
      <c r="O42" s="69"/>
      <c r="P42" s="70">
        <f>MIN(P8:P39)</f>
        <v>4.8251999999999997</v>
      </c>
      <c r="Q42" s="69"/>
      <c r="R42" s="70">
        <f>MIN(R8:R39)</f>
        <v>0</v>
      </c>
      <c r="S42" s="71"/>
    </row>
    <row r="43" spans="1:19" ht="15" thickBot="1" x14ac:dyDescent="0.35">
      <c r="A43" s="72" t="s">
        <v>29</v>
      </c>
      <c r="B43" s="73"/>
      <c r="C43" s="73"/>
      <c r="D43" s="74">
        <f>MAX(D8:D39)</f>
        <v>7.4901</v>
      </c>
      <c r="E43" s="73"/>
      <c r="F43" s="74">
        <f>MAX(F8:F39)</f>
        <v>3.7839999999999998</v>
      </c>
      <c r="G43" s="73"/>
      <c r="H43" s="74">
        <f>MAX(H8:H39)</f>
        <v>4.6048</v>
      </c>
      <c r="I43" s="73"/>
      <c r="J43" s="74">
        <f>MAX(J8:J39)</f>
        <v>18.578299999999999</v>
      </c>
      <c r="K43" s="73"/>
      <c r="L43" s="74">
        <f>MAX(L8:L39)</f>
        <v>43.2699</v>
      </c>
      <c r="M43" s="73"/>
      <c r="N43" s="74">
        <f>MAX(N8:N39)</f>
        <v>34.181199999999997</v>
      </c>
      <c r="O43" s="73"/>
      <c r="P43" s="74">
        <f>MAX(P8:P39)</f>
        <v>21.284800000000001</v>
      </c>
      <c r="Q43" s="73"/>
      <c r="R43" s="74">
        <f>MAX(R8:R39)</f>
        <v>21.669899999999998</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44777</v>
      </c>
      <c r="C8" s="60">
        <f>VLOOKUP($A8,'Return Data'!$B$7:$R$2292,4,0)</f>
        <v>70.330500000000001</v>
      </c>
      <c r="D8" s="60">
        <f>VLOOKUP($A8,'Return Data'!$B$7:$R$2292,10,0)</f>
        <v>0.87880000000000003</v>
      </c>
      <c r="E8" s="61">
        <f t="shared" ref="E8:E21" si="0">RANK(D8,D$8:D$21,0)</f>
        <v>14</v>
      </c>
      <c r="F8" s="60">
        <f>VLOOKUP($A8,'Return Data'!$B$7:$R$2292,11,0)</f>
        <v>-4.3661000000000003</v>
      </c>
      <c r="G8" s="61">
        <f t="shared" ref="G8:G21" si="1">RANK(F8,F$8:F$21,0)</f>
        <v>12</v>
      </c>
      <c r="H8" s="60">
        <f>VLOOKUP($A8,'Return Data'!$B$7:$R$2292,12,0)</f>
        <v>-6.3525</v>
      </c>
      <c r="I8" s="61">
        <f t="shared" ref="I8:I21" si="2">RANK(H8,H$8:H$21,0)</f>
        <v>13</v>
      </c>
      <c r="J8" s="60">
        <f>VLOOKUP($A8,'Return Data'!$B$7:$R$2292,13,0)</f>
        <v>-1.1523000000000001</v>
      </c>
      <c r="K8" s="61">
        <f t="shared" ref="K8:K21" si="3">RANK(J8,J$8:J$21,0)</f>
        <v>14</v>
      </c>
      <c r="L8" s="60">
        <f>VLOOKUP($A8,'Return Data'!$B$7:$R$2292,17,0)</f>
        <v>30.873799999999999</v>
      </c>
      <c r="M8" s="61">
        <f t="shared" ref="M8:M21" si="4">RANK(L8,L$8:L$21,0)</f>
        <v>5</v>
      </c>
      <c r="N8" s="60">
        <f>VLOOKUP($A8,'Return Data'!$B$7:$R$2292,14,0)</f>
        <v>15.863099999999999</v>
      </c>
      <c r="O8" s="61">
        <f t="shared" ref="O8:O19" si="5">RANK(N8,N$8:N$21,0)</f>
        <v>12</v>
      </c>
      <c r="P8" s="60">
        <f>VLOOKUP($A8,'Return Data'!$B$7:$R$2292,15,0)</f>
        <v>4.6082999999999998</v>
      </c>
      <c r="Q8" s="61">
        <f>RANK(P8,P$8:P$21,0)</f>
        <v>12</v>
      </c>
      <c r="R8" s="60">
        <f>VLOOKUP($A8,'Return Data'!$B$7:$R$2292,16,0)</f>
        <v>14.5448</v>
      </c>
      <c r="S8" s="62">
        <f t="shared" ref="S8:S21" si="6">RANK(R8,R$8:R$21,0)</f>
        <v>9</v>
      </c>
    </row>
    <row r="9" spans="1:20" x14ac:dyDescent="0.3">
      <c r="A9" s="58" t="s">
        <v>31</v>
      </c>
      <c r="B9" s="59">
        <f>VLOOKUP($A9,'Return Data'!$B$7:$R$2292,3,0)</f>
        <v>44777</v>
      </c>
      <c r="C9" s="60">
        <f>VLOOKUP($A9,'Return Data'!$B$7:$R$2292,4,0)</f>
        <v>424.29</v>
      </c>
      <c r="D9" s="60">
        <f>VLOOKUP($A9,'Return Data'!$B$7:$R$2292,10,0)</f>
        <v>3.2694999999999999</v>
      </c>
      <c r="E9" s="61">
        <f t="shared" si="0"/>
        <v>9</v>
      </c>
      <c r="F9" s="60">
        <f>VLOOKUP($A9,'Return Data'!$B$7:$R$2292,11,0)</f>
        <v>-3.8296999999999999</v>
      </c>
      <c r="G9" s="61">
        <f t="shared" si="1"/>
        <v>10</v>
      </c>
      <c r="H9" s="60">
        <f>VLOOKUP($A9,'Return Data'!$B$7:$R$2292,12,0)</f>
        <v>-4.8662000000000001</v>
      </c>
      <c r="I9" s="61">
        <f t="shared" si="2"/>
        <v>11</v>
      </c>
      <c r="J9" s="60">
        <f>VLOOKUP($A9,'Return Data'!$B$7:$R$2292,13,0)</f>
        <v>4.71</v>
      </c>
      <c r="K9" s="61">
        <f t="shared" si="3"/>
        <v>7</v>
      </c>
      <c r="L9" s="60">
        <f>VLOOKUP($A9,'Return Data'!$B$7:$R$2292,17,0)</f>
        <v>28.1557</v>
      </c>
      <c r="M9" s="61">
        <f t="shared" si="4"/>
        <v>9</v>
      </c>
      <c r="N9" s="60">
        <f>VLOOKUP($A9,'Return Data'!$B$7:$R$2292,14,0)</f>
        <v>16.745000000000001</v>
      </c>
      <c r="O9" s="61">
        <f t="shared" si="5"/>
        <v>9</v>
      </c>
      <c r="P9" s="60">
        <f>VLOOKUP($A9,'Return Data'!$B$7:$R$2292,15,0)</f>
        <v>9.7255000000000003</v>
      </c>
      <c r="Q9" s="61">
        <f>RANK(P9,P$8:P$21,0)</f>
        <v>6</v>
      </c>
      <c r="R9" s="60">
        <f>VLOOKUP($A9,'Return Data'!$B$7:$R$2292,16,0)</f>
        <v>14.0419</v>
      </c>
      <c r="S9" s="62">
        <f t="shared" si="6"/>
        <v>11</v>
      </c>
    </row>
    <row r="10" spans="1:20" x14ac:dyDescent="0.3">
      <c r="A10" s="58" t="s">
        <v>32</v>
      </c>
      <c r="B10" s="59">
        <f>VLOOKUP($A10,'Return Data'!$B$7:$R$2292,3,0)</f>
        <v>44777</v>
      </c>
      <c r="C10" s="60">
        <f>VLOOKUP($A10,'Return Data'!$B$7:$R$2292,4,0)</f>
        <v>256.95</v>
      </c>
      <c r="D10" s="60">
        <f>VLOOKUP($A10,'Return Data'!$B$7:$R$2292,10,0)</f>
        <v>2.7841</v>
      </c>
      <c r="E10" s="61">
        <f t="shared" si="0"/>
        <v>11</v>
      </c>
      <c r="F10" s="60">
        <f>VLOOKUP($A10,'Return Data'!$B$7:$R$2292,11,0)</f>
        <v>0.40639999999999998</v>
      </c>
      <c r="G10" s="61">
        <f t="shared" si="1"/>
        <v>3</v>
      </c>
      <c r="H10" s="60">
        <f>VLOOKUP($A10,'Return Data'!$B$7:$R$2292,12,0)</f>
        <v>3.7804000000000002</v>
      </c>
      <c r="I10" s="61">
        <f t="shared" si="2"/>
        <v>1</v>
      </c>
      <c r="J10" s="60">
        <f>VLOOKUP($A10,'Return Data'!$B$7:$R$2292,13,0)</f>
        <v>14.418699999999999</v>
      </c>
      <c r="K10" s="61">
        <f t="shared" si="3"/>
        <v>1</v>
      </c>
      <c r="L10" s="60">
        <f>VLOOKUP($A10,'Return Data'!$B$7:$R$2292,17,0)</f>
        <v>33.441600000000001</v>
      </c>
      <c r="M10" s="61">
        <f t="shared" si="4"/>
        <v>3</v>
      </c>
      <c r="N10" s="60">
        <f>VLOOKUP($A10,'Return Data'!$B$7:$R$2292,14,0)</f>
        <v>23.2699</v>
      </c>
      <c r="O10" s="61">
        <f t="shared" si="5"/>
        <v>2</v>
      </c>
      <c r="P10" s="60">
        <f>VLOOKUP($A10,'Return Data'!$B$7:$R$2292,15,0)</f>
        <v>13.2866</v>
      </c>
      <c r="Q10" s="61">
        <f>RANK(P10,P$8:P$21,0)</f>
        <v>1</v>
      </c>
      <c r="R10" s="60">
        <f>VLOOKUP($A10,'Return Data'!$B$7:$R$2292,16,0)</f>
        <v>19.79</v>
      </c>
      <c r="S10" s="62">
        <f t="shared" si="6"/>
        <v>1</v>
      </c>
    </row>
    <row r="11" spans="1:20" x14ac:dyDescent="0.3">
      <c r="A11" s="58" t="s">
        <v>33</v>
      </c>
      <c r="B11" s="59">
        <f>VLOOKUP($A11,'Return Data'!$B$7:$R$2292,3,0)</f>
        <v>44777</v>
      </c>
      <c r="C11" s="60">
        <f>VLOOKUP($A11,'Return Data'!$B$7:$R$2292,4,0)</f>
        <v>15.72</v>
      </c>
      <c r="D11" s="60">
        <f>VLOOKUP($A11,'Return Data'!$B$7:$R$2292,10,0)</f>
        <v>3.9683000000000002</v>
      </c>
      <c r="E11" s="61">
        <f t="shared" si="0"/>
        <v>5</v>
      </c>
      <c r="F11" s="60">
        <f>VLOOKUP($A11,'Return Data'!$B$7:$R$2292,11,0)</f>
        <v>-2.3601999999999999</v>
      </c>
      <c r="G11" s="61">
        <f t="shared" si="1"/>
        <v>7</v>
      </c>
      <c r="H11" s="60">
        <f>VLOOKUP($A11,'Return Data'!$B$7:$R$2292,12,0)</f>
        <v>-3.7355</v>
      </c>
      <c r="I11" s="61">
        <f t="shared" si="2"/>
        <v>8</v>
      </c>
      <c r="J11" s="60">
        <f>VLOOKUP($A11,'Return Data'!$B$7:$R$2292,13,0)</f>
        <v>4.3132000000000001</v>
      </c>
      <c r="K11" s="61">
        <f t="shared" si="3"/>
        <v>9</v>
      </c>
      <c r="L11" s="60">
        <f>VLOOKUP($A11,'Return Data'!$B$7:$R$2292,17,0)</f>
        <v>27.3035</v>
      </c>
      <c r="M11" s="61">
        <f t="shared" si="4"/>
        <v>12</v>
      </c>
      <c r="N11" s="60">
        <f>VLOOKUP($A11,'Return Data'!$B$7:$R$2292,14,0)</f>
        <v>16.930399999999999</v>
      </c>
      <c r="O11" s="61">
        <f t="shared" si="5"/>
        <v>8</v>
      </c>
      <c r="P11" s="60"/>
      <c r="Q11" s="61"/>
      <c r="R11" s="60">
        <f>VLOOKUP($A11,'Return Data'!$B$7:$R$2292,16,0)</f>
        <v>12.1045</v>
      </c>
      <c r="S11" s="62">
        <f t="shared" si="6"/>
        <v>13</v>
      </c>
    </row>
    <row r="12" spans="1:20" x14ac:dyDescent="0.3">
      <c r="A12" s="58" t="s">
        <v>34</v>
      </c>
      <c r="B12" s="59">
        <f>VLOOKUP($A12,'Return Data'!$B$7:$R$2292,3,0)</f>
        <v>44777</v>
      </c>
      <c r="C12" s="60">
        <f>VLOOKUP($A12,'Return Data'!$B$7:$R$2292,4,0)</f>
        <v>88.322000000000003</v>
      </c>
      <c r="D12" s="60">
        <f>VLOOKUP($A12,'Return Data'!$B$7:$R$2292,10,0)</f>
        <v>1.3216000000000001</v>
      </c>
      <c r="E12" s="61">
        <f t="shared" si="0"/>
        <v>13</v>
      </c>
      <c r="F12" s="60">
        <f>VLOOKUP($A12,'Return Data'!$B$7:$R$2292,11,0)</f>
        <v>-4.1436999999999999</v>
      </c>
      <c r="G12" s="61">
        <f t="shared" si="1"/>
        <v>11</v>
      </c>
      <c r="H12" s="60">
        <f>VLOOKUP($A12,'Return Data'!$B$7:$R$2292,12,0)</f>
        <v>1.1012</v>
      </c>
      <c r="I12" s="61">
        <f t="shared" si="2"/>
        <v>2</v>
      </c>
      <c r="J12" s="60">
        <f>VLOOKUP($A12,'Return Data'!$B$7:$R$2292,13,0)</f>
        <v>7.9466999999999999</v>
      </c>
      <c r="K12" s="61">
        <f t="shared" si="3"/>
        <v>3</v>
      </c>
      <c r="L12" s="60">
        <f>VLOOKUP($A12,'Return Data'!$B$7:$R$2292,17,0)</f>
        <v>48.280299999999997</v>
      </c>
      <c r="M12" s="61">
        <f t="shared" si="4"/>
        <v>1</v>
      </c>
      <c r="N12" s="60">
        <f>VLOOKUP($A12,'Return Data'!$B$7:$R$2292,14,0)</f>
        <v>25.3872</v>
      </c>
      <c r="O12" s="61">
        <f t="shared" si="5"/>
        <v>1</v>
      </c>
      <c r="P12" s="60">
        <f>VLOOKUP($A12,'Return Data'!$B$7:$R$2292,15,0)</f>
        <v>11.7996</v>
      </c>
      <c r="Q12" s="61">
        <f t="shared" ref="Q12:Q19" si="7">RANK(P12,P$8:P$21,0)</f>
        <v>4</v>
      </c>
      <c r="R12" s="60">
        <f>VLOOKUP($A12,'Return Data'!$B$7:$R$2292,16,0)</f>
        <v>16.308599999999998</v>
      </c>
      <c r="S12" s="62">
        <f t="shared" si="6"/>
        <v>4</v>
      </c>
    </row>
    <row r="13" spans="1:20" x14ac:dyDescent="0.3">
      <c r="A13" s="58" t="s">
        <v>35</v>
      </c>
      <c r="B13" s="59">
        <f>VLOOKUP($A13,'Return Data'!$B$7:$R$2292,3,0)</f>
        <v>44777</v>
      </c>
      <c r="C13" s="60">
        <f>VLOOKUP($A13,'Return Data'!$B$7:$R$2292,4,0)</f>
        <v>16.7971</v>
      </c>
      <c r="D13" s="60">
        <f>VLOOKUP($A13,'Return Data'!$B$7:$R$2292,10,0)</f>
        <v>3.8127</v>
      </c>
      <c r="E13" s="61">
        <f t="shared" si="0"/>
        <v>6</v>
      </c>
      <c r="F13" s="60">
        <f>VLOOKUP($A13,'Return Data'!$B$7:$R$2292,11,0)</f>
        <v>-3.5093000000000001</v>
      </c>
      <c r="G13" s="61">
        <f t="shared" si="1"/>
        <v>9</v>
      </c>
      <c r="H13" s="60">
        <f>VLOOKUP($A13,'Return Data'!$B$7:$R$2292,12,0)</f>
        <v>-4.9965000000000002</v>
      </c>
      <c r="I13" s="61">
        <f t="shared" si="2"/>
        <v>12</v>
      </c>
      <c r="J13" s="60">
        <f>VLOOKUP($A13,'Return Data'!$B$7:$R$2292,13,0)</f>
        <v>4.0750999999999999</v>
      </c>
      <c r="K13" s="61">
        <f t="shared" si="3"/>
        <v>10</v>
      </c>
      <c r="L13" s="60">
        <f>VLOOKUP($A13,'Return Data'!$B$7:$R$2292,17,0)</f>
        <v>25.011900000000001</v>
      </c>
      <c r="M13" s="61">
        <f t="shared" si="4"/>
        <v>13</v>
      </c>
      <c r="N13" s="60">
        <f>VLOOKUP($A13,'Return Data'!$B$7:$R$2292,14,0)</f>
        <v>16.140499999999999</v>
      </c>
      <c r="O13" s="61">
        <f t="shared" si="5"/>
        <v>10</v>
      </c>
      <c r="P13" s="60">
        <f>VLOOKUP($A13,'Return Data'!$B$7:$R$2292,15,0)</f>
        <v>5.1387</v>
      </c>
      <c r="Q13" s="61">
        <f t="shared" si="7"/>
        <v>11</v>
      </c>
      <c r="R13" s="60">
        <f>VLOOKUP($A13,'Return Data'!$B$7:$R$2292,16,0)</f>
        <v>7.7915000000000001</v>
      </c>
      <c r="S13" s="62">
        <f t="shared" si="6"/>
        <v>14</v>
      </c>
    </row>
    <row r="14" spans="1:20" x14ac:dyDescent="0.3">
      <c r="A14" s="58" t="s">
        <v>36</v>
      </c>
      <c r="B14" s="59">
        <f>VLOOKUP($A14,'Return Data'!$B$7:$R$2292,3,0)</f>
        <v>44777</v>
      </c>
      <c r="C14" s="60">
        <f>VLOOKUP($A14,'Return Data'!$B$7:$R$2292,4,0)</f>
        <v>398.41131625383701</v>
      </c>
      <c r="D14" s="60">
        <f>VLOOKUP($A14,'Return Data'!$B$7:$R$2292,10,0)</f>
        <v>3.6185</v>
      </c>
      <c r="E14" s="61">
        <f t="shared" si="0"/>
        <v>7</v>
      </c>
      <c r="F14" s="60">
        <f>VLOOKUP($A14,'Return Data'!$B$7:$R$2292,11,0)</f>
        <v>-5.7915999999999999</v>
      </c>
      <c r="G14" s="61">
        <f t="shared" si="1"/>
        <v>14</v>
      </c>
      <c r="H14" s="60">
        <f>VLOOKUP($A14,'Return Data'!$B$7:$R$2292,12,0)</f>
        <v>-7.1744000000000003</v>
      </c>
      <c r="I14" s="61">
        <f t="shared" si="2"/>
        <v>14</v>
      </c>
      <c r="J14" s="60">
        <f>VLOOKUP($A14,'Return Data'!$B$7:$R$2292,13,0)</f>
        <v>1.6202000000000001</v>
      </c>
      <c r="K14" s="61">
        <f t="shared" si="3"/>
        <v>13</v>
      </c>
      <c r="L14" s="60">
        <f>VLOOKUP($A14,'Return Data'!$B$7:$R$2292,17,0)</f>
        <v>28.851700000000001</v>
      </c>
      <c r="M14" s="61">
        <f t="shared" si="4"/>
        <v>7</v>
      </c>
      <c r="N14" s="60">
        <f>VLOOKUP($A14,'Return Data'!$B$7:$R$2292,14,0)</f>
        <v>18.405000000000001</v>
      </c>
      <c r="O14" s="61">
        <f t="shared" si="5"/>
        <v>7</v>
      </c>
      <c r="P14" s="60">
        <f>VLOOKUP($A14,'Return Data'!$B$7:$R$2292,15,0)</f>
        <v>9.3061000000000007</v>
      </c>
      <c r="Q14" s="61">
        <f t="shared" si="7"/>
        <v>8</v>
      </c>
      <c r="R14" s="60">
        <f>VLOOKUP($A14,'Return Data'!$B$7:$R$2292,16,0)</f>
        <v>15.7532</v>
      </c>
      <c r="S14" s="62">
        <f t="shared" si="6"/>
        <v>5</v>
      </c>
    </row>
    <row r="15" spans="1:20" x14ac:dyDescent="0.3">
      <c r="A15" s="58" t="s">
        <v>37</v>
      </c>
      <c r="B15" s="59">
        <f>VLOOKUP($A15,'Return Data'!$B$7:$R$2292,3,0)</f>
        <v>44777</v>
      </c>
      <c r="C15" s="60">
        <f>VLOOKUP($A15,'Return Data'!$B$7:$R$2292,4,0)</f>
        <v>56.475000000000001</v>
      </c>
      <c r="D15" s="60">
        <f>VLOOKUP($A15,'Return Data'!$B$7:$R$2292,10,0)</f>
        <v>2.1488</v>
      </c>
      <c r="E15" s="61">
        <f t="shared" si="0"/>
        <v>12</v>
      </c>
      <c r="F15" s="60">
        <f>VLOOKUP($A15,'Return Data'!$B$7:$R$2292,11,0)</f>
        <v>-4.6562000000000001</v>
      </c>
      <c r="G15" s="61">
        <f t="shared" si="1"/>
        <v>13</v>
      </c>
      <c r="H15" s="60">
        <f>VLOOKUP($A15,'Return Data'!$B$7:$R$2292,12,0)</f>
        <v>-4.5820999999999996</v>
      </c>
      <c r="I15" s="61">
        <f t="shared" si="2"/>
        <v>10</v>
      </c>
      <c r="J15" s="60">
        <f>VLOOKUP($A15,'Return Data'!$B$7:$R$2292,13,0)</f>
        <v>4.5503999999999998</v>
      </c>
      <c r="K15" s="61">
        <f t="shared" si="3"/>
        <v>8</v>
      </c>
      <c r="L15" s="60">
        <f>VLOOKUP($A15,'Return Data'!$B$7:$R$2292,17,0)</f>
        <v>29.903199999999998</v>
      </c>
      <c r="M15" s="61">
        <f t="shared" si="4"/>
        <v>6</v>
      </c>
      <c r="N15" s="60">
        <f>VLOOKUP($A15,'Return Data'!$B$7:$R$2292,14,0)</f>
        <v>19.146100000000001</v>
      </c>
      <c r="O15" s="61">
        <f t="shared" si="5"/>
        <v>6</v>
      </c>
      <c r="P15" s="60">
        <f>VLOOKUP($A15,'Return Data'!$B$7:$R$2292,15,0)</f>
        <v>9.6856000000000009</v>
      </c>
      <c r="Q15" s="61">
        <f t="shared" si="7"/>
        <v>7</v>
      </c>
      <c r="R15" s="60">
        <f>VLOOKUP($A15,'Return Data'!$B$7:$R$2292,16,0)</f>
        <v>14.7559</v>
      </c>
      <c r="S15" s="62">
        <f t="shared" si="6"/>
        <v>8</v>
      </c>
    </row>
    <row r="16" spans="1:20" x14ac:dyDescent="0.3">
      <c r="A16" s="58" t="s">
        <v>38</v>
      </c>
      <c r="B16" s="59">
        <f>VLOOKUP($A16,'Return Data'!$B$7:$R$2292,3,0)</f>
        <v>44777</v>
      </c>
      <c r="C16" s="60">
        <f>VLOOKUP($A16,'Return Data'!$B$7:$R$2292,4,0)</f>
        <v>121.1675</v>
      </c>
      <c r="D16" s="60">
        <f>VLOOKUP($A16,'Return Data'!$B$7:$R$2292,10,0)</f>
        <v>3.1219999999999999</v>
      </c>
      <c r="E16" s="61">
        <f t="shared" si="0"/>
        <v>10</v>
      </c>
      <c r="F16" s="60">
        <f>VLOOKUP($A16,'Return Data'!$B$7:$R$2292,11,0)</f>
        <v>-2.7507000000000001</v>
      </c>
      <c r="G16" s="61">
        <f t="shared" si="1"/>
        <v>8</v>
      </c>
      <c r="H16" s="60">
        <f>VLOOKUP($A16,'Return Data'!$B$7:$R$2292,12,0)</f>
        <v>-3.8552</v>
      </c>
      <c r="I16" s="61">
        <f t="shared" si="2"/>
        <v>9</v>
      </c>
      <c r="J16" s="60">
        <f>VLOOKUP($A16,'Return Data'!$B$7:$R$2292,13,0)</f>
        <v>5.1143000000000001</v>
      </c>
      <c r="K16" s="61">
        <f t="shared" si="3"/>
        <v>6</v>
      </c>
      <c r="L16" s="60">
        <f>VLOOKUP($A16,'Return Data'!$B$7:$R$2292,17,0)</f>
        <v>32.475000000000001</v>
      </c>
      <c r="M16" s="61">
        <f t="shared" si="4"/>
        <v>4</v>
      </c>
      <c r="N16" s="60">
        <f>VLOOKUP($A16,'Return Data'!$B$7:$R$2292,14,0)</f>
        <v>20.773399999999999</v>
      </c>
      <c r="O16" s="61">
        <f t="shared" si="5"/>
        <v>4</v>
      </c>
      <c r="P16" s="60">
        <f>VLOOKUP($A16,'Return Data'!$B$7:$R$2292,15,0)</f>
        <v>12.480600000000001</v>
      </c>
      <c r="Q16" s="61">
        <f t="shared" si="7"/>
        <v>2</v>
      </c>
      <c r="R16" s="60">
        <f>VLOOKUP($A16,'Return Data'!$B$7:$R$2292,16,0)</f>
        <v>15.64</v>
      </c>
      <c r="S16" s="62">
        <f t="shared" si="6"/>
        <v>6</v>
      </c>
    </row>
    <row r="17" spans="1:19" x14ac:dyDescent="0.3">
      <c r="A17" s="58" t="s">
        <v>39</v>
      </c>
      <c r="B17" s="59">
        <f>VLOOKUP($A17,'Return Data'!$B$7:$R$2292,3,0)</f>
        <v>44777</v>
      </c>
      <c r="C17" s="60">
        <f>VLOOKUP($A17,'Return Data'!$B$7:$R$2292,4,0)</f>
        <v>76.48</v>
      </c>
      <c r="D17" s="60">
        <f>VLOOKUP($A17,'Return Data'!$B$7:$R$2292,10,0)</f>
        <v>5.1127000000000002</v>
      </c>
      <c r="E17" s="61">
        <f t="shared" si="0"/>
        <v>2</v>
      </c>
      <c r="F17" s="60">
        <f>VLOOKUP($A17,'Return Data'!$B$7:$R$2292,11,0)</f>
        <v>0.61829999999999996</v>
      </c>
      <c r="G17" s="61">
        <f t="shared" si="1"/>
        <v>1</v>
      </c>
      <c r="H17" s="60">
        <f>VLOOKUP($A17,'Return Data'!$B$7:$R$2292,12,0)</f>
        <v>-2.8332000000000002</v>
      </c>
      <c r="I17" s="61">
        <f t="shared" si="2"/>
        <v>5</v>
      </c>
      <c r="J17" s="60">
        <f>VLOOKUP($A17,'Return Data'!$B$7:$R$2292,13,0)</f>
        <v>2.8094999999999999</v>
      </c>
      <c r="K17" s="61">
        <f t="shared" si="3"/>
        <v>12</v>
      </c>
      <c r="L17" s="60">
        <f>VLOOKUP($A17,'Return Data'!$B$7:$R$2292,17,0)</f>
        <v>27.726199999999999</v>
      </c>
      <c r="M17" s="61">
        <f t="shared" si="4"/>
        <v>10</v>
      </c>
      <c r="N17" s="60">
        <f>VLOOKUP($A17,'Return Data'!$B$7:$R$2292,14,0)</f>
        <v>13.661199999999999</v>
      </c>
      <c r="O17" s="61">
        <f t="shared" si="5"/>
        <v>13</v>
      </c>
      <c r="P17" s="60">
        <f>VLOOKUP($A17,'Return Data'!$B$7:$R$2292,15,0)</f>
        <v>8.2170000000000005</v>
      </c>
      <c r="Q17" s="61">
        <f t="shared" si="7"/>
        <v>10</v>
      </c>
      <c r="R17" s="60">
        <f>VLOOKUP($A17,'Return Data'!$B$7:$R$2292,16,0)</f>
        <v>13.0123</v>
      </c>
      <c r="S17" s="62">
        <f t="shared" si="6"/>
        <v>12</v>
      </c>
    </row>
    <row r="18" spans="1:19" x14ac:dyDescent="0.3">
      <c r="A18" s="58" t="s">
        <v>40</v>
      </c>
      <c r="B18" s="59">
        <f>VLOOKUP($A18,'Return Data'!$B$7:$R$2292,3,0)</f>
        <v>44777</v>
      </c>
      <c r="C18" s="60">
        <f>VLOOKUP($A18,'Return Data'!$B$7:$R$2292,4,0)</f>
        <v>196.43459999999999</v>
      </c>
      <c r="D18" s="60">
        <f>VLOOKUP($A18,'Return Data'!$B$7:$R$2292,10,0)</f>
        <v>3.5972</v>
      </c>
      <c r="E18" s="61">
        <f t="shared" si="0"/>
        <v>8</v>
      </c>
      <c r="F18" s="60">
        <f>VLOOKUP($A18,'Return Data'!$B$7:$R$2292,11,0)</f>
        <v>-0.44240000000000002</v>
      </c>
      <c r="G18" s="61">
        <f t="shared" si="1"/>
        <v>4</v>
      </c>
      <c r="H18" s="60">
        <f>VLOOKUP($A18,'Return Data'!$B$7:$R$2292,12,0)</f>
        <v>-2.7789999999999999</v>
      </c>
      <c r="I18" s="61">
        <f t="shared" si="2"/>
        <v>4</v>
      </c>
      <c r="J18" s="60">
        <f>VLOOKUP($A18,'Return Data'!$B$7:$R$2292,13,0)</f>
        <v>6.9645999999999999</v>
      </c>
      <c r="K18" s="61">
        <f t="shared" si="3"/>
        <v>4</v>
      </c>
      <c r="L18" s="60">
        <f>VLOOKUP($A18,'Return Data'!$B$7:$R$2292,17,0)</f>
        <v>23.2517</v>
      </c>
      <c r="M18" s="61">
        <f t="shared" si="4"/>
        <v>14</v>
      </c>
      <c r="N18" s="60">
        <f>VLOOKUP($A18,'Return Data'!$B$7:$R$2292,14,0)</f>
        <v>15.869</v>
      </c>
      <c r="O18" s="61">
        <f t="shared" si="5"/>
        <v>11</v>
      </c>
      <c r="P18" s="60">
        <f>VLOOKUP($A18,'Return Data'!$B$7:$R$2292,15,0)</f>
        <v>8.7235999999999994</v>
      </c>
      <c r="Q18" s="61">
        <f t="shared" si="7"/>
        <v>9</v>
      </c>
      <c r="R18" s="60">
        <f>VLOOKUP($A18,'Return Data'!$B$7:$R$2292,16,0)</f>
        <v>17.872</v>
      </c>
      <c r="S18" s="62">
        <f t="shared" si="6"/>
        <v>2</v>
      </c>
    </row>
    <row r="19" spans="1:19" x14ac:dyDescent="0.3">
      <c r="A19" s="58" t="s">
        <v>43</v>
      </c>
      <c r="B19" s="59">
        <f>VLOOKUP($A19,'Return Data'!$B$7:$R$2292,3,0)</f>
        <v>44777</v>
      </c>
      <c r="C19" s="60">
        <f>VLOOKUP($A19,'Return Data'!$B$7:$R$2292,4,0)</f>
        <v>413.49860000000001</v>
      </c>
      <c r="D19" s="60">
        <f>VLOOKUP($A19,'Return Data'!$B$7:$R$2292,10,0)</f>
        <v>4.6574999999999998</v>
      </c>
      <c r="E19" s="61">
        <f t="shared" si="0"/>
        <v>3</v>
      </c>
      <c r="F19" s="60">
        <f>VLOOKUP($A19,'Return Data'!$B$7:$R$2292,11,0)</f>
        <v>0.57969999999999999</v>
      </c>
      <c r="G19" s="61">
        <f t="shared" si="1"/>
        <v>2</v>
      </c>
      <c r="H19" s="60">
        <f>VLOOKUP($A19,'Return Data'!$B$7:$R$2292,12,0)</f>
        <v>0.1535</v>
      </c>
      <c r="I19" s="61">
        <f t="shared" si="2"/>
        <v>3</v>
      </c>
      <c r="J19" s="60">
        <f>VLOOKUP($A19,'Return Data'!$B$7:$R$2292,13,0)</f>
        <v>12.5871</v>
      </c>
      <c r="K19" s="61">
        <f t="shared" si="3"/>
        <v>2</v>
      </c>
      <c r="L19" s="60">
        <f>VLOOKUP($A19,'Return Data'!$B$7:$R$2292,17,0)</f>
        <v>42.3932</v>
      </c>
      <c r="M19" s="61">
        <f t="shared" si="4"/>
        <v>2</v>
      </c>
      <c r="N19" s="60">
        <f>VLOOKUP($A19,'Return Data'!$B$7:$R$2292,14,0)</f>
        <v>22.151900000000001</v>
      </c>
      <c r="O19" s="61">
        <f t="shared" si="5"/>
        <v>3</v>
      </c>
      <c r="P19" s="60">
        <f>VLOOKUP($A19,'Return Data'!$B$7:$R$2292,15,0)</f>
        <v>10.072800000000001</v>
      </c>
      <c r="Q19" s="61">
        <f t="shared" si="7"/>
        <v>5</v>
      </c>
      <c r="R19" s="60">
        <f>VLOOKUP($A19,'Return Data'!$B$7:$R$2292,16,0)</f>
        <v>17.175599999999999</v>
      </c>
      <c r="S19" s="62">
        <f t="shared" si="6"/>
        <v>3</v>
      </c>
    </row>
    <row r="20" spans="1:19" x14ac:dyDescent="0.3">
      <c r="A20" s="58" t="s">
        <v>44</v>
      </c>
      <c r="B20" s="59">
        <f>VLOOKUP($A20,'Return Data'!$B$7:$R$2292,3,0)</f>
        <v>44777</v>
      </c>
      <c r="C20" s="60">
        <f>VLOOKUP($A20,'Return Data'!$B$7:$R$2292,4,0)</f>
        <v>16.79</v>
      </c>
      <c r="D20" s="60">
        <f>VLOOKUP($A20,'Return Data'!$B$7:$R$2292,10,0)</f>
        <v>4.5454999999999997</v>
      </c>
      <c r="E20" s="61">
        <f t="shared" si="0"/>
        <v>4</v>
      </c>
      <c r="F20" s="60">
        <f>VLOOKUP($A20,'Return Data'!$B$7:$R$2292,11,0)</f>
        <v>-0.59209999999999996</v>
      </c>
      <c r="G20" s="61">
        <f t="shared" si="1"/>
        <v>5</v>
      </c>
      <c r="H20" s="60">
        <f>VLOOKUP($A20,'Return Data'!$B$7:$R$2292,12,0)</f>
        <v>-3.004</v>
      </c>
      <c r="I20" s="61">
        <f t="shared" si="2"/>
        <v>7</v>
      </c>
      <c r="J20" s="60">
        <f>VLOOKUP($A20,'Return Data'!$B$7:$R$2292,13,0)</f>
        <v>6.5354999999999999</v>
      </c>
      <c r="K20" s="61">
        <f t="shared" si="3"/>
        <v>5</v>
      </c>
      <c r="L20" s="60">
        <f>VLOOKUP($A20,'Return Data'!$B$7:$R$2292,17,0)</f>
        <v>27.489699999999999</v>
      </c>
      <c r="M20" s="61">
        <f t="shared" si="4"/>
        <v>11</v>
      </c>
      <c r="N20" s="60"/>
      <c r="O20" s="61"/>
      <c r="P20" s="60"/>
      <c r="Q20" s="61"/>
      <c r="R20" s="60">
        <f>VLOOKUP($A20,'Return Data'!$B$7:$R$2292,16,0)</f>
        <v>15.184200000000001</v>
      </c>
      <c r="S20" s="62">
        <f t="shared" si="6"/>
        <v>7</v>
      </c>
    </row>
    <row r="21" spans="1:19" x14ac:dyDescent="0.3">
      <c r="A21" s="58" t="s">
        <v>45</v>
      </c>
      <c r="B21" s="59">
        <f>VLOOKUP($A21,'Return Data'!$B$7:$R$2292,3,0)</f>
        <v>44777</v>
      </c>
      <c r="C21" s="60">
        <f>VLOOKUP($A21,'Return Data'!$B$7:$R$2292,4,0)</f>
        <v>99.396299999999997</v>
      </c>
      <c r="D21" s="60">
        <f>VLOOKUP($A21,'Return Data'!$B$7:$R$2292,10,0)</f>
        <v>5.5072000000000001</v>
      </c>
      <c r="E21" s="61">
        <f t="shared" si="0"/>
        <v>1</v>
      </c>
      <c r="F21" s="60">
        <f>VLOOKUP($A21,'Return Data'!$B$7:$R$2292,11,0)</f>
        <v>-2.2875000000000001</v>
      </c>
      <c r="G21" s="61">
        <f t="shared" si="1"/>
        <v>6</v>
      </c>
      <c r="H21" s="60">
        <f>VLOOKUP($A21,'Return Data'!$B$7:$R$2292,12,0)</f>
        <v>-2.9460000000000002</v>
      </c>
      <c r="I21" s="61">
        <f t="shared" si="2"/>
        <v>6</v>
      </c>
      <c r="J21" s="60">
        <f>VLOOKUP($A21,'Return Data'!$B$7:$R$2292,13,0)</f>
        <v>3.6383999999999999</v>
      </c>
      <c r="K21" s="61">
        <f t="shared" si="3"/>
        <v>11</v>
      </c>
      <c r="L21" s="60">
        <f>VLOOKUP($A21,'Return Data'!$B$7:$R$2292,17,0)</f>
        <v>28.193899999999999</v>
      </c>
      <c r="M21" s="61">
        <f t="shared" si="4"/>
        <v>8</v>
      </c>
      <c r="N21" s="60">
        <f>VLOOKUP($A21,'Return Data'!$B$7:$R$2292,14,0)</f>
        <v>20.028099999999998</v>
      </c>
      <c r="O21" s="61">
        <f>RANK(N21,N$8:N$21,0)</f>
        <v>5</v>
      </c>
      <c r="P21" s="60">
        <f>VLOOKUP($A21,'Return Data'!$B$7:$R$2292,15,0)</f>
        <v>12.274800000000001</v>
      </c>
      <c r="Q21" s="61">
        <f>RANK(P21,P$8:P$21,0)</f>
        <v>3</v>
      </c>
      <c r="R21" s="60">
        <f>VLOOKUP($A21,'Return Data'!$B$7:$R$2292,16,0)</f>
        <v>14.4168</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3.4531714285714279</v>
      </c>
      <c r="E23" s="69"/>
      <c r="F23" s="70">
        <f>AVERAGE(F8:F21)</f>
        <v>-2.366078571428571</v>
      </c>
      <c r="G23" s="69"/>
      <c r="H23" s="70">
        <f>AVERAGE(H8:H21)</f>
        <v>-3.0063928571428562</v>
      </c>
      <c r="I23" s="69"/>
      <c r="J23" s="70">
        <f>AVERAGE(J8:J21)</f>
        <v>5.5808142857142853</v>
      </c>
      <c r="K23" s="69"/>
      <c r="L23" s="70">
        <f>AVERAGE(L8:L21)</f>
        <v>30.953671428571422</v>
      </c>
      <c r="M23" s="69"/>
      <c r="N23" s="70">
        <f>AVERAGE(N8:N21)</f>
        <v>18.797753846153849</v>
      </c>
      <c r="O23" s="69"/>
      <c r="P23" s="70">
        <f>AVERAGE(P8:P21)</f>
        <v>9.6099333333333341</v>
      </c>
      <c r="Q23" s="69"/>
      <c r="R23" s="70">
        <f>AVERAGE(R8:R21)</f>
        <v>14.885092857142855</v>
      </c>
      <c r="S23" s="71"/>
    </row>
    <row r="24" spans="1:19" x14ac:dyDescent="0.3">
      <c r="A24" s="68" t="s">
        <v>28</v>
      </c>
      <c r="B24" s="69"/>
      <c r="C24" s="69"/>
      <c r="D24" s="70">
        <f>MIN(D8:D21)</f>
        <v>0.87880000000000003</v>
      </c>
      <c r="E24" s="69"/>
      <c r="F24" s="70">
        <f>MIN(F8:F21)</f>
        <v>-5.7915999999999999</v>
      </c>
      <c r="G24" s="69"/>
      <c r="H24" s="70">
        <f>MIN(H8:H21)</f>
        <v>-7.1744000000000003</v>
      </c>
      <c r="I24" s="69"/>
      <c r="J24" s="70">
        <f>MIN(J8:J21)</f>
        <v>-1.1523000000000001</v>
      </c>
      <c r="K24" s="69"/>
      <c r="L24" s="70">
        <f>MIN(L8:L21)</f>
        <v>23.2517</v>
      </c>
      <c r="M24" s="69"/>
      <c r="N24" s="70">
        <f>MIN(N8:N21)</f>
        <v>13.661199999999999</v>
      </c>
      <c r="O24" s="69"/>
      <c r="P24" s="70">
        <f>MIN(P8:P21)</f>
        <v>4.6082999999999998</v>
      </c>
      <c r="Q24" s="69"/>
      <c r="R24" s="70">
        <f>MIN(R8:R21)</f>
        <v>7.7915000000000001</v>
      </c>
      <c r="S24" s="71"/>
    </row>
    <row r="25" spans="1:19" ht="15" thickBot="1" x14ac:dyDescent="0.35">
      <c r="A25" s="72" t="s">
        <v>29</v>
      </c>
      <c r="B25" s="73"/>
      <c r="C25" s="73"/>
      <c r="D25" s="74">
        <f>MAX(D8:D21)</f>
        <v>5.5072000000000001</v>
      </c>
      <c r="E25" s="73"/>
      <c r="F25" s="74">
        <f>MAX(F8:F21)</f>
        <v>0.61829999999999996</v>
      </c>
      <c r="G25" s="73"/>
      <c r="H25" s="74">
        <f>MAX(H8:H21)</f>
        <v>3.7804000000000002</v>
      </c>
      <c r="I25" s="73"/>
      <c r="J25" s="74">
        <f>MAX(J8:J21)</f>
        <v>14.418699999999999</v>
      </c>
      <c r="K25" s="73"/>
      <c r="L25" s="74">
        <f>MAX(L8:L21)</f>
        <v>48.280299999999997</v>
      </c>
      <c r="M25" s="73"/>
      <c r="N25" s="74">
        <f>MAX(N8:N21)</f>
        <v>25.3872</v>
      </c>
      <c r="O25" s="73"/>
      <c r="P25" s="74">
        <f>MAX(P8:P21)</f>
        <v>13.2866</v>
      </c>
      <c r="Q25" s="73"/>
      <c r="R25" s="74">
        <f>MAX(R8:R21)</f>
        <v>19.79</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44777</v>
      </c>
      <c r="C8" s="60">
        <f>VLOOKUP($A8,'Return Data'!$B$7:$R$2292,4,0)</f>
        <v>652.49</v>
      </c>
      <c r="D8" s="60">
        <f>VLOOKUP($A8,'Return Data'!$B$7:$R$2292,10,0)</f>
        <v>0.31979999999999997</v>
      </c>
      <c r="E8" s="61">
        <f t="shared" ref="E8:E33" si="0">RANK(D8,D$8:D$33,0)</f>
        <v>26</v>
      </c>
      <c r="F8" s="60">
        <f>VLOOKUP($A8,'Return Data'!$B$7:$R$2292,11,0)</f>
        <v>-10.701000000000001</v>
      </c>
      <c r="G8" s="61">
        <f t="shared" ref="G8:G33" si="1">RANK(F8,F$8:F$33,0)</f>
        <v>26</v>
      </c>
      <c r="H8" s="60">
        <f>VLOOKUP($A8,'Return Data'!$B$7:$R$2292,12,0)</f>
        <v>-12.6812</v>
      </c>
      <c r="I8" s="61">
        <f t="shared" ref="I8:I33" si="2">RANK(H8,H$8:H$33,0)</f>
        <v>26</v>
      </c>
      <c r="J8" s="60">
        <f>VLOOKUP($A8,'Return Data'!$B$7:$R$2292,13,0)</f>
        <v>-4.1498999999999997</v>
      </c>
      <c r="K8" s="61">
        <f>RANK(J8,J$8:J$33,0)</f>
        <v>26</v>
      </c>
      <c r="L8" s="60">
        <f>VLOOKUP($A8,'Return Data'!$B$7:$R$2292,17,0)</f>
        <v>26.360499999999998</v>
      </c>
      <c r="M8" s="61">
        <f>RANK(L8,L$8:L$33,0)</f>
        <v>24</v>
      </c>
      <c r="N8" s="60">
        <f>VLOOKUP($A8,'Return Data'!$B$7:$R$2292,14,0)</f>
        <v>18.248899999999999</v>
      </c>
      <c r="O8" s="61">
        <f>RANK(N8,N$8:N$33,0)</f>
        <v>20</v>
      </c>
      <c r="P8" s="60">
        <f>VLOOKUP($A8,'Return Data'!$B$7:$R$2292,15,0)</f>
        <v>8.2777999999999992</v>
      </c>
      <c r="Q8" s="61">
        <f>RANK(P8,P$8:P$33,0)</f>
        <v>21</v>
      </c>
      <c r="R8" s="60">
        <f>VLOOKUP($A8,'Return Data'!$B$7:$R$2292,16,0)</f>
        <v>15.4956</v>
      </c>
      <c r="S8" s="62">
        <f>RANK(R8,R$8:R$33,0)</f>
        <v>16</v>
      </c>
    </row>
    <row r="9" spans="1:20" x14ac:dyDescent="0.3">
      <c r="A9" s="58" t="s">
        <v>860</v>
      </c>
      <c r="B9" s="59">
        <f>VLOOKUP($A9,'Return Data'!$B$7:$R$2292,3,0)</f>
        <v>44777</v>
      </c>
      <c r="C9" s="60">
        <f>VLOOKUP($A9,'Return Data'!$B$7:$R$2292,4,0)</f>
        <v>21.53</v>
      </c>
      <c r="D9" s="60">
        <f>VLOOKUP($A9,'Return Data'!$B$7:$R$2292,10,0)</f>
        <v>3.7589999999999999</v>
      </c>
      <c r="E9" s="61">
        <f t="shared" si="0"/>
        <v>20</v>
      </c>
      <c r="F9" s="60">
        <f>VLOOKUP($A9,'Return Data'!$B$7:$R$2292,11,0)</f>
        <v>-2.0918999999999999</v>
      </c>
      <c r="G9" s="61">
        <f t="shared" si="1"/>
        <v>18</v>
      </c>
      <c r="H9" s="60">
        <f>VLOOKUP($A9,'Return Data'!$B$7:$R$2292,12,0)</f>
        <v>-3.798</v>
      </c>
      <c r="I9" s="61">
        <f t="shared" si="2"/>
        <v>18</v>
      </c>
      <c r="J9" s="60">
        <f>VLOOKUP($A9,'Return Data'!$B$7:$R$2292,13,0)</f>
        <v>6.0068999999999999</v>
      </c>
      <c r="K9" s="61">
        <f t="shared" ref="K9:K33" si="3">RANK(J9,J$8:J$33,0)</f>
        <v>14</v>
      </c>
      <c r="L9" s="60">
        <f>VLOOKUP($A9,'Return Data'!$B$7:$R$2292,17,0)</f>
        <v>33.117100000000001</v>
      </c>
      <c r="M9" s="61">
        <f t="shared" ref="M9:M33" si="4">RANK(L9,L$8:L$33,0)</f>
        <v>7</v>
      </c>
      <c r="N9" s="60">
        <f>VLOOKUP($A9,'Return Data'!$B$7:$R$2292,14,0)</f>
        <v>25.2394</v>
      </c>
      <c r="O9" s="61">
        <f t="shared" ref="O9:O33" si="5">RANK(N9,N$8:N$33,0)</f>
        <v>2</v>
      </c>
      <c r="P9" s="60"/>
      <c r="Q9" s="61"/>
      <c r="R9" s="60">
        <f>VLOOKUP($A9,'Return Data'!$B$7:$R$2292,16,0)</f>
        <v>22.450399999999998</v>
      </c>
      <c r="S9" s="62">
        <f t="shared" ref="S9:S33" si="6">RANK(R9,R$8:R$33,0)</f>
        <v>3</v>
      </c>
    </row>
    <row r="10" spans="1:20" x14ac:dyDescent="0.3">
      <c r="A10" s="58" t="s">
        <v>2032</v>
      </c>
      <c r="B10" s="59">
        <f>VLOOKUP($A10,'Return Data'!$B$7:$R$2292,3,0)</f>
        <v>44777</v>
      </c>
      <c r="C10" s="60">
        <f>VLOOKUP($A10,'Return Data'!$B$7:$R$2292,4,0)</f>
        <v>60.6</v>
      </c>
      <c r="D10" s="60">
        <f>VLOOKUP($A10,'Return Data'!$B$7:$R$2292,10,0)</f>
        <v>5.4829999999999997</v>
      </c>
      <c r="E10" s="61">
        <f t="shared" si="0"/>
        <v>6</v>
      </c>
      <c r="F10" s="60">
        <f>VLOOKUP($A10,'Return Data'!$B$7:$R$2292,11,0)</f>
        <v>-2.4626000000000001</v>
      </c>
      <c r="G10" s="61">
        <f t="shared" si="1"/>
        <v>20</v>
      </c>
      <c r="H10" s="60">
        <f>VLOOKUP($A10,'Return Data'!$B$7:$R$2292,12,0)</f>
        <v>-3.7025000000000001</v>
      </c>
      <c r="I10" s="61">
        <f t="shared" si="2"/>
        <v>15</v>
      </c>
      <c r="J10" s="60">
        <f>VLOOKUP($A10,'Return Data'!$B$7:$R$2292,13,0)</f>
        <v>2.8338999999999999</v>
      </c>
      <c r="K10" s="61">
        <f t="shared" si="3"/>
        <v>22</v>
      </c>
      <c r="L10" s="60">
        <f>VLOOKUP($A10,'Return Data'!$B$7:$R$2292,17,0)</f>
        <v>29.081700000000001</v>
      </c>
      <c r="M10" s="61">
        <f t="shared" si="4"/>
        <v>21</v>
      </c>
      <c r="N10" s="60">
        <f>VLOOKUP($A10,'Return Data'!$B$7:$R$2292,14,0)</f>
        <v>21.323899999999998</v>
      </c>
      <c r="O10" s="61">
        <f t="shared" si="5"/>
        <v>11</v>
      </c>
      <c r="P10" s="60">
        <f>VLOOKUP($A10,'Return Data'!$B$7:$R$2292,15,0)</f>
        <v>11.0512</v>
      </c>
      <c r="Q10" s="61">
        <f t="shared" ref="Q10:Q33" si="7">RANK(P10,P$8:P$33,0)</f>
        <v>16</v>
      </c>
      <c r="R10" s="60">
        <f>VLOOKUP($A10,'Return Data'!$B$7:$R$2292,16,0)</f>
        <v>13.202199999999999</v>
      </c>
      <c r="S10" s="62">
        <f t="shared" si="6"/>
        <v>23</v>
      </c>
    </row>
    <row r="11" spans="1:20" x14ac:dyDescent="0.3">
      <c r="A11" s="58" t="s">
        <v>862</v>
      </c>
      <c r="B11" s="59">
        <f>VLOOKUP($A11,'Return Data'!$B$7:$R$2292,3,0)</f>
        <v>44777</v>
      </c>
      <c r="C11" s="60">
        <f>VLOOKUP($A11,'Return Data'!$B$7:$R$2292,4,0)</f>
        <v>177.3</v>
      </c>
      <c r="D11" s="60">
        <f>VLOOKUP($A11,'Return Data'!$B$7:$R$2292,10,0)</f>
        <v>5.8444000000000003</v>
      </c>
      <c r="E11" s="61">
        <f t="shared" si="0"/>
        <v>4</v>
      </c>
      <c r="F11" s="60">
        <f>VLOOKUP($A11,'Return Data'!$B$7:$R$2292,11,0)</f>
        <v>-1.6093</v>
      </c>
      <c r="G11" s="61">
        <f t="shared" si="1"/>
        <v>12</v>
      </c>
      <c r="H11" s="60">
        <f>VLOOKUP($A11,'Return Data'!$B$7:$R$2292,12,0)</f>
        <v>-2.6520000000000001</v>
      </c>
      <c r="I11" s="61">
        <f t="shared" si="2"/>
        <v>12</v>
      </c>
      <c r="J11" s="60">
        <f>VLOOKUP($A11,'Return Data'!$B$7:$R$2292,13,0)</f>
        <v>6.0914000000000001</v>
      </c>
      <c r="K11" s="61">
        <f t="shared" si="3"/>
        <v>13</v>
      </c>
      <c r="L11" s="60">
        <f>VLOOKUP($A11,'Return Data'!$B$7:$R$2292,17,0)</f>
        <v>31.5715</v>
      </c>
      <c r="M11" s="61">
        <f t="shared" si="4"/>
        <v>13</v>
      </c>
      <c r="N11" s="60">
        <f>VLOOKUP($A11,'Return Data'!$B$7:$R$2292,14,0)</f>
        <v>24.163499999999999</v>
      </c>
      <c r="O11" s="61">
        <f t="shared" si="5"/>
        <v>4</v>
      </c>
      <c r="P11" s="60">
        <f>VLOOKUP($A11,'Return Data'!$B$7:$R$2292,15,0)</f>
        <v>14.2194</v>
      </c>
      <c r="Q11" s="61">
        <f t="shared" si="7"/>
        <v>4</v>
      </c>
      <c r="R11" s="60">
        <f>VLOOKUP($A11,'Return Data'!$B$7:$R$2292,16,0)</f>
        <v>21.333600000000001</v>
      </c>
      <c r="S11" s="62">
        <f t="shared" si="6"/>
        <v>5</v>
      </c>
    </row>
    <row r="12" spans="1:20" x14ac:dyDescent="0.3">
      <c r="A12" s="58" t="s">
        <v>864</v>
      </c>
      <c r="B12" s="59">
        <f>VLOOKUP($A12,'Return Data'!$B$7:$R$2292,3,0)</f>
        <v>44777</v>
      </c>
      <c r="C12" s="60">
        <f>VLOOKUP($A12,'Return Data'!$B$7:$R$2292,4,0)</f>
        <v>378.69299999999998</v>
      </c>
      <c r="D12" s="60">
        <f>VLOOKUP($A12,'Return Data'!$B$7:$R$2292,10,0)</f>
        <v>5.4440999999999997</v>
      </c>
      <c r="E12" s="61">
        <f t="shared" si="0"/>
        <v>7</v>
      </c>
      <c r="F12" s="60">
        <f>VLOOKUP($A12,'Return Data'!$B$7:$R$2292,11,0)</f>
        <v>-1.7305999999999999</v>
      </c>
      <c r="G12" s="61">
        <f t="shared" si="1"/>
        <v>13</v>
      </c>
      <c r="H12" s="60">
        <f>VLOOKUP($A12,'Return Data'!$B$7:$R$2292,12,0)</f>
        <v>-4.6387</v>
      </c>
      <c r="I12" s="61">
        <f t="shared" si="2"/>
        <v>24</v>
      </c>
      <c r="J12" s="60">
        <f>VLOOKUP($A12,'Return Data'!$B$7:$R$2292,13,0)</f>
        <v>0.12690000000000001</v>
      </c>
      <c r="K12" s="61">
        <f t="shared" si="3"/>
        <v>25</v>
      </c>
      <c r="L12" s="60">
        <f>VLOOKUP($A12,'Return Data'!$B$7:$R$2292,17,0)</f>
        <v>28.568899999999999</v>
      </c>
      <c r="M12" s="61">
        <f t="shared" si="4"/>
        <v>23</v>
      </c>
      <c r="N12" s="60">
        <f>VLOOKUP($A12,'Return Data'!$B$7:$R$2292,14,0)</f>
        <v>20.072299999999998</v>
      </c>
      <c r="O12" s="61">
        <f t="shared" si="5"/>
        <v>13</v>
      </c>
      <c r="P12" s="60">
        <f>VLOOKUP($A12,'Return Data'!$B$7:$R$2292,15,0)</f>
        <v>11.9217</v>
      </c>
      <c r="Q12" s="61">
        <f t="shared" si="7"/>
        <v>14</v>
      </c>
      <c r="R12" s="60">
        <f>VLOOKUP($A12,'Return Data'!$B$7:$R$2292,16,0)</f>
        <v>16.0732</v>
      </c>
      <c r="S12" s="62">
        <f t="shared" si="6"/>
        <v>12</v>
      </c>
    </row>
    <row r="13" spans="1:20" x14ac:dyDescent="0.3">
      <c r="A13" s="58" t="s">
        <v>866</v>
      </c>
      <c r="B13" s="59">
        <f>VLOOKUP($A13,'Return Data'!$B$7:$R$2292,3,0)</f>
        <v>44777</v>
      </c>
      <c r="C13" s="60">
        <f>VLOOKUP($A13,'Return Data'!$B$7:$R$2292,4,0)</f>
        <v>58.895000000000003</v>
      </c>
      <c r="D13" s="60">
        <f>VLOOKUP($A13,'Return Data'!$B$7:$R$2292,10,0)</f>
        <v>6.1535000000000002</v>
      </c>
      <c r="E13" s="61">
        <f t="shared" si="0"/>
        <v>2</v>
      </c>
      <c r="F13" s="60">
        <f>VLOOKUP($A13,'Return Data'!$B$7:$R$2292,11,0)</f>
        <v>-0.42770000000000002</v>
      </c>
      <c r="G13" s="61">
        <f t="shared" si="1"/>
        <v>7</v>
      </c>
      <c r="H13" s="60">
        <f>VLOOKUP($A13,'Return Data'!$B$7:$R$2292,12,0)</f>
        <v>-1.4672000000000001</v>
      </c>
      <c r="I13" s="61">
        <f t="shared" si="2"/>
        <v>9</v>
      </c>
      <c r="J13" s="60">
        <f>VLOOKUP($A13,'Return Data'!$B$7:$R$2292,13,0)</f>
        <v>6.3220999999999998</v>
      </c>
      <c r="K13" s="61">
        <f t="shared" si="3"/>
        <v>12</v>
      </c>
      <c r="L13" s="60">
        <f>VLOOKUP($A13,'Return Data'!$B$7:$R$2292,17,0)</f>
        <v>31.745100000000001</v>
      </c>
      <c r="M13" s="61">
        <f t="shared" si="4"/>
        <v>12</v>
      </c>
      <c r="N13" s="60">
        <f>VLOOKUP($A13,'Return Data'!$B$7:$R$2292,14,0)</f>
        <v>22.660799999999998</v>
      </c>
      <c r="O13" s="61">
        <f t="shared" si="5"/>
        <v>5</v>
      </c>
      <c r="P13" s="60">
        <f>VLOOKUP($A13,'Return Data'!$B$7:$R$2292,15,0)</f>
        <v>14.8927</v>
      </c>
      <c r="Q13" s="61">
        <f t="shared" si="7"/>
        <v>2</v>
      </c>
      <c r="R13" s="60">
        <f>VLOOKUP($A13,'Return Data'!$B$7:$R$2292,16,0)</f>
        <v>15.9055</v>
      </c>
      <c r="S13" s="62">
        <f t="shared" si="6"/>
        <v>14</v>
      </c>
    </row>
    <row r="14" spans="1:20" x14ac:dyDescent="0.3">
      <c r="A14" s="58" t="s">
        <v>869</v>
      </c>
      <c r="B14" s="59">
        <f>VLOOKUP($A14,'Return Data'!$B$7:$R$2292,3,0)</f>
        <v>44777</v>
      </c>
      <c r="C14" s="60">
        <f>VLOOKUP($A14,'Return Data'!$B$7:$R$2292,4,0)</f>
        <v>130.82900000000001</v>
      </c>
      <c r="D14" s="60">
        <f>VLOOKUP($A14,'Return Data'!$B$7:$R$2292,10,0)</f>
        <v>5.7854999999999999</v>
      </c>
      <c r="E14" s="61">
        <f t="shared" si="0"/>
        <v>5</v>
      </c>
      <c r="F14" s="60">
        <f>VLOOKUP($A14,'Return Data'!$B$7:$R$2292,11,0)</f>
        <v>-2.1776</v>
      </c>
      <c r="G14" s="61">
        <f t="shared" si="1"/>
        <v>19</v>
      </c>
      <c r="H14" s="60">
        <f>VLOOKUP($A14,'Return Data'!$B$7:$R$2292,12,0)</f>
        <v>-4.5509000000000004</v>
      </c>
      <c r="I14" s="61">
        <f t="shared" si="2"/>
        <v>23</v>
      </c>
      <c r="J14" s="60">
        <f>VLOOKUP($A14,'Return Data'!$B$7:$R$2292,13,0)</f>
        <v>5.8250999999999999</v>
      </c>
      <c r="K14" s="61">
        <f t="shared" si="3"/>
        <v>15</v>
      </c>
      <c r="L14" s="60">
        <f>VLOOKUP($A14,'Return Data'!$B$7:$R$2292,17,0)</f>
        <v>35.849699999999999</v>
      </c>
      <c r="M14" s="61">
        <f t="shared" si="4"/>
        <v>3</v>
      </c>
      <c r="N14" s="60">
        <f>VLOOKUP($A14,'Return Data'!$B$7:$R$2292,14,0)</f>
        <v>18.994499999999999</v>
      </c>
      <c r="O14" s="61">
        <f t="shared" si="5"/>
        <v>19</v>
      </c>
      <c r="P14" s="60">
        <f>VLOOKUP($A14,'Return Data'!$B$7:$R$2292,15,0)</f>
        <v>10.5184</v>
      </c>
      <c r="Q14" s="61">
        <f t="shared" si="7"/>
        <v>18</v>
      </c>
      <c r="R14" s="60">
        <f>VLOOKUP($A14,'Return Data'!$B$7:$R$2292,16,0)</f>
        <v>14.499700000000001</v>
      </c>
      <c r="S14" s="62">
        <f t="shared" si="6"/>
        <v>19</v>
      </c>
    </row>
    <row r="15" spans="1:20" x14ac:dyDescent="0.3">
      <c r="A15" s="58" t="s">
        <v>1883</v>
      </c>
      <c r="B15" s="59">
        <f>VLOOKUP($A15,'Return Data'!$B$7:$R$2292,3,0)</f>
        <v>44777</v>
      </c>
      <c r="C15" s="60">
        <f>VLOOKUP($A15,'Return Data'!$B$7:$R$2292,4,0)</f>
        <v>195.52500000000001</v>
      </c>
      <c r="D15" s="60">
        <f>VLOOKUP($A15,'Return Data'!$B$7:$R$2292,10,0)</f>
        <v>4.9438000000000004</v>
      </c>
      <c r="E15" s="61">
        <f t="shared" si="0"/>
        <v>12</v>
      </c>
      <c r="F15" s="60">
        <f>VLOOKUP($A15,'Return Data'!$B$7:$R$2292,11,0)</f>
        <v>1.9080999999999999</v>
      </c>
      <c r="G15" s="61">
        <f t="shared" si="1"/>
        <v>2</v>
      </c>
      <c r="H15" s="60">
        <f>VLOOKUP($A15,'Return Data'!$B$7:$R$2292,12,0)</f>
        <v>-0.27589999999999998</v>
      </c>
      <c r="I15" s="61">
        <f t="shared" si="2"/>
        <v>6</v>
      </c>
      <c r="J15" s="60">
        <f>VLOOKUP($A15,'Return Data'!$B$7:$R$2292,13,0)</f>
        <v>11.527200000000001</v>
      </c>
      <c r="K15" s="61">
        <f t="shared" si="3"/>
        <v>3</v>
      </c>
      <c r="L15" s="60">
        <f>VLOOKUP($A15,'Return Data'!$B$7:$R$2292,17,0)</f>
        <v>37.655900000000003</v>
      </c>
      <c r="M15" s="61">
        <f t="shared" si="4"/>
        <v>2</v>
      </c>
      <c r="N15" s="60">
        <f>VLOOKUP($A15,'Return Data'!$B$7:$R$2292,14,0)</f>
        <v>22.260300000000001</v>
      </c>
      <c r="O15" s="61">
        <f t="shared" si="5"/>
        <v>7</v>
      </c>
      <c r="P15" s="60">
        <f>VLOOKUP($A15,'Return Data'!$B$7:$R$2292,15,0)</f>
        <v>12.3842</v>
      </c>
      <c r="Q15" s="61">
        <f t="shared" si="7"/>
        <v>13</v>
      </c>
      <c r="R15" s="60">
        <f>VLOOKUP($A15,'Return Data'!$B$7:$R$2292,16,0)</f>
        <v>11.822100000000001</v>
      </c>
      <c r="S15" s="62">
        <f t="shared" si="6"/>
        <v>26</v>
      </c>
    </row>
    <row r="16" spans="1:20" x14ac:dyDescent="0.3">
      <c r="A16" s="58" t="s">
        <v>870</v>
      </c>
      <c r="B16" s="59">
        <f>VLOOKUP($A16,'Return Data'!$B$7:$R$2292,3,0)</f>
        <v>44777</v>
      </c>
      <c r="C16" s="60">
        <f>VLOOKUP($A16,'Return Data'!$B$7:$R$2292,4,0)</f>
        <v>16.345099999999999</v>
      </c>
      <c r="D16" s="60">
        <f>VLOOKUP($A16,'Return Data'!$B$7:$R$2292,10,0)</f>
        <v>4.7293000000000003</v>
      </c>
      <c r="E16" s="61">
        <f t="shared" si="0"/>
        <v>15</v>
      </c>
      <c r="F16" s="60">
        <f>VLOOKUP($A16,'Return Data'!$B$7:$R$2292,11,0)</f>
        <v>-3.5811999999999999</v>
      </c>
      <c r="G16" s="61">
        <f t="shared" si="1"/>
        <v>24</v>
      </c>
      <c r="H16" s="60">
        <f>VLOOKUP($A16,'Return Data'!$B$7:$R$2292,12,0)</f>
        <v>-4.1567999999999996</v>
      </c>
      <c r="I16" s="61">
        <f t="shared" si="2"/>
        <v>21</v>
      </c>
      <c r="J16" s="60">
        <f>VLOOKUP($A16,'Return Data'!$B$7:$R$2292,13,0)</f>
        <v>4.3781999999999996</v>
      </c>
      <c r="K16" s="61">
        <f t="shared" si="3"/>
        <v>19</v>
      </c>
      <c r="L16" s="60">
        <f>VLOOKUP($A16,'Return Data'!$B$7:$R$2292,17,0)</f>
        <v>29.8843</v>
      </c>
      <c r="M16" s="61">
        <f t="shared" si="4"/>
        <v>18</v>
      </c>
      <c r="N16" s="60"/>
      <c r="O16" s="61"/>
      <c r="P16" s="60"/>
      <c r="Q16" s="61"/>
      <c r="R16" s="60">
        <f>VLOOKUP($A16,'Return Data'!$B$7:$R$2292,16,0)</f>
        <v>15.7659</v>
      </c>
      <c r="S16" s="62">
        <f t="shared" si="6"/>
        <v>15</v>
      </c>
    </row>
    <row r="17" spans="1:19" x14ac:dyDescent="0.3">
      <c r="A17" s="58" t="s">
        <v>873</v>
      </c>
      <c r="B17" s="59">
        <f>VLOOKUP($A17,'Return Data'!$B$7:$R$2292,3,0)</f>
        <v>44777</v>
      </c>
      <c r="C17" s="60">
        <f>VLOOKUP($A17,'Return Data'!$B$7:$R$2292,4,0)</f>
        <v>596.38</v>
      </c>
      <c r="D17" s="60">
        <f>VLOOKUP($A17,'Return Data'!$B$7:$R$2292,10,0)</f>
        <v>5.1020000000000003</v>
      </c>
      <c r="E17" s="61">
        <f t="shared" si="0"/>
        <v>11</v>
      </c>
      <c r="F17" s="60">
        <f>VLOOKUP($A17,'Return Data'!$B$7:$R$2292,11,0)</f>
        <v>1.401</v>
      </c>
      <c r="G17" s="61">
        <f t="shared" si="1"/>
        <v>3</v>
      </c>
      <c r="H17" s="60">
        <f>VLOOKUP($A17,'Return Data'!$B$7:$R$2292,12,0)</f>
        <v>0.39560000000000001</v>
      </c>
      <c r="I17" s="61">
        <f t="shared" si="2"/>
        <v>5</v>
      </c>
      <c r="J17" s="60">
        <f>VLOOKUP($A17,'Return Data'!$B$7:$R$2292,13,0)</f>
        <v>14.9094</v>
      </c>
      <c r="K17" s="61">
        <f t="shared" si="3"/>
        <v>1</v>
      </c>
      <c r="L17" s="60">
        <f>VLOOKUP($A17,'Return Data'!$B$7:$R$2292,17,0)</f>
        <v>38.039499999999997</v>
      </c>
      <c r="M17" s="61">
        <f t="shared" si="4"/>
        <v>1</v>
      </c>
      <c r="N17" s="60">
        <f>VLOOKUP($A17,'Return Data'!$B$7:$R$2292,14,0)</f>
        <v>22.6051</v>
      </c>
      <c r="O17" s="61">
        <f t="shared" si="5"/>
        <v>6</v>
      </c>
      <c r="P17" s="60">
        <f>VLOOKUP($A17,'Return Data'!$B$7:$R$2292,15,0)</f>
        <v>13.065200000000001</v>
      </c>
      <c r="Q17" s="61">
        <f t="shared" si="7"/>
        <v>11</v>
      </c>
      <c r="R17" s="60">
        <f>VLOOKUP($A17,'Return Data'!$B$7:$R$2292,16,0)</f>
        <v>15.132300000000001</v>
      </c>
      <c r="S17" s="62">
        <f t="shared" si="6"/>
        <v>17</v>
      </c>
    </row>
    <row r="18" spans="1:19" x14ac:dyDescent="0.3">
      <c r="A18" s="58" t="s">
        <v>874</v>
      </c>
      <c r="B18" s="59">
        <f>VLOOKUP($A18,'Return Data'!$B$7:$R$2292,3,0)</f>
        <v>44777</v>
      </c>
      <c r="C18" s="60">
        <f>VLOOKUP($A18,'Return Data'!$B$7:$R$2292,4,0)</f>
        <v>77.561000000000007</v>
      </c>
      <c r="D18" s="60">
        <f>VLOOKUP($A18,'Return Data'!$B$7:$R$2292,10,0)</f>
        <v>4.8404999999999996</v>
      </c>
      <c r="E18" s="61">
        <f t="shared" si="0"/>
        <v>14</v>
      </c>
      <c r="F18" s="60">
        <f>VLOOKUP($A18,'Return Data'!$B$7:$R$2292,11,0)</f>
        <v>-1.8090999999999999</v>
      </c>
      <c r="G18" s="61">
        <f t="shared" si="1"/>
        <v>15</v>
      </c>
      <c r="H18" s="60">
        <f>VLOOKUP($A18,'Return Data'!$B$7:$R$2292,12,0)</f>
        <v>-2.0817999999999999</v>
      </c>
      <c r="I18" s="61">
        <f t="shared" si="2"/>
        <v>11</v>
      </c>
      <c r="J18" s="60">
        <f>VLOOKUP($A18,'Return Data'!$B$7:$R$2292,13,0)</f>
        <v>5.5682999999999998</v>
      </c>
      <c r="K18" s="61">
        <f t="shared" si="3"/>
        <v>16</v>
      </c>
      <c r="L18" s="60">
        <f>VLOOKUP($A18,'Return Data'!$B$7:$R$2292,17,0)</f>
        <v>31.1831</v>
      </c>
      <c r="M18" s="61">
        <f t="shared" si="4"/>
        <v>14</v>
      </c>
      <c r="N18" s="60">
        <f>VLOOKUP($A18,'Return Data'!$B$7:$R$2292,14,0)</f>
        <v>19.785</v>
      </c>
      <c r="O18" s="61">
        <f t="shared" si="5"/>
        <v>16</v>
      </c>
      <c r="P18" s="60">
        <f>VLOOKUP($A18,'Return Data'!$B$7:$R$2292,15,0)</f>
        <v>11.322900000000001</v>
      </c>
      <c r="Q18" s="61">
        <f t="shared" si="7"/>
        <v>15</v>
      </c>
      <c r="R18" s="60">
        <f>VLOOKUP($A18,'Return Data'!$B$7:$R$2292,16,0)</f>
        <v>13.6083</v>
      </c>
      <c r="S18" s="62">
        <f t="shared" si="6"/>
        <v>22</v>
      </c>
    </row>
    <row r="19" spans="1:19" x14ac:dyDescent="0.3">
      <c r="A19" s="58" t="s">
        <v>877</v>
      </c>
      <c r="B19" s="59">
        <f>VLOOKUP($A19,'Return Data'!$B$7:$R$2292,3,0)</f>
        <v>44777</v>
      </c>
      <c r="C19" s="60">
        <f>VLOOKUP($A19,'Return Data'!$B$7:$R$2292,4,0)</f>
        <v>58.33</v>
      </c>
      <c r="D19" s="60">
        <f>VLOOKUP($A19,'Return Data'!$B$7:$R$2292,10,0)</f>
        <v>5.2888000000000002</v>
      </c>
      <c r="E19" s="61">
        <f t="shared" si="0"/>
        <v>9</v>
      </c>
      <c r="F19" s="60">
        <f>VLOOKUP($A19,'Return Data'!$B$7:$R$2292,11,0)</f>
        <v>-2.6048</v>
      </c>
      <c r="G19" s="61">
        <f t="shared" si="1"/>
        <v>22</v>
      </c>
      <c r="H19" s="60">
        <f>VLOOKUP($A19,'Return Data'!$B$7:$R$2292,12,0)</f>
        <v>-3.8569</v>
      </c>
      <c r="I19" s="61">
        <f t="shared" si="2"/>
        <v>19</v>
      </c>
      <c r="J19" s="60">
        <f>VLOOKUP($A19,'Return Data'!$B$7:$R$2292,13,0)</f>
        <v>2.7479</v>
      </c>
      <c r="K19" s="61">
        <f t="shared" si="3"/>
        <v>23</v>
      </c>
      <c r="L19" s="60">
        <f>VLOOKUP($A19,'Return Data'!$B$7:$R$2292,17,0)</f>
        <v>25.119399999999999</v>
      </c>
      <c r="M19" s="61">
        <f t="shared" si="4"/>
        <v>25</v>
      </c>
      <c r="N19" s="60">
        <f>VLOOKUP($A19,'Return Data'!$B$7:$R$2292,14,0)</f>
        <v>17.926200000000001</v>
      </c>
      <c r="O19" s="61">
        <f t="shared" si="5"/>
        <v>21</v>
      </c>
      <c r="P19" s="60">
        <f>VLOOKUP($A19,'Return Data'!$B$7:$R$2292,15,0)</f>
        <v>12.6595</v>
      </c>
      <c r="Q19" s="61">
        <f t="shared" si="7"/>
        <v>12</v>
      </c>
      <c r="R19" s="60">
        <f>VLOOKUP($A19,'Return Data'!$B$7:$R$2292,16,0)</f>
        <v>16.246099999999998</v>
      </c>
      <c r="S19" s="62">
        <f t="shared" si="6"/>
        <v>11</v>
      </c>
    </row>
    <row r="20" spans="1:19" x14ac:dyDescent="0.3">
      <c r="A20" s="58" t="s">
        <v>879</v>
      </c>
      <c r="B20" s="59">
        <f>VLOOKUP($A20,'Return Data'!$B$7:$R$2292,3,0)</f>
        <v>44777</v>
      </c>
      <c r="C20" s="60">
        <f>VLOOKUP($A20,'Return Data'!$B$7:$R$2292,4,0)</f>
        <v>220.286</v>
      </c>
      <c r="D20" s="60">
        <f>VLOOKUP($A20,'Return Data'!$B$7:$R$2292,10,0)</f>
        <v>4.8681000000000001</v>
      </c>
      <c r="E20" s="61">
        <f t="shared" si="0"/>
        <v>13</v>
      </c>
      <c r="F20" s="60">
        <f>VLOOKUP($A20,'Return Data'!$B$7:$R$2292,11,0)</f>
        <v>0.78190000000000004</v>
      </c>
      <c r="G20" s="61">
        <f t="shared" si="1"/>
        <v>4</v>
      </c>
      <c r="H20" s="60">
        <f>VLOOKUP($A20,'Return Data'!$B$7:$R$2292,12,0)</f>
        <v>1.4330000000000001</v>
      </c>
      <c r="I20" s="61">
        <f t="shared" si="2"/>
        <v>3</v>
      </c>
      <c r="J20" s="60">
        <f>VLOOKUP($A20,'Return Data'!$B$7:$R$2292,13,0)</f>
        <v>7.3308999999999997</v>
      </c>
      <c r="K20" s="61">
        <f t="shared" si="3"/>
        <v>10</v>
      </c>
      <c r="L20" s="60">
        <f>VLOOKUP($A20,'Return Data'!$B$7:$R$2292,17,0)</f>
        <v>29.733899999999998</v>
      </c>
      <c r="M20" s="61">
        <f t="shared" si="4"/>
        <v>19</v>
      </c>
      <c r="N20" s="60">
        <f>VLOOKUP($A20,'Return Data'!$B$7:$R$2292,14,0)</f>
        <v>21.920400000000001</v>
      </c>
      <c r="O20" s="61">
        <f t="shared" si="5"/>
        <v>9</v>
      </c>
      <c r="P20" s="60">
        <f>VLOOKUP($A20,'Return Data'!$B$7:$R$2292,15,0)</f>
        <v>13.3255</v>
      </c>
      <c r="Q20" s="61">
        <f t="shared" si="7"/>
        <v>9</v>
      </c>
      <c r="R20" s="60">
        <f>VLOOKUP($A20,'Return Data'!$B$7:$R$2292,16,0)</f>
        <v>16.531500000000001</v>
      </c>
      <c r="S20" s="62">
        <f t="shared" si="6"/>
        <v>9</v>
      </c>
    </row>
    <row r="21" spans="1:19" x14ac:dyDescent="0.3">
      <c r="A21" s="58" t="s">
        <v>880</v>
      </c>
      <c r="B21" s="59">
        <f>VLOOKUP($A21,'Return Data'!$B$7:$R$2292,3,0)</f>
        <v>44777</v>
      </c>
      <c r="C21" s="60">
        <f>VLOOKUP($A21,'Return Data'!$B$7:$R$2292,4,0)</f>
        <v>74.361999999999995</v>
      </c>
      <c r="D21" s="60">
        <f>VLOOKUP($A21,'Return Data'!$B$7:$R$2292,10,0)</f>
        <v>3.9984000000000002</v>
      </c>
      <c r="E21" s="61">
        <f t="shared" si="0"/>
        <v>19</v>
      </c>
      <c r="F21" s="60">
        <f>VLOOKUP($A21,'Return Data'!$B$7:$R$2292,11,0)</f>
        <v>-1.7493000000000001</v>
      </c>
      <c r="G21" s="61">
        <f t="shared" si="1"/>
        <v>14</v>
      </c>
      <c r="H21" s="60">
        <f>VLOOKUP($A21,'Return Data'!$B$7:$R$2292,12,0)</f>
        <v>-1.8725000000000001</v>
      </c>
      <c r="I21" s="61">
        <f t="shared" si="2"/>
        <v>10</v>
      </c>
      <c r="J21" s="60">
        <f>VLOOKUP($A21,'Return Data'!$B$7:$R$2292,13,0)</f>
        <v>4.3808999999999996</v>
      </c>
      <c r="K21" s="61">
        <f t="shared" si="3"/>
        <v>18</v>
      </c>
      <c r="L21" s="60">
        <f>VLOOKUP($A21,'Return Data'!$B$7:$R$2292,17,0)</f>
        <v>24.407599999999999</v>
      </c>
      <c r="M21" s="61">
        <f t="shared" si="4"/>
        <v>26</v>
      </c>
      <c r="N21" s="60">
        <f>VLOOKUP($A21,'Return Data'!$B$7:$R$2292,14,0)</f>
        <v>17.506399999999999</v>
      </c>
      <c r="O21" s="61">
        <f t="shared" si="5"/>
        <v>22</v>
      </c>
      <c r="P21" s="60">
        <f>VLOOKUP($A21,'Return Data'!$B$7:$R$2292,15,0)</f>
        <v>9.1958000000000002</v>
      </c>
      <c r="Q21" s="61">
        <f t="shared" si="7"/>
        <v>19</v>
      </c>
      <c r="R21" s="60">
        <f>VLOOKUP($A21,'Return Data'!$B$7:$R$2292,16,0)</f>
        <v>13.787699999999999</v>
      </c>
      <c r="S21" s="62">
        <f t="shared" si="6"/>
        <v>21</v>
      </c>
    </row>
    <row r="22" spans="1:19" x14ac:dyDescent="0.3">
      <c r="A22" s="58" t="s">
        <v>882</v>
      </c>
      <c r="B22" s="59">
        <f>VLOOKUP($A22,'Return Data'!$B$7:$R$2292,3,0)</f>
        <v>44777</v>
      </c>
      <c r="C22" s="60">
        <f>VLOOKUP($A22,'Return Data'!$B$7:$R$2292,4,0)</f>
        <v>26.8889</v>
      </c>
      <c r="D22" s="60">
        <f>VLOOKUP($A22,'Return Data'!$B$7:$R$2292,10,0)</f>
        <v>4.5198999999999998</v>
      </c>
      <c r="E22" s="61">
        <f t="shared" si="0"/>
        <v>17</v>
      </c>
      <c r="F22" s="60">
        <f>VLOOKUP($A22,'Return Data'!$B$7:$R$2292,11,0)</f>
        <v>-1.1387</v>
      </c>
      <c r="G22" s="61">
        <f t="shared" si="1"/>
        <v>10</v>
      </c>
      <c r="H22" s="60">
        <f>VLOOKUP($A22,'Return Data'!$B$7:$R$2292,12,0)</f>
        <v>-0.64439999999999997</v>
      </c>
      <c r="I22" s="61">
        <f t="shared" si="2"/>
        <v>7</v>
      </c>
      <c r="J22" s="60">
        <f>VLOOKUP($A22,'Return Data'!$B$7:$R$2292,13,0)</f>
        <v>10.617000000000001</v>
      </c>
      <c r="K22" s="61">
        <f t="shared" si="3"/>
        <v>5</v>
      </c>
      <c r="L22" s="60">
        <f>VLOOKUP($A22,'Return Data'!$B$7:$R$2292,17,0)</f>
        <v>31.061499999999999</v>
      </c>
      <c r="M22" s="61">
        <f t="shared" si="4"/>
        <v>15</v>
      </c>
      <c r="N22" s="60">
        <f>VLOOKUP($A22,'Return Data'!$B$7:$R$2292,14,0)</f>
        <v>21.3979</v>
      </c>
      <c r="O22" s="61">
        <f t="shared" si="5"/>
        <v>10</v>
      </c>
      <c r="P22" s="60">
        <f>VLOOKUP($A22,'Return Data'!$B$7:$R$2292,15,0)</f>
        <v>13.3948</v>
      </c>
      <c r="Q22" s="61">
        <f t="shared" si="7"/>
        <v>8</v>
      </c>
      <c r="R22" s="60">
        <f>VLOOKUP($A22,'Return Data'!$B$7:$R$2292,16,0)</f>
        <v>14.2112</v>
      </c>
      <c r="S22" s="62">
        <f t="shared" si="6"/>
        <v>20</v>
      </c>
    </row>
    <row r="23" spans="1:19" x14ac:dyDescent="0.3">
      <c r="A23" s="58" t="s">
        <v>884</v>
      </c>
      <c r="B23" s="59">
        <f>VLOOKUP($A23,'Return Data'!$B$7:$R$2292,3,0)</f>
        <v>44777</v>
      </c>
      <c r="C23" s="60">
        <f>VLOOKUP($A23,'Return Data'!$B$7:$R$2292,4,0)</f>
        <v>17.4937</v>
      </c>
      <c r="D23" s="60">
        <f>VLOOKUP($A23,'Return Data'!$B$7:$R$2292,10,0)</f>
        <v>1.3399000000000001</v>
      </c>
      <c r="E23" s="61">
        <f t="shared" si="0"/>
        <v>25</v>
      </c>
      <c r="F23" s="60">
        <f>VLOOKUP($A23,'Return Data'!$B$7:$R$2292,11,0)</f>
        <v>-1.9345000000000001</v>
      </c>
      <c r="G23" s="61">
        <f t="shared" si="1"/>
        <v>16</v>
      </c>
      <c r="H23" s="60">
        <f>VLOOKUP($A23,'Return Data'!$B$7:$R$2292,12,0)</f>
        <v>-3.3609</v>
      </c>
      <c r="I23" s="61">
        <f t="shared" si="2"/>
        <v>14</v>
      </c>
      <c r="J23" s="60">
        <f>VLOOKUP($A23,'Return Data'!$B$7:$R$2292,13,0)</f>
        <v>9.4526000000000003</v>
      </c>
      <c r="K23" s="61">
        <f t="shared" si="3"/>
        <v>6</v>
      </c>
      <c r="L23" s="60">
        <f>VLOOKUP($A23,'Return Data'!$B$7:$R$2292,17,0)</f>
        <v>35.285299999999999</v>
      </c>
      <c r="M23" s="61">
        <f t="shared" si="4"/>
        <v>4</v>
      </c>
      <c r="N23" s="60"/>
      <c r="O23" s="61"/>
      <c r="P23" s="60"/>
      <c r="Q23" s="61"/>
      <c r="R23" s="60">
        <f>VLOOKUP($A23,'Return Data'!$B$7:$R$2292,16,0)</f>
        <v>24.026499999999999</v>
      </c>
      <c r="S23" s="62">
        <f t="shared" si="6"/>
        <v>1</v>
      </c>
    </row>
    <row r="24" spans="1:19" x14ac:dyDescent="0.3">
      <c r="A24" s="58" t="s">
        <v>886</v>
      </c>
      <c r="B24" s="59">
        <f>VLOOKUP($A24,'Return Data'!$B$7:$R$2292,3,0)</f>
        <v>44777</v>
      </c>
      <c r="C24" s="60">
        <f>VLOOKUP($A24,'Return Data'!$B$7:$R$2292,4,0)</f>
        <v>104.428</v>
      </c>
      <c r="D24" s="60">
        <f>VLOOKUP($A24,'Return Data'!$B$7:$R$2292,10,0)</f>
        <v>4.6246999999999998</v>
      </c>
      <c r="E24" s="61">
        <f t="shared" si="0"/>
        <v>16</v>
      </c>
      <c r="F24" s="60">
        <f>VLOOKUP($A24,'Return Data'!$B$7:$R$2292,11,0)</f>
        <v>-2.5066999999999999</v>
      </c>
      <c r="G24" s="61">
        <f t="shared" si="1"/>
        <v>21</v>
      </c>
      <c r="H24" s="60">
        <f>VLOOKUP($A24,'Return Data'!$B$7:$R$2292,12,0)</f>
        <v>-4.3086000000000002</v>
      </c>
      <c r="I24" s="61">
        <f t="shared" si="2"/>
        <v>22</v>
      </c>
      <c r="J24" s="60">
        <f>VLOOKUP($A24,'Return Data'!$B$7:$R$2292,13,0)</f>
        <v>4.0378999999999996</v>
      </c>
      <c r="K24" s="61">
        <f t="shared" si="3"/>
        <v>20</v>
      </c>
      <c r="L24" s="60">
        <f>VLOOKUP($A24,'Return Data'!$B$7:$R$2292,17,0)</f>
        <v>32.883600000000001</v>
      </c>
      <c r="M24" s="61">
        <f t="shared" si="4"/>
        <v>9</v>
      </c>
      <c r="N24" s="60">
        <f>VLOOKUP($A24,'Return Data'!$B$7:$R$2292,14,0)</f>
        <v>24.5441</v>
      </c>
      <c r="O24" s="61">
        <f t="shared" si="5"/>
        <v>3</v>
      </c>
      <c r="P24" s="60">
        <f>VLOOKUP($A24,'Return Data'!$B$7:$R$2292,15,0)</f>
        <v>16.0806</v>
      </c>
      <c r="Q24" s="61">
        <f t="shared" si="7"/>
        <v>1</v>
      </c>
      <c r="R24" s="60">
        <f>VLOOKUP($A24,'Return Data'!$B$7:$R$2292,16,0)</f>
        <v>23.279900000000001</v>
      </c>
      <c r="S24" s="62">
        <f t="shared" si="6"/>
        <v>2</v>
      </c>
    </row>
    <row r="25" spans="1:19" x14ac:dyDescent="0.3">
      <c r="A25" s="58" t="s">
        <v>888</v>
      </c>
      <c r="B25" s="59">
        <f>VLOOKUP($A25,'Return Data'!$B$7:$R$2292,3,0)</f>
        <v>44777</v>
      </c>
      <c r="C25" s="60">
        <f>VLOOKUP($A25,'Return Data'!$B$7:$R$2292,4,0)</f>
        <v>16.616599999999998</v>
      </c>
      <c r="D25" s="60">
        <f>VLOOKUP($A25,'Return Data'!$B$7:$R$2292,10,0)</f>
        <v>5.8968999999999996</v>
      </c>
      <c r="E25" s="61">
        <f t="shared" si="0"/>
        <v>3</v>
      </c>
      <c r="F25" s="60">
        <f>VLOOKUP($A25,'Return Data'!$B$7:$R$2292,11,0)</f>
        <v>-6.6939000000000002</v>
      </c>
      <c r="G25" s="61">
        <f t="shared" si="1"/>
        <v>25</v>
      </c>
      <c r="H25" s="60">
        <f>VLOOKUP($A25,'Return Data'!$B$7:$R$2292,12,0)</f>
        <v>-5.0105000000000004</v>
      </c>
      <c r="I25" s="61">
        <f t="shared" si="2"/>
        <v>25</v>
      </c>
      <c r="J25" s="60">
        <f>VLOOKUP($A25,'Return Data'!$B$7:$R$2292,13,0)</f>
        <v>0.83740000000000003</v>
      </c>
      <c r="K25" s="61">
        <f t="shared" si="3"/>
        <v>24</v>
      </c>
      <c r="L25" s="60">
        <f>VLOOKUP($A25,'Return Data'!$B$7:$R$2292,17,0)</f>
        <v>31.874300000000002</v>
      </c>
      <c r="M25" s="61">
        <f t="shared" si="4"/>
        <v>10</v>
      </c>
      <c r="N25" s="60"/>
      <c r="O25" s="61"/>
      <c r="P25" s="60"/>
      <c r="Q25" s="61"/>
      <c r="R25" s="60">
        <f>VLOOKUP($A25,'Return Data'!$B$7:$R$2292,16,0)</f>
        <v>19.885100000000001</v>
      </c>
      <c r="S25" s="62">
        <f t="shared" si="6"/>
        <v>6</v>
      </c>
    </row>
    <row r="26" spans="1:19" x14ac:dyDescent="0.3">
      <c r="A26" s="58" t="s">
        <v>1873</v>
      </c>
      <c r="B26" s="59">
        <f>VLOOKUP($A26,'Return Data'!$B$7:$R$2292,3,0)</f>
        <v>44777</v>
      </c>
      <c r="C26" s="60">
        <f>VLOOKUP($A26,'Return Data'!$B$7:$R$2292,4,0)</f>
        <v>27.2851</v>
      </c>
      <c r="D26" s="60">
        <f>VLOOKUP($A26,'Return Data'!$B$7:$R$2292,10,0)</f>
        <v>3.3088000000000002</v>
      </c>
      <c r="E26" s="61">
        <f t="shared" si="0"/>
        <v>22</v>
      </c>
      <c r="F26" s="60">
        <f>VLOOKUP($A26,'Return Data'!$B$7:$R$2292,11,0)</f>
        <v>-1.9513</v>
      </c>
      <c r="G26" s="61">
        <f t="shared" si="1"/>
        <v>17</v>
      </c>
      <c r="H26" s="60">
        <f>VLOOKUP($A26,'Return Data'!$B$7:$R$2292,12,0)</f>
        <v>-1.1341000000000001</v>
      </c>
      <c r="I26" s="61">
        <f t="shared" si="2"/>
        <v>8</v>
      </c>
      <c r="J26" s="60">
        <f>VLOOKUP($A26,'Return Data'!$B$7:$R$2292,13,0)</f>
        <v>10.802</v>
      </c>
      <c r="K26" s="61">
        <f t="shared" si="3"/>
        <v>4</v>
      </c>
      <c r="L26" s="60">
        <f>VLOOKUP($A26,'Return Data'!$B$7:$R$2292,17,0)</f>
        <v>33.7517</v>
      </c>
      <c r="M26" s="61">
        <f t="shared" si="4"/>
        <v>6</v>
      </c>
      <c r="N26" s="60">
        <f>VLOOKUP($A26,'Return Data'!$B$7:$R$2292,14,0)</f>
        <v>20.948</v>
      </c>
      <c r="O26" s="61">
        <f t="shared" si="5"/>
        <v>12</v>
      </c>
      <c r="P26" s="60">
        <f>VLOOKUP($A26,'Return Data'!$B$7:$R$2292,15,0)</f>
        <v>13.2417</v>
      </c>
      <c r="Q26" s="61">
        <f t="shared" si="7"/>
        <v>10</v>
      </c>
      <c r="R26" s="60">
        <f>VLOOKUP($A26,'Return Data'!$B$7:$R$2292,16,0)</f>
        <v>16.258500000000002</v>
      </c>
      <c r="S26" s="62">
        <f t="shared" si="6"/>
        <v>10</v>
      </c>
    </row>
    <row r="27" spans="1:19" x14ac:dyDescent="0.3">
      <c r="A27" s="58" t="s">
        <v>891</v>
      </c>
      <c r="B27" s="59">
        <f>VLOOKUP($A27,'Return Data'!$B$7:$R$2292,3,0)</f>
        <v>44777</v>
      </c>
      <c r="C27" s="60">
        <f>VLOOKUP($A27,'Return Data'!$B$7:$R$2292,4,0)</f>
        <v>857.85379999999998</v>
      </c>
      <c r="D27" s="60">
        <f>VLOOKUP($A27,'Return Data'!$B$7:$R$2292,10,0)</f>
        <v>3.5320999999999998</v>
      </c>
      <c r="E27" s="61">
        <f t="shared" si="0"/>
        <v>21</v>
      </c>
      <c r="F27" s="60">
        <f>VLOOKUP($A27,'Return Data'!$B$7:$R$2292,11,0)</f>
        <v>-1.1637</v>
      </c>
      <c r="G27" s="61">
        <f t="shared" si="1"/>
        <v>11</v>
      </c>
      <c r="H27" s="60">
        <f>VLOOKUP($A27,'Return Data'!$B$7:$R$2292,12,0)</f>
        <v>-3.7385999999999999</v>
      </c>
      <c r="I27" s="61">
        <f t="shared" si="2"/>
        <v>16</v>
      </c>
      <c r="J27" s="60">
        <f>VLOOKUP($A27,'Return Data'!$B$7:$R$2292,13,0)</f>
        <v>5.2087000000000003</v>
      </c>
      <c r="K27" s="61">
        <f t="shared" si="3"/>
        <v>17</v>
      </c>
      <c r="L27" s="60">
        <f>VLOOKUP($A27,'Return Data'!$B$7:$R$2292,17,0)</f>
        <v>30.336200000000002</v>
      </c>
      <c r="M27" s="61">
        <f t="shared" si="4"/>
        <v>17</v>
      </c>
      <c r="N27" s="60">
        <f>VLOOKUP($A27,'Return Data'!$B$7:$R$2292,14,0)</f>
        <v>19.262499999999999</v>
      </c>
      <c r="O27" s="61">
        <f t="shared" si="5"/>
        <v>18</v>
      </c>
      <c r="P27" s="60">
        <f>VLOOKUP($A27,'Return Data'!$B$7:$R$2292,15,0)</f>
        <v>8.3141999999999996</v>
      </c>
      <c r="Q27" s="61">
        <f t="shared" si="7"/>
        <v>20</v>
      </c>
      <c r="R27" s="60">
        <f>VLOOKUP($A27,'Return Data'!$B$7:$R$2292,16,0)</f>
        <v>12.7173</v>
      </c>
      <c r="S27" s="62">
        <f t="shared" si="6"/>
        <v>25</v>
      </c>
    </row>
    <row r="28" spans="1:19" x14ac:dyDescent="0.3">
      <c r="A28" s="58" t="s">
        <v>895</v>
      </c>
      <c r="B28" s="59">
        <f>VLOOKUP($A28,'Return Data'!$B$7:$R$2292,3,0)</f>
        <v>44777</v>
      </c>
      <c r="C28" s="60">
        <f>VLOOKUP($A28,'Return Data'!$B$7:$R$2292,4,0)</f>
        <v>71.522300000000001</v>
      </c>
      <c r="D28" s="60">
        <f>VLOOKUP($A28,'Return Data'!$B$7:$R$2292,10,0)</f>
        <v>2.2229000000000001</v>
      </c>
      <c r="E28" s="61">
        <f t="shared" si="0"/>
        <v>24</v>
      </c>
      <c r="F28" s="60">
        <f>VLOOKUP($A28,'Return Data'!$B$7:$R$2292,11,0)</f>
        <v>-0.22700000000000001</v>
      </c>
      <c r="G28" s="61">
        <f t="shared" si="1"/>
        <v>6</v>
      </c>
      <c r="H28" s="60">
        <f>VLOOKUP($A28,'Return Data'!$B$7:$R$2292,12,0)</f>
        <v>4.6272000000000002</v>
      </c>
      <c r="I28" s="61">
        <f t="shared" si="2"/>
        <v>1</v>
      </c>
      <c r="J28" s="60">
        <f>VLOOKUP($A28,'Return Data'!$B$7:$R$2292,13,0)</f>
        <v>13.4094</v>
      </c>
      <c r="K28" s="61">
        <f t="shared" si="3"/>
        <v>2</v>
      </c>
      <c r="L28" s="60">
        <f>VLOOKUP($A28,'Return Data'!$B$7:$R$2292,17,0)</f>
        <v>31.7879</v>
      </c>
      <c r="M28" s="61">
        <f t="shared" si="4"/>
        <v>11</v>
      </c>
      <c r="N28" s="60">
        <f>VLOOKUP($A28,'Return Data'!$B$7:$R$2292,14,0)</f>
        <v>27.403600000000001</v>
      </c>
      <c r="O28" s="61">
        <f t="shared" si="5"/>
        <v>1</v>
      </c>
      <c r="P28" s="60">
        <f>VLOOKUP($A28,'Return Data'!$B$7:$R$2292,15,0)</f>
        <v>14.2402</v>
      </c>
      <c r="Q28" s="61">
        <f t="shared" si="7"/>
        <v>3</v>
      </c>
      <c r="R28" s="60">
        <f>VLOOKUP($A28,'Return Data'!$B$7:$R$2292,16,0)</f>
        <v>18.103000000000002</v>
      </c>
      <c r="S28" s="62">
        <f t="shared" si="6"/>
        <v>7</v>
      </c>
    </row>
    <row r="29" spans="1:19" x14ac:dyDescent="0.3">
      <c r="A29" s="58" t="s">
        <v>1771</v>
      </c>
      <c r="B29" s="59">
        <f>VLOOKUP($A29,'Return Data'!$B$7:$R$2292,3,0)</f>
        <v>44777</v>
      </c>
      <c r="C29" s="60">
        <f>VLOOKUP($A29,'Return Data'!$B$7:$R$2292,4,0)</f>
        <v>391.51929999999999</v>
      </c>
      <c r="D29" s="60">
        <f>VLOOKUP($A29,'Return Data'!$B$7:$R$2292,10,0)</f>
        <v>2.9043000000000001</v>
      </c>
      <c r="E29" s="61">
        <f t="shared" si="0"/>
        <v>23</v>
      </c>
      <c r="F29" s="60">
        <f>VLOOKUP($A29,'Return Data'!$B$7:$R$2292,11,0)</f>
        <v>-0.65869999999999995</v>
      </c>
      <c r="G29" s="61">
        <f t="shared" si="1"/>
        <v>8</v>
      </c>
      <c r="H29" s="60">
        <f>VLOOKUP($A29,'Return Data'!$B$7:$R$2292,12,0)</f>
        <v>0.67559999999999998</v>
      </c>
      <c r="I29" s="61">
        <f t="shared" si="2"/>
        <v>4</v>
      </c>
      <c r="J29" s="60">
        <f>VLOOKUP($A29,'Return Data'!$B$7:$R$2292,13,0)</f>
        <v>7.9344999999999999</v>
      </c>
      <c r="K29" s="61">
        <f t="shared" si="3"/>
        <v>9</v>
      </c>
      <c r="L29" s="60">
        <f>VLOOKUP($A29,'Return Data'!$B$7:$R$2292,17,0)</f>
        <v>34.455599999999997</v>
      </c>
      <c r="M29" s="61">
        <f t="shared" si="4"/>
        <v>5</v>
      </c>
      <c r="N29" s="60">
        <f>VLOOKUP($A29,'Return Data'!$B$7:$R$2292,14,0)</f>
        <v>22.002099999999999</v>
      </c>
      <c r="O29" s="61">
        <f t="shared" si="5"/>
        <v>8</v>
      </c>
      <c r="P29" s="60">
        <f>VLOOKUP($A29,'Return Data'!$B$7:$R$2292,15,0)</f>
        <v>13.904500000000001</v>
      </c>
      <c r="Q29" s="61">
        <f t="shared" si="7"/>
        <v>5</v>
      </c>
      <c r="R29" s="60">
        <f>VLOOKUP($A29,'Return Data'!$B$7:$R$2292,16,0)</f>
        <v>16.747900000000001</v>
      </c>
      <c r="S29" s="62">
        <f t="shared" si="6"/>
        <v>8</v>
      </c>
    </row>
    <row r="30" spans="1:19" x14ac:dyDescent="0.3">
      <c r="A30" s="58" t="s">
        <v>897</v>
      </c>
      <c r="B30" s="59">
        <f>VLOOKUP($A30,'Return Data'!$B$7:$R$2292,3,0)</f>
        <v>44777</v>
      </c>
      <c r="C30" s="60">
        <f>VLOOKUP($A30,'Return Data'!$B$7:$R$2292,4,0)</f>
        <v>58.621000000000002</v>
      </c>
      <c r="D30" s="60">
        <f>VLOOKUP($A30,'Return Data'!$B$7:$R$2292,10,0)</f>
        <v>4.5098000000000003</v>
      </c>
      <c r="E30" s="61">
        <f t="shared" si="0"/>
        <v>18</v>
      </c>
      <c r="F30" s="60">
        <f>VLOOKUP($A30,'Return Data'!$B$7:$R$2292,11,0)</f>
        <v>-2.8342000000000001</v>
      </c>
      <c r="G30" s="61">
        <f t="shared" si="1"/>
        <v>23</v>
      </c>
      <c r="H30" s="60">
        <f>VLOOKUP($A30,'Return Data'!$B$7:$R$2292,12,0)</f>
        <v>-3.3389000000000002</v>
      </c>
      <c r="I30" s="61">
        <f t="shared" si="2"/>
        <v>13</v>
      </c>
      <c r="J30" s="60">
        <f>VLOOKUP($A30,'Return Data'!$B$7:$R$2292,13,0)</f>
        <v>6.7888999999999999</v>
      </c>
      <c r="K30" s="61">
        <f t="shared" si="3"/>
        <v>11</v>
      </c>
      <c r="L30" s="60">
        <f>VLOOKUP($A30,'Return Data'!$B$7:$R$2292,17,0)</f>
        <v>30.837</v>
      </c>
      <c r="M30" s="61">
        <f t="shared" si="4"/>
        <v>16</v>
      </c>
      <c r="N30" s="60">
        <f>VLOOKUP($A30,'Return Data'!$B$7:$R$2292,14,0)</f>
        <v>19.9026</v>
      </c>
      <c r="O30" s="61">
        <f t="shared" si="5"/>
        <v>14</v>
      </c>
      <c r="P30" s="60">
        <f>VLOOKUP($A30,'Return Data'!$B$7:$R$2292,15,0)</f>
        <v>13.7249</v>
      </c>
      <c r="Q30" s="61">
        <f t="shared" si="7"/>
        <v>6</v>
      </c>
      <c r="R30" s="60">
        <f>VLOOKUP($A30,'Return Data'!$B$7:$R$2292,16,0)</f>
        <v>15.006500000000001</v>
      </c>
      <c r="S30" s="62">
        <f t="shared" si="6"/>
        <v>18</v>
      </c>
    </row>
    <row r="31" spans="1:19" x14ac:dyDescent="0.3">
      <c r="A31" s="58" t="s">
        <v>899</v>
      </c>
      <c r="B31" s="59">
        <f>VLOOKUP($A31,'Return Data'!$B$7:$R$2292,3,0)</f>
        <v>44777</v>
      </c>
      <c r="C31" s="60">
        <f>VLOOKUP($A31,'Return Data'!$B$7:$R$2292,4,0)</f>
        <v>370.90750000000003</v>
      </c>
      <c r="D31" s="60">
        <f>VLOOKUP($A31,'Return Data'!$B$7:$R$2292,10,0)</f>
        <v>7.6673999999999998</v>
      </c>
      <c r="E31" s="61">
        <f t="shared" si="0"/>
        <v>1</v>
      </c>
      <c r="F31" s="60">
        <f>VLOOKUP($A31,'Return Data'!$B$7:$R$2292,11,0)</f>
        <v>2.6358000000000001</v>
      </c>
      <c r="G31" s="61">
        <f t="shared" si="1"/>
        <v>1</v>
      </c>
      <c r="H31" s="60">
        <f>VLOOKUP($A31,'Return Data'!$B$7:$R$2292,12,0)</f>
        <v>1.8332999999999999</v>
      </c>
      <c r="I31" s="61">
        <f t="shared" si="2"/>
        <v>2</v>
      </c>
      <c r="J31" s="60">
        <f>VLOOKUP($A31,'Return Data'!$B$7:$R$2292,13,0)</f>
        <v>8.7110000000000003</v>
      </c>
      <c r="K31" s="61">
        <f t="shared" si="3"/>
        <v>8</v>
      </c>
      <c r="L31" s="60">
        <f>VLOOKUP($A31,'Return Data'!$B$7:$R$2292,17,0)</f>
        <v>28.607900000000001</v>
      </c>
      <c r="M31" s="61">
        <f t="shared" si="4"/>
        <v>22</v>
      </c>
      <c r="N31" s="60">
        <f>VLOOKUP($A31,'Return Data'!$B$7:$R$2292,14,0)</f>
        <v>19.756599999999999</v>
      </c>
      <c r="O31" s="61">
        <f t="shared" si="5"/>
        <v>17</v>
      </c>
      <c r="P31" s="60">
        <f>VLOOKUP($A31,'Return Data'!$B$7:$R$2292,15,0)</f>
        <v>13.492000000000001</v>
      </c>
      <c r="Q31" s="61">
        <f t="shared" si="7"/>
        <v>7</v>
      </c>
      <c r="R31" s="60">
        <f>VLOOKUP($A31,'Return Data'!$B$7:$R$2292,16,0)</f>
        <v>16.0703</v>
      </c>
      <c r="S31" s="62">
        <f t="shared" si="6"/>
        <v>13</v>
      </c>
    </row>
    <row r="32" spans="1:19" x14ac:dyDescent="0.3">
      <c r="A32" s="58" t="s">
        <v>900</v>
      </c>
      <c r="B32" s="59">
        <f>VLOOKUP($A32,'Return Data'!$B$7:$R$2292,3,0)</f>
        <v>44777</v>
      </c>
      <c r="C32" s="60">
        <f>VLOOKUP($A32,'Return Data'!$B$7:$R$2292,4,0)</f>
        <v>16.920000000000002</v>
      </c>
      <c r="D32" s="60">
        <f>VLOOKUP($A32,'Return Data'!$B$7:$R$2292,10,0)</f>
        <v>5.3548999999999998</v>
      </c>
      <c r="E32" s="61">
        <f t="shared" si="0"/>
        <v>8</v>
      </c>
      <c r="F32" s="60">
        <f>VLOOKUP($A32,'Return Data'!$B$7:$R$2292,11,0)</f>
        <v>-0.1181</v>
      </c>
      <c r="G32" s="61">
        <f t="shared" si="1"/>
        <v>5</v>
      </c>
      <c r="H32" s="60">
        <f>VLOOKUP($A32,'Return Data'!$B$7:$R$2292,12,0)</f>
        <v>-3.7543000000000002</v>
      </c>
      <c r="I32" s="61">
        <f t="shared" si="2"/>
        <v>17</v>
      </c>
      <c r="J32" s="60">
        <f>VLOOKUP($A32,'Return Data'!$B$7:$R$2292,13,0)</f>
        <v>9.0206</v>
      </c>
      <c r="K32" s="61">
        <f t="shared" si="3"/>
        <v>7</v>
      </c>
      <c r="L32" s="60">
        <f>VLOOKUP($A32,'Return Data'!$B$7:$R$2292,17,0)</f>
        <v>29.688400000000001</v>
      </c>
      <c r="M32" s="61">
        <f t="shared" si="4"/>
        <v>20</v>
      </c>
      <c r="N32" s="60"/>
      <c r="O32" s="61"/>
      <c r="P32" s="60"/>
      <c r="Q32" s="61"/>
      <c r="R32" s="60">
        <f>VLOOKUP($A32,'Return Data'!$B$7:$R$2292,16,0)</f>
        <v>21.8338</v>
      </c>
      <c r="S32" s="62">
        <f t="shared" si="6"/>
        <v>4</v>
      </c>
    </row>
    <row r="33" spans="1:19" x14ac:dyDescent="0.3">
      <c r="A33" s="58" t="s">
        <v>902</v>
      </c>
      <c r="B33" s="59">
        <f>VLOOKUP($A33,'Return Data'!$B$7:$R$2292,3,0)</f>
        <v>44777</v>
      </c>
      <c r="C33" s="60">
        <f>VLOOKUP($A33,'Return Data'!$B$7:$R$2292,4,0)</f>
        <v>102.49209999999999</v>
      </c>
      <c r="D33" s="60">
        <f>VLOOKUP($A33,'Return Data'!$B$7:$R$2292,10,0)</f>
        <v>5.1894</v>
      </c>
      <c r="E33" s="61">
        <f t="shared" si="0"/>
        <v>10</v>
      </c>
      <c r="F33" s="60">
        <f>VLOOKUP($A33,'Return Data'!$B$7:$R$2292,11,0)</f>
        <v>-1.1132</v>
      </c>
      <c r="G33" s="61">
        <f t="shared" si="1"/>
        <v>9</v>
      </c>
      <c r="H33" s="60">
        <f>VLOOKUP($A33,'Return Data'!$B$7:$R$2292,12,0)</f>
        <v>-3.9140999999999999</v>
      </c>
      <c r="I33" s="61">
        <f t="shared" si="2"/>
        <v>20</v>
      </c>
      <c r="J33" s="60">
        <f>VLOOKUP($A33,'Return Data'!$B$7:$R$2292,13,0)</f>
        <v>3.8003999999999998</v>
      </c>
      <c r="K33" s="61">
        <f t="shared" si="3"/>
        <v>21</v>
      </c>
      <c r="L33" s="60">
        <f>VLOOKUP($A33,'Return Data'!$B$7:$R$2292,17,0)</f>
        <v>32.979900000000001</v>
      </c>
      <c r="M33" s="61">
        <f t="shared" si="4"/>
        <v>8</v>
      </c>
      <c r="N33" s="60">
        <f>VLOOKUP($A33,'Return Data'!$B$7:$R$2292,14,0)</f>
        <v>19.840800000000002</v>
      </c>
      <c r="O33" s="61">
        <f t="shared" si="5"/>
        <v>15</v>
      </c>
      <c r="P33" s="60">
        <f>VLOOKUP($A33,'Return Data'!$B$7:$R$2292,15,0)</f>
        <v>10.7774</v>
      </c>
      <c r="Q33" s="61">
        <f t="shared" si="7"/>
        <v>17</v>
      </c>
      <c r="R33" s="60">
        <f>VLOOKUP($A33,'Return Data'!$B$7:$R$2292,16,0)</f>
        <v>13.103300000000001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4.5242769230769246</v>
      </c>
      <c r="E35" s="69"/>
      <c r="F35" s="70">
        <f>AVERAGE(F8:F33)</f>
        <v>-1.7137807692307692</v>
      </c>
      <c r="G35" s="69"/>
      <c r="H35" s="70">
        <f>AVERAGE(H8:H33)</f>
        <v>-2.5374653846153845</v>
      </c>
      <c r="I35" s="69"/>
      <c r="J35" s="70">
        <f>AVERAGE(J8:J33)</f>
        <v>6.3276769230769228</v>
      </c>
      <c r="K35" s="69"/>
      <c r="L35" s="70">
        <f>AVERAGE(L8:L33)</f>
        <v>31.379519230769233</v>
      </c>
      <c r="M35" s="69"/>
      <c r="N35" s="70">
        <f>AVERAGE(N8:N33)</f>
        <v>21.262040909090903</v>
      </c>
      <c r="O35" s="69"/>
      <c r="P35" s="70">
        <f>AVERAGE(P8:P33)</f>
        <v>12.381171428571427</v>
      </c>
      <c r="Q35" s="69"/>
      <c r="R35" s="70">
        <f>AVERAGE(R8:R33)</f>
        <v>16.657592307692308</v>
      </c>
      <c r="S35" s="71"/>
    </row>
    <row r="36" spans="1:19" x14ac:dyDescent="0.3">
      <c r="A36" s="68" t="s">
        <v>28</v>
      </c>
      <c r="B36" s="69"/>
      <c r="C36" s="69"/>
      <c r="D36" s="70">
        <f>MIN(D8:D33)</f>
        <v>0.31979999999999997</v>
      </c>
      <c r="E36" s="69"/>
      <c r="F36" s="70">
        <f>MIN(F8:F33)</f>
        <v>-10.701000000000001</v>
      </c>
      <c r="G36" s="69"/>
      <c r="H36" s="70">
        <f>MIN(H8:H33)</f>
        <v>-12.6812</v>
      </c>
      <c r="I36" s="69"/>
      <c r="J36" s="70">
        <f>MIN(J8:J33)</f>
        <v>-4.1498999999999997</v>
      </c>
      <c r="K36" s="69"/>
      <c r="L36" s="70">
        <f>MIN(L8:L33)</f>
        <v>24.407599999999999</v>
      </c>
      <c r="M36" s="69"/>
      <c r="N36" s="70">
        <f>MIN(N8:N33)</f>
        <v>17.506399999999999</v>
      </c>
      <c r="O36" s="69"/>
      <c r="P36" s="70">
        <f>MIN(P8:P33)</f>
        <v>8.2777999999999992</v>
      </c>
      <c r="Q36" s="69"/>
      <c r="R36" s="70">
        <f>MIN(R8:R33)</f>
        <v>11.822100000000001</v>
      </c>
      <c r="S36" s="71"/>
    </row>
    <row r="37" spans="1:19" ht="15" thickBot="1" x14ac:dyDescent="0.35">
      <c r="A37" s="72" t="s">
        <v>29</v>
      </c>
      <c r="B37" s="73"/>
      <c r="C37" s="73"/>
      <c r="D37" s="74">
        <f>MAX(D8:D33)</f>
        <v>7.6673999999999998</v>
      </c>
      <c r="E37" s="73"/>
      <c r="F37" s="74">
        <f>MAX(F8:F33)</f>
        <v>2.6358000000000001</v>
      </c>
      <c r="G37" s="73"/>
      <c r="H37" s="74">
        <f>MAX(H8:H33)</f>
        <v>4.6272000000000002</v>
      </c>
      <c r="I37" s="73"/>
      <c r="J37" s="74">
        <f>MAX(J8:J33)</f>
        <v>14.9094</v>
      </c>
      <c r="K37" s="73"/>
      <c r="L37" s="74">
        <f>MAX(L8:L33)</f>
        <v>38.039499999999997</v>
      </c>
      <c r="M37" s="73"/>
      <c r="N37" s="74">
        <f>MAX(N8:N33)</f>
        <v>27.403600000000001</v>
      </c>
      <c r="O37" s="73"/>
      <c r="P37" s="74">
        <f>MAX(P8:P33)</f>
        <v>16.0806</v>
      </c>
      <c r="Q37" s="73"/>
      <c r="R37" s="74">
        <f>MAX(R8:R33)</f>
        <v>24.026499999999999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44777</v>
      </c>
      <c r="C8" s="60">
        <f>VLOOKUP($A8,'Return Data'!$B$7:$R$2292,4,0)</f>
        <v>724.85848514972395</v>
      </c>
      <c r="D8" s="60">
        <f>VLOOKUP($A8,'Return Data'!$B$7:$R$2292,10,0)</f>
        <v>0.1016</v>
      </c>
      <c r="E8" s="61">
        <f t="shared" ref="E8:E33" si="0">RANK(D8,D$8:D$33,0)</f>
        <v>26</v>
      </c>
      <c r="F8" s="60">
        <f>VLOOKUP($A8,'Return Data'!$B$7:$R$2292,11,0)</f>
        <v>-11.085599999999999</v>
      </c>
      <c r="G8" s="61">
        <f t="shared" ref="G8:G33" si="1">RANK(F8,F$8:F$33,0)</f>
        <v>26</v>
      </c>
      <c r="H8" s="60">
        <f>VLOOKUP($A8,'Return Data'!$B$7:$R$2292,12,0)</f>
        <v>-13.2536</v>
      </c>
      <c r="I8" s="61">
        <f t="shared" ref="I8:I33" si="2">RANK(H8,H$8:H$33,0)</f>
        <v>26</v>
      </c>
      <c r="J8" s="60">
        <f>VLOOKUP($A8,'Return Data'!$B$7:$R$2292,13,0)</f>
        <v>-4.99</v>
      </c>
      <c r="K8" s="61">
        <f t="shared" ref="K8:K32" si="3">RANK(J8,J$8:J$33,0)</f>
        <v>26</v>
      </c>
      <c r="L8" s="60">
        <f>VLOOKUP($A8,'Return Data'!$B$7:$R$2292,17,0)</f>
        <v>25.2514</v>
      </c>
      <c r="M8" s="61">
        <f t="shared" ref="M8:M32" si="4">RANK(L8,L$8:L$33,0)</f>
        <v>24</v>
      </c>
      <c r="N8" s="60">
        <f>VLOOKUP($A8,'Return Data'!$B$7:$R$2292,14,0)</f>
        <v>17.198599999999999</v>
      </c>
      <c r="O8" s="61">
        <f t="shared" ref="O8:O31" si="5">RANK(N8,N$8:N$33,0)</f>
        <v>20</v>
      </c>
      <c r="P8" s="60">
        <f>VLOOKUP($A8,'Return Data'!$B$7:$R$2292,15,0)</f>
        <v>7.2302</v>
      </c>
      <c r="Q8" s="61">
        <f t="shared" ref="Q8:Q31" si="6">RANK(P8,P$8:P$33,0)</f>
        <v>21</v>
      </c>
      <c r="R8" s="60">
        <f>VLOOKUP($A8,'Return Data'!$B$7:$R$2292,16,0)</f>
        <v>17.144500000000001</v>
      </c>
      <c r="S8" s="62">
        <f t="shared" ref="S8:S32" si="7">RANK(R8,R$8:R$33,0)</f>
        <v>11</v>
      </c>
    </row>
    <row r="9" spans="1:20" x14ac:dyDescent="0.3">
      <c r="A9" s="58" t="s">
        <v>861</v>
      </c>
      <c r="B9" s="59">
        <f>VLOOKUP($A9,'Return Data'!$B$7:$R$2292,3,0)</f>
        <v>44777</v>
      </c>
      <c r="C9" s="60">
        <f>VLOOKUP($A9,'Return Data'!$B$7:$R$2292,4,0)</f>
        <v>20.22</v>
      </c>
      <c r="D9" s="60">
        <f>VLOOKUP($A9,'Return Data'!$B$7:$R$2292,10,0)</f>
        <v>3.3742000000000001</v>
      </c>
      <c r="E9" s="61">
        <f t="shared" si="0"/>
        <v>21</v>
      </c>
      <c r="F9" s="60">
        <f>VLOOKUP($A9,'Return Data'!$B$7:$R$2292,11,0)</f>
        <v>-2.8351999999999999</v>
      </c>
      <c r="G9" s="61">
        <f t="shared" si="1"/>
        <v>17</v>
      </c>
      <c r="H9" s="60">
        <f>VLOOKUP($A9,'Return Data'!$B$7:$R$2292,12,0)</f>
        <v>-4.8471000000000002</v>
      </c>
      <c r="I9" s="61">
        <f t="shared" si="2"/>
        <v>20</v>
      </c>
      <c r="J9" s="60">
        <f>VLOOKUP($A9,'Return Data'!$B$7:$R$2292,13,0)</f>
        <v>4.4420999999999999</v>
      </c>
      <c r="K9" s="61">
        <f t="shared" si="3"/>
        <v>16</v>
      </c>
      <c r="L9" s="60">
        <f>VLOOKUP($A9,'Return Data'!$B$7:$R$2292,17,0)</f>
        <v>31.125399999999999</v>
      </c>
      <c r="M9" s="61">
        <f t="shared" si="4"/>
        <v>8</v>
      </c>
      <c r="N9" s="60">
        <f>VLOOKUP($A9,'Return Data'!$B$7:$R$2292,14,0)</f>
        <v>23.255199999999999</v>
      </c>
      <c r="O9" s="61">
        <f t="shared" si="5"/>
        <v>3</v>
      </c>
      <c r="P9" s="60"/>
      <c r="Q9" s="61"/>
      <c r="R9" s="60">
        <f>VLOOKUP($A9,'Return Data'!$B$7:$R$2292,16,0)</f>
        <v>20.437000000000001</v>
      </c>
      <c r="S9" s="62">
        <f t="shared" si="7"/>
        <v>4</v>
      </c>
    </row>
    <row r="10" spans="1:20" x14ac:dyDescent="0.3">
      <c r="A10" s="58" t="s">
        <v>2033</v>
      </c>
      <c r="B10" s="59">
        <f>VLOOKUP($A10,'Return Data'!$B$7:$R$2292,3,0)</f>
        <v>44777</v>
      </c>
      <c r="C10" s="60">
        <f>VLOOKUP($A10,'Return Data'!$B$7:$R$2292,4,0)</f>
        <v>54.47</v>
      </c>
      <c r="D10" s="60">
        <f>VLOOKUP($A10,'Return Data'!$B$7:$R$2292,10,0)</f>
        <v>5.2153999999999998</v>
      </c>
      <c r="E10" s="61">
        <f t="shared" si="0"/>
        <v>6</v>
      </c>
      <c r="F10" s="60">
        <f>VLOOKUP($A10,'Return Data'!$B$7:$R$2292,11,0)</f>
        <v>-2.9573999999999998</v>
      </c>
      <c r="G10" s="61">
        <f t="shared" si="1"/>
        <v>20</v>
      </c>
      <c r="H10" s="60">
        <f>VLOOKUP($A10,'Return Data'!$B$7:$R$2292,12,0)</f>
        <v>-4.4218000000000002</v>
      </c>
      <c r="I10" s="61">
        <f t="shared" si="2"/>
        <v>16</v>
      </c>
      <c r="J10" s="60">
        <f>VLOOKUP($A10,'Return Data'!$B$7:$R$2292,13,0)</f>
        <v>1.8512</v>
      </c>
      <c r="K10" s="61">
        <f t="shared" si="3"/>
        <v>22</v>
      </c>
      <c r="L10" s="60">
        <f>VLOOKUP($A10,'Return Data'!$B$7:$R$2292,17,0)</f>
        <v>27.780799999999999</v>
      </c>
      <c r="M10" s="61">
        <f t="shared" si="4"/>
        <v>21</v>
      </c>
      <c r="N10" s="60">
        <f>VLOOKUP($A10,'Return Data'!$B$7:$R$2292,14,0)</f>
        <v>20.018699999999999</v>
      </c>
      <c r="O10" s="61">
        <f t="shared" si="5"/>
        <v>10</v>
      </c>
      <c r="P10" s="60">
        <f>VLOOKUP($A10,'Return Data'!$B$7:$R$2292,15,0)</f>
        <v>9.7949000000000002</v>
      </c>
      <c r="Q10" s="61">
        <f t="shared" si="6"/>
        <v>17</v>
      </c>
      <c r="R10" s="60">
        <f>VLOOKUP($A10,'Return Data'!$B$7:$R$2292,16,0)</f>
        <v>13.0748</v>
      </c>
      <c r="S10" s="62">
        <f t="shared" si="7"/>
        <v>16</v>
      </c>
    </row>
    <row r="11" spans="1:20" x14ac:dyDescent="0.3">
      <c r="A11" s="58" t="s">
        <v>863</v>
      </c>
      <c r="B11" s="59">
        <f>VLOOKUP($A11,'Return Data'!$B$7:$R$2292,3,0)</f>
        <v>44777</v>
      </c>
      <c r="C11" s="60">
        <f>VLOOKUP($A11,'Return Data'!$B$7:$R$2292,4,0)</f>
        <v>159.79</v>
      </c>
      <c r="D11" s="60">
        <f>VLOOKUP($A11,'Return Data'!$B$7:$R$2292,10,0)</f>
        <v>5.5068000000000001</v>
      </c>
      <c r="E11" s="61">
        <f t="shared" si="0"/>
        <v>5</v>
      </c>
      <c r="F11" s="60">
        <f>VLOOKUP($A11,'Return Data'!$B$7:$R$2292,11,0)</f>
        <v>-2.2033</v>
      </c>
      <c r="G11" s="61">
        <f t="shared" si="1"/>
        <v>13</v>
      </c>
      <c r="H11" s="60">
        <f>VLOOKUP($A11,'Return Data'!$B$7:$R$2292,12,0)</f>
        <v>-3.5318000000000001</v>
      </c>
      <c r="I11" s="61">
        <f t="shared" si="2"/>
        <v>12</v>
      </c>
      <c r="J11" s="60">
        <f>VLOOKUP($A11,'Return Data'!$B$7:$R$2292,13,0)</f>
        <v>4.8078000000000003</v>
      </c>
      <c r="K11" s="61">
        <f t="shared" si="3"/>
        <v>13</v>
      </c>
      <c r="L11" s="60">
        <f>VLOOKUP($A11,'Return Data'!$B$7:$R$2292,17,0)</f>
        <v>30.0002</v>
      </c>
      <c r="M11" s="61">
        <f t="shared" si="4"/>
        <v>10</v>
      </c>
      <c r="N11" s="60">
        <f>VLOOKUP($A11,'Return Data'!$B$7:$R$2292,14,0)</f>
        <v>22.678599999999999</v>
      </c>
      <c r="O11" s="61">
        <f t="shared" si="5"/>
        <v>4</v>
      </c>
      <c r="P11" s="60">
        <f>VLOOKUP($A11,'Return Data'!$B$7:$R$2292,15,0)</f>
        <v>12.8491</v>
      </c>
      <c r="Q11" s="61">
        <f t="shared" si="6"/>
        <v>5</v>
      </c>
      <c r="R11" s="60">
        <f>VLOOKUP($A11,'Return Data'!$B$7:$R$2292,16,0)</f>
        <v>17.253499999999999</v>
      </c>
      <c r="S11" s="62">
        <f t="shared" si="7"/>
        <v>10</v>
      </c>
    </row>
    <row r="12" spans="1:20" x14ac:dyDescent="0.3">
      <c r="A12" s="58" t="s">
        <v>865</v>
      </c>
      <c r="B12" s="59">
        <f>VLOOKUP($A12,'Return Data'!$B$7:$R$2292,3,0)</f>
        <v>44777</v>
      </c>
      <c r="C12" s="60">
        <f>VLOOKUP($A12,'Return Data'!$B$7:$R$2292,4,0)</f>
        <v>349.02199999999999</v>
      </c>
      <c r="D12" s="60">
        <f>VLOOKUP($A12,'Return Data'!$B$7:$R$2292,10,0)</f>
        <v>5.1829000000000001</v>
      </c>
      <c r="E12" s="61">
        <f t="shared" si="0"/>
        <v>7</v>
      </c>
      <c r="F12" s="60">
        <f>VLOOKUP($A12,'Return Data'!$B$7:$R$2292,11,0)</f>
        <v>-2.2010000000000001</v>
      </c>
      <c r="G12" s="61">
        <f t="shared" si="1"/>
        <v>12</v>
      </c>
      <c r="H12" s="60">
        <f>VLOOKUP($A12,'Return Data'!$B$7:$R$2292,12,0)</f>
        <v>-5.3220000000000001</v>
      </c>
      <c r="I12" s="61">
        <f t="shared" si="2"/>
        <v>23</v>
      </c>
      <c r="J12" s="60">
        <f>VLOOKUP($A12,'Return Data'!$B$7:$R$2292,13,0)</f>
        <v>-0.81810000000000005</v>
      </c>
      <c r="K12" s="61">
        <f t="shared" si="3"/>
        <v>25</v>
      </c>
      <c r="L12" s="60">
        <f>VLOOKUP($A12,'Return Data'!$B$7:$R$2292,17,0)</f>
        <v>27.3598</v>
      </c>
      <c r="M12" s="61">
        <f t="shared" si="4"/>
        <v>23</v>
      </c>
      <c r="N12" s="60">
        <f>VLOOKUP($A12,'Return Data'!$B$7:$R$2292,14,0)</f>
        <v>18.942900000000002</v>
      </c>
      <c r="O12" s="61">
        <f t="shared" si="5"/>
        <v>14</v>
      </c>
      <c r="P12" s="60">
        <f>VLOOKUP($A12,'Return Data'!$B$7:$R$2292,15,0)</f>
        <v>10.825900000000001</v>
      </c>
      <c r="Q12" s="61">
        <f t="shared" si="6"/>
        <v>14</v>
      </c>
      <c r="R12" s="60">
        <f>VLOOKUP($A12,'Return Data'!$B$7:$R$2292,16,0)</f>
        <v>17.3262</v>
      </c>
      <c r="S12" s="62">
        <f t="shared" si="7"/>
        <v>9</v>
      </c>
    </row>
    <row r="13" spans="1:20" x14ac:dyDescent="0.3">
      <c r="A13" s="58" t="s">
        <v>867</v>
      </c>
      <c r="B13" s="59">
        <f>VLOOKUP($A13,'Return Data'!$B$7:$R$2292,3,0)</f>
        <v>44777</v>
      </c>
      <c r="C13" s="60">
        <f>VLOOKUP($A13,'Return Data'!$B$7:$R$2292,4,0)</f>
        <v>52.326000000000001</v>
      </c>
      <c r="D13" s="60">
        <f>VLOOKUP($A13,'Return Data'!$B$7:$R$2292,10,0)</f>
        <v>5.6962999999999999</v>
      </c>
      <c r="E13" s="61">
        <f t="shared" si="0"/>
        <v>2</v>
      </c>
      <c r="F13" s="60">
        <f>VLOOKUP($A13,'Return Data'!$B$7:$R$2292,11,0)</f>
        <v>-1.2736000000000001</v>
      </c>
      <c r="G13" s="61">
        <f t="shared" si="1"/>
        <v>8</v>
      </c>
      <c r="H13" s="60">
        <f>VLOOKUP($A13,'Return Data'!$B$7:$R$2292,12,0)</f>
        <v>-2.7216999999999998</v>
      </c>
      <c r="I13" s="61">
        <f t="shared" si="2"/>
        <v>10</v>
      </c>
      <c r="J13" s="60">
        <f>VLOOKUP($A13,'Return Data'!$B$7:$R$2292,13,0)</f>
        <v>4.5621</v>
      </c>
      <c r="K13" s="61">
        <f t="shared" si="3"/>
        <v>15</v>
      </c>
      <c r="L13" s="60">
        <f>VLOOKUP($A13,'Return Data'!$B$7:$R$2292,17,0)</f>
        <v>29.653199999999998</v>
      </c>
      <c r="M13" s="61">
        <f t="shared" si="4"/>
        <v>14</v>
      </c>
      <c r="N13" s="60">
        <f>VLOOKUP($A13,'Return Data'!$B$7:$R$2292,14,0)</f>
        <v>20.723600000000001</v>
      </c>
      <c r="O13" s="61">
        <f t="shared" si="5"/>
        <v>8</v>
      </c>
      <c r="P13" s="60">
        <f>VLOOKUP($A13,'Return Data'!$B$7:$R$2292,15,0)</f>
        <v>13.245799999999999</v>
      </c>
      <c r="Q13" s="61">
        <f t="shared" si="6"/>
        <v>3</v>
      </c>
      <c r="R13" s="60">
        <f>VLOOKUP($A13,'Return Data'!$B$7:$R$2292,16,0)</f>
        <v>11.5419</v>
      </c>
      <c r="S13" s="62">
        <f t="shared" si="7"/>
        <v>24</v>
      </c>
    </row>
    <row r="14" spans="1:20" x14ac:dyDescent="0.3">
      <c r="A14" s="58" t="s">
        <v>868</v>
      </c>
      <c r="B14" s="59">
        <f>VLOOKUP($A14,'Return Data'!$B$7:$R$2292,3,0)</f>
        <v>44777</v>
      </c>
      <c r="C14" s="60">
        <f>VLOOKUP($A14,'Return Data'!$B$7:$R$2292,4,0)</f>
        <v>121.7363</v>
      </c>
      <c r="D14" s="60">
        <f>VLOOKUP($A14,'Return Data'!$B$7:$R$2292,10,0)</f>
        <v>5.5998000000000001</v>
      </c>
      <c r="E14" s="61">
        <f t="shared" si="0"/>
        <v>3</v>
      </c>
      <c r="F14" s="60">
        <f>VLOOKUP($A14,'Return Data'!$B$7:$R$2292,11,0)</f>
        <v>-2.5228000000000002</v>
      </c>
      <c r="G14" s="61">
        <f t="shared" si="1"/>
        <v>16</v>
      </c>
      <c r="H14" s="60">
        <f>VLOOKUP($A14,'Return Data'!$B$7:$R$2292,12,0)</f>
        <v>-5.0609000000000002</v>
      </c>
      <c r="I14" s="61">
        <f t="shared" si="2"/>
        <v>22</v>
      </c>
      <c r="J14" s="60">
        <f>VLOOKUP($A14,'Return Data'!$B$7:$R$2292,13,0)</f>
        <v>5.0731000000000002</v>
      </c>
      <c r="K14" s="61">
        <f t="shared" si="3"/>
        <v>12</v>
      </c>
      <c r="L14" s="60">
        <f>VLOOKUP($A14,'Return Data'!$B$7:$R$2292,17,0)</f>
        <v>34.828899999999997</v>
      </c>
      <c r="M14" s="61">
        <f t="shared" si="4"/>
        <v>3</v>
      </c>
      <c r="N14" s="60">
        <f>VLOOKUP($A14,'Return Data'!$B$7:$R$2292,14,0)</f>
        <v>18.034099999999999</v>
      </c>
      <c r="O14" s="61">
        <f t="shared" si="5"/>
        <v>19</v>
      </c>
      <c r="P14" s="60">
        <f>VLOOKUP($A14,'Return Data'!$B$7:$R$2292,15,0)</f>
        <v>9.6511999999999993</v>
      </c>
      <c r="Q14" s="61">
        <f t="shared" si="6"/>
        <v>18</v>
      </c>
      <c r="R14" s="60">
        <f>VLOOKUP($A14,'Return Data'!$B$7:$R$2292,16,0)</f>
        <v>15.412599999999999</v>
      </c>
      <c r="S14" s="62">
        <f t="shared" si="7"/>
        <v>12</v>
      </c>
    </row>
    <row r="15" spans="1:20" x14ac:dyDescent="0.3">
      <c r="A15" s="58" t="s">
        <v>1884</v>
      </c>
      <c r="B15" s="59">
        <f>VLOOKUP($A15,'Return Data'!$B$7:$R$2292,3,0)</f>
        <v>44777</v>
      </c>
      <c r="C15" s="60">
        <f>VLOOKUP($A15,'Return Data'!$B$7:$R$2292,4,0)</f>
        <v>256.804816689316</v>
      </c>
      <c r="D15" s="60">
        <f>VLOOKUP($A15,'Return Data'!$B$7:$R$2292,10,0)</f>
        <v>4.7267999999999999</v>
      </c>
      <c r="E15" s="61">
        <f t="shared" si="0"/>
        <v>12</v>
      </c>
      <c r="F15" s="60">
        <f>VLOOKUP($A15,'Return Data'!$B$7:$R$2292,11,0)</f>
        <v>1.5358000000000001</v>
      </c>
      <c r="G15" s="61">
        <f t="shared" si="1"/>
        <v>2</v>
      </c>
      <c r="H15" s="60">
        <f>VLOOKUP($A15,'Return Data'!$B$7:$R$2292,12,0)</f>
        <v>-0.86880000000000002</v>
      </c>
      <c r="I15" s="61">
        <f t="shared" si="2"/>
        <v>6</v>
      </c>
      <c r="J15" s="60">
        <f>VLOOKUP($A15,'Return Data'!$B$7:$R$2292,13,0)</f>
        <v>10.7339</v>
      </c>
      <c r="K15" s="61">
        <f t="shared" si="3"/>
        <v>3</v>
      </c>
      <c r="L15" s="60">
        <f>VLOOKUP($A15,'Return Data'!$B$7:$R$2292,17,0)</f>
        <v>36.817500000000003</v>
      </c>
      <c r="M15" s="61">
        <f t="shared" si="4"/>
        <v>2</v>
      </c>
      <c r="N15" s="60">
        <f>VLOOKUP($A15,'Return Data'!$B$7:$R$2292,14,0)</f>
        <v>21.6585</v>
      </c>
      <c r="O15" s="61">
        <f t="shared" si="5"/>
        <v>6</v>
      </c>
      <c r="P15" s="60">
        <f>VLOOKUP($A15,'Return Data'!$B$7:$R$2292,15,0)</f>
        <v>11.995100000000001</v>
      </c>
      <c r="Q15" s="61">
        <f t="shared" si="6"/>
        <v>9</v>
      </c>
      <c r="R15" s="60">
        <f>VLOOKUP($A15,'Return Data'!$B$7:$R$2292,16,0)</f>
        <v>12.072800000000001</v>
      </c>
      <c r="S15" s="62">
        <f t="shared" si="7"/>
        <v>22</v>
      </c>
    </row>
    <row r="16" spans="1:20" x14ac:dyDescent="0.3">
      <c r="A16" s="58" t="s">
        <v>871</v>
      </c>
      <c r="B16" s="59">
        <f>VLOOKUP($A16,'Return Data'!$B$7:$R$2292,3,0)</f>
        <v>44777</v>
      </c>
      <c r="C16" s="60">
        <f>VLOOKUP($A16,'Return Data'!$B$7:$R$2292,4,0)</f>
        <v>15.458500000000001</v>
      </c>
      <c r="D16" s="60">
        <f>VLOOKUP($A16,'Return Data'!$B$7:$R$2292,10,0)</f>
        <v>4.2823000000000002</v>
      </c>
      <c r="E16" s="61">
        <f t="shared" si="0"/>
        <v>16</v>
      </c>
      <c r="F16" s="60">
        <f>VLOOKUP($A16,'Return Data'!$B$7:$R$2292,11,0)</f>
        <v>-4.3906999999999998</v>
      </c>
      <c r="G16" s="61">
        <f t="shared" si="1"/>
        <v>24</v>
      </c>
      <c r="H16" s="60">
        <f>VLOOKUP($A16,'Return Data'!$B$7:$R$2292,12,0)</f>
        <v>-5.3715999999999999</v>
      </c>
      <c r="I16" s="61">
        <f t="shared" si="2"/>
        <v>24</v>
      </c>
      <c r="J16" s="60">
        <f>VLOOKUP($A16,'Return Data'!$B$7:$R$2292,13,0)</f>
        <v>2.6221999999999999</v>
      </c>
      <c r="K16" s="61">
        <f t="shared" si="3"/>
        <v>21</v>
      </c>
      <c r="L16" s="60">
        <f>VLOOKUP($A16,'Return Data'!$B$7:$R$2292,17,0)</f>
        <v>27.704699999999999</v>
      </c>
      <c r="M16" s="61">
        <f t="shared" si="4"/>
        <v>22</v>
      </c>
      <c r="N16" s="60"/>
      <c r="O16" s="61"/>
      <c r="P16" s="60"/>
      <c r="Q16" s="61"/>
      <c r="R16" s="60">
        <f>VLOOKUP($A16,'Return Data'!$B$7:$R$2292,16,0)</f>
        <v>13.8582</v>
      </c>
      <c r="S16" s="62">
        <f t="shared" si="7"/>
        <v>15</v>
      </c>
    </row>
    <row r="17" spans="1:19" x14ac:dyDescent="0.3">
      <c r="A17" s="58" t="s">
        <v>872</v>
      </c>
      <c r="B17" s="59">
        <f>VLOOKUP($A17,'Return Data'!$B$7:$R$2292,3,0)</f>
        <v>44777</v>
      </c>
      <c r="C17" s="60">
        <f>VLOOKUP($A17,'Return Data'!$B$7:$R$2292,4,0)</f>
        <v>547.85</v>
      </c>
      <c r="D17" s="60">
        <f>VLOOKUP($A17,'Return Data'!$B$7:$R$2292,10,0)</f>
        <v>4.8878000000000004</v>
      </c>
      <c r="E17" s="61">
        <f t="shared" si="0"/>
        <v>11</v>
      </c>
      <c r="F17" s="60">
        <f>VLOOKUP($A17,'Return Data'!$B$7:$R$2292,11,0)</f>
        <v>0.99550000000000005</v>
      </c>
      <c r="G17" s="61">
        <f t="shared" si="1"/>
        <v>3</v>
      </c>
      <c r="H17" s="60">
        <f>VLOOKUP($A17,'Return Data'!$B$7:$R$2292,12,0)</f>
        <v>-0.2077</v>
      </c>
      <c r="I17" s="61">
        <f t="shared" si="2"/>
        <v>5</v>
      </c>
      <c r="J17" s="60">
        <f>VLOOKUP($A17,'Return Data'!$B$7:$R$2292,13,0)</f>
        <v>13.9977</v>
      </c>
      <c r="K17" s="61">
        <f t="shared" si="3"/>
        <v>1</v>
      </c>
      <c r="L17" s="60">
        <f>VLOOKUP($A17,'Return Data'!$B$7:$R$2292,17,0)</f>
        <v>36.967399999999998</v>
      </c>
      <c r="M17" s="61">
        <f t="shared" si="4"/>
        <v>1</v>
      </c>
      <c r="N17" s="60">
        <f>VLOOKUP($A17,'Return Data'!$B$7:$R$2292,14,0)</f>
        <v>21.658899999999999</v>
      </c>
      <c r="O17" s="61">
        <f t="shared" si="5"/>
        <v>5</v>
      </c>
      <c r="P17" s="60">
        <f>VLOOKUP($A17,'Return Data'!$B$7:$R$2292,15,0)</f>
        <v>12.0533</v>
      </c>
      <c r="Q17" s="61">
        <f t="shared" si="6"/>
        <v>8</v>
      </c>
      <c r="R17" s="60">
        <f>VLOOKUP($A17,'Return Data'!$B$7:$R$2292,16,0)</f>
        <v>18.081099999999999</v>
      </c>
      <c r="S17" s="62">
        <f t="shared" si="7"/>
        <v>6</v>
      </c>
    </row>
    <row r="18" spans="1:19" x14ac:dyDescent="0.3">
      <c r="A18" s="58" t="s">
        <v>875</v>
      </c>
      <c r="B18" s="59">
        <f>VLOOKUP($A18,'Return Data'!$B$7:$R$2292,3,0)</f>
        <v>44777</v>
      </c>
      <c r="C18" s="60">
        <f>VLOOKUP($A18,'Return Data'!$B$7:$R$2292,4,0)</f>
        <v>68.882999999999996</v>
      </c>
      <c r="D18" s="60">
        <f>VLOOKUP($A18,'Return Data'!$B$7:$R$2292,10,0)</f>
        <v>4.5266000000000002</v>
      </c>
      <c r="E18" s="61">
        <f t="shared" si="0"/>
        <v>14</v>
      </c>
      <c r="F18" s="60">
        <f>VLOOKUP($A18,'Return Data'!$B$7:$R$2292,11,0)</f>
        <v>-2.3904999999999998</v>
      </c>
      <c r="G18" s="61">
        <f t="shared" si="1"/>
        <v>15</v>
      </c>
      <c r="H18" s="60">
        <f>VLOOKUP($A18,'Return Data'!$B$7:$R$2292,12,0)</f>
        <v>-2.9544000000000001</v>
      </c>
      <c r="I18" s="61">
        <f t="shared" si="2"/>
        <v>11</v>
      </c>
      <c r="J18" s="60">
        <f>VLOOKUP($A18,'Return Data'!$B$7:$R$2292,13,0)</f>
        <v>4.3049999999999997</v>
      </c>
      <c r="K18" s="61">
        <f t="shared" si="3"/>
        <v>17</v>
      </c>
      <c r="L18" s="60">
        <f>VLOOKUP($A18,'Return Data'!$B$7:$R$2292,17,0)</f>
        <v>29.617599999999999</v>
      </c>
      <c r="M18" s="61">
        <f t="shared" si="4"/>
        <v>15</v>
      </c>
      <c r="N18" s="60">
        <f>VLOOKUP($A18,'Return Data'!$B$7:$R$2292,14,0)</f>
        <v>18.365100000000002</v>
      </c>
      <c r="O18" s="61">
        <f t="shared" si="5"/>
        <v>18</v>
      </c>
      <c r="P18" s="60">
        <f>VLOOKUP($A18,'Return Data'!$B$7:$R$2292,15,0)</f>
        <v>9.8985000000000003</v>
      </c>
      <c r="Q18" s="61">
        <f t="shared" si="6"/>
        <v>16</v>
      </c>
      <c r="R18" s="60">
        <f>VLOOKUP($A18,'Return Data'!$B$7:$R$2292,16,0)</f>
        <v>12.023400000000001</v>
      </c>
      <c r="S18" s="62">
        <f t="shared" si="7"/>
        <v>23</v>
      </c>
    </row>
    <row r="19" spans="1:19" x14ac:dyDescent="0.3">
      <c r="A19" s="58" t="s">
        <v>876</v>
      </c>
      <c r="B19" s="59">
        <f>VLOOKUP($A19,'Return Data'!$B$7:$R$2292,3,0)</f>
        <v>44777</v>
      </c>
      <c r="C19" s="60">
        <f>VLOOKUP($A19,'Return Data'!$B$7:$R$2292,4,0)</f>
        <v>51.03</v>
      </c>
      <c r="D19" s="60">
        <f>VLOOKUP($A19,'Return Data'!$B$7:$R$2292,10,0)</f>
        <v>4.9352</v>
      </c>
      <c r="E19" s="61">
        <f t="shared" si="0"/>
        <v>10</v>
      </c>
      <c r="F19" s="60">
        <f>VLOOKUP($A19,'Return Data'!$B$7:$R$2292,11,0)</f>
        <v>-3.2423000000000002</v>
      </c>
      <c r="G19" s="61">
        <f t="shared" si="1"/>
        <v>22</v>
      </c>
      <c r="H19" s="60">
        <f>VLOOKUP($A19,'Return Data'!$B$7:$R$2292,12,0)</f>
        <v>-4.8125</v>
      </c>
      <c r="I19" s="61">
        <f t="shared" si="2"/>
        <v>19</v>
      </c>
      <c r="J19" s="60">
        <f>VLOOKUP($A19,'Return Data'!$B$7:$R$2292,13,0)</f>
        <v>1.3908</v>
      </c>
      <c r="K19" s="61">
        <f t="shared" si="3"/>
        <v>23</v>
      </c>
      <c r="L19" s="60">
        <f>VLOOKUP($A19,'Return Data'!$B$7:$R$2292,17,0)</f>
        <v>23.439800000000002</v>
      </c>
      <c r="M19" s="61">
        <f t="shared" si="4"/>
        <v>25</v>
      </c>
      <c r="N19" s="60">
        <f>VLOOKUP($A19,'Return Data'!$B$7:$R$2292,14,0)</f>
        <v>16.4558</v>
      </c>
      <c r="O19" s="61">
        <f t="shared" si="5"/>
        <v>22</v>
      </c>
      <c r="P19" s="60">
        <f>VLOOKUP($A19,'Return Data'!$B$7:$R$2292,15,0)</f>
        <v>11.1732</v>
      </c>
      <c r="Q19" s="61">
        <f t="shared" si="6"/>
        <v>13</v>
      </c>
      <c r="R19" s="60">
        <f>VLOOKUP($A19,'Return Data'!$B$7:$R$2292,16,0)</f>
        <v>11.48</v>
      </c>
      <c r="S19" s="62">
        <f t="shared" si="7"/>
        <v>26</v>
      </c>
    </row>
    <row r="20" spans="1:19" x14ac:dyDescent="0.3">
      <c r="A20" s="58" t="s">
        <v>878</v>
      </c>
      <c r="B20" s="59">
        <f>VLOOKUP($A20,'Return Data'!$B$7:$R$2292,3,0)</f>
        <v>44777</v>
      </c>
      <c r="C20" s="60">
        <f>VLOOKUP($A20,'Return Data'!$B$7:$R$2292,4,0)</f>
        <v>198.392</v>
      </c>
      <c r="D20" s="60">
        <f>VLOOKUP($A20,'Return Data'!$B$7:$R$2292,10,0)</f>
        <v>4.5423</v>
      </c>
      <c r="E20" s="61">
        <f t="shared" si="0"/>
        <v>13</v>
      </c>
      <c r="F20" s="60">
        <f>VLOOKUP($A20,'Return Data'!$B$7:$R$2292,11,0)</f>
        <v>0.1676</v>
      </c>
      <c r="G20" s="61">
        <f t="shared" si="1"/>
        <v>4</v>
      </c>
      <c r="H20" s="60">
        <f>VLOOKUP($A20,'Return Data'!$B$7:$R$2292,12,0)</f>
        <v>0.4995</v>
      </c>
      <c r="I20" s="61">
        <f t="shared" si="2"/>
        <v>3</v>
      </c>
      <c r="J20" s="60">
        <f>VLOOKUP($A20,'Return Data'!$B$7:$R$2292,13,0)</f>
        <v>6.0166000000000004</v>
      </c>
      <c r="K20" s="61">
        <f t="shared" si="3"/>
        <v>10</v>
      </c>
      <c r="L20" s="60">
        <f>VLOOKUP($A20,'Return Data'!$B$7:$R$2292,17,0)</f>
        <v>28.1678</v>
      </c>
      <c r="M20" s="61">
        <f t="shared" si="4"/>
        <v>19</v>
      </c>
      <c r="N20" s="60">
        <f>VLOOKUP($A20,'Return Data'!$B$7:$R$2292,14,0)</f>
        <v>20.502600000000001</v>
      </c>
      <c r="O20" s="61">
        <f t="shared" si="5"/>
        <v>9</v>
      </c>
      <c r="P20" s="60">
        <f>VLOOKUP($A20,'Return Data'!$B$7:$R$2292,15,0)</f>
        <v>11.991199999999999</v>
      </c>
      <c r="Q20" s="61">
        <f t="shared" si="6"/>
        <v>10</v>
      </c>
      <c r="R20" s="60">
        <f>VLOOKUP($A20,'Return Data'!$B$7:$R$2292,16,0)</f>
        <v>18.151</v>
      </c>
      <c r="S20" s="62">
        <f t="shared" si="7"/>
        <v>5</v>
      </c>
    </row>
    <row r="21" spans="1:19" x14ac:dyDescent="0.3">
      <c r="A21" s="58" t="s">
        <v>881</v>
      </c>
      <c r="B21" s="59">
        <f>VLOOKUP($A21,'Return Data'!$B$7:$R$2292,3,0)</f>
        <v>44777</v>
      </c>
      <c r="C21" s="60">
        <f>VLOOKUP($A21,'Return Data'!$B$7:$R$2292,4,0)</f>
        <v>68.959999999999994</v>
      </c>
      <c r="D21" s="60">
        <f>VLOOKUP($A21,'Return Data'!$B$7:$R$2292,10,0)</f>
        <v>3.7382</v>
      </c>
      <c r="E21" s="61">
        <f t="shared" si="0"/>
        <v>19</v>
      </c>
      <c r="F21" s="60">
        <f>VLOOKUP($A21,'Return Data'!$B$7:$R$2292,11,0)</f>
        <v>-2.2246000000000001</v>
      </c>
      <c r="G21" s="61">
        <f t="shared" si="1"/>
        <v>14</v>
      </c>
      <c r="H21" s="60">
        <f>VLOOKUP($A21,'Return Data'!$B$7:$R$2292,12,0)</f>
        <v>-2.5796000000000001</v>
      </c>
      <c r="I21" s="61">
        <f t="shared" si="2"/>
        <v>8</v>
      </c>
      <c r="J21" s="60">
        <f>VLOOKUP($A21,'Return Data'!$B$7:$R$2292,13,0)</f>
        <v>3.3914</v>
      </c>
      <c r="K21" s="61">
        <f t="shared" si="3"/>
        <v>18</v>
      </c>
      <c r="L21" s="60">
        <f>VLOOKUP($A21,'Return Data'!$B$7:$R$2292,17,0)</f>
        <v>23.2712</v>
      </c>
      <c r="M21" s="61">
        <f t="shared" si="4"/>
        <v>26</v>
      </c>
      <c r="N21" s="60">
        <f>VLOOKUP($A21,'Return Data'!$B$7:$R$2292,14,0)</f>
        <v>16.464099999999998</v>
      </c>
      <c r="O21" s="61">
        <f t="shared" si="5"/>
        <v>21</v>
      </c>
      <c r="P21" s="60">
        <f>VLOOKUP($A21,'Return Data'!$B$7:$R$2292,15,0)</f>
        <v>8.2525999999999993</v>
      </c>
      <c r="Q21" s="61">
        <f t="shared" si="6"/>
        <v>19</v>
      </c>
      <c r="R21" s="60">
        <f>VLOOKUP($A21,'Return Data'!$B$7:$R$2292,16,0)</f>
        <v>12.647500000000001</v>
      </c>
      <c r="S21" s="62">
        <f t="shared" si="7"/>
        <v>20</v>
      </c>
    </row>
    <row r="22" spans="1:19" x14ac:dyDescent="0.3">
      <c r="A22" s="58" t="s">
        <v>883</v>
      </c>
      <c r="B22" s="59">
        <f>VLOOKUP($A22,'Return Data'!$B$7:$R$2292,3,0)</f>
        <v>44777</v>
      </c>
      <c r="C22" s="60">
        <f>VLOOKUP($A22,'Return Data'!$B$7:$R$2292,4,0)</f>
        <v>24.2959</v>
      </c>
      <c r="D22" s="60">
        <f>VLOOKUP($A22,'Return Data'!$B$7:$R$2292,10,0)</f>
        <v>4.1210000000000004</v>
      </c>
      <c r="E22" s="61">
        <f t="shared" si="0"/>
        <v>18</v>
      </c>
      <c r="F22" s="60">
        <f>VLOOKUP($A22,'Return Data'!$B$7:$R$2292,11,0)</f>
        <v>-1.8906000000000001</v>
      </c>
      <c r="G22" s="61">
        <f t="shared" si="1"/>
        <v>11</v>
      </c>
      <c r="H22" s="60">
        <f>VLOOKUP($A22,'Return Data'!$B$7:$R$2292,12,0)</f>
        <v>-1.774</v>
      </c>
      <c r="I22" s="61">
        <f t="shared" si="2"/>
        <v>7</v>
      </c>
      <c r="J22" s="60">
        <f>VLOOKUP($A22,'Return Data'!$B$7:$R$2292,13,0)</f>
        <v>8.9326000000000008</v>
      </c>
      <c r="K22" s="61">
        <f t="shared" si="3"/>
        <v>4</v>
      </c>
      <c r="L22" s="60">
        <f>VLOOKUP($A22,'Return Data'!$B$7:$R$2292,17,0)</f>
        <v>29.028400000000001</v>
      </c>
      <c r="M22" s="61">
        <f t="shared" si="4"/>
        <v>17</v>
      </c>
      <c r="N22" s="60">
        <f>VLOOKUP($A22,'Return Data'!$B$7:$R$2292,14,0)</f>
        <v>19.534199999999998</v>
      </c>
      <c r="O22" s="61">
        <f t="shared" si="5"/>
        <v>11</v>
      </c>
      <c r="P22" s="60">
        <f>VLOOKUP($A22,'Return Data'!$B$7:$R$2292,15,0)</f>
        <v>11.6539</v>
      </c>
      <c r="Q22" s="61">
        <f t="shared" si="6"/>
        <v>11</v>
      </c>
      <c r="R22" s="60">
        <f>VLOOKUP($A22,'Return Data'!$B$7:$R$2292,16,0)</f>
        <v>12.665800000000001</v>
      </c>
      <c r="S22" s="62">
        <f t="shared" si="7"/>
        <v>19</v>
      </c>
    </row>
    <row r="23" spans="1:19" x14ac:dyDescent="0.3">
      <c r="A23" s="58" t="s">
        <v>885</v>
      </c>
      <c r="B23" s="59">
        <f>VLOOKUP($A23,'Return Data'!$B$7:$R$2292,3,0)</f>
        <v>44777</v>
      </c>
      <c r="C23" s="60">
        <f>VLOOKUP($A23,'Return Data'!$B$7:$R$2292,4,0)</f>
        <v>16.6633</v>
      </c>
      <c r="D23" s="60">
        <f>VLOOKUP($A23,'Return Data'!$B$7:$R$2292,10,0)</f>
        <v>0.82650000000000001</v>
      </c>
      <c r="E23" s="61">
        <f t="shared" si="0"/>
        <v>25</v>
      </c>
      <c r="F23" s="60">
        <f>VLOOKUP($A23,'Return Data'!$B$7:$R$2292,11,0)</f>
        <v>-2.8780999999999999</v>
      </c>
      <c r="G23" s="61">
        <f t="shared" si="1"/>
        <v>19</v>
      </c>
      <c r="H23" s="60">
        <f>VLOOKUP($A23,'Return Data'!$B$7:$R$2292,12,0)</f>
        <v>-4.7561</v>
      </c>
      <c r="I23" s="61">
        <f t="shared" si="2"/>
        <v>18</v>
      </c>
      <c r="J23" s="60">
        <f>VLOOKUP($A23,'Return Data'!$B$7:$R$2292,13,0)</f>
        <v>7.3417000000000003</v>
      </c>
      <c r="K23" s="61">
        <f t="shared" si="3"/>
        <v>8</v>
      </c>
      <c r="L23" s="60">
        <f>VLOOKUP($A23,'Return Data'!$B$7:$R$2292,17,0)</f>
        <v>32.728000000000002</v>
      </c>
      <c r="M23" s="61">
        <f t="shared" si="4"/>
        <v>5</v>
      </c>
      <c r="N23" s="60"/>
      <c r="O23" s="61"/>
      <c r="P23" s="60"/>
      <c r="Q23" s="61"/>
      <c r="R23" s="60">
        <f>VLOOKUP($A23,'Return Data'!$B$7:$R$2292,16,0)</f>
        <v>21.7258</v>
      </c>
      <c r="S23" s="62">
        <f t="shared" si="7"/>
        <v>1</v>
      </c>
    </row>
    <row r="24" spans="1:19" x14ac:dyDescent="0.3">
      <c r="A24" s="58" t="s">
        <v>887</v>
      </c>
      <c r="B24" s="59">
        <f>VLOOKUP($A24,'Return Data'!$B$7:$R$2292,3,0)</f>
        <v>44777</v>
      </c>
      <c r="C24" s="60">
        <f>VLOOKUP($A24,'Return Data'!$B$7:$R$2292,4,0)</f>
        <v>95.430999999999997</v>
      </c>
      <c r="D24" s="60">
        <f>VLOOKUP($A24,'Return Data'!$B$7:$R$2292,10,0)</f>
        <v>4.3623000000000003</v>
      </c>
      <c r="E24" s="61">
        <f t="shared" si="0"/>
        <v>15</v>
      </c>
      <c r="F24" s="60">
        <f>VLOOKUP($A24,'Return Data'!$B$7:$R$2292,11,0)</f>
        <v>-2.9817999999999998</v>
      </c>
      <c r="G24" s="61">
        <f t="shared" si="1"/>
        <v>21</v>
      </c>
      <c r="H24" s="60">
        <f>VLOOKUP($A24,'Return Data'!$B$7:$R$2292,12,0)</f>
        <v>-5.0191999999999997</v>
      </c>
      <c r="I24" s="61">
        <f t="shared" si="2"/>
        <v>21</v>
      </c>
      <c r="J24" s="60">
        <f>VLOOKUP($A24,'Return Data'!$B$7:$R$2292,13,0)</f>
        <v>3.0061</v>
      </c>
      <c r="K24" s="61">
        <f t="shared" si="3"/>
        <v>20</v>
      </c>
      <c r="L24" s="60">
        <f>VLOOKUP($A24,'Return Data'!$B$7:$R$2292,17,0)</f>
        <v>31.532399999999999</v>
      </c>
      <c r="M24" s="61">
        <f t="shared" si="4"/>
        <v>7</v>
      </c>
      <c r="N24" s="60">
        <f>VLOOKUP($A24,'Return Data'!$B$7:$R$2292,14,0)</f>
        <v>23.288</v>
      </c>
      <c r="O24" s="61">
        <f t="shared" si="5"/>
        <v>2</v>
      </c>
      <c r="P24" s="60">
        <f>VLOOKUP($A24,'Return Data'!$B$7:$R$2292,15,0)</f>
        <v>15</v>
      </c>
      <c r="Q24" s="61">
        <f t="shared" si="6"/>
        <v>1</v>
      </c>
      <c r="R24" s="60">
        <f>VLOOKUP($A24,'Return Data'!$B$7:$R$2292,16,0)</f>
        <v>20.532399999999999</v>
      </c>
      <c r="S24" s="62">
        <f t="shared" si="7"/>
        <v>2</v>
      </c>
    </row>
    <row r="25" spans="1:19" x14ac:dyDescent="0.3">
      <c r="A25" s="58" t="s">
        <v>889</v>
      </c>
      <c r="B25" s="59">
        <f>VLOOKUP($A25,'Return Data'!$B$7:$R$2292,3,0)</f>
        <v>44777</v>
      </c>
      <c r="C25" s="60">
        <f>VLOOKUP($A25,'Return Data'!$B$7:$R$2292,4,0)</f>
        <v>15.8582</v>
      </c>
      <c r="D25" s="60">
        <f>VLOOKUP($A25,'Return Data'!$B$7:$R$2292,10,0)</f>
        <v>5.5145</v>
      </c>
      <c r="E25" s="61">
        <f t="shared" si="0"/>
        <v>4</v>
      </c>
      <c r="F25" s="60">
        <f>VLOOKUP($A25,'Return Data'!$B$7:$R$2292,11,0)</f>
        <v>-7.3628</v>
      </c>
      <c r="G25" s="61">
        <f t="shared" si="1"/>
        <v>25</v>
      </c>
      <c r="H25" s="60">
        <f>VLOOKUP($A25,'Return Data'!$B$7:$R$2292,12,0)</f>
        <v>-6.0354999999999999</v>
      </c>
      <c r="I25" s="61">
        <f t="shared" si="2"/>
        <v>25</v>
      </c>
      <c r="J25" s="60">
        <f>VLOOKUP($A25,'Return Data'!$B$7:$R$2292,13,0)</f>
        <v>-0.67710000000000004</v>
      </c>
      <c r="K25" s="61">
        <f t="shared" si="3"/>
        <v>24</v>
      </c>
      <c r="L25" s="60">
        <f>VLOOKUP($A25,'Return Data'!$B$7:$R$2292,17,0)</f>
        <v>29.7379</v>
      </c>
      <c r="M25" s="61">
        <f t="shared" si="4"/>
        <v>12</v>
      </c>
      <c r="N25" s="60"/>
      <c r="O25" s="61"/>
      <c r="P25" s="60"/>
      <c r="Q25" s="61"/>
      <c r="R25" s="60">
        <f>VLOOKUP($A25,'Return Data'!$B$7:$R$2292,16,0)</f>
        <v>17.901499999999999</v>
      </c>
      <c r="S25" s="62">
        <f t="shared" si="7"/>
        <v>7</v>
      </c>
    </row>
    <row r="26" spans="1:19" x14ac:dyDescent="0.3">
      <c r="A26" s="58" t="s">
        <v>1874</v>
      </c>
      <c r="B26" s="59">
        <f>VLOOKUP($A26,'Return Data'!$B$7:$R$2292,3,0)</f>
        <v>44777</v>
      </c>
      <c r="C26" s="60">
        <f>VLOOKUP($A26,'Return Data'!$B$7:$R$2292,4,0)</f>
        <v>24.133700000000001</v>
      </c>
      <c r="D26" s="60">
        <f>VLOOKUP($A26,'Return Data'!$B$7:$R$2292,10,0)</f>
        <v>2.8243999999999998</v>
      </c>
      <c r="E26" s="61">
        <f t="shared" si="0"/>
        <v>22</v>
      </c>
      <c r="F26" s="60">
        <f>VLOOKUP($A26,'Return Data'!$B$7:$R$2292,11,0)</f>
        <v>-2.8687999999999998</v>
      </c>
      <c r="G26" s="61">
        <f t="shared" si="1"/>
        <v>18</v>
      </c>
      <c r="H26" s="60">
        <f>VLOOKUP($A26,'Return Data'!$B$7:$R$2292,12,0)</f>
        <v>-2.6109</v>
      </c>
      <c r="I26" s="61">
        <f t="shared" si="2"/>
        <v>9</v>
      </c>
      <c r="J26" s="60">
        <f>VLOOKUP($A26,'Return Data'!$B$7:$R$2292,13,0)</f>
        <v>8.6042000000000005</v>
      </c>
      <c r="K26" s="61">
        <f t="shared" si="3"/>
        <v>5</v>
      </c>
      <c r="L26" s="60">
        <f>VLOOKUP($A26,'Return Data'!$B$7:$R$2292,17,0)</f>
        <v>31.041499999999999</v>
      </c>
      <c r="M26" s="61">
        <f t="shared" si="4"/>
        <v>9</v>
      </c>
      <c r="N26" s="60">
        <f>VLOOKUP($A26,'Return Data'!$B$7:$R$2292,14,0)</f>
        <v>18.6053</v>
      </c>
      <c r="O26" s="61">
        <f t="shared" si="5"/>
        <v>16</v>
      </c>
      <c r="P26" s="60">
        <f>VLOOKUP($A26,'Return Data'!$B$7:$R$2292,15,0)</f>
        <v>11.176399999999999</v>
      </c>
      <c r="Q26" s="61">
        <f t="shared" si="6"/>
        <v>12</v>
      </c>
      <c r="R26" s="60">
        <f>VLOOKUP($A26,'Return Data'!$B$7:$R$2292,16,0)</f>
        <v>14.1366</v>
      </c>
      <c r="S26" s="62">
        <f t="shared" si="7"/>
        <v>14</v>
      </c>
    </row>
    <row r="27" spans="1:19" x14ac:dyDescent="0.3">
      <c r="A27" s="58" t="s">
        <v>890</v>
      </c>
      <c r="B27" s="59">
        <f>VLOOKUP($A27,'Return Data'!$B$7:$R$2292,3,0)</f>
        <v>44777</v>
      </c>
      <c r="C27" s="60">
        <f>VLOOKUP($A27,'Return Data'!$B$7:$R$2292,4,0)</f>
        <v>810.3297</v>
      </c>
      <c r="D27" s="60">
        <f>VLOOKUP($A27,'Return Data'!$B$7:$R$2292,10,0)</f>
        <v>3.4180000000000001</v>
      </c>
      <c r="E27" s="61">
        <f t="shared" si="0"/>
        <v>20</v>
      </c>
      <c r="F27" s="60">
        <f>VLOOKUP($A27,'Return Data'!$B$7:$R$2292,11,0)</f>
        <v>-1.4120999999999999</v>
      </c>
      <c r="G27" s="61">
        <f t="shared" si="1"/>
        <v>9</v>
      </c>
      <c r="H27" s="60">
        <f>VLOOKUP($A27,'Return Data'!$B$7:$R$2292,12,0)</f>
        <v>-4.085</v>
      </c>
      <c r="I27" s="61">
        <f t="shared" si="2"/>
        <v>13</v>
      </c>
      <c r="J27" s="60">
        <f>VLOOKUP($A27,'Return Data'!$B$7:$R$2292,13,0)</f>
        <v>4.7061999999999999</v>
      </c>
      <c r="K27" s="61">
        <f t="shared" si="3"/>
        <v>14</v>
      </c>
      <c r="L27" s="60">
        <f>VLOOKUP($A27,'Return Data'!$B$7:$R$2292,17,0)</f>
        <v>29.693200000000001</v>
      </c>
      <c r="M27" s="61">
        <f t="shared" si="4"/>
        <v>13</v>
      </c>
      <c r="N27" s="60">
        <f>VLOOKUP($A27,'Return Data'!$B$7:$R$2292,14,0)</f>
        <v>18.660299999999999</v>
      </c>
      <c r="O27" s="61">
        <f t="shared" si="5"/>
        <v>15</v>
      </c>
      <c r="P27" s="60">
        <f>VLOOKUP($A27,'Return Data'!$B$7:$R$2292,15,0)</f>
        <v>7.7150999999999996</v>
      </c>
      <c r="Q27" s="61">
        <f t="shared" si="6"/>
        <v>20</v>
      </c>
      <c r="R27" s="60">
        <f>VLOOKUP($A27,'Return Data'!$B$7:$R$2292,16,0)</f>
        <v>17.790299999999998</v>
      </c>
      <c r="S27" s="62">
        <f t="shared" si="7"/>
        <v>8</v>
      </c>
    </row>
    <row r="28" spans="1:19" x14ac:dyDescent="0.3">
      <c r="A28" s="58" t="s">
        <v>894</v>
      </c>
      <c r="B28" s="59">
        <f>VLOOKUP($A28,'Return Data'!$B$7:$R$2292,3,0)</f>
        <v>44777</v>
      </c>
      <c r="C28" s="60">
        <f>VLOOKUP($A28,'Return Data'!$B$7:$R$2292,4,0)</f>
        <v>68.199399999999997</v>
      </c>
      <c r="D28" s="60">
        <f>VLOOKUP($A28,'Return Data'!$B$7:$R$2292,10,0)</f>
        <v>1.7744</v>
      </c>
      <c r="E28" s="61">
        <f t="shared" si="0"/>
        <v>24</v>
      </c>
      <c r="F28" s="60">
        <f>VLOOKUP($A28,'Return Data'!$B$7:$R$2292,11,0)</f>
        <v>-1.0889</v>
      </c>
      <c r="G28" s="61">
        <f t="shared" si="1"/>
        <v>7</v>
      </c>
      <c r="H28" s="60">
        <f>VLOOKUP($A28,'Return Data'!$B$7:$R$2292,12,0)</f>
        <v>3.3056999999999999</v>
      </c>
      <c r="I28" s="61">
        <f t="shared" si="2"/>
        <v>1</v>
      </c>
      <c r="J28" s="60">
        <f>VLOOKUP($A28,'Return Data'!$B$7:$R$2292,13,0)</f>
        <v>11.402699999999999</v>
      </c>
      <c r="K28" s="61">
        <f t="shared" si="3"/>
        <v>2</v>
      </c>
      <c r="L28" s="60">
        <f>VLOOKUP($A28,'Return Data'!$B$7:$R$2292,17,0)</f>
        <v>29.908100000000001</v>
      </c>
      <c r="M28" s="61">
        <f t="shared" si="4"/>
        <v>11</v>
      </c>
      <c r="N28" s="60">
        <f>VLOOKUP($A28,'Return Data'!$B$7:$R$2292,14,0)</f>
        <v>26.156300000000002</v>
      </c>
      <c r="O28" s="61">
        <f t="shared" si="5"/>
        <v>1</v>
      </c>
      <c r="P28" s="60">
        <f>VLOOKUP($A28,'Return Data'!$B$7:$R$2292,15,0)</f>
        <v>13.3773</v>
      </c>
      <c r="Q28" s="61">
        <f t="shared" si="6"/>
        <v>2</v>
      </c>
      <c r="R28" s="60">
        <f>VLOOKUP($A28,'Return Data'!$B$7:$R$2292,16,0)</f>
        <v>13.0449</v>
      </c>
      <c r="S28" s="62">
        <f t="shared" si="7"/>
        <v>17</v>
      </c>
    </row>
    <row r="29" spans="1:19" x14ac:dyDescent="0.3">
      <c r="A29" s="58" t="s">
        <v>1772</v>
      </c>
      <c r="B29" s="59">
        <f>VLOOKUP($A29,'Return Data'!$B$7:$R$2292,3,0)</f>
        <v>44777</v>
      </c>
      <c r="C29" s="60">
        <f>VLOOKUP($A29,'Return Data'!$B$7:$R$2292,4,0)</f>
        <v>545.43043747562899</v>
      </c>
      <c r="D29" s="60">
        <f>VLOOKUP($A29,'Return Data'!$B$7:$R$2292,10,0)</f>
        <v>2.7172000000000001</v>
      </c>
      <c r="E29" s="61">
        <f t="shared" si="0"/>
        <v>23</v>
      </c>
      <c r="F29" s="60">
        <f>VLOOKUP($A29,'Return Data'!$B$7:$R$2292,11,0)</f>
        <v>-1.0567</v>
      </c>
      <c r="G29" s="61">
        <f t="shared" si="1"/>
        <v>6</v>
      </c>
      <c r="H29" s="60">
        <f>VLOOKUP($A29,'Return Data'!$B$7:$R$2292,12,0)</f>
        <v>6.1899999999999997E-2</v>
      </c>
      <c r="I29" s="61">
        <f t="shared" si="2"/>
        <v>4</v>
      </c>
      <c r="J29" s="60">
        <f>VLOOKUP($A29,'Return Data'!$B$7:$R$2292,13,0)</f>
        <v>7.0721999999999996</v>
      </c>
      <c r="K29" s="61">
        <f t="shared" si="3"/>
        <v>9</v>
      </c>
      <c r="L29" s="60">
        <f>VLOOKUP($A29,'Return Data'!$B$7:$R$2292,17,0)</f>
        <v>33.4452</v>
      </c>
      <c r="M29" s="61">
        <f t="shared" si="4"/>
        <v>4</v>
      </c>
      <c r="N29" s="60">
        <f>VLOOKUP($A29,'Return Data'!$B$7:$R$2292,14,0)</f>
        <v>21.106400000000001</v>
      </c>
      <c r="O29" s="61">
        <f t="shared" si="5"/>
        <v>7</v>
      </c>
      <c r="P29" s="60">
        <f>VLOOKUP($A29,'Return Data'!$B$7:$R$2292,15,0)</f>
        <v>13.068300000000001</v>
      </c>
      <c r="Q29" s="61">
        <f t="shared" si="6"/>
        <v>4</v>
      </c>
      <c r="R29" s="60">
        <f>VLOOKUP($A29,'Return Data'!$B$7:$R$2292,16,0)</f>
        <v>14.5444</v>
      </c>
      <c r="S29" s="62">
        <f t="shared" si="7"/>
        <v>13</v>
      </c>
    </row>
    <row r="30" spans="1:19" x14ac:dyDescent="0.3">
      <c r="A30" s="58" t="s">
        <v>896</v>
      </c>
      <c r="B30" s="59">
        <f>VLOOKUP($A30,'Return Data'!$B$7:$R$2292,3,0)</f>
        <v>44777</v>
      </c>
      <c r="C30" s="60">
        <f>VLOOKUP($A30,'Return Data'!$B$7:$R$2292,4,0)</f>
        <v>53.825299999999999</v>
      </c>
      <c r="D30" s="60">
        <f>VLOOKUP($A30,'Return Data'!$B$7:$R$2292,10,0)</f>
        <v>4.1982999999999997</v>
      </c>
      <c r="E30" s="61">
        <f t="shared" si="0"/>
        <v>17</v>
      </c>
      <c r="F30" s="60">
        <f>VLOOKUP($A30,'Return Data'!$B$7:$R$2292,11,0)</f>
        <v>-3.4039999999999999</v>
      </c>
      <c r="G30" s="61">
        <f t="shared" si="1"/>
        <v>23</v>
      </c>
      <c r="H30" s="60">
        <f>VLOOKUP($A30,'Return Data'!$B$7:$R$2292,12,0)</f>
        <v>-4.2112999999999996</v>
      </c>
      <c r="I30" s="61">
        <f t="shared" si="2"/>
        <v>14</v>
      </c>
      <c r="J30" s="60">
        <f>VLOOKUP($A30,'Return Data'!$B$7:$R$2292,13,0)</f>
        <v>5.4908000000000001</v>
      </c>
      <c r="K30" s="61">
        <f t="shared" si="3"/>
        <v>11</v>
      </c>
      <c r="L30" s="60">
        <f>VLOOKUP($A30,'Return Data'!$B$7:$R$2292,17,0)</f>
        <v>29.2103</v>
      </c>
      <c r="M30" s="61">
        <f t="shared" si="4"/>
        <v>16</v>
      </c>
      <c r="N30" s="60">
        <f>VLOOKUP($A30,'Return Data'!$B$7:$R$2292,14,0)</f>
        <v>18.4255</v>
      </c>
      <c r="O30" s="61">
        <f t="shared" si="5"/>
        <v>17</v>
      </c>
      <c r="P30" s="60">
        <f>VLOOKUP($A30,'Return Data'!$B$7:$R$2292,15,0)</f>
        <v>12.3589</v>
      </c>
      <c r="Q30" s="61">
        <f t="shared" si="6"/>
        <v>7</v>
      </c>
      <c r="R30" s="60">
        <f>VLOOKUP($A30,'Return Data'!$B$7:$R$2292,16,0)</f>
        <v>11.5146</v>
      </c>
      <c r="S30" s="62">
        <f t="shared" si="7"/>
        <v>25</v>
      </c>
    </row>
    <row r="31" spans="1:19" x14ac:dyDescent="0.3">
      <c r="A31" s="58" t="s">
        <v>898</v>
      </c>
      <c r="B31" s="59">
        <f>VLOOKUP($A31,'Return Data'!$B$7:$R$2292,3,0)</f>
        <v>44777</v>
      </c>
      <c r="C31" s="60">
        <f>VLOOKUP($A31,'Return Data'!$B$7:$R$2292,4,0)</f>
        <v>335.95350000000002</v>
      </c>
      <c r="D31" s="60">
        <f>VLOOKUP($A31,'Return Data'!$B$7:$R$2292,10,0)</f>
        <v>7.3461999999999996</v>
      </c>
      <c r="E31" s="61">
        <f t="shared" si="0"/>
        <v>1</v>
      </c>
      <c r="F31" s="60">
        <f>VLOOKUP($A31,'Return Data'!$B$7:$R$2292,11,0)</f>
        <v>2.0392999999999999</v>
      </c>
      <c r="G31" s="61">
        <f t="shared" si="1"/>
        <v>1</v>
      </c>
      <c r="H31" s="60">
        <f>VLOOKUP($A31,'Return Data'!$B$7:$R$2292,12,0)</f>
        <v>0.96160000000000001</v>
      </c>
      <c r="I31" s="61">
        <f t="shared" si="2"/>
        <v>2</v>
      </c>
      <c r="J31" s="60">
        <f>VLOOKUP($A31,'Return Data'!$B$7:$R$2292,13,0)</f>
        <v>7.4863999999999997</v>
      </c>
      <c r="K31" s="61">
        <f t="shared" si="3"/>
        <v>7</v>
      </c>
      <c r="L31" s="60">
        <f>VLOOKUP($A31,'Return Data'!$B$7:$R$2292,17,0)</f>
        <v>28.104600000000001</v>
      </c>
      <c r="M31" s="61">
        <f t="shared" si="4"/>
        <v>20</v>
      </c>
      <c r="N31" s="60">
        <f>VLOOKUP($A31,'Return Data'!$B$7:$R$2292,14,0)</f>
        <v>18.982500000000002</v>
      </c>
      <c r="O31" s="61">
        <f t="shared" si="5"/>
        <v>13</v>
      </c>
      <c r="P31" s="60">
        <f>VLOOKUP($A31,'Return Data'!$B$7:$R$2292,15,0)</f>
        <v>12.4053</v>
      </c>
      <c r="Q31" s="61">
        <f t="shared" si="6"/>
        <v>6</v>
      </c>
      <c r="R31" s="60">
        <f>VLOOKUP($A31,'Return Data'!$B$7:$R$2292,16,0)</f>
        <v>12.671200000000001</v>
      </c>
      <c r="S31" s="62">
        <f t="shared" si="7"/>
        <v>18</v>
      </c>
    </row>
    <row r="32" spans="1:19" x14ac:dyDescent="0.3">
      <c r="A32" s="58" t="s">
        <v>901</v>
      </c>
      <c r="B32" s="59">
        <f>VLOOKUP($A32,'Return Data'!$B$7:$R$2292,3,0)</f>
        <v>44777</v>
      </c>
      <c r="C32" s="60">
        <f>VLOOKUP($A32,'Return Data'!$B$7:$R$2292,4,0)</f>
        <v>16.440000000000001</v>
      </c>
      <c r="D32" s="60">
        <f>VLOOKUP($A32,'Return Data'!$B$7:$R$2292,10,0)</f>
        <v>4.9808000000000003</v>
      </c>
      <c r="E32" s="61">
        <f t="shared" si="0"/>
        <v>9</v>
      </c>
      <c r="F32" s="60">
        <f>VLOOKUP($A32,'Return Data'!$B$7:$R$2292,11,0)</f>
        <v>-0.84440000000000004</v>
      </c>
      <c r="G32" s="61">
        <f t="shared" si="1"/>
        <v>5</v>
      </c>
      <c r="H32" s="60">
        <f>VLOOKUP($A32,'Return Data'!$B$7:$R$2292,12,0)</f>
        <v>-4.6957000000000004</v>
      </c>
      <c r="I32" s="61">
        <f t="shared" si="2"/>
        <v>17</v>
      </c>
      <c r="J32" s="60">
        <f>VLOOKUP($A32,'Return Data'!$B$7:$R$2292,13,0)</f>
        <v>7.7325999999999997</v>
      </c>
      <c r="K32" s="61">
        <f t="shared" si="3"/>
        <v>6</v>
      </c>
      <c r="L32" s="60">
        <f>VLOOKUP($A32,'Return Data'!$B$7:$R$2292,17,0)</f>
        <v>28.282699999999998</v>
      </c>
      <c r="M32" s="61">
        <f t="shared" si="4"/>
        <v>18</v>
      </c>
      <c r="N32" s="60"/>
      <c r="O32" s="61"/>
      <c r="P32" s="60"/>
      <c r="Q32" s="61"/>
      <c r="R32" s="60">
        <f>VLOOKUP($A32,'Return Data'!$B$7:$R$2292,16,0)</f>
        <v>20.5242</v>
      </c>
      <c r="S32" s="62">
        <f t="shared" si="7"/>
        <v>3</v>
      </c>
    </row>
    <row r="33" spans="1:19" x14ac:dyDescent="0.3">
      <c r="A33" s="58" t="s">
        <v>903</v>
      </c>
      <c r="B33" s="59">
        <f>VLOOKUP($A33,'Return Data'!$B$7:$R$2292,3,0)</f>
        <v>44777</v>
      </c>
      <c r="C33" s="60">
        <f>VLOOKUP($A33,'Return Data'!$B$7:$R$2292,4,0)</f>
        <v>195.88040000000001</v>
      </c>
      <c r="D33" s="60">
        <f>VLOOKUP($A33,'Return Data'!$B$7:$R$2292,10,0)</f>
        <v>5.0002000000000004</v>
      </c>
      <c r="E33" s="61">
        <f t="shared" si="0"/>
        <v>8</v>
      </c>
      <c r="F33" s="60">
        <f>VLOOKUP($A33,'Return Data'!$B$7:$R$2292,11,0)</f>
        <v>-1.4482999999999999</v>
      </c>
      <c r="G33" s="61">
        <f t="shared" si="1"/>
        <v>10</v>
      </c>
      <c r="H33" s="60">
        <f>VLOOKUP($A33,'Return Data'!$B$7:$R$2292,12,0)</f>
        <v>-4.3857999999999997</v>
      </c>
      <c r="I33" s="61">
        <f t="shared" si="2"/>
        <v>15</v>
      </c>
      <c r="J33" s="60">
        <f>VLOOKUP($A33,'Return Data'!$B$7:$R$2292,13,0)</f>
        <v>3.1547999999999998</v>
      </c>
      <c r="K33" s="61">
        <f>RANK(J33,J$8:J$33,0)</f>
        <v>19</v>
      </c>
      <c r="L33" s="60">
        <f>VLOOKUP($A33,'Return Data'!$B$7:$R$2292,17,0)</f>
        <v>32.233499999999999</v>
      </c>
      <c r="M33" s="61">
        <f>RANK(L33,L$8:L$33,0)</f>
        <v>6</v>
      </c>
      <c r="N33" s="60">
        <f>VLOOKUP($A33,'Return Data'!$B$7:$R$2292,14,0)</f>
        <v>19.206900000000001</v>
      </c>
      <c r="O33" s="61">
        <f>RANK(N33,N$8:N$33,0)</f>
        <v>12</v>
      </c>
      <c r="P33" s="60">
        <f>VLOOKUP($A33,'Return Data'!$B$7:$R$2292,15,0)</f>
        <v>10.183</v>
      </c>
      <c r="Q33" s="61">
        <f>RANK(P33,P$8:P$33,0)</f>
        <v>15</v>
      </c>
      <c r="R33" s="60">
        <f>VLOOKUP($A33,'Return Data'!$B$7:$R$2292,16,0)</f>
        <v>12.1175</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4.2076923076923078</v>
      </c>
      <c r="E35" s="69"/>
      <c r="F35" s="70">
        <f>AVERAGE(F8:F33)</f>
        <v>-2.3009730769230772</v>
      </c>
      <c r="G35" s="69"/>
      <c r="H35" s="70">
        <f>AVERAGE(H8:H33)</f>
        <v>-3.4114730769230772</v>
      </c>
      <c r="I35" s="69"/>
      <c r="J35" s="70">
        <f>AVERAGE(J8:J33)</f>
        <v>5.0630384615384605</v>
      </c>
      <c r="K35" s="69"/>
      <c r="L35" s="70">
        <f>AVERAGE(L8:L33)</f>
        <v>29.881980769230772</v>
      </c>
      <c r="M35" s="69"/>
      <c r="N35" s="70">
        <f>AVERAGE(N8:N33)</f>
        <v>19.996459090909095</v>
      </c>
      <c r="O35" s="69"/>
      <c r="P35" s="70">
        <f>AVERAGE(P8:P33)</f>
        <v>11.233295238095238</v>
      </c>
      <c r="Q35" s="69"/>
      <c r="R35" s="70">
        <f>AVERAGE(R8:R33)</f>
        <v>15.372065384615382</v>
      </c>
      <c r="S35" s="71"/>
    </row>
    <row r="36" spans="1:19" x14ac:dyDescent="0.3">
      <c r="A36" s="68" t="s">
        <v>28</v>
      </c>
      <c r="B36" s="69"/>
      <c r="C36" s="69"/>
      <c r="D36" s="70">
        <f>MIN(D8:D33)</f>
        <v>0.1016</v>
      </c>
      <c r="E36" s="69"/>
      <c r="F36" s="70">
        <f>MIN(F8:F33)</f>
        <v>-11.085599999999999</v>
      </c>
      <c r="G36" s="69"/>
      <c r="H36" s="70">
        <f>MIN(H8:H33)</f>
        <v>-13.2536</v>
      </c>
      <c r="I36" s="69"/>
      <c r="J36" s="70">
        <f>MIN(J8:J33)</f>
        <v>-4.99</v>
      </c>
      <c r="K36" s="69"/>
      <c r="L36" s="70">
        <f>MIN(L8:L33)</f>
        <v>23.2712</v>
      </c>
      <c r="M36" s="69"/>
      <c r="N36" s="70">
        <f>MIN(N8:N33)</f>
        <v>16.4558</v>
      </c>
      <c r="O36" s="69"/>
      <c r="P36" s="70">
        <f>MIN(P8:P33)</f>
        <v>7.2302</v>
      </c>
      <c r="Q36" s="69"/>
      <c r="R36" s="70">
        <f>MIN(R8:R33)</f>
        <v>11.48</v>
      </c>
      <c r="S36" s="71"/>
    </row>
    <row r="37" spans="1:19" ht="15" thickBot="1" x14ac:dyDescent="0.35">
      <c r="A37" s="72" t="s">
        <v>29</v>
      </c>
      <c r="B37" s="73"/>
      <c r="C37" s="73"/>
      <c r="D37" s="74">
        <f>MAX(D8:D33)</f>
        <v>7.3461999999999996</v>
      </c>
      <c r="E37" s="73"/>
      <c r="F37" s="74">
        <f>MAX(F8:F33)</f>
        <v>2.0392999999999999</v>
      </c>
      <c r="G37" s="73"/>
      <c r="H37" s="74">
        <f>MAX(H8:H33)</f>
        <v>3.3056999999999999</v>
      </c>
      <c r="I37" s="73"/>
      <c r="J37" s="74">
        <f>MAX(J8:J33)</f>
        <v>13.9977</v>
      </c>
      <c r="K37" s="73"/>
      <c r="L37" s="74">
        <f>MAX(L8:L33)</f>
        <v>36.967399999999998</v>
      </c>
      <c r="M37" s="73"/>
      <c r="N37" s="74">
        <f>MAX(N8:N33)</f>
        <v>26.156300000000002</v>
      </c>
      <c r="O37" s="73"/>
      <c r="P37" s="74">
        <f>MAX(P8:P33)</f>
        <v>15</v>
      </c>
      <c r="Q37" s="73"/>
      <c r="R37" s="74">
        <f>MAX(R8:R33)</f>
        <v>21.7258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44777</v>
      </c>
      <c r="C8" s="60">
        <f>VLOOKUP($A8,'Return Data'!$B$7:$R$2292,4,0)</f>
        <v>53.37</v>
      </c>
      <c r="D8" s="60">
        <f>VLOOKUP($A8,'Return Data'!$B$7:$R$2292,10,0)</f>
        <v>3.2700999999999998</v>
      </c>
      <c r="E8" s="61">
        <f t="shared" ref="E8:E39" si="0">RANK(D8,D$8:D$63,0)</f>
        <v>42</v>
      </c>
      <c r="F8" s="60">
        <f>VLOOKUP($A8,'Return Data'!$B$7:$R$2292,11,0)</f>
        <v>-2.2706</v>
      </c>
      <c r="G8" s="61">
        <f t="shared" ref="G8:G39" si="1">RANK(F8,F$8:F$63,0)</f>
        <v>35</v>
      </c>
      <c r="H8" s="60">
        <f>VLOOKUP($A8,'Return Data'!$B$7:$R$2292,12,0)</f>
        <v>-5.5731999999999999</v>
      </c>
      <c r="I8" s="61">
        <f t="shared" ref="I8:I39" si="2">RANK(H8,H$8:H$63,0)</f>
        <v>50</v>
      </c>
      <c r="J8" s="60">
        <f>VLOOKUP($A8,'Return Data'!$B$7:$R$2292,13,0)</f>
        <v>-2.5026999999999999</v>
      </c>
      <c r="K8" s="61">
        <f t="shared" ref="K8:K39" si="3">RANK(J8,J$8:J$63,0)</f>
        <v>55</v>
      </c>
      <c r="L8" s="60">
        <f>VLOOKUP($A8,'Return Data'!$B$7:$R$2292,17,0)</f>
        <v>15.7705</v>
      </c>
      <c r="M8" s="61">
        <f t="shared" ref="M8:M39" si="4">RANK(L8,L$8:L$63,0)</f>
        <v>56</v>
      </c>
      <c r="N8" s="60">
        <f>VLOOKUP($A8,'Return Data'!$B$7:$R$2292,14,0)</f>
        <v>12.0809</v>
      </c>
      <c r="O8" s="61">
        <f t="shared" ref="O8:O26" si="5">RANK(N8,N$8:N$63,0)</f>
        <v>54</v>
      </c>
      <c r="P8" s="60">
        <f>VLOOKUP($A8,'Return Data'!$B$7:$R$2292,15,0)</f>
        <v>7.4238</v>
      </c>
      <c r="Q8" s="61">
        <f>RANK(P8,P$8:P$63,0)</f>
        <v>40</v>
      </c>
      <c r="R8" s="60">
        <f>VLOOKUP($A8,'Return Data'!$B$7:$R$2292,16,0)</f>
        <v>13.7691</v>
      </c>
      <c r="S8" s="62">
        <f t="shared" ref="S8:S39" si="6">RANK(R8,R$8:R$63,0)</f>
        <v>40</v>
      </c>
    </row>
    <row r="9" spans="1:20" x14ac:dyDescent="0.3">
      <c r="A9" s="58" t="s">
        <v>164</v>
      </c>
      <c r="B9" s="59">
        <f>VLOOKUP($A9,'Return Data'!$B$7:$R$2292,3,0)</f>
        <v>44777</v>
      </c>
      <c r="C9" s="60">
        <f>VLOOKUP($A9,'Return Data'!$B$7:$R$2292,4,0)</f>
        <v>44.11</v>
      </c>
      <c r="D9" s="60">
        <f>VLOOKUP($A9,'Return Data'!$B$7:$R$2292,10,0)</f>
        <v>3.5446</v>
      </c>
      <c r="E9" s="61">
        <f t="shared" si="0"/>
        <v>40</v>
      </c>
      <c r="F9" s="60">
        <f>VLOOKUP($A9,'Return Data'!$B$7:$R$2292,11,0)</f>
        <v>-1.7157</v>
      </c>
      <c r="G9" s="61">
        <f t="shared" si="1"/>
        <v>28</v>
      </c>
      <c r="H9" s="60">
        <f>VLOOKUP($A9,'Return Data'!$B$7:$R$2292,12,0)</f>
        <v>-5.1193999999999997</v>
      </c>
      <c r="I9" s="61">
        <f t="shared" si="2"/>
        <v>45</v>
      </c>
      <c r="J9" s="60">
        <f>VLOOKUP($A9,'Return Data'!$B$7:$R$2292,13,0)</f>
        <v>-1.7376</v>
      </c>
      <c r="K9" s="61">
        <f t="shared" si="3"/>
        <v>53</v>
      </c>
      <c r="L9" s="60">
        <f>VLOOKUP($A9,'Return Data'!$B$7:$R$2292,17,0)</f>
        <v>16.625900000000001</v>
      </c>
      <c r="M9" s="61">
        <f t="shared" si="4"/>
        <v>55</v>
      </c>
      <c r="N9" s="60">
        <f>VLOOKUP($A9,'Return Data'!$B$7:$R$2292,14,0)</f>
        <v>13.061299999999999</v>
      </c>
      <c r="O9" s="61">
        <f t="shared" si="5"/>
        <v>53</v>
      </c>
      <c r="P9" s="60">
        <f>VLOOKUP($A9,'Return Data'!$B$7:$R$2292,15,0)</f>
        <v>8.3369999999999997</v>
      </c>
      <c r="Q9" s="61">
        <f>RANK(P9,P$8:P$63,0)</f>
        <v>39</v>
      </c>
      <c r="R9" s="60">
        <f>VLOOKUP($A9,'Return Data'!$B$7:$R$2292,16,0)</f>
        <v>14.561400000000001</v>
      </c>
      <c r="S9" s="62">
        <f t="shared" si="6"/>
        <v>29</v>
      </c>
    </row>
    <row r="10" spans="1:20" x14ac:dyDescent="0.3">
      <c r="A10" s="58" t="s">
        <v>165</v>
      </c>
      <c r="B10" s="59">
        <f>VLOOKUP($A10,'Return Data'!$B$7:$R$2292,3,0)</f>
        <v>44777</v>
      </c>
      <c r="C10" s="60">
        <f>VLOOKUP($A10,'Return Data'!$B$7:$R$2292,4,0)</f>
        <v>74.227199999999996</v>
      </c>
      <c r="D10" s="60">
        <f>VLOOKUP($A10,'Return Data'!$B$7:$R$2292,10,0)</f>
        <v>3.1322000000000001</v>
      </c>
      <c r="E10" s="61">
        <f t="shared" si="0"/>
        <v>45</v>
      </c>
      <c r="F10" s="60">
        <f>VLOOKUP($A10,'Return Data'!$B$7:$R$2292,11,0)</f>
        <v>-4.9916999999999998</v>
      </c>
      <c r="G10" s="61">
        <f t="shared" si="1"/>
        <v>54</v>
      </c>
      <c r="H10" s="60">
        <f>VLOOKUP($A10,'Return Data'!$B$7:$R$2292,12,0)</f>
        <v>-10.950100000000001</v>
      </c>
      <c r="I10" s="61">
        <f t="shared" si="2"/>
        <v>56</v>
      </c>
      <c r="J10" s="60">
        <f>VLOOKUP($A10,'Return Data'!$B$7:$R$2292,13,0)</f>
        <v>-2.3595999999999999</v>
      </c>
      <c r="K10" s="61">
        <f t="shared" si="3"/>
        <v>54</v>
      </c>
      <c r="L10" s="60">
        <f>VLOOKUP($A10,'Return Data'!$B$7:$R$2292,17,0)</f>
        <v>23.390599999999999</v>
      </c>
      <c r="M10" s="61">
        <f t="shared" si="4"/>
        <v>50</v>
      </c>
      <c r="N10" s="60">
        <f>VLOOKUP($A10,'Return Data'!$B$7:$R$2292,14,0)</f>
        <v>16.3734</v>
      </c>
      <c r="O10" s="61">
        <f t="shared" si="5"/>
        <v>47</v>
      </c>
      <c r="P10" s="60">
        <f>VLOOKUP($A10,'Return Data'!$B$7:$R$2292,15,0)</f>
        <v>12.8047</v>
      </c>
      <c r="Q10" s="61">
        <f>RANK(P10,P$8:P$63,0)</f>
        <v>18</v>
      </c>
      <c r="R10" s="60">
        <f>VLOOKUP($A10,'Return Data'!$B$7:$R$2292,16,0)</f>
        <v>18.206</v>
      </c>
      <c r="S10" s="62">
        <f t="shared" si="6"/>
        <v>7</v>
      </c>
    </row>
    <row r="11" spans="1:20" x14ac:dyDescent="0.3">
      <c r="A11" s="58" t="s">
        <v>1970</v>
      </c>
      <c r="B11" s="59">
        <f>VLOOKUP($A11,'Return Data'!$B$7:$R$2292,3,0)</f>
        <v>44777</v>
      </c>
      <c r="C11" s="60">
        <f>VLOOKUP($A11,'Return Data'!$B$7:$R$2292,4,0)</f>
        <v>62.655200000000001</v>
      </c>
      <c r="D11" s="60">
        <f>VLOOKUP($A11,'Return Data'!$B$7:$R$2292,10,0)</f>
        <v>4.6338999999999997</v>
      </c>
      <c r="E11" s="61">
        <f t="shared" si="0"/>
        <v>31</v>
      </c>
      <c r="F11" s="60">
        <f>VLOOKUP($A11,'Return Data'!$B$7:$R$2292,11,0)</f>
        <v>-4.9973000000000001</v>
      </c>
      <c r="G11" s="61">
        <f t="shared" si="1"/>
        <v>55</v>
      </c>
      <c r="H11" s="60">
        <f>VLOOKUP($A11,'Return Data'!$B$7:$R$2292,12,0)</f>
        <v>-6.5279999999999996</v>
      </c>
      <c r="I11" s="61">
        <f t="shared" si="2"/>
        <v>52</v>
      </c>
      <c r="J11" s="60">
        <f>VLOOKUP($A11,'Return Data'!$B$7:$R$2292,13,0)</f>
        <v>1.4724999999999999</v>
      </c>
      <c r="K11" s="61">
        <f t="shared" si="3"/>
        <v>46</v>
      </c>
      <c r="L11" s="60">
        <f>VLOOKUP($A11,'Return Data'!$B$7:$R$2292,17,0)</f>
        <v>21.9894</v>
      </c>
      <c r="M11" s="61">
        <f t="shared" si="4"/>
        <v>51</v>
      </c>
      <c r="N11" s="60">
        <f>VLOOKUP($A11,'Return Data'!$B$7:$R$2292,14,0)</f>
        <v>17.054400000000001</v>
      </c>
      <c r="O11" s="61">
        <f t="shared" si="5"/>
        <v>44</v>
      </c>
      <c r="P11" s="60">
        <f>VLOOKUP($A11,'Return Data'!$B$7:$R$2292,15,0)</f>
        <v>10.99</v>
      </c>
      <c r="Q11" s="61">
        <f>RANK(P11,P$8:P$63,0)</f>
        <v>26</v>
      </c>
      <c r="R11" s="60">
        <f>VLOOKUP($A11,'Return Data'!$B$7:$R$2292,16,0)</f>
        <v>14.5451</v>
      </c>
      <c r="S11" s="62">
        <f t="shared" si="6"/>
        <v>30</v>
      </c>
    </row>
    <row r="12" spans="1:20" x14ac:dyDescent="0.3">
      <c r="A12" s="58" t="s">
        <v>2023</v>
      </c>
      <c r="B12" s="59">
        <f>VLOOKUP($A12,'Return Data'!$B$7:$R$2292,3,0)</f>
        <v>44777</v>
      </c>
      <c r="C12" s="60">
        <f>VLOOKUP($A12,'Return Data'!$B$7:$R$2292,4,0)</f>
        <v>17.07</v>
      </c>
      <c r="D12" s="60">
        <f>VLOOKUP($A12,'Return Data'!$B$7:$R$2292,10,0)</f>
        <v>3.8953000000000002</v>
      </c>
      <c r="E12" s="61">
        <f t="shared" si="0"/>
        <v>34</v>
      </c>
      <c r="F12" s="60">
        <f>VLOOKUP($A12,'Return Data'!$B$7:$R$2292,11,0)</f>
        <v>-4.4767999999999999</v>
      </c>
      <c r="G12" s="61">
        <f t="shared" si="1"/>
        <v>50</v>
      </c>
      <c r="H12" s="60">
        <f>VLOOKUP($A12,'Return Data'!$B$7:$R$2292,12,0)</f>
        <v>-4.3160999999999996</v>
      </c>
      <c r="I12" s="61">
        <f t="shared" si="2"/>
        <v>44</v>
      </c>
      <c r="J12" s="60">
        <f>VLOOKUP($A12,'Return Data'!$B$7:$R$2292,13,0)</f>
        <v>0.64859999999999995</v>
      </c>
      <c r="K12" s="61">
        <f t="shared" si="3"/>
        <v>48</v>
      </c>
      <c r="L12" s="60">
        <f>VLOOKUP($A12,'Return Data'!$B$7:$R$2292,17,0)</f>
        <v>32.931600000000003</v>
      </c>
      <c r="M12" s="61">
        <f t="shared" si="4"/>
        <v>18</v>
      </c>
      <c r="N12" s="60">
        <f>VLOOKUP($A12,'Return Data'!$B$7:$R$2292,14,0)</f>
        <v>29.082000000000001</v>
      </c>
      <c r="O12" s="61">
        <f t="shared" si="5"/>
        <v>9</v>
      </c>
      <c r="P12" s="60"/>
      <c r="Q12" s="61"/>
      <c r="R12" s="60">
        <f>VLOOKUP($A12,'Return Data'!$B$7:$R$2292,16,0)</f>
        <v>12.7455</v>
      </c>
      <c r="S12" s="62">
        <f t="shared" si="6"/>
        <v>48</v>
      </c>
    </row>
    <row r="13" spans="1:20" x14ac:dyDescent="0.3">
      <c r="A13" s="58" t="s">
        <v>2025</v>
      </c>
      <c r="B13" s="59">
        <f>VLOOKUP($A13,'Return Data'!$B$7:$R$2292,3,0)</f>
        <v>44777</v>
      </c>
      <c r="C13" s="60">
        <f>VLOOKUP($A13,'Return Data'!$B$7:$R$2292,4,0)</f>
        <v>20.41</v>
      </c>
      <c r="D13" s="60">
        <f>VLOOKUP($A13,'Return Data'!$B$7:$R$2292,10,0)</f>
        <v>3.8149000000000002</v>
      </c>
      <c r="E13" s="61">
        <f t="shared" si="0"/>
        <v>36</v>
      </c>
      <c r="F13" s="60">
        <f>VLOOKUP($A13,'Return Data'!$B$7:$R$2292,11,0)</f>
        <v>-4.4923000000000002</v>
      </c>
      <c r="G13" s="61">
        <f t="shared" si="1"/>
        <v>51</v>
      </c>
      <c r="H13" s="60">
        <f>VLOOKUP($A13,'Return Data'!$B$7:$R$2292,12,0)</f>
        <v>-5.1580000000000004</v>
      </c>
      <c r="I13" s="61">
        <f t="shared" si="2"/>
        <v>46</v>
      </c>
      <c r="J13" s="60">
        <f>VLOOKUP($A13,'Return Data'!$B$7:$R$2292,13,0)</f>
        <v>-1.3532999999999999</v>
      </c>
      <c r="K13" s="61">
        <f t="shared" si="3"/>
        <v>52</v>
      </c>
      <c r="L13" s="60">
        <f>VLOOKUP($A13,'Return Data'!$B$7:$R$2292,17,0)</f>
        <v>32.645499999999998</v>
      </c>
      <c r="M13" s="61">
        <f t="shared" si="4"/>
        <v>19</v>
      </c>
      <c r="N13" s="60">
        <f>VLOOKUP($A13,'Return Data'!$B$7:$R$2292,14,0)</f>
        <v>26.4712</v>
      </c>
      <c r="O13" s="61">
        <f t="shared" si="5"/>
        <v>15</v>
      </c>
      <c r="P13" s="60"/>
      <c r="Q13" s="61"/>
      <c r="R13" s="60">
        <f>VLOOKUP($A13,'Return Data'!$B$7:$R$2292,16,0)</f>
        <v>20.685600000000001</v>
      </c>
      <c r="S13" s="62">
        <f t="shared" si="6"/>
        <v>5</v>
      </c>
    </row>
    <row r="14" spans="1:20" x14ac:dyDescent="0.3">
      <c r="A14" s="58" t="s">
        <v>2027</v>
      </c>
      <c r="B14" s="59">
        <f>VLOOKUP($A14,'Return Data'!$B$7:$R$2292,3,0)</f>
        <v>44777</v>
      </c>
      <c r="C14" s="60">
        <f>VLOOKUP($A14,'Return Data'!$B$7:$R$2292,4,0)</f>
        <v>107.72</v>
      </c>
      <c r="D14" s="60">
        <f>VLOOKUP($A14,'Return Data'!$B$7:$R$2292,10,0)</f>
        <v>2.9434</v>
      </c>
      <c r="E14" s="61">
        <f t="shared" si="0"/>
        <v>47</v>
      </c>
      <c r="F14" s="60">
        <f>VLOOKUP($A14,'Return Data'!$B$7:$R$2292,11,0)</f>
        <v>-3.2425999999999999</v>
      </c>
      <c r="G14" s="61">
        <f t="shared" si="1"/>
        <v>44</v>
      </c>
      <c r="H14" s="60">
        <f>VLOOKUP($A14,'Return Data'!$B$7:$R$2292,12,0)</f>
        <v>-5.2011000000000003</v>
      </c>
      <c r="I14" s="61">
        <f t="shared" si="2"/>
        <v>48</v>
      </c>
      <c r="J14" s="60">
        <f>VLOOKUP($A14,'Return Data'!$B$7:$R$2292,13,0)</f>
        <v>0.35399999999999998</v>
      </c>
      <c r="K14" s="61">
        <f t="shared" si="3"/>
        <v>49</v>
      </c>
      <c r="L14" s="60">
        <f>VLOOKUP($A14,'Return Data'!$B$7:$R$2292,17,0)</f>
        <v>31.188500000000001</v>
      </c>
      <c r="M14" s="61">
        <f t="shared" si="4"/>
        <v>23</v>
      </c>
      <c r="N14" s="60">
        <f>VLOOKUP($A14,'Return Data'!$B$7:$R$2292,14,0)</f>
        <v>27.433</v>
      </c>
      <c r="O14" s="61">
        <f t="shared" si="5"/>
        <v>12</v>
      </c>
      <c r="P14" s="60">
        <f>VLOOKUP($A14,'Return Data'!$B$7:$R$2292,15,0)</f>
        <v>16.066199999999998</v>
      </c>
      <c r="Q14" s="61">
        <f t="shared" ref="Q14:Q21" si="7">RANK(P14,P$8:P$63,0)</f>
        <v>5</v>
      </c>
      <c r="R14" s="60">
        <f>VLOOKUP($A14,'Return Data'!$B$7:$R$2292,16,0)</f>
        <v>17.259799999999998</v>
      </c>
      <c r="S14" s="62">
        <f t="shared" si="6"/>
        <v>11</v>
      </c>
    </row>
    <row r="15" spans="1:20" x14ac:dyDescent="0.3">
      <c r="A15" s="58" t="s">
        <v>171</v>
      </c>
      <c r="B15" s="59">
        <f>VLOOKUP($A15,'Return Data'!$B$7:$R$2292,3,0)</f>
        <v>44777</v>
      </c>
      <c r="C15" s="60">
        <f>VLOOKUP($A15,'Return Data'!$B$7:$R$2292,4,0)</f>
        <v>123.15</v>
      </c>
      <c r="D15" s="60">
        <f>VLOOKUP($A15,'Return Data'!$B$7:$R$2292,10,0)</f>
        <v>6.3563000000000001</v>
      </c>
      <c r="E15" s="61">
        <f t="shared" si="0"/>
        <v>4</v>
      </c>
      <c r="F15" s="60">
        <f>VLOOKUP($A15,'Return Data'!$B$7:$R$2292,11,0)</f>
        <v>-1.9897</v>
      </c>
      <c r="G15" s="61">
        <f t="shared" si="1"/>
        <v>31</v>
      </c>
      <c r="H15" s="60">
        <f>VLOOKUP($A15,'Return Data'!$B$7:$R$2292,12,0)</f>
        <v>-3.1535000000000002</v>
      </c>
      <c r="I15" s="61">
        <f t="shared" si="2"/>
        <v>35</v>
      </c>
      <c r="J15" s="60">
        <f>VLOOKUP($A15,'Return Data'!$B$7:$R$2292,13,0)</f>
        <v>5.8171999999999997</v>
      </c>
      <c r="K15" s="61">
        <f t="shared" si="3"/>
        <v>36</v>
      </c>
      <c r="L15" s="60">
        <f>VLOOKUP($A15,'Return Data'!$B$7:$R$2292,17,0)</f>
        <v>30.4391</v>
      </c>
      <c r="M15" s="61">
        <f t="shared" si="4"/>
        <v>28</v>
      </c>
      <c r="N15" s="60">
        <f>VLOOKUP($A15,'Return Data'!$B$7:$R$2292,14,0)</f>
        <v>24.132300000000001</v>
      </c>
      <c r="O15" s="61">
        <f t="shared" si="5"/>
        <v>17</v>
      </c>
      <c r="P15" s="60">
        <f>VLOOKUP($A15,'Return Data'!$B$7:$R$2292,15,0)</f>
        <v>16.427800000000001</v>
      </c>
      <c r="Q15" s="61">
        <f t="shared" si="7"/>
        <v>3</v>
      </c>
      <c r="R15" s="60">
        <f>VLOOKUP($A15,'Return Data'!$B$7:$R$2292,16,0)</f>
        <v>15.909700000000001</v>
      </c>
      <c r="S15" s="62">
        <f t="shared" si="6"/>
        <v>17</v>
      </c>
    </row>
    <row r="16" spans="1:20" x14ac:dyDescent="0.3">
      <c r="A16" s="58" t="s">
        <v>172</v>
      </c>
      <c r="B16" s="59">
        <f>VLOOKUP($A16,'Return Data'!$B$7:$R$2292,3,0)</f>
        <v>44777</v>
      </c>
      <c r="C16" s="60">
        <f>VLOOKUP($A16,'Return Data'!$B$7:$R$2292,4,0)</f>
        <v>86.69</v>
      </c>
      <c r="D16" s="60">
        <f>VLOOKUP($A16,'Return Data'!$B$7:$R$2292,10,0)</f>
        <v>3.8328000000000002</v>
      </c>
      <c r="E16" s="61">
        <f t="shared" si="0"/>
        <v>35</v>
      </c>
      <c r="F16" s="60">
        <f>VLOOKUP($A16,'Return Data'!$B$7:$R$2292,11,0)</f>
        <v>-2.2395999999999998</v>
      </c>
      <c r="G16" s="61">
        <f t="shared" si="1"/>
        <v>34</v>
      </c>
      <c r="H16" s="60">
        <f>VLOOKUP($A16,'Return Data'!$B$7:$R$2292,12,0)</f>
        <v>-2.9434</v>
      </c>
      <c r="I16" s="61">
        <f t="shared" si="2"/>
        <v>33</v>
      </c>
      <c r="J16" s="60">
        <f>VLOOKUP($A16,'Return Data'!$B$7:$R$2292,13,0)</f>
        <v>3.2244999999999999</v>
      </c>
      <c r="K16" s="61">
        <f t="shared" si="3"/>
        <v>43</v>
      </c>
      <c r="L16" s="60">
        <f>VLOOKUP($A16,'Return Data'!$B$7:$R$2292,17,0)</f>
        <v>31.8004</v>
      </c>
      <c r="M16" s="61">
        <f t="shared" si="4"/>
        <v>21</v>
      </c>
      <c r="N16" s="60">
        <f>VLOOKUP($A16,'Return Data'!$B$7:$R$2292,14,0)</f>
        <v>21.431699999999999</v>
      </c>
      <c r="O16" s="61">
        <f t="shared" si="5"/>
        <v>21</v>
      </c>
      <c r="P16" s="60">
        <f>VLOOKUP($A16,'Return Data'!$B$7:$R$2292,15,0)</f>
        <v>13.525</v>
      </c>
      <c r="Q16" s="61">
        <f t="shared" si="7"/>
        <v>11</v>
      </c>
      <c r="R16" s="60">
        <f>VLOOKUP($A16,'Return Data'!$B$7:$R$2292,16,0)</f>
        <v>17.180399999999999</v>
      </c>
      <c r="S16" s="62">
        <f t="shared" si="6"/>
        <v>12</v>
      </c>
    </row>
    <row r="17" spans="1:19" x14ac:dyDescent="0.3">
      <c r="A17" s="58" t="s">
        <v>173</v>
      </c>
      <c r="B17" s="59">
        <f>VLOOKUP($A17,'Return Data'!$B$7:$R$2292,3,0)</f>
        <v>44777</v>
      </c>
      <c r="C17" s="60">
        <f>VLOOKUP($A17,'Return Data'!$B$7:$R$2292,4,0)</f>
        <v>78.23</v>
      </c>
      <c r="D17" s="60">
        <f>VLOOKUP($A17,'Return Data'!$B$7:$R$2292,10,0)</f>
        <v>4.9081000000000001</v>
      </c>
      <c r="E17" s="61">
        <f t="shared" si="0"/>
        <v>26</v>
      </c>
      <c r="F17" s="60">
        <f>VLOOKUP($A17,'Return Data'!$B$7:$R$2292,11,0)</f>
        <v>-3.0966999999999998</v>
      </c>
      <c r="G17" s="61">
        <f t="shared" si="1"/>
        <v>42</v>
      </c>
      <c r="H17" s="60">
        <f>VLOOKUP($A17,'Return Data'!$B$7:$R$2292,12,0)</f>
        <v>-2.6263000000000001</v>
      </c>
      <c r="I17" s="61">
        <f t="shared" si="2"/>
        <v>30</v>
      </c>
      <c r="J17" s="60">
        <f>VLOOKUP($A17,'Return Data'!$B$7:$R$2292,13,0)</f>
        <v>4.4737999999999998</v>
      </c>
      <c r="K17" s="61">
        <f t="shared" si="3"/>
        <v>40</v>
      </c>
      <c r="L17" s="60">
        <f>VLOOKUP($A17,'Return Data'!$B$7:$R$2292,17,0)</f>
        <v>27.6234</v>
      </c>
      <c r="M17" s="61">
        <f t="shared" si="4"/>
        <v>43</v>
      </c>
      <c r="N17" s="60">
        <f>VLOOKUP($A17,'Return Data'!$B$7:$R$2292,14,0)</f>
        <v>18.708400000000001</v>
      </c>
      <c r="O17" s="61">
        <f t="shared" si="5"/>
        <v>36</v>
      </c>
      <c r="P17" s="60">
        <f>VLOOKUP($A17,'Return Data'!$B$7:$R$2292,15,0)</f>
        <v>11.3584</v>
      </c>
      <c r="Q17" s="61">
        <f t="shared" si="7"/>
        <v>25</v>
      </c>
      <c r="R17" s="60">
        <f>VLOOKUP($A17,'Return Data'!$B$7:$R$2292,16,0)</f>
        <v>14.3323</v>
      </c>
      <c r="S17" s="62">
        <f t="shared" si="6"/>
        <v>32</v>
      </c>
    </row>
    <row r="18" spans="1:19" x14ac:dyDescent="0.3">
      <c r="A18" s="58" t="s">
        <v>175</v>
      </c>
      <c r="B18" s="59">
        <f>VLOOKUP($A18,'Return Data'!$B$7:$R$2292,3,0)</f>
        <v>44777</v>
      </c>
      <c r="C18" s="60">
        <f>VLOOKUP($A18,'Return Data'!$B$7:$R$2292,4,0)</f>
        <v>926.29740000000004</v>
      </c>
      <c r="D18" s="60">
        <f>VLOOKUP($A18,'Return Data'!$B$7:$R$2292,10,0)</f>
        <v>4.1944999999999997</v>
      </c>
      <c r="E18" s="61">
        <f t="shared" si="0"/>
        <v>32</v>
      </c>
      <c r="F18" s="60">
        <f>VLOOKUP($A18,'Return Data'!$B$7:$R$2292,11,0)</f>
        <v>-3.4443000000000001</v>
      </c>
      <c r="G18" s="61">
        <f t="shared" si="1"/>
        <v>46</v>
      </c>
      <c r="H18" s="60">
        <f>VLOOKUP($A18,'Return Data'!$B$7:$R$2292,12,0)</f>
        <v>-4.0519999999999996</v>
      </c>
      <c r="I18" s="61">
        <f t="shared" si="2"/>
        <v>43</v>
      </c>
      <c r="J18" s="60">
        <f>VLOOKUP($A18,'Return Data'!$B$7:$R$2292,13,0)</f>
        <v>6.7641999999999998</v>
      </c>
      <c r="K18" s="61">
        <f t="shared" si="3"/>
        <v>31</v>
      </c>
      <c r="L18" s="60">
        <f>VLOOKUP($A18,'Return Data'!$B$7:$R$2292,17,0)</f>
        <v>33.317700000000002</v>
      </c>
      <c r="M18" s="61">
        <f t="shared" si="4"/>
        <v>17</v>
      </c>
      <c r="N18" s="60">
        <f>VLOOKUP($A18,'Return Data'!$B$7:$R$2292,14,0)</f>
        <v>17.921900000000001</v>
      </c>
      <c r="O18" s="61">
        <f t="shared" si="5"/>
        <v>39</v>
      </c>
      <c r="P18" s="60">
        <f>VLOOKUP($A18,'Return Data'!$B$7:$R$2292,15,0)</f>
        <v>10.775700000000001</v>
      </c>
      <c r="Q18" s="61">
        <f t="shared" si="7"/>
        <v>27</v>
      </c>
      <c r="R18" s="60">
        <f>VLOOKUP($A18,'Return Data'!$B$7:$R$2292,16,0)</f>
        <v>14.984299999999999</v>
      </c>
      <c r="S18" s="62">
        <f t="shared" si="6"/>
        <v>26</v>
      </c>
    </row>
    <row r="19" spans="1:19" x14ac:dyDescent="0.3">
      <c r="A19" s="58" t="s">
        <v>177</v>
      </c>
      <c r="B19" s="59">
        <f>VLOOKUP($A19,'Return Data'!$B$7:$R$2292,3,0)</f>
        <v>44777</v>
      </c>
      <c r="C19" s="60">
        <f>VLOOKUP($A19,'Return Data'!$B$7:$R$2292,4,0)</f>
        <v>809.06399999999996</v>
      </c>
      <c r="D19" s="60">
        <f>VLOOKUP($A19,'Return Data'!$B$7:$R$2292,10,0)</f>
        <v>6.2137000000000002</v>
      </c>
      <c r="E19" s="61">
        <f t="shared" si="0"/>
        <v>6</v>
      </c>
      <c r="F19" s="60">
        <f>VLOOKUP($A19,'Return Data'!$B$7:$R$2292,11,0)</f>
        <v>3.3216000000000001</v>
      </c>
      <c r="G19" s="61">
        <f t="shared" si="1"/>
        <v>3</v>
      </c>
      <c r="H19" s="60">
        <f>VLOOKUP($A19,'Return Data'!$B$7:$R$2292,12,0)</f>
        <v>2.7122999999999999</v>
      </c>
      <c r="I19" s="61">
        <f t="shared" si="2"/>
        <v>9</v>
      </c>
      <c r="J19" s="60">
        <f>VLOOKUP($A19,'Return Data'!$B$7:$R$2292,13,0)</f>
        <v>13.452400000000001</v>
      </c>
      <c r="K19" s="61">
        <f t="shared" si="3"/>
        <v>7</v>
      </c>
      <c r="L19" s="60">
        <f>VLOOKUP($A19,'Return Data'!$B$7:$R$2292,17,0)</f>
        <v>31.0854</v>
      </c>
      <c r="M19" s="61">
        <f t="shared" si="4"/>
        <v>24</v>
      </c>
      <c r="N19" s="60">
        <f>VLOOKUP($A19,'Return Data'!$B$7:$R$2292,14,0)</f>
        <v>17.2258</v>
      </c>
      <c r="O19" s="61">
        <f t="shared" si="5"/>
        <v>43</v>
      </c>
      <c r="P19" s="60">
        <f>VLOOKUP($A19,'Return Data'!$B$7:$R$2292,15,0)</f>
        <v>9.0827000000000009</v>
      </c>
      <c r="Q19" s="61">
        <f t="shared" si="7"/>
        <v>34</v>
      </c>
      <c r="R19" s="60">
        <f>VLOOKUP($A19,'Return Data'!$B$7:$R$2292,16,0)</f>
        <v>13.304600000000001</v>
      </c>
      <c r="S19" s="62">
        <f t="shared" si="6"/>
        <v>44</v>
      </c>
    </row>
    <row r="20" spans="1:19" x14ac:dyDescent="0.3">
      <c r="A20" s="58" t="s">
        <v>178</v>
      </c>
      <c r="B20" s="59">
        <f>VLOOKUP($A20,'Return Data'!$B$7:$R$2292,3,0)</f>
        <v>44777</v>
      </c>
      <c r="C20" s="60">
        <f>VLOOKUP($A20,'Return Data'!$B$7:$R$2292,4,0)</f>
        <v>60.651400000000002</v>
      </c>
      <c r="D20" s="60">
        <f>VLOOKUP($A20,'Return Data'!$B$7:$R$2292,10,0)</f>
        <v>5.2961</v>
      </c>
      <c r="E20" s="61">
        <f t="shared" si="0"/>
        <v>18</v>
      </c>
      <c r="F20" s="60">
        <f>VLOOKUP($A20,'Return Data'!$B$7:$R$2292,11,0)</f>
        <v>-3.0752000000000002</v>
      </c>
      <c r="G20" s="61">
        <f t="shared" si="1"/>
        <v>41</v>
      </c>
      <c r="H20" s="60">
        <f>VLOOKUP($A20,'Return Data'!$B$7:$R$2292,12,0)</f>
        <v>-3.1762999999999999</v>
      </c>
      <c r="I20" s="61">
        <f t="shared" si="2"/>
        <v>36</v>
      </c>
      <c r="J20" s="60">
        <f>VLOOKUP($A20,'Return Data'!$B$7:$R$2292,13,0)</f>
        <v>7.2114000000000003</v>
      </c>
      <c r="K20" s="61">
        <f t="shared" si="3"/>
        <v>29</v>
      </c>
      <c r="L20" s="60">
        <f>VLOOKUP($A20,'Return Data'!$B$7:$R$2292,17,0)</f>
        <v>28.878900000000002</v>
      </c>
      <c r="M20" s="61">
        <f t="shared" si="4"/>
        <v>38</v>
      </c>
      <c r="N20" s="60">
        <f>VLOOKUP($A20,'Return Data'!$B$7:$R$2292,14,0)</f>
        <v>18.9573</v>
      </c>
      <c r="O20" s="61">
        <f t="shared" si="5"/>
        <v>34</v>
      </c>
      <c r="P20" s="60">
        <f>VLOOKUP($A20,'Return Data'!$B$7:$R$2292,15,0)</f>
        <v>10.2767</v>
      </c>
      <c r="Q20" s="61">
        <f t="shared" si="7"/>
        <v>30</v>
      </c>
      <c r="R20" s="60">
        <f>VLOOKUP($A20,'Return Data'!$B$7:$R$2292,16,0)</f>
        <v>14.204000000000001</v>
      </c>
      <c r="S20" s="62">
        <f t="shared" si="6"/>
        <v>34</v>
      </c>
    </row>
    <row r="21" spans="1:19" x14ac:dyDescent="0.3">
      <c r="A21" s="58" t="s">
        <v>179</v>
      </c>
      <c r="B21" s="59">
        <f>VLOOKUP($A21,'Return Data'!$B$7:$R$2292,3,0)</f>
        <v>44777</v>
      </c>
      <c r="C21" s="60">
        <f>VLOOKUP($A21,'Return Data'!$B$7:$R$2292,4,0)</f>
        <v>639.82000000000005</v>
      </c>
      <c r="D21" s="60">
        <f>VLOOKUP($A21,'Return Data'!$B$7:$R$2292,10,0)</f>
        <v>4.9832000000000001</v>
      </c>
      <c r="E21" s="61">
        <f t="shared" si="0"/>
        <v>25</v>
      </c>
      <c r="F21" s="60">
        <f>VLOOKUP($A21,'Return Data'!$B$7:$R$2292,11,0)</f>
        <v>-1.6463000000000001</v>
      </c>
      <c r="G21" s="61">
        <f t="shared" si="1"/>
        <v>26</v>
      </c>
      <c r="H21" s="60">
        <f>VLOOKUP($A21,'Return Data'!$B$7:$R$2292,12,0)</f>
        <v>-3.8096000000000001</v>
      </c>
      <c r="I21" s="61">
        <f t="shared" si="2"/>
        <v>40</v>
      </c>
      <c r="J21" s="60">
        <f>VLOOKUP($A21,'Return Data'!$B$7:$R$2292,13,0)</f>
        <v>6.5389999999999997</v>
      </c>
      <c r="K21" s="61">
        <f t="shared" si="3"/>
        <v>34</v>
      </c>
      <c r="L21" s="60">
        <f>VLOOKUP($A21,'Return Data'!$B$7:$R$2292,17,0)</f>
        <v>30.4559</v>
      </c>
      <c r="M21" s="61">
        <f t="shared" si="4"/>
        <v>27</v>
      </c>
      <c r="N21" s="60">
        <f>VLOOKUP($A21,'Return Data'!$B$7:$R$2292,14,0)</f>
        <v>18.749300000000002</v>
      </c>
      <c r="O21" s="61">
        <f t="shared" si="5"/>
        <v>35</v>
      </c>
      <c r="P21" s="60">
        <f>VLOOKUP($A21,'Return Data'!$B$7:$R$2292,15,0)</f>
        <v>13.196400000000001</v>
      </c>
      <c r="Q21" s="61">
        <f t="shared" si="7"/>
        <v>14</v>
      </c>
      <c r="R21" s="60">
        <f>VLOOKUP($A21,'Return Data'!$B$7:$R$2292,16,0)</f>
        <v>15.613099999999999</v>
      </c>
      <c r="S21" s="62">
        <f t="shared" si="6"/>
        <v>20</v>
      </c>
    </row>
    <row r="22" spans="1:19" x14ac:dyDescent="0.3">
      <c r="A22" s="58" t="s">
        <v>180</v>
      </c>
      <c r="B22" s="59">
        <f>VLOOKUP($A22,'Return Data'!$B$7:$R$2292,3,0)</f>
        <v>44777</v>
      </c>
      <c r="C22" s="60">
        <f>VLOOKUP($A22,'Return Data'!$B$7:$R$2292,4,0)</f>
        <v>17.600000000000001</v>
      </c>
      <c r="D22" s="60">
        <f>VLOOKUP($A22,'Return Data'!$B$7:$R$2292,10,0)</f>
        <v>10.344799999999999</v>
      </c>
      <c r="E22" s="61">
        <f t="shared" si="0"/>
        <v>1</v>
      </c>
      <c r="F22" s="60">
        <f>VLOOKUP($A22,'Return Data'!$B$7:$R$2292,11,0)</f>
        <v>5.5789</v>
      </c>
      <c r="G22" s="61">
        <f t="shared" si="1"/>
        <v>1</v>
      </c>
      <c r="H22" s="60">
        <f>VLOOKUP($A22,'Return Data'!$B$7:$R$2292,12,0)</f>
        <v>3.8961000000000001</v>
      </c>
      <c r="I22" s="61">
        <f t="shared" si="2"/>
        <v>6</v>
      </c>
      <c r="J22" s="60">
        <f>VLOOKUP($A22,'Return Data'!$B$7:$R$2292,13,0)</f>
        <v>17.177099999999999</v>
      </c>
      <c r="K22" s="61">
        <f t="shared" si="3"/>
        <v>2</v>
      </c>
      <c r="L22" s="60">
        <f>VLOOKUP($A22,'Return Data'!$B$7:$R$2292,17,0)</f>
        <v>35.189599999999999</v>
      </c>
      <c r="M22" s="61">
        <f t="shared" si="4"/>
        <v>14</v>
      </c>
      <c r="N22" s="60">
        <f>VLOOKUP($A22,'Return Data'!$B$7:$R$2292,14,0)</f>
        <v>19.340299999999999</v>
      </c>
      <c r="O22" s="61">
        <f t="shared" si="5"/>
        <v>32</v>
      </c>
      <c r="P22" s="60"/>
      <c r="Q22" s="61"/>
      <c r="R22" s="60">
        <f>VLOOKUP($A22,'Return Data'!$B$7:$R$2292,16,0)</f>
        <v>13.810700000000001</v>
      </c>
      <c r="S22" s="62">
        <f t="shared" si="6"/>
        <v>39</v>
      </c>
    </row>
    <row r="23" spans="1:19" x14ac:dyDescent="0.3">
      <c r="A23" s="58" t="s">
        <v>181</v>
      </c>
      <c r="B23" s="59">
        <f>VLOOKUP($A23,'Return Data'!$B$7:$R$2292,3,0)</f>
        <v>44777</v>
      </c>
      <c r="C23" s="60">
        <f>VLOOKUP($A23,'Return Data'!$B$7:$R$2292,4,0)</f>
        <v>42.2</v>
      </c>
      <c r="D23" s="60">
        <f>VLOOKUP($A23,'Return Data'!$B$7:$R$2292,10,0)</f>
        <v>4.6627000000000001</v>
      </c>
      <c r="E23" s="61">
        <f t="shared" si="0"/>
        <v>29</v>
      </c>
      <c r="F23" s="60">
        <f>VLOOKUP($A23,'Return Data'!$B$7:$R$2292,11,0)</f>
        <v>-1.6775</v>
      </c>
      <c r="G23" s="61">
        <f t="shared" si="1"/>
        <v>27</v>
      </c>
      <c r="H23" s="60">
        <f>VLOOKUP($A23,'Return Data'!$B$7:$R$2292,12,0)</f>
        <v>-2.2696000000000001</v>
      </c>
      <c r="I23" s="61">
        <f t="shared" si="2"/>
        <v>29</v>
      </c>
      <c r="J23" s="60">
        <f>VLOOKUP($A23,'Return Data'!$B$7:$R$2292,13,0)</f>
        <v>7.3244999999999996</v>
      </c>
      <c r="K23" s="61">
        <f t="shared" si="3"/>
        <v>27</v>
      </c>
      <c r="L23" s="60">
        <f>VLOOKUP($A23,'Return Data'!$B$7:$R$2292,17,0)</f>
        <v>25.884</v>
      </c>
      <c r="M23" s="61">
        <f t="shared" si="4"/>
        <v>45</v>
      </c>
      <c r="N23" s="60">
        <f>VLOOKUP($A23,'Return Data'!$B$7:$R$2292,14,0)</f>
        <v>16.991800000000001</v>
      </c>
      <c r="O23" s="61">
        <f t="shared" si="5"/>
        <v>45</v>
      </c>
      <c r="P23" s="60">
        <f>VLOOKUP($A23,'Return Data'!$B$7:$R$2292,15,0)</f>
        <v>10.446899999999999</v>
      </c>
      <c r="Q23" s="61">
        <f>RANK(P23,P$8:P$63,0)</f>
        <v>29</v>
      </c>
      <c r="R23" s="60">
        <f>VLOOKUP($A23,'Return Data'!$B$7:$R$2292,16,0)</f>
        <v>17.551300000000001</v>
      </c>
      <c r="S23" s="62">
        <f t="shared" si="6"/>
        <v>10</v>
      </c>
    </row>
    <row r="24" spans="1:19" x14ac:dyDescent="0.3">
      <c r="A24" s="58" t="s">
        <v>182</v>
      </c>
      <c r="B24" s="59">
        <f>VLOOKUP($A24,'Return Data'!$B$7:$R$2292,3,0)</f>
        <v>44777</v>
      </c>
      <c r="C24" s="60">
        <f>VLOOKUP($A24,'Return Data'!$B$7:$R$2292,4,0)</f>
        <v>107.22499999999999</v>
      </c>
      <c r="D24" s="60">
        <f>VLOOKUP($A24,'Return Data'!$B$7:$R$2292,10,0)</f>
        <v>1.5581</v>
      </c>
      <c r="E24" s="61">
        <f t="shared" si="0"/>
        <v>55</v>
      </c>
      <c r="F24" s="60">
        <f>VLOOKUP($A24,'Return Data'!$B$7:$R$2292,11,0)</f>
        <v>-2.9988999999999999</v>
      </c>
      <c r="G24" s="61">
        <f t="shared" si="1"/>
        <v>39</v>
      </c>
      <c r="H24" s="60">
        <f>VLOOKUP($A24,'Return Data'!$B$7:$R$2292,12,0)</f>
        <v>-0.84609999999999996</v>
      </c>
      <c r="I24" s="61">
        <f t="shared" si="2"/>
        <v>23</v>
      </c>
      <c r="J24" s="60">
        <f>VLOOKUP($A24,'Return Data'!$B$7:$R$2292,13,0)</f>
        <v>8.6263000000000005</v>
      </c>
      <c r="K24" s="61">
        <f t="shared" si="3"/>
        <v>19</v>
      </c>
      <c r="L24" s="60">
        <f>VLOOKUP($A24,'Return Data'!$B$7:$R$2292,17,0)</f>
        <v>39.791400000000003</v>
      </c>
      <c r="M24" s="61">
        <f t="shared" si="4"/>
        <v>11</v>
      </c>
      <c r="N24" s="60">
        <f>VLOOKUP($A24,'Return Data'!$B$7:$R$2292,14,0)</f>
        <v>25.029299999999999</v>
      </c>
      <c r="O24" s="61">
        <f t="shared" si="5"/>
        <v>16</v>
      </c>
      <c r="P24" s="60">
        <f>VLOOKUP($A24,'Return Data'!$B$7:$R$2292,15,0)</f>
        <v>14.4641</v>
      </c>
      <c r="Q24" s="61">
        <f>RANK(P24,P$8:P$63,0)</f>
        <v>8</v>
      </c>
      <c r="R24" s="60">
        <f>VLOOKUP($A24,'Return Data'!$B$7:$R$2292,16,0)</f>
        <v>17.776299999999999</v>
      </c>
      <c r="S24" s="62">
        <f t="shared" si="6"/>
        <v>8</v>
      </c>
    </row>
    <row r="25" spans="1:19" x14ac:dyDescent="0.3">
      <c r="A25" s="58" t="s">
        <v>183</v>
      </c>
      <c r="B25" s="59">
        <f>VLOOKUP($A25,'Return Data'!$B$7:$R$2292,3,0)</f>
        <v>44777</v>
      </c>
      <c r="C25" s="60">
        <f>VLOOKUP($A25,'Return Data'!$B$7:$R$2292,4,0)</f>
        <v>14.28</v>
      </c>
      <c r="D25" s="60">
        <f>VLOOKUP($A25,'Return Data'!$B$7:$R$2292,10,0)</f>
        <v>5.4653</v>
      </c>
      <c r="E25" s="61">
        <f t="shared" si="0"/>
        <v>14</v>
      </c>
      <c r="F25" s="60">
        <f>VLOOKUP($A25,'Return Data'!$B$7:$R$2292,11,0)</f>
        <v>-1.0395000000000001</v>
      </c>
      <c r="G25" s="61">
        <f t="shared" si="1"/>
        <v>22</v>
      </c>
      <c r="H25" s="60">
        <f>VLOOKUP($A25,'Return Data'!$B$7:$R$2292,12,0)</f>
        <v>-2.9891000000000001</v>
      </c>
      <c r="I25" s="61">
        <f t="shared" si="2"/>
        <v>34</v>
      </c>
      <c r="J25" s="60">
        <f>VLOOKUP($A25,'Return Data'!$B$7:$R$2292,13,0)</f>
        <v>6.0921000000000003</v>
      </c>
      <c r="K25" s="61">
        <f t="shared" si="3"/>
        <v>35</v>
      </c>
      <c r="L25" s="60">
        <f>VLOOKUP($A25,'Return Data'!$B$7:$R$2292,17,0)</f>
        <v>24.048100000000002</v>
      </c>
      <c r="M25" s="61">
        <f t="shared" si="4"/>
        <v>49</v>
      </c>
      <c r="N25" s="60">
        <f>VLOOKUP($A25,'Return Data'!$B$7:$R$2292,14,0)</f>
        <v>15.239699999999999</v>
      </c>
      <c r="O25" s="61">
        <f t="shared" si="5"/>
        <v>51</v>
      </c>
      <c r="P25" s="60"/>
      <c r="Q25" s="61"/>
      <c r="R25" s="60">
        <f>VLOOKUP($A25,'Return Data'!$B$7:$R$2292,16,0)</f>
        <v>8.048</v>
      </c>
      <c r="S25" s="62">
        <f t="shared" si="6"/>
        <v>56</v>
      </c>
    </row>
    <row r="26" spans="1:19" x14ac:dyDescent="0.3">
      <c r="A26" s="58" t="s">
        <v>184</v>
      </c>
      <c r="B26" s="59">
        <f>VLOOKUP($A26,'Return Data'!$B$7:$R$2292,3,0)</f>
        <v>44777</v>
      </c>
      <c r="C26" s="60">
        <f>VLOOKUP($A26,'Return Data'!$B$7:$R$2292,4,0)</f>
        <v>88.24</v>
      </c>
      <c r="D26" s="60">
        <f>VLOOKUP($A26,'Return Data'!$B$7:$R$2292,10,0)</f>
        <v>3.0962000000000001</v>
      </c>
      <c r="E26" s="61">
        <f t="shared" si="0"/>
        <v>46</v>
      </c>
      <c r="F26" s="60">
        <f>VLOOKUP($A26,'Return Data'!$B$7:$R$2292,11,0)</f>
        <v>-7.4081999999999999</v>
      </c>
      <c r="G26" s="61">
        <f t="shared" si="1"/>
        <v>56</v>
      </c>
      <c r="H26" s="60">
        <f>VLOOKUP($A26,'Return Data'!$B$7:$R$2292,12,0)</f>
        <v>-8.3411000000000008</v>
      </c>
      <c r="I26" s="61">
        <f t="shared" si="2"/>
        <v>55</v>
      </c>
      <c r="J26" s="60">
        <f>VLOOKUP($A26,'Return Data'!$B$7:$R$2292,13,0)</f>
        <v>-0.2261</v>
      </c>
      <c r="K26" s="61">
        <f t="shared" si="3"/>
        <v>51</v>
      </c>
      <c r="L26" s="60">
        <f>VLOOKUP($A26,'Return Data'!$B$7:$R$2292,17,0)</f>
        <v>24.2255</v>
      </c>
      <c r="M26" s="61">
        <f t="shared" si="4"/>
        <v>48</v>
      </c>
      <c r="N26" s="60">
        <f>VLOOKUP($A26,'Return Data'!$B$7:$R$2292,14,0)</f>
        <v>18.607800000000001</v>
      </c>
      <c r="O26" s="61">
        <f t="shared" si="5"/>
        <v>37</v>
      </c>
      <c r="P26" s="60">
        <f>VLOOKUP($A26,'Return Data'!$B$7:$R$2292,15,0)</f>
        <v>12.871700000000001</v>
      </c>
      <c r="Q26" s="61">
        <f>RANK(P26,P$8:P$63,0)</f>
        <v>16</v>
      </c>
      <c r="R26" s="60">
        <f>VLOOKUP($A26,'Return Data'!$B$7:$R$2292,16,0)</f>
        <v>16.890799999999999</v>
      </c>
      <c r="S26" s="62">
        <f t="shared" si="6"/>
        <v>13</v>
      </c>
    </row>
    <row r="27" spans="1:19" x14ac:dyDescent="0.3">
      <c r="A27" s="58" t="s">
        <v>185</v>
      </c>
      <c r="B27" s="59">
        <f>VLOOKUP($A27,'Return Data'!$B$7:$R$2292,3,0)</f>
        <v>44777</v>
      </c>
      <c r="C27" s="60">
        <f>VLOOKUP($A27,'Return Data'!$B$7:$R$2292,4,0)</f>
        <v>14.3781</v>
      </c>
      <c r="D27" s="60">
        <f>VLOOKUP($A27,'Return Data'!$B$7:$R$2292,10,0)</f>
        <v>5.6567999999999996</v>
      </c>
      <c r="E27" s="61">
        <f t="shared" si="0"/>
        <v>12</v>
      </c>
      <c r="F27" s="60">
        <f>VLOOKUP($A27,'Return Data'!$B$7:$R$2292,11,0)</f>
        <v>-2.0798999999999999</v>
      </c>
      <c r="G27" s="61">
        <f t="shared" si="1"/>
        <v>32</v>
      </c>
      <c r="H27" s="60">
        <f>VLOOKUP($A27,'Return Data'!$B$7:$R$2292,12,0)</f>
        <v>-7.7262000000000004</v>
      </c>
      <c r="I27" s="61">
        <f t="shared" si="2"/>
        <v>54</v>
      </c>
      <c r="J27" s="60">
        <f>VLOOKUP($A27,'Return Data'!$B$7:$R$2292,13,0)</f>
        <v>-4.4949000000000003</v>
      </c>
      <c r="K27" s="61">
        <f t="shared" si="3"/>
        <v>56</v>
      </c>
      <c r="L27" s="60">
        <f>VLOOKUP($A27,'Return Data'!$B$7:$R$2292,17,0)</f>
        <v>21.523599999999998</v>
      </c>
      <c r="M27" s="61">
        <f t="shared" si="4"/>
        <v>52</v>
      </c>
      <c r="N27" s="60"/>
      <c r="O27" s="61"/>
      <c r="P27" s="60"/>
      <c r="Q27" s="61"/>
      <c r="R27" s="60">
        <f>VLOOKUP($A27,'Return Data'!$B$7:$R$2292,16,0)</f>
        <v>13.861599999999999</v>
      </c>
      <c r="S27" s="62">
        <f t="shared" si="6"/>
        <v>37</v>
      </c>
    </row>
    <row r="28" spans="1:19" x14ac:dyDescent="0.3">
      <c r="A28" s="58" t="s">
        <v>186</v>
      </c>
      <c r="B28" s="59">
        <f>VLOOKUP($A28,'Return Data'!$B$7:$R$2292,3,0)</f>
        <v>44777</v>
      </c>
      <c r="C28" s="60">
        <f>VLOOKUP($A28,'Return Data'!$B$7:$R$2292,4,0)</f>
        <v>30.587199999999999</v>
      </c>
      <c r="D28" s="60">
        <f>VLOOKUP($A28,'Return Data'!$B$7:$R$2292,10,0)</f>
        <v>5.4324000000000003</v>
      </c>
      <c r="E28" s="61">
        <f t="shared" si="0"/>
        <v>15</v>
      </c>
      <c r="F28" s="60">
        <f>VLOOKUP($A28,'Return Data'!$B$7:$R$2292,11,0)</f>
        <v>-3.1522999999999999</v>
      </c>
      <c r="G28" s="61">
        <f t="shared" si="1"/>
        <v>43</v>
      </c>
      <c r="H28" s="60">
        <f>VLOOKUP($A28,'Return Data'!$B$7:$R$2292,12,0)</f>
        <v>-6.6475999999999997</v>
      </c>
      <c r="I28" s="61">
        <f t="shared" si="2"/>
        <v>53</v>
      </c>
      <c r="J28" s="60">
        <f>VLOOKUP($A28,'Return Data'!$B$7:$R$2292,13,0)</f>
        <v>5.3800999999999997</v>
      </c>
      <c r="K28" s="61">
        <f t="shared" si="3"/>
        <v>37</v>
      </c>
      <c r="L28" s="60">
        <f>VLOOKUP($A28,'Return Data'!$B$7:$R$2292,17,0)</f>
        <v>30.3032</v>
      </c>
      <c r="M28" s="61">
        <f t="shared" si="4"/>
        <v>29</v>
      </c>
      <c r="N28" s="60">
        <f>VLOOKUP($A28,'Return Data'!$B$7:$R$2292,14,0)</f>
        <v>20.1249</v>
      </c>
      <c r="O28" s="61">
        <f t="shared" ref="O28:O36" si="8">RANK(N28,N$8:N$63,0)</f>
        <v>28</v>
      </c>
      <c r="P28" s="60">
        <f>VLOOKUP($A28,'Return Data'!$B$7:$R$2292,15,0)</f>
        <v>12.8233</v>
      </c>
      <c r="Q28" s="61">
        <f t="shared" ref="Q28:Q36" si="9">RANK(P28,P$8:P$63,0)</f>
        <v>17</v>
      </c>
      <c r="R28" s="60">
        <f>VLOOKUP($A28,'Return Data'!$B$7:$R$2292,16,0)</f>
        <v>16.3629</v>
      </c>
      <c r="S28" s="62">
        <f t="shared" si="6"/>
        <v>15</v>
      </c>
    </row>
    <row r="29" spans="1:19" x14ac:dyDescent="0.3">
      <c r="A29" s="58" t="s">
        <v>187</v>
      </c>
      <c r="B29" s="59">
        <f>VLOOKUP($A29,'Return Data'!$B$7:$R$2292,3,0)</f>
        <v>44777</v>
      </c>
      <c r="C29" s="60">
        <f>VLOOKUP($A29,'Return Data'!$B$7:$R$2292,4,0)</f>
        <v>81.475999999999999</v>
      </c>
      <c r="D29" s="60">
        <f>VLOOKUP($A29,'Return Data'!$B$7:$R$2292,10,0)</f>
        <v>5.1412000000000004</v>
      </c>
      <c r="E29" s="61">
        <f t="shared" si="0"/>
        <v>22</v>
      </c>
      <c r="F29" s="60">
        <f>VLOOKUP($A29,'Return Data'!$B$7:$R$2292,11,0)</f>
        <v>-0.82050000000000001</v>
      </c>
      <c r="G29" s="61">
        <f t="shared" si="1"/>
        <v>19</v>
      </c>
      <c r="H29" s="60">
        <f>VLOOKUP($A29,'Return Data'!$B$7:$R$2292,12,0)</f>
        <v>1.6607000000000001</v>
      </c>
      <c r="I29" s="61">
        <f t="shared" si="2"/>
        <v>11</v>
      </c>
      <c r="J29" s="60">
        <f>VLOOKUP($A29,'Return Data'!$B$7:$R$2292,13,0)</f>
        <v>7.7995999999999999</v>
      </c>
      <c r="K29" s="61">
        <f t="shared" si="3"/>
        <v>24</v>
      </c>
      <c r="L29" s="60">
        <f>VLOOKUP($A29,'Return Data'!$B$7:$R$2292,17,0)</f>
        <v>30.979900000000001</v>
      </c>
      <c r="M29" s="61">
        <f t="shared" si="4"/>
        <v>25</v>
      </c>
      <c r="N29" s="60">
        <f>VLOOKUP($A29,'Return Data'!$B$7:$R$2292,14,0)</f>
        <v>21.142299999999999</v>
      </c>
      <c r="O29" s="61">
        <f t="shared" si="8"/>
        <v>24</v>
      </c>
      <c r="P29" s="60">
        <f>VLOOKUP($A29,'Return Data'!$B$7:$R$2292,15,0)</f>
        <v>13.493399999999999</v>
      </c>
      <c r="Q29" s="61">
        <f t="shared" si="9"/>
        <v>13</v>
      </c>
      <c r="R29" s="60">
        <f>VLOOKUP($A29,'Return Data'!$B$7:$R$2292,16,0)</f>
        <v>15.5726</v>
      </c>
      <c r="S29" s="62">
        <f t="shared" si="6"/>
        <v>21</v>
      </c>
    </row>
    <row r="30" spans="1:19" x14ac:dyDescent="0.3">
      <c r="A30" s="58" t="s">
        <v>188</v>
      </c>
      <c r="B30" s="59">
        <f>VLOOKUP($A30,'Return Data'!$B$7:$R$2292,3,0)</f>
        <v>44777</v>
      </c>
      <c r="C30" s="60">
        <f>VLOOKUP($A30,'Return Data'!$B$7:$R$2292,4,0)</f>
        <v>81.921000000000006</v>
      </c>
      <c r="D30" s="60">
        <f>VLOOKUP($A30,'Return Data'!$B$7:$R$2292,10,0)</f>
        <v>3.1816</v>
      </c>
      <c r="E30" s="61">
        <f t="shared" si="0"/>
        <v>44</v>
      </c>
      <c r="F30" s="60">
        <f>VLOOKUP($A30,'Return Data'!$B$7:$R$2292,11,0)</f>
        <v>-3.6960000000000002</v>
      </c>
      <c r="G30" s="61">
        <f t="shared" si="1"/>
        <v>48</v>
      </c>
      <c r="H30" s="60">
        <f>VLOOKUP($A30,'Return Data'!$B$7:$R$2292,12,0)</f>
        <v>-3.5644999999999998</v>
      </c>
      <c r="I30" s="61">
        <f t="shared" si="2"/>
        <v>39</v>
      </c>
      <c r="J30" s="60">
        <f>VLOOKUP($A30,'Return Data'!$B$7:$R$2292,13,0)</f>
        <v>1.0409999999999999</v>
      </c>
      <c r="K30" s="61">
        <f t="shared" si="3"/>
        <v>47</v>
      </c>
      <c r="L30" s="60">
        <f>VLOOKUP($A30,'Return Data'!$B$7:$R$2292,17,0)</f>
        <v>24.379300000000001</v>
      </c>
      <c r="M30" s="61">
        <f t="shared" si="4"/>
        <v>47</v>
      </c>
      <c r="N30" s="60">
        <f>VLOOKUP($A30,'Return Data'!$B$7:$R$2292,14,0)</f>
        <v>15.8872</v>
      </c>
      <c r="O30" s="61">
        <f t="shared" si="8"/>
        <v>48</v>
      </c>
      <c r="P30" s="60">
        <f>VLOOKUP($A30,'Return Data'!$B$7:$R$2292,15,0)</f>
        <v>8.9323999999999995</v>
      </c>
      <c r="Q30" s="61">
        <f t="shared" si="9"/>
        <v>35</v>
      </c>
      <c r="R30" s="60">
        <f>VLOOKUP($A30,'Return Data'!$B$7:$R$2292,16,0)</f>
        <v>13.822699999999999</v>
      </c>
      <c r="S30" s="62">
        <f t="shared" si="6"/>
        <v>38</v>
      </c>
    </row>
    <row r="31" spans="1:19" x14ac:dyDescent="0.3">
      <c r="A31" s="58" t="s">
        <v>189</v>
      </c>
      <c r="B31" s="59">
        <f>VLOOKUP($A31,'Return Data'!$B$7:$R$2292,3,0)</f>
        <v>44777</v>
      </c>
      <c r="C31" s="60">
        <f>VLOOKUP($A31,'Return Data'!$B$7:$R$2292,4,0)</f>
        <v>108.82640000000001</v>
      </c>
      <c r="D31" s="60">
        <f>VLOOKUP($A31,'Return Data'!$B$7:$R$2292,10,0)</f>
        <v>5.2614999999999998</v>
      </c>
      <c r="E31" s="61">
        <f t="shared" si="0"/>
        <v>19</v>
      </c>
      <c r="F31" s="60">
        <f>VLOOKUP($A31,'Return Data'!$B$7:$R$2292,11,0)</f>
        <v>-1.119</v>
      </c>
      <c r="G31" s="61">
        <f t="shared" si="1"/>
        <v>24</v>
      </c>
      <c r="H31" s="60">
        <f>VLOOKUP($A31,'Return Data'!$B$7:$R$2292,12,0)</f>
        <v>-2.6387</v>
      </c>
      <c r="I31" s="61">
        <f t="shared" si="2"/>
        <v>31</v>
      </c>
      <c r="J31" s="60">
        <f>VLOOKUP($A31,'Return Data'!$B$7:$R$2292,13,0)</f>
        <v>7.3010999999999999</v>
      </c>
      <c r="K31" s="61">
        <f t="shared" si="3"/>
        <v>28</v>
      </c>
      <c r="L31" s="60">
        <f>VLOOKUP($A31,'Return Data'!$B$7:$R$2292,17,0)</f>
        <v>27.315100000000001</v>
      </c>
      <c r="M31" s="61">
        <f t="shared" si="4"/>
        <v>44</v>
      </c>
      <c r="N31" s="60">
        <f>VLOOKUP($A31,'Return Data'!$B$7:$R$2292,14,0)</f>
        <v>16.923999999999999</v>
      </c>
      <c r="O31" s="61">
        <f t="shared" si="8"/>
        <v>46</v>
      </c>
      <c r="P31" s="60">
        <f>VLOOKUP($A31,'Return Data'!$B$7:$R$2292,15,0)</f>
        <v>11.8238</v>
      </c>
      <c r="Q31" s="61">
        <f t="shared" si="9"/>
        <v>21</v>
      </c>
      <c r="R31" s="60">
        <f>VLOOKUP($A31,'Return Data'!$B$7:$R$2292,16,0)</f>
        <v>14.3741</v>
      </c>
      <c r="S31" s="62">
        <f t="shared" si="6"/>
        <v>31</v>
      </c>
    </row>
    <row r="32" spans="1:19" x14ac:dyDescent="0.3">
      <c r="A32" s="58" t="s">
        <v>431</v>
      </c>
      <c r="B32" s="59">
        <f>VLOOKUP($A32,'Return Data'!$B$7:$R$2292,3,0)</f>
        <v>44777</v>
      </c>
      <c r="C32" s="60">
        <f>VLOOKUP($A32,'Return Data'!$B$7:$R$2292,4,0)</f>
        <v>20.922499999999999</v>
      </c>
      <c r="D32" s="60">
        <f>VLOOKUP($A32,'Return Data'!$B$7:$R$2292,10,0)</f>
        <v>5.8322000000000003</v>
      </c>
      <c r="E32" s="61">
        <f t="shared" si="0"/>
        <v>10</v>
      </c>
      <c r="F32" s="60">
        <f>VLOOKUP($A32,'Return Data'!$B$7:$R$2292,11,0)</f>
        <v>-0.52959999999999996</v>
      </c>
      <c r="G32" s="61">
        <f t="shared" si="1"/>
        <v>16</v>
      </c>
      <c r="H32" s="60">
        <f>VLOOKUP($A32,'Return Data'!$B$7:$R$2292,12,0)</f>
        <v>-0.60519999999999996</v>
      </c>
      <c r="I32" s="61">
        <f t="shared" si="2"/>
        <v>21</v>
      </c>
      <c r="J32" s="60">
        <f>VLOOKUP($A32,'Return Data'!$B$7:$R$2292,13,0)</f>
        <v>8.4201999999999995</v>
      </c>
      <c r="K32" s="61">
        <f t="shared" si="3"/>
        <v>22</v>
      </c>
      <c r="L32" s="60">
        <f>VLOOKUP($A32,'Return Data'!$B$7:$R$2292,17,0)</f>
        <v>33.6614</v>
      </c>
      <c r="M32" s="61">
        <f t="shared" si="4"/>
        <v>16</v>
      </c>
      <c r="N32" s="60">
        <f>VLOOKUP($A32,'Return Data'!$B$7:$R$2292,14,0)</f>
        <v>22.452999999999999</v>
      </c>
      <c r="O32" s="61">
        <f t="shared" si="8"/>
        <v>19</v>
      </c>
      <c r="P32" s="60">
        <f>VLOOKUP($A32,'Return Data'!$B$7:$R$2292,15,0)</f>
        <v>11.762499999999999</v>
      </c>
      <c r="Q32" s="61">
        <f t="shared" si="9"/>
        <v>22</v>
      </c>
      <c r="R32" s="60">
        <f>VLOOKUP($A32,'Return Data'!$B$7:$R$2292,16,0)</f>
        <v>13.5806</v>
      </c>
      <c r="S32" s="62">
        <f t="shared" si="6"/>
        <v>41</v>
      </c>
    </row>
    <row r="33" spans="1:19" x14ac:dyDescent="0.3">
      <c r="A33" s="58" t="s">
        <v>191</v>
      </c>
      <c r="B33" s="59">
        <f>VLOOKUP($A33,'Return Data'!$B$7:$R$2292,3,0)</f>
        <v>44777</v>
      </c>
      <c r="C33" s="60">
        <f>VLOOKUP($A33,'Return Data'!$B$7:$R$2292,4,0)</f>
        <v>33.520000000000003</v>
      </c>
      <c r="D33" s="60">
        <f>VLOOKUP($A33,'Return Data'!$B$7:$R$2292,10,0)</f>
        <v>3.7995999999999999</v>
      </c>
      <c r="E33" s="61">
        <f t="shared" si="0"/>
        <v>37</v>
      </c>
      <c r="F33" s="60">
        <f>VLOOKUP($A33,'Return Data'!$B$7:$R$2292,11,0)</f>
        <v>-2.2256</v>
      </c>
      <c r="G33" s="61">
        <f t="shared" si="1"/>
        <v>33</v>
      </c>
      <c r="H33" s="60">
        <f>VLOOKUP($A33,'Return Data'!$B$7:$R$2292,12,0)</f>
        <v>-3.5507</v>
      </c>
      <c r="I33" s="61">
        <f t="shared" si="2"/>
        <v>38</v>
      </c>
      <c r="J33" s="60">
        <f>VLOOKUP($A33,'Return Data'!$B$7:$R$2292,13,0)</f>
        <v>4.8909000000000002</v>
      </c>
      <c r="K33" s="61">
        <f t="shared" si="3"/>
        <v>39</v>
      </c>
      <c r="L33" s="60">
        <f>VLOOKUP($A33,'Return Data'!$B$7:$R$2292,17,0)</f>
        <v>32.465000000000003</v>
      </c>
      <c r="M33" s="61">
        <f t="shared" si="4"/>
        <v>20</v>
      </c>
      <c r="N33" s="60">
        <f>VLOOKUP($A33,'Return Data'!$B$7:$R$2292,14,0)</f>
        <v>23.321100000000001</v>
      </c>
      <c r="O33" s="61">
        <f t="shared" si="8"/>
        <v>18</v>
      </c>
      <c r="P33" s="60">
        <f>VLOOKUP($A33,'Return Data'!$B$7:$R$2292,15,0)</f>
        <v>16.257300000000001</v>
      </c>
      <c r="Q33" s="61">
        <f t="shared" si="9"/>
        <v>4</v>
      </c>
      <c r="R33" s="60">
        <f>VLOOKUP($A33,'Return Data'!$B$7:$R$2292,16,0)</f>
        <v>20.095199999999998</v>
      </c>
      <c r="S33" s="62">
        <f t="shared" si="6"/>
        <v>6</v>
      </c>
    </row>
    <row r="34" spans="1:19" x14ac:dyDescent="0.3">
      <c r="A34" s="58" t="s">
        <v>192</v>
      </c>
      <c r="B34" s="59">
        <f>VLOOKUP($A34,'Return Data'!$B$7:$R$2292,3,0)</f>
        <v>44777</v>
      </c>
      <c r="C34" s="60">
        <f>VLOOKUP($A34,'Return Data'!$B$7:$R$2292,4,0)</f>
        <v>28.511299999999999</v>
      </c>
      <c r="D34" s="60">
        <f>VLOOKUP($A34,'Return Data'!$B$7:$R$2292,10,0)</f>
        <v>6.4417999999999997</v>
      </c>
      <c r="E34" s="61">
        <f t="shared" si="0"/>
        <v>3</v>
      </c>
      <c r="F34" s="60">
        <f>VLOOKUP($A34,'Return Data'!$B$7:$R$2292,11,0)</f>
        <v>-4.7492999999999999</v>
      </c>
      <c r="G34" s="61">
        <f t="shared" si="1"/>
        <v>53</v>
      </c>
      <c r="H34" s="60">
        <f>VLOOKUP($A34,'Return Data'!$B$7:$R$2292,12,0)</f>
        <v>-5.1910999999999996</v>
      </c>
      <c r="I34" s="61">
        <f t="shared" si="2"/>
        <v>47</v>
      </c>
      <c r="J34" s="60">
        <f>VLOOKUP($A34,'Return Data'!$B$7:$R$2292,13,0)</f>
        <v>-0.18940000000000001</v>
      </c>
      <c r="K34" s="61">
        <f t="shared" si="3"/>
        <v>50</v>
      </c>
      <c r="L34" s="60">
        <f>VLOOKUP($A34,'Return Data'!$B$7:$R$2292,17,0)</f>
        <v>28.056000000000001</v>
      </c>
      <c r="M34" s="61">
        <f t="shared" si="4"/>
        <v>41</v>
      </c>
      <c r="N34" s="60">
        <f>VLOOKUP($A34,'Return Data'!$B$7:$R$2292,14,0)</f>
        <v>18.179300000000001</v>
      </c>
      <c r="O34" s="61">
        <f t="shared" si="8"/>
        <v>38</v>
      </c>
      <c r="P34" s="60">
        <f>VLOOKUP($A34,'Return Data'!$B$7:$R$2292,15,0)</f>
        <v>10.1494</v>
      </c>
      <c r="Q34" s="61">
        <f t="shared" si="9"/>
        <v>32</v>
      </c>
      <c r="R34" s="60">
        <f>VLOOKUP($A34,'Return Data'!$B$7:$R$2292,16,0)</f>
        <v>14.9077</v>
      </c>
      <c r="S34" s="62">
        <f t="shared" si="6"/>
        <v>27</v>
      </c>
    </row>
    <row r="35" spans="1:19" x14ac:dyDescent="0.3">
      <c r="A35" s="76" t="s">
        <v>1955</v>
      </c>
      <c r="B35" s="59">
        <f>VLOOKUP($A35,'Return Data'!$B$7:$R$2292,3,0)</f>
        <v>44777</v>
      </c>
      <c r="C35" s="60">
        <f>VLOOKUP($A35,'Return Data'!$B$7:$R$2292,4,0)</f>
        <v>22.187200000000001</v>
      </c>
      <c r="D35" s="60">
        <f>VLOOKUP($A35,'Return Data'!$B$7:$R$2292,10,0)</f>
        <v>3.3708</v>
      </c>
      <c r="E35" s="61">
        <f t="shared" si="0"/>
        <v>41</v>
      </c>
      <c r="F35" s="60">
        <f>VLOOKUP($A35,'Return Data'!$B$7:$R$2292,11,0)</f>
        <v>-4.1369999999999996</v>
      </c>
      <c r="G35" s="61">
        <f t="shared" si="1"/>
        <v>49</v>
      </c>
      <c r="H35" s="60">
        <f>VLOOKUP($A35,'Return Data'!$B$7:$R$2292,12,0)</f>
        <v>-5.6783000000000001</v>
      </c>
      <c r="I35" s="61">
        <f t="shared" si="2"/>
        <v>51</v>
      </c>
      <c r="J35" s="60">
        <f>VLOOKUP($A35,'Return Data'!$B$7:$R$2292,13,0)</f>
        <v>5.2443999999999997</v>
      </c>
      <c r="K35" s="61">
        <f t="shared" si="3"/>
        <v>38</v>
      </c>
      <c r="L35" s="60">
        <f>VLOOKUP($A35,'Return Data'!$B$7:$R$2292,17,0)</f>
        <v>24.3888</v>
      </c>
      <c r="M35" s="61">
        <f t="shared" si="4"/>
        <v>46</v>
      </c>
      <c r="N35" s="60">
        <f>VLOOKUP($A35,'Return Data'!$B$7:$R$2292,14,0)</f>
        <v>15.8261</v>
      </c>
      <c r="O35" s="61">
        <f t="shared" si="8"/>
        <v>49</v>
      </c>
      <c r="P35" s="60">
        <f>VLOOKUP($A35,'Return Data'!$B$7:$R$2292,15,0)</f>
        <v>9.9686000000000003</v>
      </c>
      <c r="Q35" s="61">
        <f t="shared" si="9"/>
        <v>33</v>
      </c>
      <c r="R35" s="60">
        <f>VLOOKUP($A35,'Return Data'!$B$7:$R$2292,16,0)</f>
        <v>12.8339</v>
      </c>
      <c r="S35" s="62">
        <f t="shared" si="6"/>
        <v>46</v>
      </c>
    </row>
    <row r="36" spans="1:19" x14ac:dyDescent="0.3">
      <c r="A36" s="58" t="s">
        <v>193</v>
      </c>
      <c r="B36" s="59">
        <f>VLOOKUP($A36,'Return Data'!$B$7:$R$2292,3,0)</f>
        <v>44777</v>
      </c>
      <c r="C36" s="60">
        <f>VLOOKUP($A36,'Return Data'!$B$7:$R$2292,4,0)</f>
        <v>83.316699999999997</v>
      </c>
      <c r="D36" s="60">
        <f>VLOOKUP($A36,'Return Data'!$B$7:$R$2292,10,0)</f>
        <v>5.1497000000000002</v>
      </c>
      <c r="E36" s="61">
        <f t="shared" si="0"/>
        <v>21</v>
      </c>
      <c r="F36" s="60">
        <f>VLOOKUP($A36,'Return Data'!$B$7:$R$2292,11,0)</f>
        <v>-0.42820000000000003</v>
      </c>
      <c r="G36" s="61">
        <f t="shared" si="1"/>
        <v>14</v>
      </c>
      <c r="H36" s="60">
        <f>VLOOKUP($A36,'Return Data'!$B$7:$R$2292,12,0)</f>
        <v>-1.5105</v>
      </c>
      <c r="I36" s="61">
        <f t="shared" si="2"/>
        <v>25</v>
      </c>
      <c r="J36" s="60">
        <f>VLOOKUP($A36,'Return Data'!$B$7:$R$2292,13,0)</f>
        <v>8.8452999999999999</v>
      </c>
      <c r="K36" s="61">
        <f t="shared" si="3"/>
        <v>16</v>
      </c>
      <c r="L36" s="60">
        <f>VLOOKUP($A36,'Return Data'!$B$7:$R$2292,17,0)</f>
        <v>34.255600000000001</v>
      </c>
      <c r="M36" s="61">
        <f t="shared" si="4"/>
        <v>15</v>
      </c>
      <c r="N36" s="60">
        <f>VLOOKUP($A36,'Return Data'!$B$7:$R$2292,14,0)</f>
        <v>17.406099999999999</v>
      </c>
      <c r="O36" s="61">
        <f t="shared" si="8"/>
        <v>41</v>
      </c>
      <c r="P36" s="60">
        <f>VLOOKUP($A36,'Return Data'!$B$7:$R$2292,15,0)</f>
        <v>5.71</v>
      </c>
      <c r="Q36" s="61">
        <f t="shared" si="9"/>
        <v>41</v>
      </c>
      <c r="R36" s="60">
        <f>VLOOKUP($A36,'Return Data'!$B$7:$R$2292,16,0)</f>
        <v>13.4643</v>
      </c>
      <c r="S36" s="62">
        <f t="shared" si="6"/>
        <v>42</v>
      </c>
    </row>
    <row r="37" spans="1:19" x14ac:dyDescent="0.3">
      <c r="A37" s="58" t="s">
        <v>194</v>
      </c>
      <c r="B37" s="59">
        <f>VLOOKUP($A37,'Return Data'!$B$7:$R$2292,3,0)</f>
        <v>44777</v>
      </c>
      <c r="C37" s="60">
        <f>VLOOKUP($A37,'Return Data'!$B$7:$R$2292,4,0)</f>
        <v>19.430800000000001</v>
      </c>
      <c r="D37" s="60">
        <f>VLOOKUP($A37,'Return Data'!$B$7:$R$2292,10,0)</f>
        <v>3.2663000000000002</v>
      </c>
      <c r="E37" s="61">
        <f t="shared" si="0"/>
        <v>43</v>
      </c>
      <c r="F37" s="60">
        <f>VLOOKUP($A37,'Return Data'!$B$7:$R$2292,11,0)</f>
        <v>-1.1024</v>
      </c>
      <c r="G37" s="61">
        <f t="shared" si="1"/>
        <v>23</v>
      </c>
      <c r="H37" s="60">
        <f>VLOOKUP($A37,'Return Data'!$B$7:$R$2292,12,0)</f>
        <v>1.7366999999999999</v>
      </c>
      <c r="I37" s="61">
        <f t="shared" si="2"/>
        <v>10</v>
      </c>
      <c r="J37" s="60">
        <f>VLOOKUP($A37,'Return Data'!$B$7:$R$2292,13,0)</f>
        <v>11.844200000000001</v>
      </c>
      <c r="K37" s="61">
        <f t="shared" si="3"/>
        <v>9</v>
      </c>
      <c r="L37" s="60">
        <f>VLOOKUP($A37,'Return Data'!$B$7:$R$2292,17,0)</f>
        <v>29.422799999999999</v>
      </c>
      <c r="M37" s="61">
        <f t="shared" si="4"/>
        <v>35</v>
      </c>
      <c r="N37" s="60"/>
      <c r="O37" s="61"/>
      <c r="P37" s="60"/>
      <c r="Q37" s="61"/>
      <c r="R37" s="60">
        <f>VLOOKUP($A37,'Return Data'!$B$7:$R$2292,16,0)</f>
        <v>24.4862</v>
      </c>
      <c r="S37" s="62">
        <f t="shared" si="6"/>
        <v>2</v>
      </c>
    </row>
    <row r="38" spans="1:19" x14ac:dyDescent="0.3">
      <c r="A38" s="58" t="s">
        <v>1930</v>
      </c>
      <c r="B38" s="59">
        <f>VLOOKUP($A38,'Return Data'!$B$7:$R$2292,3,0)</f>
        <v>44777</v>
      </c>
      <c r="C38" s="60">
        <f>VLOOKUP($A38,'Return Data'!$B$7:$R$2292,4,0)</f>
        <v>25.63</v>
      </c>
      <c r="D38" s="60">
        <f>VLOOKUP($A38,'Return Data'!$B$7:$R$2292,10,0)</f>
        <v>2.52</v>
      </c>
      <c r="E38" s="61">
        <f t="shared" si="0"/>
        <v>48</v>
      </c>
      <c r="F38" s="60">
        <f>VLOOKUP($A38,'Return Data'!$B$7:$R$2292,11,0)</f>
        <v>-2.9533999999999998</v>
      </c>
      <c r="G38" s="61">
        <f t="shared" si="1"/>
        <v>38</v>
      </c>
      <c r="H38" s="60">
        <f>VLOOKUP($A38,'Return Data'!$B$7:$R$2292,12,0)</f>
        <v>0.50980000000000003</v>
      </c>
      <c r="I38" s="61">
        <f t="shared" si="2"/>
        <v>14</v>
      </c>
      <c r="J38" s="60">
        <f>VLOOKUP($A38,'Return Data'!$B$7:$R$2292,13,0)</f>
        <v>7.3282999999999996</v>
      </c>
      <c r="K38" s="61">
        <f t="shared" si="3"/>
        <v>26</v>
      </c>
      <c r="L38" s="60">
        <f>VLOOKUP($A38,'Return Data'!$B$7:$R$2292,17,0)</f>
        <v>31.374500000000001</v>
      </c>
      <c r="M38" s="61">
        <f t="shared" si="4"/>
        <v>22</v>
      </c>
      <c r="N38" s="60">
        <f>VLOOKUP($A38,'Return Data'!$B$7:$R$2292,14,0)</f>
        <v>21.2652</v>
      </c>
      <c r="O38" s="61">
        <f t="shared" ref="O38:O63" si="10">RANK(N38,N$8:N$63,0)</f>
        <v>23</v>
      </c>
      <c r="P38" s="60">
        <f>VLOOKUP($A38,'Return Data'!$B$7:$R$2292,15,0)</f>
        <v>13.571</v>
      </c>
      <c r="Q38" s="61">
        <f t="shared" ref="Q38:Q44" si="11">RANK(P38,P$8:P$63,0)</f>
        <v>10</v>
      </c>
      <c r="R38" s="60">
        <f>VLOOKUP($A38,'Return Data'!$B$7:$R$2292,16,0)</f>
        <v>15.198499999999999</v>
      </c>
      <c r="S38" s="62">
        <f t="shared" si="6"/>
        <v>23</v>
      </c>
    </row>
    <row r="39" spans="1:19" x14ac:dyDescent="0.3">
      <c r="A39" s="58" t="s">
        <v>198</v>
      </c>
      <c r="B39" s="59">
        <f>VLOOKUP($A39,'Return Data'!$B$7:$R$2292,3,0)</f>
        <v>44777</v>
      </c>
      <c r="C39" s="60">
        <f>VLOOKUP($A39,'Return Data'!$B$7:$R$2292,4,0)</f>
        <v>244.5831</v>
      </c>
      <c r="D39" s="60">
        <f>VLOOKUP($A39,'Return Data'!$B$7:$R$2292,10,0)</f>
        <v>2.4983</v>
      </c>
      <c r="E39" s="61">
        <f t="shared" si="0"/>
        <v>49</v>
      </c>
      <c r="F39" s="60">
        <f>VLOOKUP($A39,'Return Data'!$B$7:$R$2292,11,0)</f>
        <v>-0.46439999999999998</v>
      </c>
      <c r="G39" s="61">
        <f t="shared" si="1"/>
        <v>15</v>
      </c>
      <c r="H39" s="60">
        <f>VLOOKUP($A39,'Return Data'!$B$7:$R$2292,12,0)</f>
        <v>3.4807999999999999</v>
      </c>
      <c r="I39" s="61">
        <f t="shared" si="2"/>
        <v>7</v>
      </c>
      <c r="J39" s="60">
        <f>VLOOKUP($A39,'Return Data'!$B$7:$R$2292,13,0)</f>
        <v>9.5259999999999998</v>
      </c>
      <c r="K39" s="61">
        <f t="shared" si="3"/>
        <v>11</v>
      </c>
      <c r="L39" s="60">
        <f>VLOOKUP($A39,'Return Data'!$B$7:$R$2292,17,0)</f>
        <v>50.133699999999997</v>
      </c>
      <c r="M39" s="61">
        <f t="shared" si="4"/>
        <v>7</v>
      </c>
      <c r="N39" s="60">
        <f>VLOOKUP($A39,'Return Data'!$B$7:$R$2292,14,0)</f>
        <v>39.874400000000001</v>
      </c>
      <c r="O39" s="61">
        <f t="shared" si="10"/>
        <v>1</v>
      </c>
      <c r="P39" s="60">
        <f>VLOOKUP($A39,'Return Data'!$B$7:$R$2292,15,0)</f>
        <v>22.3705</v>
      </c>
      <c r="Q39" s="61">
        <f t="shared" si="11"/>
        <v>2</v>
      </c>
      <c r="R39" s="60">
        <f>VLOOKUP($A39,'Return Data'!$B$7:$R$2292,16,0)</f>
        <v>21.08</v>
      </c>
      <c r="S39" s="62">
        <f t="shared" si="6"/>
        <v>4</v>
      </c>
    </row>
    <row r="40" spans="1:19" x14ac:dyDescent="0.3">
      <c r="A40" s="58" t="s">
        <v>199</v>
      </c>
      <c r="B40" s="59">
        <f>VLOOKUP($A40,'Return Data'!$B$7:$R$2292,3,0)</f>
        <v>44777</v>
      </c>
      <c r="C40" s="60">
        <f>VLOOKUP($A40,'Return Data'!$B$7:$R$2292,4,0)</f>
        <v>77.760000000000005</v>
      </c>
      <c r="D40" s="60">
        <f>VLOOKUP($A40,'Return Data'!$B$7:$R$2292,10,0)</f>
        <v>5.4659000000000004</v>
      </c>
      <c r="E40" s="61">
        <f t="shared" ref="E40:E63" si="12">RANK(D40,D$8:D$63,0)</f>
        <v>13</v>
      </c>
      <c r="F40" s="60">
        <f>VLOOKUP($A40,'Return Data'!$B$7:$R$2292,11,0)</f>
        <v>1.3028</v>
      </c>
      <c r="G40" s="61">
        <f t="shared" ref="G40:G63" si="13">RANK(F40,F$8:F$63,0)</f>
        <v>6</v>
      </c>
      <c r="H40" s="60">
        <f>VLOOKUP($A40,'Return Data'!$B$7:$R$2292,12,0)</f>
        <v>-1.8676999999999999</v>
      </c>
      <c r="I40" s="61">
        <f t="shared" ref="I40:I63" si="14">RANK(H40,H$8:H$63,0)</f>
        <v>26</v>
      </c>
      <c r="J40" s="60">
        <f>VLOOKUP($A40,'Return Data'!$B$7:$R$2292,13,0)</f>
        <v>3.5556999999999999</v>
      </c>
      <c r="K40" s="61">
        <f t="shared" ref="K40:K63" si="15">RANK(J40,J$8:J$63,0)</f>
        <v>42</v>
      </c>
      <c r="L40" s="60">
        <f>VLOOKUP($A40,'Return Data'!$B$7:$R$2292,17,0)</f>
        <v>28.231100000000001</v>
      </c>
      <c r="M40" s="61">
        <f t="shared" ref="M40:M63" si="16">RANK(L40,L$8:L$63,0)</f>
        <v>40</v>
      </c>
      <c r="N40" s="60">
        <f>VLOOKUP($A40,'Return Data'!$B$7:$R$2292,14,0)</f>
        <v>14.4145</v>
      </c>
      <c r="O40" s="61">
        <f t="shared" si="10"/>
        <v>52</v>
      </c>
      <c r="P40" s="60">
        <f>VLOOKUP($A40,'Return Data'!$B$7:$R$2292,15,0)</f>
        <v>8.7672000000000008</v>
      </c>
      <c r="Q40" s="61">
        <f t="shared" si="11"/>
        <v>37</v>
      </c>
      <c r="R40" s="60">
        <f>VLOOKUP($A40,'Return Data'!$B$7:$R$2292,16,0)</f>
        <v>16.249600000000001</v>
      </c>
      <c r="S40" s="62">
        <f t="shared" ref="S40:S63" si="17">RANK(R40,R$8:R$63,0)</f>
        <v>16</v>
      </c>
    </row>
    <row r="41" spans="1:19" x14ac:dyDescent="0.3">
      <c r="A41" s="58" t="s">
        <v>370</v>
      </c>
      <c r="B41" s="59">
        <f>VLOOKUP($A41,'Return Data'!$B$7:$R$2292,3,0)</f>
        <v>44777</v>
      </c>
      <c r="C41" s="60">
        <f>VLOOKUP($A41,'Return Data'!$B$7:$R$2292,4,0)</f>
        <v>236.68610000000001</v>
      </c>
      <c r="D41" s="60">
        <f>VLOOKUP($A41,'Return Data'!$B$7:$R$2292,10,0)</f>
        <v>5.4257</v>
      </c>
      <c r="E41" s="61">
        <f t="shared" si="12"/>
        <v>16</v>
      </c>
      <c r="F41" s="60">
        <f>VLOOKUP($A41,'Return Data'!$B$7:$R$2292,11,0)</f>
        <v>-7.5200000000000003E-2</v>
      </c>
      <c r="G41" s="61">
        <f t="shared" si="13"/>
        <v>12</v>
      </c>
      <c r="H41" s="60">
        <f>VLOOKUP($A41,'Return Data'!$B$7:$R$2292,12,0)</f>
        <v>-2.2273000000000001</v>
      </c>
      <c r="I41" s="61">
        <f t="shared" si="14"/>
        <v>28</v>
      </c>
      <c r="J41" s="60">
        <f>VLOOKUP($A41,'Return Data'!$B$7:$R$2292,13,0)</f>
        <v>6.5563000000000002</v>
      </c>
      <c r="K41" s="61">
        <f t="shared" si="15"/>
        <v>33</v>
      </c>
      <c r="L41" s="60">
        <f>VLOOKUP($A41,'Return Data'!$B$7:$R$2292,17,0)</f>
        <v>27.764299999999999</v>
      </c>
      <c r="M41" s="61">
        <f t="shared" si="16"/>
        <v>42</v>
      </c>
      <c r="N41" s="60">
        <f>VLOOKUP($A41,'Return Data'!$B$7:$R$2292,14,0)</f>
        <v>19.534199999999998</v>
      </c>
      <c r="O41" s="61">
        <f t="shared" si="10"/>
        <v>31</v>
      </c>
      <c r="P41" s="60">
        <f>VLOOKUP($A41,'Return Data'!$B$7:$R$2292,15,0)</f>
        <v>10.665699999999999</v>
      </c>
      <c r="Q41" s="61">
        <f t="shared" si="11"/>
        <v>28</v>
      </c>
      <c r="R41" s="60">
        <f>VLOOKUP($A41,'Return Data'!$B$7:$R$2292,16,0)</f>
        <v>13.959199999999999</v>
      </c>
      <c r="S41" s="62">
        <f t="shared" si="17"/>
        <v>36</v>
      </c>
    </row>
    <row r="42" spans="1:19" x14ac:dyDescent="0.3">
      <c r="A42" s="58" t="s">
        <v>201</v>
      </c>
      <c r="B42" s="59">
        <f>VLOOKUP($A42,'Return Data'!$B$7:$R$2292,3,0)</f>
        <v>44777</v>
      </c>
      <c r="C42" s="60">
        <f>VLOOKUP($A42,'Return Data'!$B$7:$R$2292,4,0)</f>
        <v>26.706199999999999</v>
      </c>
      <c r="D42" s="60">
        <f>VLOOKUP($A42,'Return Data'!$B$7:$R$2292,10,0)</f>
        <v>6.1932</v>
      </c>
      <c r="E42" s="61">
        <f t="shared" si="12"/>
        <v>7</v>
      </c>
      <c r="F42" s="60">
        <f>VLOOKUP($A42,'Return Data'!$B$7:$R$2292,11,0)</f>
        <v>-2.9990999999999999</v>
      </c>
      <c r="G42" s="61">
        <f t="shared" si="13"/>
        <v>40</v>
      </c>
      <c r="H42" s="60">
        <f>VLOOKUP($A42,'Return Data'!$B$7:$R$2292,12,0)</f>
        <v>6.7470999999999997</v>
      </c>
      <c r="I42" s="61">
        <f t="shared" si="14"/>
        <v>2</v>
      </c>
      <c r="J42" s="60">
        <f>VLOOKUP($A42,'Return Data'!$B$7:$R$2292,13,0)</f>
        <v>16.312100000000001</v>
      </c>
      <c r="K42" s="61">
        <f t="shared" si="15"/>
        <v>3</v>
      </c>
      <c r="L42" s="60">
        <f>VLOOKUP($A42,'Return Data'!$B$7:$R$2292,17,0)</f>
        <v>39.764899999999997</v>
      </c>
      <c r="M42" s="61">
        <f t="shared" si="16"/>
        <v>12</v>
      </c>
      <c r="N42" s="60">
        <f>VLOOKUP($A42,'Return Data'!$B$7:$R$2292,14,0)</f>
        <v>27.036999999999999</v>
      </c>
      <c r="O42" s="61">
        <f t="shared" si="10"/>
        <v>14</v>
      </c>
      <c r="P42" s="60">
        <f>VLOOKUP($A42,'Return Data'!$B$7:$R$2292,15,0)</f>
        <v>14.0662</v>
      </c>
      <c r="Q42" s="61">
        <f t="shared" si="11"/>
        <v>9</v>
      </c>
      <c r="R42" s="60">
        <f>VLOOKUP($A42,'Return Data'!$B$7:$R$2292,16,0)</f>
        <v>14.086600000000001</v>
      </c>
      <c r="S42" s="62">
        <f t="shared" si="17"/>
        <v>35</v>
      </c>
    </row>
    <row r="43" spans="1:19" x14ac:dyDescent="0.3">
      <c r="A43" s="58" t="s">
        <v>202</v>
      </c>
      <c r="B43" s="59">
        <f>VLOOKUP($A43,'Return Data'!$B$7:$R$2292,3,0)</f>
        <v>44777</v>
      </c>
      <c r="C43" s="60">
        <f>VLOOKUP($A43,'Return Data'!$B$7:$R$2292,4,0)</f>
        <v>28.0442</v>
      </c>
      <c r="D43" s="60">
        <f>VLOOKUP($A43,'Return Data'!$B$7:$R$2292,10,0)</f>
        <v>5.7039</v>
      </c>
      <c r="E43" s="61">
        <f t="shared" si="12"/>
        <v>11</v>
      </c>
      <c r="F43" s="60">
        <f>VLOOKUP($A43,'Return Data'!$B$7:$R$2292,11,0)</f>
        <v>-3.4234</v>
      </c>
      <c r="G43" s="61">
        <f t="shared" si="13"/>
        <v>45</v>
      </c>
      <c r="H43" s="60">
        <f>VLOOKUP($A43,'Return Data'!$B$7:$R$2292,12,0)</f>
        <v>5.6369999999999996</v>
      </c>
      <c r="I43" s="61">
        <f t="shared" si="14"/>
        <v>3</v>
      </c>
      <c r="J43" s="60">
        <f>VLOOKUP($A43,'Return Data'!$B$7:$R$2292,13,0)</f>
        <v>14.895200000000001</v>
      </c>
      <c r="K43" s="61">
        <f t="shared" si="15"/>
        <v>4</v>
      </c>
      <c r="L43" s="60">
        <f>VLOOKUP($A43,'Return Data'!$B$7:$R$2292,17,0)</f>
        <v>38.597499999999997</v>
      </c>
      <c r="M43" s="61">
        <f t="shared" si="16"/>
        <v>13</v>
      </c>
      <c r="N43" s="60">
        <f>VLOOKUP($A43,'Return Data'!$B$7:$R$2292,14,0)</f>
        <v>27.410900000000002</v>
      </c>
      <c r="O43" s="61">
        <f t="shared" si="10"/>
        <v>13</v>
      </c>
      <c r="P43" s="60">
        <f>VLOOKUP($A43,'Return Data'!$B$7:$R$2292,15,0)</f>
        <v>14.753399999999999</v>
      </c>
      <c r="Q43" s="61">
        <f t="shared" si="11"/>
        <v>7</v>
      </c>
      <c r="R43" s="60">
        <f>VLOOKUP($A43,'Return Data'!$B$7:$R$2292,16,0)</f>
        <v>15.0283</v>
      </c>
      <c r="S43" s="62">
        <f t="shared" si="17"/>
        <v>25</v>
      </c>
    </row>
    <row r="44" spans="1:19" x14ac:dyDescent="0.3">
      <c r="A44" s="58" t="s">
        <v>203</v>
      </c>
      <c r="B44" s="59">
        <f>VLOOKUP($A44,'Return Data'!$B$7:$R$2292,3,0)</f>
        <v>44777</v>
      </c>
      <c r="C44" s="60">
        <f>VLOOKUP($A44,'Return Data'!$B$7:$R$2292,4,0)</f>
        <v>28.168099999999999</v>
      </c>
      <c r="D44" s="60">
        <f>VLOOKUP($A44,'Return Data'!$B$7:$R$2292,10,0)</f>
        <v>6.4706999999999999</v>
      </c>
      <c r="E44" s="61">
        <f t="shared" si="12"/>
        <v>2</v>
      </c>
      <c r="F44" s="60">
        <f>VLOOKUP($A44,'Return Data'!$B$7:$R$2292,11,0)</f>
        <v>-2.5558000000000001</v>
      </c>
      <c r="G44" s="61">
        <f t="shared" si="13"/>
        <v>36</v>
      </c>
      <c r="H44" s="60">
        <f>VLOOKUP($A44,'Return Data'!$B$7:$R$2292,12,0)</f>
        <v>7.7462</v>
      </c>
      <c r="I44" s="61">
        <f t="shared" si="14"/>
        <v>1</v>
      </c>
      <c r="J44" s="60">
        <f>VLOOKUP($A44,'Return Data'!$B$7:$R$2292,13,0)</f>
        <v>17.262</v>
      </c>
      <c r="K44" s="61">
        <f t="shared" si="15"/>
        <v>1</v>
      </c>
      <c r="L44" s="60">
        <f>VLOOKUP($A44,'Return Data'!$B$7:$R$2292,17,0)</f>
        <v>40.352899999999998</v>
      </c>
      <c r="M44" s="61">
        <f t="shared" si="16"/>
        <v>10</v>
      </c>
      <c r="N44" s="60">
        <f>VLOOKUP($A44,'Return Data'!$B$7:$R$2292,14,0)</f>
        <v>28.250699999999998</v>
      </c>
      <c r="O44" s="61">
        <f t="shared" si="10"/>
        <v>11</v>
      </c>
      <c r="P44" s="60">
        <f>VLOOKUP($A44,'Return Data'!$B$7:$R$2292,15,0)</f>
        <v>15.577</v>
      </c>
      <c r="Q44" s="61">
        <f t="shared" si="11"/>
        <v>6</v>
      </c>
      <c r="R44" s="60">
        <f>VLOOKUP($A44,'Return Data'!$B$7:$R$2292,16,0)</f>
        <v>17.720199999999998</v>
      </c>
      <c r="S44" s="62">
        <f t="shared" si="17"/>
        <v>9</v>
      </c>
    </row>
    <row r="45" spans="1:19" x14ac:dyDescent="0.3">
      <c r="A45" s="58" t="s">
        <v>204</v>
      </c>
      <c r="B45" s="59">
        <f>VLOOKUP($A45,'Return Data'!$B$7:$R$2292,3,0)</f>
        <v>44777</v>
      </c>
      <c r="C45" s="60">
        <f>VLOOKUP($A45,'Return Data'!$B$7:$R$2292,4,0)</f>
        <v>31.5762</v>
      </c>
      <c r="D45" s="60">
        <f>VLOOKUP($A45,'Return Data'!$B$7:$R$2292,10,0)</f>
        <v>1.9625999999999999</v>
      </c>
      <c r="E45" s="61">
        <f t="shared" si="12"/>
        <v>53</v>
      </c>
      <c r="F45" s="60">
        <f>VLOOKUP($A45,'Return Data'!$B$7:$R$2292,11,0)</f>
        <v>0.1075</v>
      </c>
      <c r="G45" s="61">
        <f t="shared" si="13"/>
        <v>9</v>
      </c>
      <c r="H45" s="60">
        <f>VLOOKUP($A45,'Return Data'!$B$7:$R$2292,12,0)</f>
        <v>-0.23880000000000001</v>
      </c>
      <c r="I45" s="61">
        <f t="shared" si="14"/>
        <v>19</v>
      </c>
      <c r="J45" s="60">
        <f>VLOOKUP($A45,'Return Data'!$B$7:$R$2292,13,0)</f>
        <v>6.6337999999999999</v>
      </c>
      <c r="K45" s="61">
        <f t="shared" si="15"/>
        <v>32</v>
      </c>
      <c r="L45" s="60">
        <f>VLOOKUP($A45,'Return Data'!$B$7:$R$2292,17,0)</f>
        <v>49.527999999999999</v>
      </c>
      <c r="M45" s="61">
        <f t="shared" si="16"/>
        <v>8</v>
      </c>
      <c r="N45" s="60">
        <f>VLOOKUP($A45,'Return Data'!$B$7:$R$2292,14,0)</f>
        <v>37.232300000000002</v>
      </c>
      <c r="O45" s="61">
        <f t="shared" si="10"/>
        <v>3</v>
      </c>
      <c r="P45" s="60"/>
      <c r="Q45" s="61"/>
      <c r="R45" s="60">
        <f>VLOOKUP($A45,'Return Data'!$B$7:$R$2292,16,0)</f>
        <v>23.9864</v>
      </c>
      <c r="S45" s="62">
        <f t="shared" si="17"/>
        <v>3</v>
      </c>
    </row>
    <row r="46" spans="1:19" x14ac:dyDescent="0.3">
      <c r="A46" s="58" t="s">
        <v>205</v>
      </c>
      <c r="B46" s="59">
        <f>VLOOKUP($A46,'Return Data'!$B$7:$R$2292,3,0)</f>
        <v>44777</v>
      </c>
      <c r="C46" s="60">
        <f>VLOOKUP($A46,'Return Data'!$B$7:$R$2292,4,0)</f>
        <v>16.902100000000001</v>
      </c>
      <c r="D46" s="60">
        <f>VLOOKUP($A46,'Return Data'!$B$7:$R$2292,10,0)</f>
        <v>3.6227</v>
      </c>
      <c r="E46" s="61">
        <f t="shared" si="12"/>
        <v>39</v>
      </c>
      <c r="F46" s="60">
        <f>VLOOKUP($A46,'Return Data'!$B$7:$R$2292,11,0)</f>
        <v>-1.3460000000000001</v>
      </c>
      <c r="G46" s="61">
        <f t="shared" si="13"/>
        <v>25</v>
      </c>
      <c r="H46" s="60">
        <f>VLOOKUP($A46,'Return Data'!$B$7:$R$2292,12,0)</f>
        <v>-1.1492</v>
      </c>
      <c r="I46" s="61">
        <f t="shared" si="14"/>
        <v>24</v>
      </c>
      <c r="J46" s="60">
        <f>VLOOKUP($A46,'Return Data'!$B$7:$R$2292,13,0)</f>
        <v>8.7567000000000004</v>
      </c>
      <c r="K46" s="61">
        <f t="shared" si="15"/>
        <v>17</v>
      </c>
      <c r="L46" s="60">
        <f>VLOOKUP($A46,'Return Data'!$B$7:$R$2292,17,0)</f>
        <v>28.6465</v>
      </c>
      <c r="M46" s="61">
        <f t="shared" si="16"/>
        <v>39</v>
      </c>
      <c r="N46" s="60">
        <f>VLOOKUP($A46,'Return Data'!$B$7:$R$2292,14,0)</f>
        <v>20.022300000000001</v>
      </c>
      <c r="O46" s="61">
        <f t="shared" si="10"/>
        <v>29</v>
      </c>
      <c r="P46" s="60"/>
      <c r="Q46" s="61"/>
      <c r="R46" s="60">
        <f>VLOOKUP($A46,'Return Data'!$B$7:$R$2292,16,0)</f>
        <v>12.7958</v>
      </c>
      <c r="S46" s="62">
        <f t="shared" si="17"/>
        <v>47</v>
      </c>
    </row>
    <row r="47" spans="1:19" x14ac:dyDescent="0.3">
      <c r="A47" s="58" t="s">
        <v>206</v>
      </c>
      <c r="B47" s="59">
        <f>VLOOKUP($A47,'Return Data'!$B$7:$R$2292,3,0)</f>
        <v>44777</v>
      </c>
      <c r="C47" s="60">
        <f>VLOOKUP($A47,'Return Data'!$B$7:$R$2292,4,0)</f>
        <v>17.857900000000001</v>
      </c>
      <c r="D47" s="60">
        <f>VLOOKUP($A47,'Return Data'!$B$7:$R$2292,10,0)</f>
        <v>3.6652999999999998</v>
      </c>
      <c r="E47" s="61">
        <f t="shared" si="12"/>
        <v>38</v>
      </c>
      <c r="F47" s="60">
        <f>VLOOKUP($A47,'Return Data'!$B$7:$R$2292,11,0)</f>
        <v>-3.56</v>
      </c>
      <c r="G47" s="61">
        <f t="shared" si="13"/>
        <v>47</v>
      </c>
      <c r="H47" s="60">
        <f>VLOOKUP($A47,'Return Data'!$B$7:$R$2292,12,0)</f>
        <v>-3.8708999999999998</v>
      </c>
      <c r="I47" s="61">
        <f t="shared" si="14"/>
        <v>42</v>
      </c>
      <c r="J47" s="60">
        <f>VLOOKUP($A47,'Return Data'!$B$7:$R$2292,13,0)</f>
        <v>4.2991999999999999</v>
      </c>
      <c r="K47" s="61">
        <f t="shared" si="15"/>
        <v>41</v>
      </c>
      <c r="L47" s="60">
        <f>VLOOKUP($A47,'Return Data'!$B$7:$R$2292,17,0)</f>
        <v>30.888100000000001</v>
      </c>
      <c r="M47" s="61">
        <f t="shared" si="16"/>
        <v>26</v>
      </c>
      <c r="N47" s="60">
        <f>VLOOKUP($A47,'Return Data'!$B$7:$R$2292,14,0)</f>
        <v>20.786300000000001</v>
      </c>
      <c r="O47" s="61">
        <f t="shared" si="10"/>
        <v>26</v>
      </c>
      <c r="P47" s="60"/>
      <c r="Q47" s="61"/>
      <c r="R47" s="60">
        <f>VLOOKUP($A47,'Return Data'!$B$7:$R$2292,16,0)</f>
        <v>15.3849</v>
      </c>
      <c r="S47" s="62">
        <f t="shared" si="17"/>
        <v>22</v>
      </c>
    </row>
    <row r="48" spans="1:19" x14ac:dyDescent="0.3">
      <c r="A48" s="58" t="s">
        <v>207</v>
      </c>
      <c r="B48" s="59">
        <f>VLOOKUP($A48,'Return Data'!$B$7:$R$2292,3,0)</f>
        <v>44777</v>
      </c>
      <c r="C48" s="60">
        <f>VLOOKUP($A48,'Return Data'!$B$7:$R$2292,4,0)</f>
        <v>63.263800000000003</v>
      </c>
      <c r="D48" s="60">
        <f>VLOOKUP($A48,'Return Data'!$B$7:$R$2292,10,0)</f>
        <v>6.1753</v>
      </c>
      <c r="E48" s="61">
        <f t="shared" si="12"/>
        <v>8</v>
      </c>
      <c r="F48" s="60">
        <f>VLOOKUP($A48,'Return Data'!$B$7:$R$2292,11,0)</f>
        <v>4.9596999999999998</v>
      </c>
      <c r="G48" s="61">
        <f t="shared" si="13"/>
        <v>2</v>
      </c>
      <c r="H48" s="60">
        <f>VLOOKUP($A48,'Return Data'!$B$7:$R$2292,12,0)</f>
        <v>3.9579</v>
      </c>
      <c r="I48" s="61">
        <f t="shared" si="14"/>
        <v>5</v>
      </c>
      <c r="J48" s="60">
        <f>VLOOKUP($A48,'Return Data'!$B$7:$R$2292,13,0)</f>
        <v>12.7721</v>
      </c>
      <c r="K48" s="61">
        <f t="shared" si="15"/>
        <v>8</v>
      </c>
      <c r="L48" s="60">
        <f>VLOOKUP($A48,'Return Data'!$B$7:$R$2292,17,0)</f>
        <v>44.263800000000003</v>
      </c>
      <c r="M48" s="61">
        <f t="shared" si="16"/>
        <v>9</v>
      </c>
      <c r="N48" s="60">
        <f>VLOOKUP($A48,'Return Data'!$B$7:$R$2292,14,0)</f>
        <v>37.456499999999998</v>
      </c>
      <c r="O48" s="61">
        <f t="shared" si="10"/>
        <v>2</v>
      </c>
      <c r="P48" s="60">
        <f>VLOOKUP($A48,'Return Data'!$B$7:$R$2292,15,0)</f>
        <v>23.7395</v>
      </c>
      <c r="Q48" s="61">
        <f>RANK(P48,P$8:P$63,0)</f>
        <v>1</v>
      </c>
      <c r="R48" s="60">
        <f>VLOOKUP($A48,'Return Data'!$B$7:$R$2292,16,0)</f>
        <v>24.6937</v>
      </c>
      <c r="S48" s="62">
        <f t="shared" si="17"/>
        <v>1</v>
      </c>
    </row>
    <row r="49" spans="1:19" x14ac:dyDescent="0.3">
      <c r="A49" s="58" t="s">
        <v>208</v>
      </c>
      <c r="B49" s="59">
        <f>VLOOKUP($A49,'Return Data'!$B$7:$R$2292,3,0)</f>
        <v>44777</v>
      </c>
      <c r="C49" s="60">
        <f>VLOOKUP($A49,'Return Data'!$B$7:$R$2292,4,0)</f>
        <v>16.2362</v>
      </c>
      <c r="D49" s="60">
        <f>VLOOKUP($A49,'Return Data'!$B$7:$R$2292,10,0)</f>
        <v>4.1931000000000003</v>
      </c>
      <c r="E49" s="61">
        <f t="shared" si="12"/>
        <v>33</v>
      </c>
      <c r="F49" s="60">
        <f>VLOOKUP($A49,'Return Data'!$B$7:$R$2292,11,0)</f>
        <v>-1.7375</v>
      </c>
      <c r="G49" s="61">
        <f t="shared" si="13"/>
        <v>29</v>
      </c>
      <c r="H49" s="60">
        <f>VLOOKUP($A49,'Return Data'!$B$7:$R$2292,12,0)</f>
        <v>-3.8567</v>
      </c>
      <c r="I49" s="61">
        <f t="shared" si="14"/>
        <v>41</v>
      </c>
      <c r="J49" s="60">
        <f>VLOOKUP($A49,'Return Data'!$B$7:$R$2292,13,0)</f>
        <v>6.8818000000000001</v>
      </c>
      <c r="K49" s="61">
        <f t="shared" si="15"/>
        <v>30</v>
      </c>
      <c r="L49" s="60">
        <f>VLOOKUP($A49,'Return Data'!$B$7:$R$2292,17,0)</f>
        <v>19.946000000000002</v>
      </c>
      <c r="M49" s="61">
        <f t="shared" si="16"/>
        <v>54</v>
      </c>
      <c r="N49" s="60">
        <f>VLOOKUP($A49,'Return Data'!$B$7:$R$2292,14,0)</f>
        <v>17.2501</v>
      </c>
      <c r="O49" s="61">
        <f t="shared" si="10"/>
        <v>42</v>
      </c>
      <c r="P49" s="60"/>
      <c r="Q49" s="61"/>
      <c r="R49" s="60">
        <f>VLOOKUP($A49,'Return Data'!$B$7:$R$2292,16,0)</f>
        <v>14.7346</v>
      </c>
      <c r="S49" s="62">
        <f t="shared" si="17"/>
        <v>28</v>
      </c>
    </row>
    <row r="50" spans="1:19" x14ac:dyDescent="0.3">
      <c r="A50" s="58" t="s">
        <v>209</v>
      </c>
      <c r="B50" s="59">
        <f>VLOOKUP($A50,'Return Data'!$B$7:$R$2292,3,0)</f>
        <v>44777</v>
      </c>
      <c r="C50" s="60">
        <f>VLOOKUP($A50,'Return Data'!$B$7:$R$2292,4,0)</f>
        <v>155.33179999999999</v>
      </c>
      <c r="D50" s="60">
        <f>VLOOKUP($A50,'Return Data'!$B$7:$R$2292,10,0)</f>
        <v>6.3223000000000003</v>
      </c>
      <c r="E50" s="61">
        <f t="shared" si="12"/>
        <v>5</v>
      </c>
      <c r="F50" s="60">
        <f>VLOOKUP($A50,'Return Data'!$B$7:$R$2292,11,0)</f>
        <v>7.1999999999999995E-2</v>
      </c>
      <c r="G50" s="61">
        <f t="shared" si="13"/>
        <v>10</v>
      </c>
      <c r="H50" s="60">
        <f>VLOOKUP($A50,'Return Data'!$B$7:$R$2292,12,0)</f>
        <v>-0.31909999999999999</v>
      </c>
      <c r="I50" s="61">
        <f t="shared" si="14"/>
        <v>20</v>
      </c>
      <c r="J50" s="60">
        <f>VLOOKUP($A50,'Return Data'!$B$7:$R$2292,13,0)</f>
        <v>8.3695000000000004</v>
      </c>
      <c r="K50" s="61">
        <f t="shared" si="15"/>
        <v>23</v>
      </c>
      <c r="L50" s="60">
        <f>VLOOKUP($A50,'Return Data'!$B$7:$R$2292,17,0)</f>
        <v>29.508199999999999</v>
      </c>
      <c r="M50" s="61">
        <f t="shared" si="16"/>
        <v>34</v>
      </c>
      <c r="N50" s="60">
        <f>VLOOKUP($A50,'Return Data'!$B$7:$R$2292,14,0)</f>
        <v>17.440999999999999</v>
      </c>
      <c r="O50" s="61">
        <f t="shared" si="10"/>
        <v>40</v>
      </c>
      <c r="P50" s="60">
        <f>VLOOKUP($A50,'Return Data'!$B$7:$R$2292,15,0)</f>
        <v>8.7418999999999993</v>
      </c>
      <c r="Q50" s="61">
        <f>RANK(P50,P$8:P$63,0)</f>
        <v>38</v>
      </c>
      <c r="R50" s="60">
        <f>VLOOKUP($A50,'Return Data'!$B$7:$R$2292,16,0)</f>
        <v>12.854900000000001</v>
      </c>
      <c r="S50" s="62">
        <f t="shared" si="17"/>
        <v>45</v>
      </c>
    </row>
    <row r="51" spans="1:19" x14ac:dyDescent="0.3">
      <c r="A51" s="58" t="s">
        <v>210</v>
      </c>
      <c r="B51" s="59">
        <f>VLOOKUP($A51,'Return Data'!$B$7:$R$2292,3,0)</f>
        <v>44777</v>
      </c>
      <c r="C51" s="60">
        <f>VLOOKUP($A51,'Return Data'!$B$7:$R$2292,4,0)</f>
        <v>19.192299999999999</v>
      </c>
      <c r="D51" s="60">
        <f>VLOOKUP($A51,'Return Data'!$B$7:$R$2292,10,0)</f>
        <v>2.0985999999999998</v>
      </c>
      <c r="E51" s="61">
        <f t="shared" si="12"/>
        <v>51</v>
      </c>
      <c r="F51" s="60">
        <f>VLOOKUP($A51,'Return Data'!$B$7:$R$2292,11,0)</f>
        <v>-0.90200000000000002</v>
      </c>
      <c r="G51" s="61">
        <f t="shared" si="13"/>
        <v>20</v>
      </c>
      <c r="H51" s="60">
        <f>VLOOKUP($A51,'Return Data'!$B$7:$R$2292,12,0)</f>
        <v>0.60489999999999999</v>
      </c>
      <c r="I51" s="61">
        <f t="shared" si="14"/>
        <v>13</v>
      </c>
      <c r="J51" s="60">
        <f>VLOOKUP($A51,'Return Data'!$B$7:$R$2292,13,0)</f>
        <v>9.2469999999999999</v>
      </c>
      <c r="K51" s="61">
        <f t="shared" si="15"/>
        <v>13</v>
      </c>
      <c r="L51" s="60">
        <f>VLOOKUP($A51,'Return Data'!$B$7:$R$2292,17,0)</f>
        <v>54.6083</v>
      </c>
      <c r="M51" s="61">
        <f t="shared" si="16"/>
        <v>6</v>
      </c>
      <c r="N51" s="60">
        <f>VLOOKUP($A51,'Return Data'!$B$7:$R$2292,14,0)</f>
        <v>28.9238</v>
      </c>
      <c r="O51" s="61">
        <f t="shared" si="10"/>
        <v>10</v>
      </c>
      <c r="P51" s="60">
        <f>VLOOKUP($A51,'Return Data'!$B$7:$R$2292,15,0)</f>
        <v>8.7982999999999993</v>
      </c>
      <c r="Q51" s="61">
        <f>RANK(P51,P$8:P$63,0)</f>
        <v>36</v>
      </c>
      <c r="R51" s="60">
        <f>VLOOKUP($A51,'Return Data'!$B$7:$R$2292,16,0)</f>
        <v>12.0893</v>
      </c>
      <c r="S51" s="62">
        <f t="shared" si="17"/>
        <v>50</v>
      </c>
    </row>
    <row r="52" spans="1:19" x14ac:dyDescent="0.3">
      <c r="A52" s="58" t="s">
        <v>211</v>
      </c>
      <c r="B52" s="59">
        <f>VLOOKUP($A52,'Return Data'!$B$7:$R$2292,3,0)</f>
        <v>44777</v>
      </c>
      <c r="C52" s="60">
        <f>VLOOKUP($A52,'Return Data'!$B$7:$R$2292,4,0)</f>
        <v>16.521599999999999</v>
      </c>
      <c r="D52" s="60">
        <f>VLOOKUP($A52,'Return Data'!$B$7:$R$2292,10,0)</f>
        <v>2.2572000000000001</v>
      </c>
      <c r="E52" s="61">
        <f t="shared" si="12"/>
        <v>50</v>
      </c>
      <c r="F52" s="60">
        <f>VLOOKUP($A52,'Return Data'!$B$7:$R$2292,11,0)</f>
        <v>-0.76819999999999999</v>
      </c>
      <c r="G52" s="61">
        <f t="shared" si="13"/>
        <v>18</v>
      </c>
      <c r="H52" s="60">
        <f>VLOOKUP($A52,'Return Data'!$B$7:$R$2292,12,0)</f>
        <v>0.92979999999999996</v>
      </c>
      <c r="I52" s="61">
        <f t="shared" si="14"/>
        <v>12</v>
      </c>
      <c r="J52" s="60">
        <f>VLOOKUP($A52,'Return Data'!$B$7:$R$2292,13,0)</f>
        <v>9.7838999999999992</v>
      </c>
      <c r="K52" s="61">
        <f t="shared" si="15"/>
        <v>10</v>
      </c>
      <c r="L52" s="60">
        <f>VLOOKUP($A52,'Return Data'!$B$7:$R$2292,17,0)</f>
        <v>55.758800000000001</v>
      </c>
      <c r="M52" s="61">
        <f t="shared" si="16"/>
        <v>3</v>
      </c>
      <c r="N52" s="60">
        <f>VLOOKUP($A52,'Return Data'!$B$7:$R$2292,14,0)</f>
        <v>29.879100000000001</v>
      </c>
      <c r="O52" s="61">
        <f t="shared" si="10"/>
        <v>8</v>
      </c>
      <c r="P52" s="60"/>
      <c r="Q52" s="61"/>
      <c r="R52" s="60">
        <f>VLOOKUP($A52,'Return Data'!$B$7:$R$2292,16,0)</f>
        <v>9.8063000000000002</v>
      </c>
      <c r="S52" s="62">
        <f t="shared" si="17"/>
        <v>54</v>
      </c>
    </row>
    <row r="53" spans="1:19" x14ac:dyDescent="0.3">
      <c r="A53" s="58" t="s">
        <v>212</v>
      </c>
      <c r="B53" s="59">
        <f>VLOOKUP($A53,'Return Data'!$B$7:$R$2292,3,0)</f>
        <v>44777</v>
      </c>
      <c r="C53" s="60">
        <f>VLOOKUP($A53,'Return Data'!$B$7:$R$2292,4,0)</f>
        <v>16.2895</v>
      </c>
      <c r="D53" s="60">
        <f>VLOOKUP($A53,'Return Data'!$B$7:$R$2292,10,0)</f>
        <v>1.7216</v>
      </c>
      <c r="E53" s="61">
        <f t="shared" si="12"/>
        <v>54</v>
      </c>
      <c r="F53" s="60">
        <f>VLOOKUP($A53,'Return Data'!$B$7:$R$2292,11,0)</f>
        <v>-1.0124</v>
      </c>
      <c r="G53" s="61">
        <f t="shared" si="13"/>
        <v>21</v>
      </c>
      <c r="H53" s="60">
        <f>VLOOKUP($A53,'Return Data'!$B$7:$R$2292,12,0)</f>
        <v>2.76E-2</v>
      </c>
      <c r="I53" s="61">
        <f t="shared" si="14"/>
        <v>17</v>
      </c>
      <c r="J53" s="60">
        <f>VLOOKUP($A53,'Return Data'!$B$7:$R$2292,13,0)</f>
        <v>8.4297000000000004</v>
      </c>
      <c r="K53" s="61">
        <f t="shared" si="15"/>
        <v>21</v>
      </c>
      <c r="L53" s="60">
        <f>VLOOKUP($A53,'Return Data'!$B$7:$R$2292,17,0)</f>
        <v>56.816000000000003</v>
      </c>
      <c r="M53" s="61">
        <f t="shared" si="16"/>
        <v>2</v>
      </c>
      <c r="N53" s="60">
        <f>VLOOKUP($A53,'Return Data'!$B$7:$R$2292,14,0)</f>
        <v>30.782499999999999</v>
      </c>
      <c r="O53" s="61">
        <f t="shared" si="10"/>
        <v>5</v>
      </c>
      <c r="P53" s="60"/>
      <c r="Q53" s="61"/>
      <c r="R53" s="60">
        <f>VLOOKUP($A53,'Return Data'!$B$7:$R$2292,16,0)</f>
        <v>10.071199999999999</v>
      </c>
      <c r="S53" s="62">
        <f t="shared" si="17"/>
        <v>53</v>
      </c>
    </row>
    <row r="54" spans="1:19" x14ac:dyDescent="0.3">
      <c r="A54" s="58" t="s">
        <v>213</v>
      </c>
      <c r="B54" s="59">
        <f>VLOOKUP($A54,'Return Data'!$B$7:$R$2292,3,0)</f>
        <v>44777</v>
      </c>
      <c r="C54" s="60">
        <f>VLOOKUP($A54,'Return Data'!$B$7:$R$2292,4,0)</f>
        <v>15.606299999999999</v>
      </c>
      <c r="D54" s="60">
        <f>VLOOKUP($A54,'Return Data'!$B$7:$R$2292,10,0)</f>
        <v>2.0867</v>
      </c>
      <c r="E54" s="61">
        <f t="shared" si="12"/>
        <v>52</v>
      </c>
      <c r="F54" s="60">
        <f>VLOOKUP($A54,'Return Data'!$B$7:$R$2292,11,0)</f>
        <v>-0.73839999999999995</v>
      </c>
      <c r="G54" s="61">
        <f t="shared" si="13"/>
        <v>17</v>
      </c>
      <c r="H54" s="60">
        <f>VLOOKUP($A54,'Return Data'!$B$7:$R$2292,12,0)</f>
        <v>-4.8000000000000001E-2</v>
      </c>
      <c r="I54" s="61">
        <f t="shared" si="14"/>
        <v>18</v>
      </c>
      <c r="J54" s="60">
        <f>VLOOKUP($A54,'Return Data'!$B$7:$R$2292,13,0)</f>
        <v>9.2349999999999994</v>
      </c>
      <c r="K54" s="61">
        <f t="shared" si="15"/>
        <v>14</v>
      </c>
      <c r="L54" s="60">
        <f>VLOOKUP($A54,'Return Data'!$B$7:$R$2292,17,0)</f>
        <v>58.096400000000003</v>
      </c>
      <c r="M54" s="61">
        <f t="shared" si="16"/>
        <v>1</v>
      </c>
      <c r="N54" s="60">
        <f>VLOOKUP($A54,'Return Data'!$B$7:$R$2292,14,0)</f>
        <v>31.097799999999999</v>
      </c>
      <c r="O54" s="61">
        <f t="shared" si="10"/>
        <v>4</v>
      </c>
      <c r="P54" s="60"/>
      <c r="Q54" s="61"/>
      <c r="R54" s="60">
        <f>VLOOKUP($A54,'Return Data'!$B$7:$R$2292,16,0)</f>
        <v>9.6071000000000009</v>
      </c>
      <c r="S54" s="62">
        <f t="shared" si="17"/>
        <v>55</v>
      </c>
    </row>
    <row r="55" spans="1:19" x14ac:dyDescent="0.3">
      <c r="A55" s="58" t="s">
        <v>214</v>
      </c>
      <c r="B55" s="59">
        <f>VLOOKUP($A55,'Return Data'!$B$7:$R$2292,3,0)</f>
        <v>44777</v>
      </c>
      <c r="C55" s="60">
        <f>VLOOKUP($A55,'Return Data'!$B$7:$R$2292,4,0)</f>
        <v>22.412199999999999</v>
      </c>
      <c r="D55" s="60">
        <f>VLOOKUP($A55,'Return Data'!$B$7:$R$2292,10,0)</f>
        <v>5.2443</v>
      </c>
      <c r="E55" s="61">
        <f t="shared" si="12"/>
        <v>20</v>
      </c>
      <c r="F55" s="60">
        <f>VLOOKUP($A55,'Return Data'!$B$7:$R$2292,11,0)</f>
        <v>1.0678000000000001</v>
      </c>
      <c r="G55" s="61">
        <f t="shared" si="13"/>
        <v>7</v>
      </c>
      <c r="H55" s="60">
        <f>VLOOKUP($A55,'Return Data'!$B$7:$R$2292,12,0)</f>
        <v>0.24779999999999999</v>
      </c>
      <c r="I55" s="61">
        <f t="shared" si="14"/>
        <v>15</v>
      </c>
      <c r="J55" s="60">
        <f>VLOOKUP($A55,'Return Data'!$B$7:$R$2292,13,0)</f>
        <v>8.5152999999999999</v>
      </c>
      <c r="K55" s="61">
        <f t="shared" si="15"/>
        <v>20</v>
      </c>
      <c r="L55" s="60">
        <f>VLOOKUP($A55,'Return Data'!$B$7:$R$2292,17,0)</f>
        <v>29.956700000000001</v>
      </c>
      <c r="M55" s="61">
        <f t="shared" si="16"/>
        <v>31</v>
      </c>
      <c r="N55" s="60">
        <f>VLOOKUP($A55,'Return Data'!$B$7:$R$2292,14,0)</f>
        <v>20.6187</v>
      </c>
      <c r="O55" s="61">
        <f t="shared" si="10"/>
        <v>27</v>
      </c>
      <c r="P55" s="60">
        <f>VLOOKUP($A55,'Return Data'!$B$7:$R$2292,15,0)</f>
        <v>11.454499999999999</v>
      </c>
      <c r="Q55" s="61">
        <f>RANK(P55,P$8:P$63,0)</f>
        <v>23</v>
      </c>
      <c r="R55" s="60">
        <f>VLOOKUP($A55,'Return Data'!$B$7:$R$2292,16,0)</f>
        <v>11.5814</v>
      </c>
      <c r="S55" s="62">
        <f t="shared" si="17"/>
        <v>52</v>
      </c>
    </row>
    <row r="56" spans="1:19" x14ac:dyDescent="0.3">
      <c r="A56" s="58" t="s">
        <v>215</v>
      </c>
      <c r="B56" s="59">
        <f>VLOOKUP($A56,'Return Data'!$B$7:$R$2292,3,0)</f>
        <v>44777</v>
      </c>
      <c r="C56" s="60">
        <f>VLOOKUP($A56,'Return Data'!$B$7:$R$2292,4,0)</f>
        <v>24.438199999999998</v>
      </c>
      <c r="D56" s="60">
        <f>VLOOKUP($A56,'Return Data'!$B$7:$R$2292,10,0)</f>
        <v>5.3525</v>
      </c>
      <c r="E56" s="61">
        <f t="shared" si="12"/>
        <v>17</v>
      </c>
      <c r="F56" s="60">
        <f>VLOOKUP($A56,'Return Data'!$B$7:$R$2292,11,0)</f>
        <v>0.99929999999999997</v>
      </c>
      <c r="G56" s="61">
        <f t="shared" si="13"/>
        <v>8</v>
      </c>
      <c r="H56" s="60">
        <f>VLOOKUP($A56,'Return Data'!$B$7:$R$2292,12,0)</f>
        <v>9.7500000000000003E-2</v>
      </c>
      <c r="I56" s="61">
        <f t="shared" si="14"/>
        <v>16</v>
      </c>
      <c r="J56" s="60">
        <f>VLOOKUP($A56,'Return Data'!$B$7:$R$2292,13,0)</f>
        <v>8.7524999999999995</v>
      </c>
      <c r="K56" s="61">
        <f t="shared" si="15"/>
        <v>18</v>
      </c>
      <c r="L56" s="60">
        <f>VLOOKUP($A56,'Return Data'!$B$7:$R$2292,17,0)</f>
        <v>29.525600000000001</v>
      </c>
      <c r="M56" s="61">
        <f t="shared" si="16"/>
        <v>33</v>
      </c>
      <c r="N56" s="60">
        <f>VLOOKUP($A56,'Return Data'!$B$7:$R$2292,14,0)</f>
        <v>20.81</v>
      </c>
      <c r="O56" s="61">
        <f t="shared" si="10"/>
        <v>25</v>
      </c>
      <c r="P56" s="60">
        <f>VLOOKUP($A56,'Return Data'!$B$7:$R$2292,15,0)</f>
        <v>12.2012</v>
      </c>
      <c r="Q56" s="61">
        <f>RANK(P56,P$8:P$63,0)</f>
        <v>20</v>
      </c>
      <c r="R56" s="60">
        <f>VLOOKUP($A56,'Return Data'!$B$7:$R$2292,16,0)</f>
        <v>15.0457</v>
      </c>
      <c r="S56" s="62">
        <f t="shared" si="17"/>
        <v>24</v>
      </c>
    </row>
    <row r="57" spans="1:19" x14ac:dyDescent="0.3">
      <c r="A57" s="58" t="s">
        <v>216</v>
      </c>
      <c r="B57" s="59">
        <f>VLOOKUP($A57,'Return Data'!$B$7:$R$2292,3,0)</f>
        <v>44777</v>
      </c>
      <c r="C57" s="60">
        <f>VLOOKUP($A57,'Return Data'!$B$7:$R$2292,4,0)</f>
        <v>16.369299999999999</v>
      </c>
      <c r="D57" s="60">
        <f>VLOOKUP($A57,'Return Data'!$B$7:$R$2292,10,0)</f>
        <v>4.7561</v>
      </c>
      <c r="E57" s="61">
        <f t="shared" si="12"/>
        <v>28</v>
      </c>
      <c r="F57" s="60">
        <f>VLOOKUP($A57,'Return Data'!$B$7:$R$2292,11,0)</f>
        <v>2.1886999999999999</v>
      </c>
      <c r="G57" s="61">
        <f t="shared" si="13"/>
        <v>4</v>
      </c>
      <c r="H57" s="60">
        <f>VLOOKUP($A57,'Return Data'!$B$7:$R$2292,12,0)</f>
        <v>4.0370999999999997</v>
      </c>
      <c r="I57" s="61">
        <f t="shared" si="14"/>
        <v>4</v>
      </c>
      <c r="J57" s="60">
        <f>VLOOKUP($A57,'Return Data'!$B$7:$R$2292,13,0)</f>
        <v>14.2645</v>
      </c>
      <c r="K57" s="61">
        <f t="shared" si="15"/>
        <v>6</v>
      </c>
      <c r="L57" s="60">
        <f>VLOOKUP($A57,'Return Data'!$B$7:$R$2292,17,0)</f>
        <v>55.255899999999997</v>
      </c>
      <c r="M57" s="61">
        <f t="shared" si="16"/>
        <v>4</v>
      </c>
      <c r="N57" s="60">
        <f>VLOOKUP($A57,'Return Data'!$B$7:$R$2292,14,0)</f>
        <v>30.308399999999999</v>
      </c>
      <c r="O57" s="61">
        <f t="shared" si="10"/>
        <v>6</v>
      </c>
      <c r="P57" s="60"/>
      <c r="Q57" s="61"/>
      <c r="R57" s="60">
        <f>VLOOKUP($A57,'Return Data'!$B$7:$R$2292,16,0)</f>
        <v>11.978</v>
      </c>
      <c r="S57" s="62">
        <f t="shared" si="17"/>
        <v>51</v>
      </c>
    </row>
    <row r="58" spans="1:19" x14ac:dyDescent="0.3">
      <c r="A58" s="58" t="s">
        <v>217</v>
      </c>
      <c r="B58" s="59">
        <f>VLOOKUP($A58,'Return Data'!$B$7:$R$2292,3,0)</f>
        <v>44777</v>
      </c>
      <c r="C58" s="60">
        <f>VLOOKUP($A58,'Return Data'!$B$7:$R$2292,4,0)</f>
        <v>18.677900000000001</v>
      </c>
      <c r="D58" s="60">
        <f>VLOOKUP($A58,'Return Data'!$B$7:$R$2292,10,0)</f>
        <v>4.6421999999999999</v>
      </c>
      <c r="E58" s="61">
        <f t="shared" si="12"/>
        <v>30</v>
      </c>
      <c r="F58" s="60">
        <f>VLOOKUP($A58,'Return Data'!$B$7:$R$2292,11,0)</f>
        <v>1.6285000000000001</v>
      </c>
      <c r="G58" s="61">
        <f t="shared" si="13"/>
        <v>5</v>
      </c>
      <c r="H58" s="60">
        <f>VLOOKUP($A58,'Return Data'!$B$7:$R$2292,12,0)</f>
        <v>3.4260000000000002</v>
      </c>
      <c r="I58" s="61">
        <f t="shared" si="14"/>
        <v>8</v>
      </c>
      <c r="J58" s="60">
        <f>VLOOKUP($A58,'Return Data'!$B$7:$R$2292,13,0)</f>
        <v>14.335100000000001</v>
      </c>
      <c r="K58" s="61">
        <f t="shared" si="15"/>
        <v>5</v>
      </c>
      <c r="L58" s="60">
        <f>VLOOKUP($A58,'Return Data'!$B$7:$R$2292,17,0)</f>
        <v>54.771799999999999</v>
      </c>
      <c r="M58" s="61">
        <f t="shared" si="16"/>
        <v>5</v>
      </c>
      <c r="N58" s="60">
        <f>VLOOKUP($A58,'Return Data'!$B$7:$R$2292,14,0)</f>
        <v>30.062899999999999</v>
      </c>
      <c r="O58" s="61">
        <f t="shared" si="10"/>
        <v>7</v>
      </c>
      <c r="P58" s="60"/>
      <c r="Q58" s="61"/>
      <c r="R58" s="60">
        <f>VLOOKUP($A58,'Return Data'!$B$7:$R$2292,16,0)</f>
        <v>16.4543</v>
      </c>
      <c r="S58" s="62">
        <f t="shared" si="17"/>
        <v>14</v>
      </c>
    </row>
    <row r="59" spans="1:19" x14ac:dyDescent="0.3">
      <c r="A59" s="58" t="s">
        <v>1910</v>
      </c>
      <c r="B59" s="59">
        <f>VLOOKUP($A59,'Return Data'!$B$7:$R$2292,3,0)</f>
        <v>44777</v>
      </c>
      <c r="C59" s="60">
        <f>VLOOKUP($A59,'Return Data'!$B$7:$R$2292,4,0)</f>
        <v>344.83280000000002</v>
      </c>
      <c r="D59" s="60">
        <f>VLOOKUP($A59,'Return Data'!$B$7:$R$2292,10,0)</f>
        <v>5.1158999999999999</v>
      </c>
      <c r="E59" s="61">
        <f t="shared" si="12"/>
        <v>23</v>
      </c>
      <c r="F59" s="60">
        <f>VLOOKUP($A59,'Return Data'!$B$7:$R$2292,11,0)</f>
        <v>-1.8613999999999999</v>
      </c>
      <c r="G59" s="61">
        <f t="shared" si="13"/>
        <v>30</v>
      </c>
      <c r="H59" s="60">
        <f>VLOOKUP($A59,'Return Data'!$B$7:$R$2292,12,0)</f>
        <v>-2.1501000000000001</v>
      </c>
      <c r="I59" s="61">
        <f t="shared" si="14"/>
        <v>27</v>
      </c>
      <c r="J59" s="60">
        <f>VLOOKUP($A59,'Return Data'!$B$7:$R$2292,13,0)</f>
        <v>9.0174000000000003</v>
      </c>
      <c r="K59" s="61">
        <f t="shared" si="15"/>
        <v>15</v>
      </c>
      <c r="L59" s="60">
        <f>VLOOKUP($A59,'Return Data'!$B$7:$R$2292,17,0)</f>
        <v>30.173300000000001</v>
      </c>
      <c r="M59" s="61">
        <f t="shared" si="16"/>
        <v>30</v>
      </c>
      <c r="N59" s="60">
        <f>VLOOKUP($A59,'Return Data'!$B$7:$R$2292,14,0)</f>
        <v>19.977399999999999</v>
      </c>
      <c r="O59" s="61">
        <f t="shared" si="10"/>
        <v>30</v>
      </c>
      <c r="P59" s="60">
        <f>VLOOKUP($A59,'Return Data'!$B$7:$R$2292,15,0)</f>
        <v>11.386100000000001</v>
      </c>
      <c r="Q59" s="61">
        <f>RANK(P59,P$8:P$63,0)</f>
        <v>24</v>
      </c>
      <c r="R59" s="60">
        <f>VLOOKUP($A59,'Return Data'!$B$7:$R$2292,16,0)</f>
        <v>15.6174</v>
      </c>
      <c r="S59" s="62">
        <f t="shared" si="17"/>
        <v>19</v>
      </c>
    </row>
    <row r="60" spans="1:19" x14ac:dyDescent="0.3">
      <c r="A60" s="58" t="s">
        <v>218</v>
      </c>
      <c r="B60" s="59">
        <f>VLOOKUP($A60,'Return Data'!$B$7:$R$2292,3,0)</f>
        <v>44777</v>
      </c>
      <c r="C60" s="60">
        <f>VLOOKUP($A60,'Return Data'!$B$7:$R$2292,4,0)</f>
        <v>31.246300000000002</v>
      </c>
      <c r="D60" s="60">
        <f>VLOOKUP($A60,'Return Data'!$B$7:$R$2292,10,0)</f>
        <v>6.0444000000000004</v>
      </c>
      <c r="E60" s="61">
        <f t="shared" si="12"/>
        <v>9</v>
      </c>
      <c r="F60" s="60">
        <f>VLOOKUP($A60,'Return Data'!$B$7:$R$2292,11,0)</f>
        <v>-0.28239999999999998</v>
      </c>
      <c r="G60" s="61">
        <f t="shared" si="13"/>
        <v>13</v>
      </c>
      <c r="H60" s="60">
        <f>VLOOKUP($A60,'Return Data'!$B$7:$R$2292,12,0)</f>
        <v>-0.67859999999999998</v>
      </c>
      <c r="I60" s="61">
        <f t="shared" si="14"/>
        <v>22</v>
      </c>
      <c r="J60" s="60">
        <f>VLOOKUP($A60,'Return Data'!$B$7:$R$2292,13,0)</f>
        <v>9.2497000000000007</v>
      </c>
      <c r="K60" s="61">
        <f t="shared" si="15"/>
        <v>12</v>
      </c>
      <c r="L60" s="60">
        <f>VLOOKUP($A60,'Return Data'!$B$7:$R$2292,17,0)</f>
        <v>29.279800000000002</v>
      </c>
      <c r="M60" s="61">
        <f t="shared" si="16"/>
        <v>36</v>
      </c>
      <c r="N60" s="60">
        <f>VLOOKUP($A60,'Return Data'!$B$7:$R$2292,14,0)</f>
        <v>19.159500000000001</v>
      </c>
      <c r="O60" s="61">
        <f t="shared" si="10"/>
        <v>33</v>
      </c>
      <c r="P60" s="60">
        <f>VLOOKUP($A60,'Return Data'!$B$7:$R$2292,15,0)</f>
        <v>12.949</v>
      </c>
      <c r="Q60" s="61">
        <f>RANK(P60,P$8:P$63,0)</f>
        <v>15</v>
      </c>
      <c r="R60" s="60">
        <f>VLOOKUP($A60,'Return Data'!$B$7:$R$2292,16,0)</f>
        <v>15.6976</v>
      </c>
      <c r="S60" s="62">
        <f t="shared" si="17"/>
        <v>18</v>
      </c>
    </row>
    <row r="61" spans="1:19" x14ac:dyDescent="0.3">
      <c r="A61" s="58" t="s">
        <v>219</v>
      </c>
      <c r="B61" s="59">
        <f>VLOOKUP($A61,'Return Data'!$B$7:$R$2292,3,0)</f>
        <v>44777</v>
      </c>
      <c r="C61" s="60">
        <f>VLOOKUP($A61,'Return Data'!$B$7:$R$2292,4,0)</f>
        <v>118.1</v>
      </c>
      <c r="D61" s="60">
        <f>VLOOKUP($A61,'Return Data'!$B$7:$R$2292,10,0)</f>
        <v>1.2950999999999999</v>
      </c>
      <c r="E61" s="61">
        <f t="shared" si="12"/>
        <v>56</v>
      </c>
      <c r="F61" s="60">
        <f>VLOOKUP($A61,'Return Data'!$B$7:$R$2292,11,0)</f>
        <v>-2.8622999999999998</v>
      </c>
      <c r="G61" s="61">
        <f t="shared" si="13"/>
        <v>37</v>
      </c>
      <c r="H61" s="60">
        <f>VLOOKUP($A61,'Return Data'!$B$7:$R$2292,12,0)</f>
        <v>-3.5287999999999999</v>
      </c>
      <c r="I61" s="61">
        <f t="shared" si="14"/>
        <v>37</v>
      </c>
      <c r="J61" s="60">
        <f>VLOOKUP($A61,'Return Data'!$B$7:$R$2292,13,0)</f>
        <v>2.2422</v>
      </c>
      <c r="K61" s="61">
        <f t="shared" si="15"/>
        <v>45</v>
      </c>
      <c r="L61" s="60">
        <f>VLOOKUP($A61,'Return Data'!$B$7:$R$2292,17,0)</f>
        <v>20.2818</v>
      </c>
      <c r="M61" s="61">
        <f t="shared" si="16"/>
        <v>53</v>
      </c>
      <c r="N61" s="60">
        <f>VLOOKUP($A61,'Return Data'!$B$7:$R$2292,14,0)</f>
        <v>15.363799999999999</v>
      </c>
      <c r="O61" s="61">
        <f t="shared" si="10"/>
        <v>50</v>
      </c>
      <c r="P61" s="60">
        <f>VLOOKUP($A61,'Return Data'!$B$7:$R$2292,15,0)</f>
        <v>10.1541</v>
      </c>
      <c r="Q61" s="61">
        <f>RANK(P61,P$8:P$63,0)</f>
        <v>31</v>
      </c>
      <c r="R61" s="60">
        <f>VLOOKUP($A61,'Return Data'!$B$7:$R$2292,16,0)</f>
        <v>12.3345</v>
      </c>
      <c r="S61" s="62">
        <f t="shared" si="17"/>
        <v>49</v>
      </c>
    </row>
    <row r="62" spans="1:19" x14ac:dyDescent="0.3">
      <c r="A62" s="58" t="s">
        <v>220</v>
      </c>
      <c r="B62" s="59">
        <f>VLOOKUP($A62,'Return Data'!$B$7:$R$2292,3,0)</f>
        <v>44777</v>
      </c>
      <c r="C62" s="60">
        <f>VLOOKUP($A62,'Return Data'!$B$7:$R$2292,4,0)</f>
        <v>43.95</v>
      </c>
      <c r="D62" s="60">
        <f>VLOOKUP($A62,'Return Data'!$B$7:$R$2292,10,0)</f>
        <v>4.8925999999999998</v>
      </c>
      <c r="E62" s="61">
        <f t="shared" si="12"/>
        <v>27</v>
      </c>
      <c r="F62" s="60">
        <f>VLOOKUP($A62,'Return Data'!$B$7:$R$2292,11,0)</f>
        <v>6.83E-2</v>
      </c>
      <c r="G62" s="61">
        <f t="shared" si="13"/>
        <v>11</v>
      </c>
      <c r="H62" s="60">
        <f>VLOOKUP($A62,'Return Data'!$B$7:$R$2292,12,0)</f>
        <v>-2.83</v>
      </c>
      <c r="I62" s="61">
        <f t="shared" si="14"/>
        <v>32</v>
      </c>
      <c r="J62" s="60">
        <f>VLOOKUP($A62,'Return Data'!$B$7:$R$2292,13,0)</f>
        <v>7.5098000000000003</v>
      </c>
      <c r="K62" s="61">
        <f t="shared" si="15"/>
        <v>25</v>
      </c>
      <c r="L62" s="60">
        <f>VLOOKUP($A62,'Return Data'!$B$7:$R$2292,17,0)</f>
        <v>29.864999999999998</v>
      </c>
      <c r="M62" s="61">
        <f t="shared" si="16"/>
        <v>32</v>
      </c>
      <c r="N62" s="60">
        <f>VLOOKUP($A62,'Return Data'!$B$7:$R$2292,14,0)</f>
        <v>22.3444</v>
      </c>
      <c r="O62" s="61">
        <f t="shared" si="10"/>
        <v>20</v>
      </c>
      <c r="P62" s="60">
        <f>VLOOKUP($A62,'Return Data'!$B$7:$R$2292,15,0)</f>
        <v>13.4955</v>
      </c>
      <c r="Q62" s="61">
        <f>RANK(P62,P$8:P$63,0)</f>
        <v>12</v>
      </c>
      <c r="R62" s="60">
        <f>VLOOKUP($A62,'Return Data'!$B$7:$R$2292,16,0)</f>
        <v>13.4193</v>
      </c>
      <c r="S62" s="62">
        <f t="shared" si="17"/>
        <v>43</v>
      </c>
    </row>
    <row r="63" spans="1:19" x14ac:dyDescent="0.3">
      <c r="A63" s="58" t="s">
        <v>226</v>
      </c>
      <c r="B63" s="59">
        <f>VLOOKUP($A63,'Return Data'!$B$7:$R$2292,3,0)</f>
        <v>44777</v>
      </c>
      <c r="C63" s="60">
        <f>VLOOKUP($A63,'Return Data'!$B$7:$R$2292,4,0)</f>
        <v>152.52010000000001</v>
      </c>
      <c r="D63" s="60">
        <f>VLOOKUP($A63,'Return Data'!$B$7:$R$2292,10,0)</f>
        <v>4.9927000000000001</v>
      </c>
      <c r="E63" s="61">
        <f t="shared" si="12"/>
        <v>24</v>
      </c>
      <c r="F63" s="60">
        <f>VLOOKUP($A63,'Return Data'!$B$7:$R$2292,11,0)</f>
        <v>-4.5533999999999999</v>
      </c>
      <c r="G63" s="61">
        <f t="shared" si="13"/>
        <v>52</v>
      </c>
      <c r="H63" s="60">
        <f>VLOOKUP($A63,'Return Data'!$B$7:$R$2292,12,0)</f>
        <v>-5.2961</v>
      </c>
      <c r="I63" s="61">
        <f t="shared" si="14"/>
        <v>49</v>
      </c>
      <c r="J63" s="60">
        <f>VLOOKUP($A63,'Return Data'!$B$7:$R$2292,13,0)</f>
        <v>2.8130999999999999</v>
      </c>
      <c r="K63" s="61">
        <f t="shared" si="15"/>
        <v>44</v>
      </c>
      <c r="L63" s="60">
        <f>VLOOKUP($A63,'Return Data'!$B$7:$R$2292,17,0)</f>
        <v>28.982299999999999</v>
      </c>
      <c r="M63" s="61">
        <f t="shared" si="16"/>
        <v>37</v>
      </c>
      <c r="N63" s="60">
        <f>VLOOKUP($A63,'Return Data'!$B$7:$R$2292,14,0)</f>
        <v>21.3109</v>
      </c>
      <c r="O63" s="61">
        <f t="shared" si="10"/>
        <v>22</v>
      </c>
      <c r="P63" s="60">
        <f>VLOOKUP($A63,'Return Data'!$B$7:$R$2292,15,0)</f>
        <v>12.4552</v>
      </c>
      <c r="Q63" s="61">
        <f>RANK(P63,P$8:P$63,0)</f>
        <v>19</v>
      </c>
      <c r="R63" s="60">
        <f>VLOOKUP($A63,'Return Data'!$B$7:$R$2292,16,0)</f>
        <v>14.2554</v>
      </c>
      <c r="S63" s="62">
        <f t="shared" si="1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4.4535535714285723</v>
      </c>
      <c r="E65" s="69"/>
      <c r="F65" s="70">
        <f>AVERAGE(F8:F63)</f>
        <v>-1.6007660714285714</v>
      </c>
      <c r="G65" s="69"/>
      <c r="H65" s="70">
        <f>AVERAGE(H8:H63)</f>
        <v>-1.6923517857142856</v>
      </c>
      <c r="I65" s="69"/>
      <c r="J65" s="70">
        <f>AVERAGE(J8:J63)</f>
        <v>6.6718696428571453</v>
      </c>
      <c r="K65" s="69"/>
      <c r="L65" s="70">
        <f>AVERAGE(L8:L63)</f>
        <v>32.971487500000002</v>
      </c>
      <c r="M65" s="69"/>
      <c r="N65" s="70">
        <f>AVERAGE(N8:N63)</f>
        <v>22.106859259259256</v>
      </c>
      <c r="O65" s="69"/>
      <c r="P65" s="70">
        <f>AVERAGE(P8:P63)</f>
        <v>12.295465853658536</v>
      </c>
      <c r="Q65" s="69"/>
      <c r="R65" s="70">
        <f>AVERAGE(R8:R63)</f>
        <v>15.186964285714284</v>
      </c>
      <c r="S65" s="71"/>
    </row>
    <row r="66" spans="1:19" x14ac:dyDescent="0.3">
      <c r="A66" s="68" t="s">
        <v>28</v>
      </c>
      <c r="B66" s="69"/>
      <c r="C66" s="69"/>
      <c r="D66" s="70">
        <f>MIN(D8:D63)</f>
        <v>1.2950999999999999</v>
      </c>
      <c r="E66" s="69"/>
      <c r="F66" s="70">
        <f>MIN(F8:F63)</f>
        <v>-7.4081999999999999</v>
      </c>
      <c r="G66" s="69"/>
      <c r="H66" s="70">
        <f>MIN(H8:H63)</f>
        <v>-10.950100000000001</v>
      </c>
      <c r="I66" s="69"/>
      <c r="J66" s="70">
        <f>MIN(J8:J63)</f>
        <v>-4.4949000000000003</v>
      </c>
      <c r="K66" s="69"/>
      <c r="L66" s="70">
        <f>MIN(L8:L63)</f>
        <v>15.7705</v>
      </c>
      <c r="M66" s="69"/>
      <c r="N66" s="70">
        <f>MIN(N8:N63)</f>
        <v>12.0809</v>
      </c>
      <c r="O66" s="69"/>
      <c r="P66" s="70">
        <f>MIN(P8:P63)</f>
        <v>5.71</v>
      </c>
      <c r="Q66" s="69"/>
      <c r="R66" s="70">
        <f>MIN(R8:R63)</f>
        <v>8.048</v>
      </c>
      <c r="S66" s="71"/>
    </row>
    <row r="67" spans="1:19" ht="15" thickBot="1" x14ac:dyDescent="0.35">
      <c r="A67" s="72" t="s">
        <v>29</v>
      </c>
      <c r="B67" s="73"/>
      <c r="C67" s="73"/>
      <c r="D67" s="74">
        <f>MAX(D8:D63)</f>
        <v>10.344799999999999</v>
      </c>
      <c r="E67" s="73"/>
      <c r="F67" s="74">
        <f>MAX(F8:F63)</f>
        <v>5.5789</v>
      </c>
      <c r="G67" s="73"/>
      <c r="H67" s="74">
        <f>MAX(H8:H63)</f>
        <v>7.7462</v>
      </c>
      <c r="I67" s="73"/>
      <c r="J67" s="74">
        <f>MAX(J8:J63)</f>
        <v>17.262</v>
      </c>
      <c r="K67" s="73"/>
      <c r="L67" s="74">
        <f>MAX(L8:L63)</f>
        <v>58.096400000000003</v>
      </c>
      <c r="M67" s="73"/>
      <c r="N67" s="74">
        <f>MAX(N8:N63)</f>
        <v>39.874400000000001</v>
      </c>
      <c r="O67" s="73"/>
      <c r="P67" s="74">
        <f>MAX(P8:P63)</f>
        <v>23.7395</v>
      </c>
      <c r="Q67" s="73"/>
      <c r="R67" s="74">
        <f>MAX(R8:R63)</f>
        <v>24.6937</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44777</v>
      </c>
      <c r="C8" s="60">
        <f>VLOOKUP($A8,'Return Data'!$B$7:$R$2292,4,0)</f>
        <v>49.11</v>
      </c>
      <c r="D8" s="60">
        <f>VLOOKUP($A8,'Return Data'!$B$7:$R$2292,10,0)</f>
        <v>3.1505999999999998</v>
      </c>
      <c r="E8" s="61">
        <f t="shared" ref="E8:E39" si="0">RANK(D8,D$8:D$65,0)</f>
        <v>42</v>
      </c>
      <c r="F8" s="60">
        <f>VLOOKUP($A8,'Return Data'!$B$7:$R$2292,11,0)</f>
        <v>-2.4628000000000001</v>
      </c>
      <c r="G8" s="61">
        <f t="shared" ref="G8:G39" si="1">RANK(F8,F$8:F$65,0)</f>
        <v>31</v>
      </c>
      <c r="H8" s="60">
        <f>VLOOKUP($A8,'Return Data'!$B$7:$R$2292,12,0)</f>
        <v>-5.9015000000000004</v>
      </c>
      <c r="I8" s="61">
        <f t="shared" ref="I8:I39" si="2">RANK(H8,H$8:H$65,0)</f>
        <v>49</v>
      </c>
      <c r="J8" s="60">
        <f>VLOOKUP($A8,'Return Data'!$B$7:$R$2292,13,0)</f>
        <v>-3.0022000000000002</v>
      </c>
      <c r="K8" s="61">
        <f t="shared" ref="K8:K39" si="3">RANK(J8,J$8:J$65,0)</f>
        <v>56</v>
      </c>
      <c r="L8" s="60">
        <f>VLOOKUP($A8,'Return Data'!$B$7:$R$2292,17,0)</f>
        <v>15.099600000000001</v>
      </c>
      <c r="M8" s="61">
        <f t="shared" ref="M8:M39" si="4">RANK(L8,L$8:L$65,0)</f>
        <v>57</v>
      </c>
      <c r="N8" s="60">
        <f>VLOOKUP($A8,'Return Data'!$B$7:$R$2292,14,0)</f>
        <v>11.401999999999999</v>
      </c>
      <c r="O8" s="61">
        <f t="shared" ref="O8:O26" si="5">RANK(N8,N$8:N$65,0)</f>
        <v>55</v>
      </c>
      <c r="P8" s="60">
        <f>VLOOKUP($A8,'Return Data'!$B$7:$R$2292,15,0)</f>
        <v>6.6181999999999999</v>
      </c>
      <c r="Q8" s="61">
        <f>RANK(P8,P$8:P$65,0)</f>
        <v>41</v>
      </c>
      <c r="R8" s="60">
        <f>VLOOKUP($A8,'Return Data'!$B$7:$R$2292,16,0)</f>
        <v>10.5647</v>
      </c>
      <c r="S8" s="62">
        <f t="shared" ref="S8:S39" si="6">RANK(R8,R$8:R$65,0)</f>
        <v>50</v>
      </c>
    </row>
    <row r="9" spans="1:20" x14ac:dyDescent="0.3">
      <c r="A9" s="58" t="s">
        <v>267</v>
      </c>
      <c r="B9" s="59">
        <f>VLOOKUP($A9,'Return Data'!$B$7:$R$2292,3,0)</f>
        <v>44777</v>
      </c>
      <c r="C9" s="60">
        <f>VLOOKUP($A9,'Return Data'!$B$7:$R$2292,4,0)</f>
        <v>40.42</v>
      </c>
      <c r="D9" s="60">
        <f>VLOOKUP($A9,'Return Data'!$B$7:$R$2292,10,0)</f>
        <v>3.3231000000000002</v>
      </c>
      <c r="E9" s="61">
        <f t="shared" si="0"/>
        <v>41</v>
      </c>
      <c r="F9" s="60">
        <f>VLOOKUP($A9,'Return Data'!$B$7:$R$2292,11,0)</f>
        <v>-2.1307999999999998</v>
      </c>
      <c r="G9" s="61">
        <f t="shared" si="1"/>
        <v>28</v>
      </c>
      <c r="H9" s="60">
        <f>VLOOKUP($A9,'Return Data'!$B$7:$R$2292,12,0)</f>
        <v>-5.6929999999999996</v>
      </c>
      <c r="I9" s="61">
        <f t="shared" si="2"/>
        <v>47</v>
      </c>
      <c r="J9" s="60">
        <f>VLOOKUP($A9,'Return Data'!$B$7:$R$2292,13,0)</f>
        <v>-2.5554000000000001</v>
      </c>
      <c r="K9" s="61">
        <f t="shared" si="3"/>
        <v>55</v>
      </c>
      <c r="L9" s="60">
        <f>VLOOKUP($A9,'Return Data'!$B$7:$R$2292,17,0)</f>
        <v>15.613200000000001</v>
      </c>
      <c r="M9" s="61">
        <f t="shared" si="4"/>
        <v>56</v>
      </c>
      <c r="N9" s="60">
        <f>VLOOKUP($A9,'Return Data'!$B$7:$R$2292,14,0)</f>
        <v>12.0433</v>
      </c>
      <c r="O9" s="61">
        <f t="shared" si="5"/>
        <v>54</v>
      </c>
      <c r="P9" s="60">
        <f>VLOOKUP($A9,'Return Data'!$B$7:$R$2292,15,0)</f>
        <v>7.2794999999999996</v>
      </c>
      <c r="Q9" s="61">
        <f>RANK(P9,P$8:P$65,0)</f>
        <v>40</v>
      </c>
      <c r="R9" s="60">
        <f>VLOOKUP($A9,'Return Data'!$B$7:$R$2292,16,0)</f>
        <v>10.2698</v>
      </c>
      <c r="S9" s="62">
        <f t="shared" si="6"/>
        <v>51</v>
      </c>
    </row>
    <row r="10" spans="1:20" x14ac:dyDescent="0.3">
      <c r="A10" s="58" t="s">
        <v>268</v>
      </c>
      <c r="B10" s="59">
        <f>VLOOKUP($A10,'Return Data'!$B$7:$R$2292,3,0)</f>
        <v>44777</v>
      </c>
      <c r="C10" s="60">
        <f>VLOOKUP($A10,'Return Data'!$B$7:$R$2292,4,0)</f>
        <v>67.212400000000002</v>
      </c>
      <c r="D10" s="60">
        <f>VLOOKUP($A10,'Return Data'!$B$7:$R$2292,10,0)</f>
        <v>2.9222000000000001</v>
      </c>
      <c r="E10" s="61">
        <f t="shared" si="0"/>
        <v>44</v>
      </c>
      <c r="F10" s="60">
        <f>VLOOKUP($A10,'Return Data'!$B$7:$R$2292,11,0)</f>
        <v>-5.3910999999999998</v>
      </c>
      <c r="G10" s="61">
        <f t="shared" si="1"/>
        <v>56</v>
      </c>
      <c r="H10" s="60">
        <f>VLOOKUP($A10,'Return Data'!$B$7:$R$2292,12,0)</f>
        <v>-11.514900000000001</v>
      </c>
      <c r="I10" s="61">
        <f t="shared" si="2"/>
        <v>58</v>
      </c>
      <c r="J10" s="60">
        <f>VLOOKUP($A10,'Return Data'!$B$7:$R$2292,13,0)</f>
        <v>-3.1678999999999999</v>
      </c>
      <c r="K10" s="61">
        <f t="shared" si="3"/>
        <v>57</v>
      </c>
      <c r="L10" s="60">
        <f>VLOOKUP($A10,'Return Data'!$B$7:$R$2292,17,0)</f>
        <v>22.3459</v>
      </c>
      <c r="M10" s="61">
        <f t="shared" si="4"/>
        <v>49</v>
      </c>
      <c r="N10" s="60">
        <f>VLOOKUP($A10,'Return Data'!$B$7:$R$2292,14,0)</f>
        <v>15.4129</v>
      </c>
      <c r="O10" s="61">
        <f t="shared" si="5"/>
        <v>47</v>
      </c>
      <c r="P10" s="60">
        <f>VLOOKUP($A10,'Return Data'!$B$7:$R$2292,15,0)</f>
        <v>11.7864</v>
      </c>
      <c r="Q10" s="61">
        <f>RANK(P10,P$8:P$65,0)</f>
        <v>16</v>
      </c>
      <c r="R10" s="60">
        <f>VLOOKUP($A10,'Return Data'!$B$7:$R$2292,16,0)</f>
        <v>16.316700000000001</v>
      </c>
      <c r="S10" s="62">
        <f t="shared" si="6"/>
        <v>14</v>
      </c>
    </row>
    <row r="11" spans="1:20" x14ac:dyDescent="0.3">
      <c r="A11" s="58" t="s">
        <v>1999</v>
      </c>
      <c r="B11" s="59">
        <f>VLOOKUP($A11,'Return Data'!$B$7:$R$2292,3,0)</f>
        <v>44777</v>
      </c>
      <c r="C11" s="60">
        <f>VLOOKUP($A11,'Return Data'!$B$7:$R$2292,4,0)</f>
        <v>57.600499999999997</v>
      </c>
      <c r="D11" s="60">
        <f>VLOOKUP($A11,'Return Data'!$B$7:$R$2292,10,0)</f>
        <v>4.3051000000000004</v>
      </c>
      <c r="E11" s="61">
        <f t="shared" si="0"/>
        <v>32</v>
      </c>
      <c r="F11" s="60">
        <f>VLOOKUP($A11,'Return Data'!$B$7:$R$2292,11,0)</f>
        <v>-5.5682999999999998</v>
      </c>
      <c r="G11" s="61">
        <f t="shared" si="1"/>
        <v>57</v>
      </c>
      <c r="H11" s="60">
        <f>VLOOKUP($A11,'Return Data'!$B$7:$R$2292,12,0)</f>
        <v>-7.3977000000000004</v>
      </c>
      <c r="I11" s="61">
        <f t="shared" si="2"/>
        <v>55</v>
      </c>
      <c r="J11" s="60">
        <f>VLOOKUP($A11,'Return Data'!$B$7:$R$2292,13,0)</f>
        <v>0.19739999999999999</v>
      </c>
      <c r="K11" s="61">
        <f t="shared" si="3"/>
        <v>48</v>
      </c>
      <c r="L11" s="60">
        <f>VLOOKUP($A11,'Return Data'!$B$7:$R$2292,17,0)</f>
        <v>20.430299999999999</v>
      </c>
      <c r="M11" s="61">
        <f t="shared" si="4"/>
        <v>52</v>
      </c>
      <c r="N11" s="60">
        <f>VLOOKUP($A11,'Return Data'!$B$7:$R$2292,14,0)</f>
        <v>15.595000000000001</v>
      </c>
      <c r="O11" s="61">
        <f t="shared" si="5"/>
        <v>45</v>
      </c>
      <c r="P11" s="60">
        <f>VLOOKUP($A11,'Return Data'!$B$7:$R$2292,15,0)</f>
        <v>9.6618999999999993</v>
      </c>
      <c r="Q11" s="61">
        <f>RANK(P11,P$8:P$65,0)</f>
        <v>27</v>
      </c>
      <c r="R11" s="60">
        <f>VLOOKUP($A11,'Return Data'!$B$7:$R$2292,16,0)</f>
        <v>11.132</v>
      </c>
      <c r="S11" s="62">
        <f t="shared" si="6"/>
        <v>48</v>
      </c>
    </row>
    <row r="12" spans="1:20" x14ac:dyDescent="0.3">
      <c r="A12" s="58" t="s">
        <v>2024</v>
      </c>
      <c r="B12" s="59">
        <f>VLOOKUP($A12,'Return Data'!$B$7:$R$2292,3,0)</f>
        <v>44777</v>
      </c>
      <c r="C12" s="60">
        <f>VLOOKUP($A12,'Return Data'!$B$7:$R$2292,4,0)</f>
        <v>16.53</v>
      </c>
      <c r="D12" s="60">
        <f>VLOOKUP($A12,'Return Data'!$B$7:$R$2292,10,0)</f>
        <v>3.7665000000000002</v>
      </c>
      <c r="E12" s="61">
        <f t="shared" si="0"/>
        <v>34</v>
      </c>
      <c r="F12" s="60">
        <f>VLOOKUP($A12,'Return Data'!$B$7:$R$2292,11,0)</f>
        <v>-4.7262000000000004</v>
      </c>
      <c r="G12" s="61">
        <f t="shared" si="1"/>
        <v>51</v>
      </c>
      <c r="H12" s="60">
        <f>VLOOKUP($A12,'Return Data'!$B$7:$R$2292,12,0)</f>
        <v>-4.7262000000000004</v>
      </c>
      <c r="I12" s="61">
        <f t="shared" si="2"/>
        <v>45</v>
      </c>
      <c r="J12" s="60">
        <f>VLOOKUP($A12,'Return Data'!$B$7:$R$2292,13,0)</f>
        <v>0.1211</v>
      </c>
      <c r="K12" s="61">
        <f t="shared" si="3"/>
        <v>49</v>
      </c>
      <c r="L12" s="60">
        <f>VLOOKUP($A12,'Return Data'!$B$7:$R$2292,17,0)</f>
        <v>32.117800000000003</v>
      </c>
      <c r="M12" s="61">
        <f t="shared" si="4"/>
        <v>17</v>
      </c>
      <c r="N12" s="60">
        <f>VLOOKUP($A12,'Return Data'!$B$7:$R$2292,14,0)</f>
        <v>28.250599999999999</v>
      </c>
      <c r="O12" s="61">
        <f t="shared" si="5"/>
        <v>10</v>
      </c>
      <c r="P12" s="60"/>
      <c r="Q12" s="61"/>
      <c r="R12" s="60">
        <f>VLOOKUP($A12,'Return Data'!$B$7:$R$2292,16,0)</f>
        <v>11.9353</v>
      </c>
      <c r="S12" s="62">
        <f t="shared" si="6"/>
        <v>39</v>
      </c>
    </row>
    <row r="13" spans="1:20" x14ac:dyDescent="0.3">
      <c r="A13" s="58" t="s">
        <v>2026</v>
      </c>
      <c r="B13" s="59">
        <f>VLOOKUP($A13,'Return Data'!$B$7:$R$2292,3,0)</f>
        <v>44777</v>
      </c>
      <c r="C13" s="60">
        <f>VLOOKUP($A13,'Return Data'!$B$7:$R$2292,4,0)</f>
        <v>19.649999999999999</v>
      </c>
      <c r="D13" s="60">
        <f>VLOOKUP($A13,'Return Data'!$B$7:$R$2292,10,0)</f>
        <v>3.5846</v>
      </c>
      <c r="E13" s="61">
        <f t="shared" si="0"/>
        <v>36</v>
      </c>
      <c r="F13" s="60">
        <f>VLOOKUP($A13,'Return Data'!$B$7:$R$2292,11,0)</f>
        <v>-4.8887</v>
      </c>
      <c r="G13" s="61">
        <f t="shared" si="1"/>
        <v>52</v>
      </c>
      <c r="H13" s="60">
        <f>VLOOKUP($A13,'Return Data'!$B$7:$R$2292,12,0)</f>
        <v>-5.7102000000000004</v>
      </c>
      <c r="I13" s="61">
        <f t="shared" si="2"/>
        <v>48</v>
      </c>
      <c r="J13" s="60">
        <f>VLOOKUP($A13,'Return Data'!$B$7:$R$2292,13,0)</f>
        <v>-2.0926999999999998</v>
      </c>
      <c r="K13" s="61">
        <f t="shared" si="3"/>
        <v>54</v>
      </c>
      <c r="L13" s="60">
        <f>VLOOKUP($A13,'Return Data'!$B$7:$R$2292,17,0)</f>
        <v>31.462199999999999</v>
      </c>
      <c r="M13" s="61">
        <f t="shared" si="4"/>
        <v>18</v>
      </c>
      <c r="N13" s="60">
        <f>VLOOKUP($A13,'Return Data'!$B$7:$R$2292,14,0)</f>
        <v>25.2591</v>
      </c>
      <c r="O13" s="61">
        <f t="shared" si="5"/>
        <v>15</v>
      </c>
      <c r="P13" s="60"/>
      <c r="Q13" s="61"/>
      <c r="R13" s="60">
        <f>VLOOKUP($A13,'Return Data'!$B$7:$R$2292,16,0)</f>
        <v>19.4847</v>
      </c>
      <c r="S13" s="62">
        <f t="shared" si="6"/>
        <v>6</v>
      </c>
    </row>
    <row r="14" spans="1:20" x14ac:dyDescent="0.3">
      <c r="A14" s="58" t="s">
        <v>2028</v>
      </c>
      <c r="B14" s="59">
        <f>VLOOKUP($A14,'Return Data'!$B$7:$R$2292,3,0)</f>
        <v>44777</v>
      </c>
      <c r="C14" s="60">
        <f>VLOOKUP($A14,'Return Data'!$B$7:$R$2292,4,0)</f>
        <v>95.6</v>
      </c>
      <c r="D14" s="60">
        <f>VLOOKUP($A14,'Return Data'!$B$7:$R$2292,10,0)</f>
        <v>2.6412</v>
      </c>
      <c r="E14" s="61">
        <f t="shared" si="0"/>
        <v>48</v>
      </c>
      <c r="F14" s="60">
        <f>VLOOKUP($A14,'Return Data'!$B$7:$R$2292,11,0)</f>
        <v>-3.7938999999999998</v>
      </c>
      <c r="G14" s="61">
        <f t="shared" si="1"/>
        <v>47</v>
      </c>
      <c r="H14" s="60">
        <f>VLOOKUP($A14,'Return Data'!$B$7:$R$2292,12,0)</f>
        <v>-5.9888000000000003</v>
      </c>
      <c r="I14" s="61">
        <f t="shared" si="2"/>
        <v>50</v>
      </c>
      <c r="J14" s="60">
        <f>VLOOKUP($A14,'Return Data'!$B$7:$R$2292,13,0)</f>
        <v>-0.70630000000000004</v>
      </c>
      <c r="K14" s="61">
        <f t="shared" si="3"/>
        <v>51</v>
      </c>
      <c r="L14" s="60">
        <f>VLOOKUP($A14,'Return Data'!$B$7:$R$2292,17,0)</f>
        <v>29.802900000000001</v>
      </c>
      <c r="M14" s="61">
        <f t="shared" si="4"/>
        <v>25</v>
      </c>
      <c r="N14" s="60">
        <f>VLOOKUP($A14,'Return Data'!$B$7:$R$2292,14,0)</f>
        <v>26.070599999999999</v>
      </c>
      <c r="O14" s="61">
        <f t="shared" si="5"/>
        <v>14</v>
      </c>
      <c r="P14" s="60">
        <f>VLOOKUP($A14,'Return Data'!$B$7:$R$2292,15,0)</f>
        <v>14.7462</v>
      </c>
      <c r="Q14" s="61">
        <f t="shared" ref="Q14:Q21" si="7">RANK(P14,P$8:P$65,0)</f>
        <v>5</v>
      </c>
      <c r="R14" s="60">
        <f>VLOOKUP($A14,'Return Data'!$B$7:$R$2292,16,0)</f>
        <v>18.280999999999999</v>
      </c>
      <c r="S14" s="62">
        <f t="shared" si="6"/>
        <v>10</v>
      </c>
    </row>
    <row r="15" spans="1:20" x14ac:dyDescent="0.3">
      <c r="A15" s="58" t="s">
        <v>274</v>
      </c>
      <c r="B15" s="59">
        <f>VLOOKUP($A15,'Return Data'!$B$7:$R$2292,3,0)</f>
        <v>44777</v>
      </c>
      <c r="C15" s="60">
        <f>VLOOKUP($A15,'Return Data'!$B$7:$R$2292,4,0)</f>
        <v>114.16</v>
      </c>
      <c r="D15" s="60">
        <f>VLOOKUP($A15,'Return Data'!$B$7:$R$2292,10,0)</f>
        <v>5.9882999999999997</v>
      </c>
      <c r="E15" s="61">
        <f t="shared" si="0"/>
        <v>8</v>
      </c>
      <c r="F15" s="60">
        <f>VLOOKUP($A15,'Return Data'!$B$7:$R$2292,11,0)</f>
        <v>-2.6768999999999998</v>
      </c>
      <c r="G15" s="61">
        <f t="shared" si="1"/>
        <v>34</v>
      </c>
      <c r="H15" s="60">
        <f>VLOOKUP($A15,'Return Data'!$B$7:$R$2292,12,0)</f>
        <v>-4.1478000000000002</v>
      </c>
      <c r="I15" s="61">
        <f t="shared" si="2"/>
        <v>39</v>
      </c>
      <c r="J15" s="60">
        <f>VLOOKUP($A15,'Return Data'!$B$7:$R$2292,13,0)</f>
        <v>4.3891999999999998</v>
      </c>
      <c r="K15" s="61">
        <f t="shared" si="3"/>
        <v>37</v>
      </c>
      <c r="L15" s="60">
        <f>VLOOKUP($A15,'Return Data'!$B$7:$R$2292,17,0)</f>
        <v>28.8139</v>
      </c>
      <c r="M15" s="61">
        <f t="shared" si="4"/>
        <v>34</v>
      </c>
      <c r="N15" s="60">
        <f>VLOOKUP($A15,'Return Data'!$B$7:$R$2292,14,0)</f>
        <v>22.690100000000001</v>
      </c>
      <c r="O15" s="61">
        <f t="shared" si="5"/>
        <v>17</v>
      </c>
      <c r="P15" s="60">
        <f>VLOOKUP($A15,'Return Data'!$B$7:$R$2292,15,0)</f>
        <v>15.226599999999999</v>
      </c>
      <c r="Q15" s="61">
        <f t="shared" si="7"/>
        <v>3</v>
      </c>
      <c r="R15" s="60">
        <f>VLOOKUP($A15,'Return Data'!$B$7:$R$2292,16,0)</f>
        <v>19.386800000000001</v>
      </c>
      <c r="S15" s="62">
        <f t="shared" si="6"/>
        <v>8</v>
      </c>
    </row>
    <row r="16" spans="1:20" x14ac:dyDescent="0.3">
      <c r="A16" s="58" t="s">
        <v>275</v>
      </c>
      <c r="B16" s="59">
        <f>VLOOKUP($A16,'Return Data'!$B$7:$R$2292,3,0)</f>
        <v>44777</v>
      </c>
      <c r="C16" s="60">
        <f>VLOOKUP($A16,'Return Data'!$B$7:$R$2292,4,0)</f>
        <v>80.228999999999999</v>
      </c>
      <c r="D16" s="60">
        <f>VLOOKUP($A16,'Return Data'!$B$7:$R$2292,10,0)</f>
        <v>3.5828000000000002</v>
      </c>
      <c r="E16" s="61">
        <f t="shared" si="0"/>
        <v>37</v>
      </c>
      <c r="F16" s="60">
        <f>VLOOKUP($A16,'Return Data'!$B$7:$R$2292,11,0)</f>
        <v>-2.7197</v>
      </c>
      <c r="G16" s="61">
        <f t="shared" si="1"/>
        <v>35</v>
      </c>
      <c r="H16" s="60">
        <f>VLOOKUP($A16,'Return Data'!$B$7:$R$2292,12,0)</f>
        <v>-3.6530999999999998</v>
      </c>
      <c r="I16" s="61">
        <f t="shared" si="2"/>
        <v>33</v>
      </c>
      <c r="J16" s="60">
        <f>VLOOKUP($A16,'Return Data'!$B$7:$R$2292,13,0)</f>
        <v>2.2311999999999999</v>
      </c>
      <c r="K16" s="61">
        <f t="shared" si="3"/>
        <v>44</v>
      </c>
      <c r="L16" s="60">
        <f>VLOOKUP($A16,'Return Data'!$B$7:$R$2292,17,0)</f>
        <v>30.5398</v>
      </c>
      <c r="M16" s="61">
        <f t="shared" si="4"/>
        <v>21</v>
      </c>
      <c r="N16" s="60">
        <f>VLOOKUP($A16,'Return Data'!$B$7:$R$2292,14,0)</f>
        <v>20.270800000000001</v>
      </c>
      <c r="O16" s="61">
        <f t="shared" si="5"/>
        <v>23</v>
      </c>
      <c r="P16" s="60">
        <f>VLOOKUP($A16,'Return Data'!$B$7:$R$2292,15,0)</f>
        <v>12.407299999999999</v>
      </c>
      <c r="Q16" s="61">
        <f t="shared" si="7"/>
        <v>11</v>
      </c>
      <c r="R16" s="60">
        <f>VLOOKUP($A16,'Return Data'!$B$7:$R$2292,16,0)</f>
        <v>14.3256</v>
      </c>
      <c r="S16" s="62">
        <f t="shared" si="6"/>
        <v>27</v>
      </c>
    </row>
    <row r="17" spans="1:19" x14ac:dyDescent="0.3">
      <c r="A17" s="58" t="s">
        <v>276</v>
      </c>
      <c r="B17" s="59">
        <f>VLOOKUP($A17,'Return Data'!$B$7:$R$2292,3,0)</f>
        <v>44777</v>
      </c>
      <c r="C17" s="60">
        <f>VLOOKUP($A17,'Return Data'!$B$7:$R$2292,4,0)</f>
        <v>69.47</v>
      </c>
      <c r="D17" s="60">
        <f>VLOOKUP($A17,'Return Data'!$B$7:$R$2292,10,0)</f>
        <v>4.4348000000000001</v>
      </c>
      <c r="E17" s="61">
        <f t="shared" si="0"/>
        <v>29</v>
      </c>
      <c r="F17" s="60">
        <f>VLOOKUP($A17,'Return Data'!$B$7:$R$2292,11,0)</f>
        <v>-3.9275000000000002</v>
      </c>
      <c r="G17" s="61">
        <f t="shared" si="1"/>
        <v>49</v>
      </c>
      <c r="H17" s="60">
        <f>VLOOKUP($A17,'Return Data'!$B$7:$R$2292,12,0)</f>
        <v>-3.8877000000000002</v>
      </c>
      <c r="I17" s="61">
        <f t="shared" si="2"/>
        <v>35</v>
      </c>
      <c r="J17" s="60">
        <f>VLOOKUP($A17,'Return Data'!$B$7:$R$2292,13,0)</f>
        <v>2.6903000000000001</v>
      </c>
      <c r="K17" s="61">
        <f t="shared" si="3"/>
        <v>43</v>
      </c>
      <c r="L17" s="60">
        <f>VLOOKUP($A17,'Return Data'!$B$7:$R$2292,17,0)</f>
        <v>25.467600000000001</v>
      </c>
      <c r="M17" s="61">
        <f t="shared" si="4"/>
        <v>44</v>
      </c>
      <c r="N17" s="60">
        <f>VLOOKUP($A17,'Return Data'!$B$7:$R$2292,14,0)</f>
        <v>16.695499999999999</v>
      </c>
      <c r="O17" s="61">
        <f t="shared" si="5"/>
        <v>39</v>
      </c>
      <c r="P17" s="60">
        <f>VLOOKUP($A17,'Return Data'!$B$7:$R$2292,15,0)</f>
        <v>9.5985999999999994</v>
      </c>
      <c r="Q17" s="61">
        <f t="shared" si="7"/>
        <v>29</v>
      </c>
      <c r="R17" s="60">
        <f>VLOOKUP($A17,'Return Data'!$B$7:$R$2292,16,0)</f>
        <v>15.3146</v>
      </c>
      <c r="S17" s="62">
        <f t="shared" si="6"/>
        <v>20</v>
      </c>
    </row>
    <row r="18" spans="1:19" x14ac:dyDescent="0.3">
      <c r="A18" s="58" t="s">
        <v>278</v>
      </c>
      <c r="B18" s="59">
        <f>VLOOKUP($A18,'Return Data'!$B$7:$R$2292,3,0)</f>
        <v>44777</v>
      </c>
      <c r="C18" s="60">
        <f>VLOOKUP($A18,'Return Data'!$B$7:$R$2292,4,0)</f>
        <v>851.13329999999996</v>
      </c>
      <c r="D18" s="60">
        <f>VLOOKUP($A18,'Return Data'!$B$7:$R$2292,10,0)</f>
        <v>3.9790999999999999</v>
      </c>
      <c r="E18" s="61">
        <f t="shared" si="0"/>
        <v>33</v>
      </c>
      <c r="F18" s="60">
        <f>VLOOKUP($A18,'Return Data'!$B$7:$R$2292,11,0)</f>
        <v>-3.8361000000000001</v>
      </c>
      <c r="G18" s="61">
        <f t="shared" si="1"/>
        <v>48</v>
      </c>
      <c r="H18" s="60">
        <f>VLOOKUP($A18,'Return Data'!$B$7:$R$2292,12,0)</f>
        <v>-4.6355000000000004</v>
      </c>
      <c r="I18" s="61">
        <f t="shared" si="2"/>
        <v>44</v>
      </c>
      <c r="J18" s="60">
        <f>VLOOKUP($A18,'Return Data'!$B$7:$R$2292,13,0)</f>
        <v>5.8914999999999997</v>
      </c>
      <c r="K18" s="61">
        <f t="shared" si="3"/>
        <v>31</v>
      </c>
      <c r="L18" s="60">
        <f>VLOOKUP($A18,'Return Data'!$B$7:$R$2292,17,0)</f>
        <v>32.196899999999999</v>
      </c>
      <c r="M18" s="61">
        <f t="shared" si="4"/>
        <v>16</v>
      </c>
      <c r="N18" s="60">
        <f>VLOOKUP($A18,'Return Data'!$B$7:$R$2292,14,0)</f>
        <v>16.877400000000002</v>
      </c>
      <c r="O18" s="61">
        <f t="shared" si="5"/>
        <v>38</v>
      </c>
      <c r="P18" s="60">
        <f>VLOOKUP($A18,'Return Data'!$B$7:$R$2292,15,0)</f>
        <v>9.7555999999999994</v>
      </c>
      <c r="Q18" s="61">
        <f t="shared" si="7"/>
        <v>25</v>
      </c>
      <c r="R18" s="60">
        <f>VLOOKUP($A18,'Return Data'!$B$7:$R$2292,16,0)</f>
        <v>20.979299999999999</v>
      </c>
      <c r="S18" s="62">
        <f t="shared" si="6"/>
        <v>5</v>
      </c>
    </row>
    <row r="19" spans="1:19" x14ac:dyDescent="0.3">
      <c r="A19" s="58" t="s">
        <v>280</v>
      </c>
      <c r="B19" s="59">
        <f>VLOOKUP($A19,'Return Data'!$B$7:$R$2292,3,0)</f>
        <v>44777</v>
      </c>
      <c r="C19" s="60">
        <f>VLOOKUP($A19,'Return Data'!$B$7:$R$2292,4,0)</f>
        <v>2489.2895890983</v>
      </c>
      <c r="D19" s="60">
        <f>VLOOKUP($A19,'Return Data'!$B$7:$R$2292,10,0)</f>
        <v>6.0454999999999997</v>
      </c>
      <c r="E19" s="61">
        <f t="shared" si="0"/>
        <v>7</v>
      </c>
      <c r="F19" s="60">
        <f>VLOOKUP($A19,'Return Data'!$B$7:$R$2292,11,0)</f>
        <v>3.0112999999999999</v>
      </c>
      <c r="G19" s="61">
        <f t="shared" si="1"/>
        <v>3</v>
      </c>
      <c r="H19" s="60">
        <f>VLOOKUP($A19,'Return Data'!$B$7:$R$2292,12,0)</f>
        <v>2.2391999999999999</v>
      </c>
      <c r="I19" s="61">
        <f t="shared" si="2"/>
        <v>8</v>
      </c>
      <c r="J19" s="60">
        <f>VLOOKUP($A19,'Return Data'!$B$7:$R$2292,13,0)</f>
        <v>12.751099999999999</v>
      </c>
      <c r="K19" s="61">
        <f t="shared" si="3"/>
        <v>7</v>
      </c>
      <c r="L19" s="60">
        <f>VLOOKUP($A19,'Return Data'!$B$7:$R$2292,17,0)</f>
        <v>30.308599999999998</v>
      </c>
      <c r="M19" s="61">
        <f t="shared" si="4"/>
        <v>23</v>
      </c>
      <c r="N19" s="60">
        <f>VLOOKUP($A19,'Return Data'!$B$7:$R$2292,14,0)</f>
        <v>16.542000000000002</v>
      </c>
      <c r="O19" s="61">
        <f t="shared" si="5"/>
        <v>42</v>
      </c>
      <c r="P19" s="60">
        <f>VLOOKUP($A19,'Return Data'!$B$7:$R$2292,15,0)</f>
        <v>8.3975000000000009</v>
      </c>
      <c r="Q19" s="61">
        <f t="shared" si="7"/>
        <v>35</v>
      </c>
      <c r="R19" s="60">
        <f>VLOOKUP($A19,'Return Data'!$B$7:$R$2292,16,0)</f>
        <v>23.28</v>
      </c>
      <c r="S19" s="62">
        <f t="shared" si="6"/>
        <v>2</v>
      </c>
    </row>
    <row r="20" spans="1:19" x14ac:dyDescent="0.3">
      <c r="A20" s="58" t="s">
        <v>281</v>
      </c>
      <c r="B20" s="59">
        <f>VLOOKUP($A20,'Return Data'!$B$7:$R$2292,3,0)</f>
        <v>44777</v>
      </c>
      <c r="C20" s="60">
        <f>VLOOKUP($A20,'Return Data'!$B$7:$R$2292,4,0)</f>
        <v>55.601100000000002</v>
      </c>
      <c r="D20" s="60">
        <f>VLOOKUP($A20,'Return Data'!$B$7:$R$2292,10,0)</f>
        <v>4.9669999999999996</v>
      </c>
      <c r="E20" s="61">
        <f t="shared" si="0"/>
        <v>20</v>
      </c>
      <c r="F20" s="60">
        <f>VLOOKUP($A20,'Return Data'!$B$7:$R$2292,11,0)</f>
        <v>-3.6768000000000001</v>
      </c>
      <c r="G20" s="61">
        <f t="shared" si="1"/>
        <v>45</v>
      </c>
      <c r="H20" s="60">
        <f>VLOOKUP($A20,'Return Data'!$B$7:$R$2292,12,0)</f>
        <v>-4.0862999999999996</v>
      </c>
      <c r="I20" s="61">
        <f t="shared" si="2"/>
        <v>37</v>
      </c>
      <c r="J20" s="60">
        <f>VLOOKUP($A20,'Return Data'!$B$7:$R$2292,13,0)</f>
        <v>5.8722000000000003</v>
      </c>
      <c r="K20" s="61">
        <f t="shared" si="3"/>
        <v>32</v>
      </c>
      <c r="L20" s="60">
        <f>VLOOKUP($A20,'Return Data'!$B$7:$R$2292,17,0)</f>
        <v>27.267499999999998</v>
      </c>
      <c r="M20" s="61">
        <f t="shared" si="4"/>
        <v>40</v>
      </c>
      <c r="N20" s="60">
        <f>VLOOKUP($A20,'Return Data'!$B$7:$R$2292,14,0)</f>
        <v>17.460999999999999</v>
      </c>
      <c r="O20" s="61">
        <f t="shared" si="5"/>
        <v>35</v>
      </c>
      <c r="P20" s="60">
        <f>VLOOKUP($A20,'Return Data'!$B$7:$R$2292,15,0)</f>
        <v>9.1031999999999993</v>
      </c>
      <c r="Q20" s="61">
        <f t="shared" si="7"/>
        <v>31</v>
      </c>
      <c r="R20" s="60">
        <f>VLOOKUP($A20,'Return Data'!$B$7:$R$2292,16,0)</f>
        <v>11.633699999999999</v>
      </c>
      <c r="S20" s="62">
        <f t="shared" si="6"/>
        <v>41</v>
      </c>
    </row>
    <row r="21" spans="1:19" x14ac:dyDescent="0.3">
      <c r="A21" s="58" t="s">
        <v>282</v>
      </c>
      <c r="B21" s="59">
        <f>VLOOKUP($A21,'Return Data'!$B$7:$R$2292,3,0)</f>
        <v>44777</v>
      </c>
      <c r="C21" s="60">
        <f>VLOOKUP($A21,'Return Data'!$B$7:$R$2292,4,0)</f>
        <v>587.35</v>
      </c>
      <c r="D21" s="60">
        <f>VLOOKUP($A21,'Return Data'!$B$7:$R$2292,10,0)</f>
        <v>4.7773000000000003</v>
      </c>
      <c r="E21" s="61">
        <f t="shared" si="0"/>
        <v>24</v>
      </c>
      <c r="F21" s="60">
        <f>VLOOKUP($A21,'Return Data'!$B$7:$R$2292,11,0)</f>
        <v>-2.0005000000000002</v>
      </c>
      <c r="G21" s="61">
        <f t="shared" si="1"/>
        <v>27</v>
      </c>
      <c r="H21" s="60">
        <f>VLOOKUP($A21,'Return Data'!$B$7:$R$2292,12,0)</f>
        <v>-4.3186</v>
      </c>
      <c r="I21" s="61">
        <f t="shared" si="2"/>
        <v>42</v>
      </c>
      <c r="J21" s="60">
        <f>VLOOKUP($A21,'Return Data'!$B$7:$R$2292,13,0)</f>
        <v>5.7698</v>
      </c>
      <c r="K21" s="61">
        <f t="shared" si="3"/>
        <v>33</v>
      </c>
      <c r="L21" s="60">
        <f>VLOOKUP($A21,'Return Data'!$B$7:$R$2292,17,0)</f>
        <v>29.533899999999999</v>
      </c>
      <c r="M21" s="61">
        <f t="shared" si="4"/>
        <v>27</v>
      </c>
      <c r="N21" s="60">
        <f>VLOOKUP($A21,'Return Data'!$B$7:$R$2292,14,0)</f>
        <v>17.9192</v>
      </c>
      <c r="O21" s="61">
        <f t="shared" si="5"/>
        <v>33</v>
      </c>
      <c r="P21" s="60">
        <f>VLOOKUP($A21,'Return Data'!$B$7:$R$2292,15,0)</f>
        <v>12.277900000000001</v>
      </c>
      <c r="Q21" s="61">
        <f t="shared" si="7"/>
        <v>12</v>
      </c>
      <c r="R21" s="60">
        <f>VLOOKUP($A21,'Return Data'!$B$7:$R$2292,16,0)</f>
        <v>19.3964</v>
      </c>
      <c r="S21" s="62">
        <f t="shared" si="6"/>
        <v>7</v>
      </c>
    </row>
    <row r="22" spans="1:19" x14ac:dyDescent="0.3">
      <c r="A22" s="58" t="s">
        <v>283</v>
      </c>
      <c r="B22" s="59">
        <f>VLOOKUP($A22,'Return Data'!$B$7:$R$2292,3,0)</f>
        <v>44777</v>
      </c>
      <c r="C22" s="60">
        <f>VLOOKUP($A22,'Return Data'!$B$7:$R$2292,4,0)</f>
        <v>17.059999999999999</v>
      </c>
      <c r="D22" s="60">
        <f>VLOOKUP($A22,'Return Data'!$B$7:$R$2292,10,0)</f>
        <v>10.2067</v>
      </c>
      <c r="E22" s="61">
        <f t="shared" si="0"/>
        <v>1</v>
      </c>
      <c r="F22" s="60">
        <f>VLOOKUP($A22,'Return Data'!$B$7:$R$2292,11,0)</f>
        <v>5.3737000000000004</v>
      </c>
      <c r="G22" s="61">
        <f t="shared" si="1"/>
        <v>1</v>
      </c>
      <c r="H22" s="60">
        <f>VLOOKUP($A22,'Return Data'!$B$7:$R$2292,12,0)</f>
        <v>3.6452</v>
      </c>
      <c r="I22" s="61">
        <f t="shared" si="2"/>
        <v>6</v>
      </c>
      <c r="J22" s="60">
        <f>VLOOKUP($A22,'Return Data'!$B$7:$R$2292,13,0)</f>
        <v>16.769300000000001</v>
      </c>
      <c r="K22" s="61">
        <f t="shared" si="3"/>
        <v>1</v>
      </c>
      <c r="L22" s="60">
        <f>VLOOKUP($A22,'Return Data'!$B$7:$R$2292,17,0)</f>
        <v>34.5749</v>
      </c>
      <c r="M22" s="61">
        <f t="shared" si="4"/>
        <v>14</v>
      </c>
      <c r="N22" s="60">
        <f>VLOOKUP($A22,'Return Data'!$B$7:$R$2292,14,0)</f>
        <v>18.840800000000002</v>
      </c>
      <c r="O22" s="61">
        <f t="shared" si="5"/>
        <v>31</v>
      </c>
      <c r="P22" s="60"/>
      <c r="Q22" s="61"/>
      <c r="R22" s="60">
        <f>VLOOKUP($A22,'Return Data'!$B$7:$R$2292,16,0)</f>
        <v>13.002000000000001</v>
      </c>
      <c r="S22" s="62">
        <f t="shared" si="6"/>
        <v>34</v>
      </c>
    </row>
    <row r="23" spans="1:19" x14ac:dyDescent="0.3">
      <c r="A23" s="58" t="s">
        <v>284</v>
      </c>
      <c r="B23" s="59">
        <f>VLOOKUP($A23,'Return Data'!$B$7:$R$2292,3,0)</f>
        <v>44777</v>
      </c>
      <c r="C23" s="60">
        <f>VLOOKUP($A23,'Return Data'!$B$7:$R$2292,4,0)</f>
        <v>37.99</v>
      </c>
      <c r="D23" s="60">
        <f>VLOOKUP($A23,'Return Data'!$B$7:$R$2292,10,0)</f>
        <v>4.3395000000000001</v>
      </c>
      <c r="E23" s="61">
        <f t="shared" si="0"/>
        <v>30</v>
      </c>
      <c r="F23" s="60">
        <f>VLOOKUP($A23,'Return Data'!$B$7:$R$2292,11,0)</f>
        <v>-2.2639999999999998</v>
      </c>
      <c r="G23" s="61">
        <f t="shared" si="1"/>
        <v>30</v>
      </c>
      <c r="H23" s="60">
        <f>VLOOKUP($A23,'Return Data'!$B$7:$R$2292,12,0)</f>
        <v>-3.1362000000000001</v>
      </c>
      <c r="I23" s="61">
        <f t="shared" si="2"/>
        <v>30</v>
      </c>
      <c r="J23" s="60">
        <f>VLOOKUP($A23,'Return Data'!$B$7:$R$2292,13,0)</f>
        <v>6.0285000000000002</v>
      </c>
      <c r="K23" s="61">
        <f t="shared" si="3"/>
        <v>27</v>
      </c>
      <c r="L23" s="60">
        <f>VLOOKUP($A23,'Return Data'!$B$7:$R$2292,17,0)</f>
        <v>24.371400000000001</v>
      </c>
      <c r="M23" s="61">
        <f t="shared" si="4"/>
        <v>46</v>
      </c>
      <c r="N23" s="60">
        <f>VLOOKUP($A23,'Return Data'!$B$7:$R$2292,14,0)</f>
        <v>15.6044</v>
      </c>
      <c r="O23" s="61">
        <f t="shared" si="5"/>
        <v>44</v>
      </c>
      <c r="P23" s="60">
        <f>VLOOKUP($A23,'Return Data'!$B$7:$R$2292,15,0)</f>
        <v>8.9252000000000002</v>
      </c>
      <c r="Q23" s="61">
        <f>RANK(P23,P$8:P$65,0)</f>
        <v>32</v>
      </c>
      <c r="R23" s="60">
        <f>VLOOKUP($A23,'Return Data'!$B$7:$R$2292,16,0)</f>
        <v>16.172000000000001</v>
      </c>
      <c r="S23" s="62">
        <f t="shared" si="6"/>
        <v>15</v>
      </c>
    </row>
    <row r="24" spans="1:19" x14ac:dyDescent="0.3">
      <c r="A24" s="58" t="s">
        <v>285</v>
      </c>
      <c r="B24" s="59">
        <f>VLOOKUP($A24,'Return Data'!$B$7:$R$2292,3,0)</f>
        <v>44777</v>
      </c>
      <c r="C24" s="60">
        <f>VLOOKUP($A24,'Return Data'!$B$7:$R$2292,4,0)</f>
        <v>96.537000000000006</v>
      </c>
      <c r="D24" s="60">
        <f>VLOOKUP($A24,'Return Data'!$B$7:$R$2292,10,0)</f>
        <v>1.2555000000000001</v>
      </c>
      <c r="E24" s="61">
        <f t="shared" si="0"/>
        <v>56</v>
      </c>
      <c r="F24" s="60">
        <f>VLOOKUP($A24,'Return Data'!$B$7:$R$2292,11,0)</f>
        <v>-3.5787</v>
      </c>
      <c r="G24" s="61">
        <f t="shared" si="1"/>
        <v>42</v>
      </c>
      <c r="H24" s="60">
        <f>VLOOKUP($A24,'Return Data'!$B$7:$R$2292,12,0)</f>
        <v>-1.7435</v>
      </c>
      <c r="I24" s="61">
        <f t="shared" si="2"/>
        <v>24</v>
      </c>
      <c r="J24" s="60">
        <f>VLOOKUP($A24,'Return Data'!$B$7:$R$2292,13,0)</f>
        <v>7.3349000000000002</v>
      </c>
      <c r="K24" s="61">
        <f t="shared" si="3"/>
        <v>22</v>
      </c>
      <c r="L24" s="60">
        <f>VLOOKUP($A24,'Return Data'!$B$7:$R$2292,17,0)</f>
        <v>38.206800000000001</v>
      </c>
      <c r="M24" s="61">
        <f t="shared" si="4"/>
        <v>12</v>
      </c>
      <c r="N24" s="60">
        <f>VLOOKUP($A24,'Return Data'!$B$7:$R$2292,14,0)</f>
        <v>23.653700000000001</v>
      </c>
      <c r="O24" s="61">
        <f t="shared" si="5"/>
        <v>16</v>
      </c>
      <c r="P24" s="60">
        <f>VLOOKUP($A24,'Return Data'!$B$7:$R$2292,15,0)</f>
        <v>13.1275</v>
      </c>
      <c r="Q24" s="61">
        <f>RANK(P24,P$8:P$65,0)</f>
        <v>9</v>
      </c>
      <c r="R24" s="60">
        <f>VLOOKUP($A24,'Return Data'!$B$7:$R$2292,16,0)</f>
        <v>18.1221</v>
      </c>
      <c r="S24" s="62">
        <f t="shared" si="6"/>
        <v>11</v>
      </c>
    </row>
    <row r="25" spans="1:19" x14ac:dyDescent="0.3">
      <c r="A25" s="58" t="s">
        <v>286</v>
      </c>
      <c r="B25" s="59">
        <f>VLOOKUP($A25,'Return Data'!$B$7:$R$2292,3,0)</f>
        <v>44777</v>
      </c>
      <c r="C25" s="60">
        <f>VLOOKUP($A25,'Return Data'!$B$7:$R$2292,4,0)</f>
        <v>13.2</v>
      </c>
      <c r="D25" s="60">
        <f>VLOOKUP($A25,'Return Data'!$B$7:$R$2292,10,0)</f>
        <v>5.0118999999999998</v>
      </c>
      <c r="E25" s="61">
        <f t="shared" si="0"/>
        <v>18</v>
      </c>
      <c r="F25" s="60">
        <f>VLOOKUP($A25,'Return Data'!$B$7:$R$2292,11,0)</f>
        <v>-1.9316</v>
      </c>
      <c r="G25" s="61">
        <f t="shared" si="1"/>
        <v>26</v>
      </c>
      <c r="H25" s="60">
        <f>VLOOKUP($A25,'Return Data'!$B$7:$R$2292,12,0)</f>
        <v>-4.2785000000000002</v>
      </c>
      <c r="I25" s="61">
        <f t="shared" si="2"/>
        <v>41</v>
      </c>
      <c r="J25" s="60">
        <f>VLOOKUP($A25,'Return Data'!$B$7:$R$2292,13,0)</f>
        <v>4.1830999999999996</v>
      </c>
      <c r="K25" s="61">
        <f t="shared" si="3"/>
        <v>38</v>
      </c>
      <c r="L25" s="60">
        <f>VLOOKUP($A25,'Return Data'!$B$7:$R$2292,17,0)</f>
        <v>20.971699999999998</v>
      </c>
      <c r="M25" s="61">
        <f t="shared" si="4"/>
        <v>51</v>
      </c>
      <c r="N25" s="60">
        <f>VLOOKUP($A25,'Return Data'!$B$7:$R$2292,14,0)</f>
        <v>12.8323</v>
      </c>
      <c r="O25" s="61">
        <f t="shared" si="5"/>
        <v>53</v>
      </c>
      <c r="P25" s="60"/>
      <c r="Q25" s="61"/>
      <c r="R25" s="60">
        <f>VLOOKUP($A25,'Return Data'!$B$7:$R$2292,16,0)</f>
        <v>6.2175000000000002</v>
      </c>
      <c r="S25" s="62">
        <f t="shared" si="6"/>
        <v>57</v>
      </c>
    </row>
    <row r="26" spans="1:19" x14ac:dyDescent="0.3">
      <c r="A26" s="58" t="s">
        <v>287</v>
      </c>
      <c r="B26" s="59">
        <f>VLOOKUP($A26,'Return Data'!$B$7:$R$2292,3,0)</f>
        <v>44777</v>
      </c>
      <c r="C26" s="60">
        <f>VLOOKUP($A26,'Return Data'!$B$7:$R$2292,4,0)</f>
        <v>77.22</v>
      </c>
      <c r="D26" s="60">
        <f>VLOOKUP($A26,'Return Data'!$B$7:$R$2292,10,0)</f>
        <v>2.7682000000000002</v>
      </c>
      <c r="E26" s="61">
        <f t="shared" si="0"/>
        <v>47</v>
      </c>
      <c r="F26" s="60">
        <f>VLOOKUP($A26,'Return Data'!$B$7:$R$2292,11,0)</f>
        <v>-8.0275999999999996</v>
      </c>
      <c r="G26" s="61">
        <f t="shared" si="1"/>
        <v>58</v>
      </c>
      <c r="H26" s="60">
        <f>VLOOKUP($A26,'Return Data'!$B$7:$R$2292,12,0)</f>
        <v>-9.2597000000000005</v>
      </c>
      <c r="I26" s="61">
        <f t="shared" si="2"/>
        <v>57</v>
      </c>
      <c r="J26" s="60">
        <f>VLOOKUP($A26,'Return Data'!$B$7:$R$2292,13,0)</f>
        <v>-1.5177</v>
      </c>
      <c r="K26" s="61">
        <f t="shared" si="3"/>
        <v>53</v>
      </c>
      <c r="L26" s="60">
        <f>VLOOKUP($A26,'Return Data'!$B$7:$R$2292,17,0)</f>
        <v>22.641400000000001</v>
      </c>
      <c r="M26" s="61">
        <f t="shared" si="4"/>
        <v>48</v>
      </c>
      <c r="N26" s="60">
        <f>VLOOKUP($A26,'Return Data'!$B$7:$R$2292,14,0)</f>
        <v>17.171500000000002</v>
      </c>
      <c r="O26" s="61">
        <f t="shared" si="5"/>
        <v>36</v>
      </c>
      <c r="P26" s="60">
        <f>VLOOKUP($A26,'Return Data'!$B$7:$R$2292,15,0)</f>
        <v>11.3635</v>
      </c>
      <c r="Q26" s="61">
        <f>RANK(P26,P$8:P$65,0)</f>
        <v>20</v>
      </c>
      <c r="R26" s="60">
        <f>VLOOKUP($A26,'Return Data'!$B$7:$R$2292,16,0)</f>
        <v>13.9924</v>
      </c>
      <c r="S26" s="62">
        <f t="shared" si="6"/>
        <v>29</v>
      </c>
    </row>
    <row r="27" spans="1:19" x14ac:dyDescent="0.3">
      <c r="A27" s="58" t="s">
        <v>288</v>
      </c>
      <c r="B27" s="59">
        <f>VLOOKUP($A27,'Return Data'!$B$7:$R$2292,3,0)</f>
        <v>44777</v>
      </c>
      <c r="C27" s="60">
        <f>VLOOKUP($A27,'Return Data'!$B$7:$R$2292,4,0)</f>
        <v>13.529400000000001</v>
      </c>
      <c r="D27" s="60">
        <f>VLOOKUP($A27,'Return Data'!$B$7:$R$2292,10,0)</f>
        <v>5.0803000000000003</v>
      </c>
      <c r="E27" s="61">
        <f t="shared" si="0"/>
        <v>17</v>
      </c>
      <c r="F27" s="60">
        <f>VLOOKUP($A27,'Return Data'!$B$7:$R$2292,11,0)</f>
        <v>-3.1331000000000002</v>
      </c>
      <c r="G27" s="61">
        <f t="shared" si="1"/>
        <v>38</v>
      </c>
      <c r="H27" s="60">
        <f>VLOOKUP($A27,'Return Data'!$B$7:$R$2292,12,0)</f>
        <v>-9.1889000000000003</v>
      </c>
      <c r="I27" s="61">
        <f t="shared" si="2"/>
        <v>56</v>
      </c>
      <c r="J27" s="60">
        <f>VLOOKUP($A27,'Return Data'!$B$7:$R$2292,13,0)</f>
        <v>-6.5217000000000001</v>
      </c>
      <c r="K27" s="61">
        <f t="shared" si="3"/>
        <v>58</v>
      </c>
      <c r="L27" s="60">
        <f>VLOOKUP($A27,'Return Data'!$B$7:$R$2292,17,0)</f>
        <v>18.912199999999999</v>
      </c>
      <c r="M27" s="61">
        <f t="shared" si="4"/>
        <v>54</v>
      </c>
      <c r="N27" s="60"/>
      <c r="O27" s="61"/>
      <c r="P27" s="60"/>
      <c r="Q27" s="61"/>
      <c r="R27" s="60">
        <f>VLOOKUP($A27,'Return Data'!$B$7:$R$2292,16,0)</f>
        <v>11.411799999999999</v>
      </c>
      <c r="S27" s="62">
        <f t="shared" si="6"/>
        <v>43</v>
      </c>
    </row>
    <row r="28" spans="1:19" x14ac:dyDescent="0.3">
      <c r="A28" s="58" t="s">
        <v>289</v>
      </c>
      <c r="B28" s="59">
        <f>VLOOKUP($A28,'Return Data'!$B$7:$R$2292,3,0)</f>
        <v>44777</v>
      </c>
      <c r="C28" s="60">
        <f>VLOOKUP($A28,'Return Data'!$B$7:$R$2292,4,0)</f>
        <v>27.681999999999999</v>
      </c>
      <c r="D28" s="60">
        <f>VLOOKUP($A28,'Return Data'!$B$7:$R$2292,10,0)</f>
        <v>5.1904000000000003</v>
      </c>
      <c r="E28" s="61">
        <f t="shared" si="0"/>
        <v>15</v>
      </c>
      <c r="F28" s="60">
        <f>VLOOKUP($A28,'Return Data'!$B$7:$R$2292,11,0)</f>
        <v>-3.5594999999999999</v>
      </c>
      <c r="G28" s="61">
        <f t="shared" si="1"/>
        <v>41</v>
      </c>
      <c r="H28" s="60">
        <f>VLOOKUP($A28,'Return Data'!$B$7:$R$2292,12,0)</f>
        <v>-7.2506000000000004</v>
      </c>
      <c r="I28" s="61">
        <f t="shared" si="2"/>
        <v>54</v>
      </c>
      <c r="J28" s="60">
        <f>VLOOKUP($A28,'Return Data'!$B$7:$R$2292,13,0)</f>
        <v>4.5038</v>
      </c>
      <c r="K28" s="61">
        <f t="shared" si="3"/>
        <v>35</v>
      </c>
      <c r="L28" s="60">
        <f>VLOOKUP($A28,'Return Data'!$B$7:$R$2292,17,0)</f>
        <v>29.276199999999999</v>
      </c>
      <c r="M28" s="61">
        <f t="shared" si="4"/>
        <v>30</v>
      </c>
      <c r="N28" s="60">
        <f>VLOOKUP($A28,'Return Data'!$B$7:$R$2292,14,0)</f>
        <v>19.195699999999999</v>
      </c>
      <c r="O28" s="61">
        <f t="shared" ref="O28:O36" si="8">RANK(N28,N$8:N$65,0)</f>
        <v>30</v>
      </c>
      <c r="P28" s="60">
        <f>VLOOKUP($A28,'Return Data'!$B$7:$R$2292,15,0)</f>
        <v>11.9627</v>
      </c>
      <c r="Q28" s="61">
        <f t="shared" ref="Q28:Q36" si="9">RANK(P28,P$8:P$65,0)</f>
        <v>14</v>
      </c>
      <c r="R28" s="60">
        <f>VLOOKUP($A28,'Return Data'!$B$7:$R$2292,16,0)</f>
        <v>7.3513999999999999</v>
      </c>
      <c r="S28" s="62">
        <f t="shared" si="6"/>
        <v>56</v>
      </c>
    </row>
    <row r="29" spans="1:19" x14ac:dyDescent="0.3">
      <c r="A29" s="58" t="s">
        <v>290</v>
      </c>
      <c r="B29" s="59">
        <f>VLOOKUP($A29,'Return Data'!$B$7:$R$2292,3,0)</f>
        <v>44777</v>
      </c>
      <c r="C29" s="60">
        <f>VLOOKUP($A29,'Return Data'!$B$7:$R$2292,4,0)</f>
        <v>72.129000000000005</v>
      </c>
      <c r="D29" s="60">
        <f>VLOOKUP($A29,'Return Data'!$B$7:$R$2292,10,0)</f>
        <v>4.7899000000000003</v>
      </c>
      <c r="E29" s="61">
        <f t="shared" si="0"/>
        <v>23</v>
      </c>
      <c r="F29" s="60">
        <f>VLOOKUP($A29,'Return Data'!$B$7:$R$2292,11,0)</f>
        <v>-1.486</v>
      </c>
      <c r="G29" s="61">
        <f t="shared" si="1"/>
        <v>22</v>
      </c>
      <c r="H29" s="60">
        <f>VLOOKUP($A29,'Return Data'!$B$7:$R$2292,12,0)</f>
        <v>0.63060000000000005</v>
      </c>
      <c r="I29" s="61">
        <f t="shared" si="2"/>
        <v>12</v>
      </c>
      <c r="J29" s="60">
        <f>VLOOKUP($A29,'Return Data'!$B$7:$R$2292,13,0)</f>
        <v>6.3489000000000004</v>
      </c>
      <c r="K29" s="61">
        <f t="shared" si="3"/>
        <v>25</v>
      </c>
      <c r="L29" s="60">
        <f>VLOOKUP($A29,'Return Data'!$B$7:$R$2292,17,0)</f>
        <v>29.239000000000001</v>
      </c>
      <c r="M29" s="61">
        <f t="shared" si="4"/>
        <v>31</v>
      </c>
      <c r="N29" s="60">
        <f>VLOOKUP($A29,'Return Data'!$B$7:$R$2292,14,0)</f>
        <v>19.578800000000001</v>
      </c>
      <c r="O29" s="61">
        <f t="shared" si="8"/>
        <v>27</v>
      </c>
      <c r="P29" s="60">
        <f>VLOOKUP($A29,'Return Data'!$B$7:$R$2292,15,0)</f>
        <v>12.093400000000001</v>
      </c>
      <c r="Q29" s="61">
        <f t="shared" si="9"/>
        <v>13</v>
      </c>
      <c r="R29" s="60">
        <f>VLOOKUP($A29,'Return Data'!$B$7:$R$2292,16,0)</f>
        <v>12.554500000000001</v>
      </c>
      <c r="S29" s="62">
        <f t="shared" si="6"/>
        <v>37</v>
      </c>
    </row>
    <row r="30" spans="1:19" x14ac:dyDescent="0.3">
      <c r="A30" s="58" t="s">
        <v>291</v>
      </c>
      <c r="B30" s="59">
        <f>VLOOKUP($A30,'Return Data'!$B$7:$R$2292,3,0)</f>
        <v>44777</v>
      </c>
      <c r="C30" s="60">
        <f>VLOOKUP($A30,'Return Data'!$B$7:$R$2292,4,0)</f>
        <v>76.933999999999997</v>
      </c>
      <c r="D30" s="60">
        <f>VLOOKUP($A30,'Return Data'!$B$7:$R$2292,10,0)</f>
        <v>2.9767999999999999</v>
      </c>
      <c r="E30" s="61">
        <f t="shared" si="0"/>
        <v>43</v>
      </c>
      <c r="F30" s="60">
        <f>VLOOKUP($A30,'Return Data'!$B$7:$R$2292,11,0)</f>
        <v>-4.0674999999999999</v>
      </c>
      <c r="G30" s="61">
        <f t="shared" si="1"/>
        <v>50</v>
      </c>
      <c r="H30" s="60">
        <f>VLOOKUP($A30,'Return Data'!$B$7:$R$2292,12,0)</f>
        <v>-4.1224999999999996</v>
      </c>
      <c r="I30" s="61">
        <f t="shared" si="2"/>
        <v>38</v>
      </c>
      <c r="J30" s="60">
        <f>VLOOKUP($A30,'Return Data'!$B$7:$R$2292,13,0)</f>
        <v>0.26850000000000002</v>
      </c>
      <c r="K30" s="61">
        <f t="shared" si="3"/>
        <v>47</v>
      </c>
      <c r="L30" s="60">
        <f>VLOOKUP($A30,'Return Data'!$B$7:$R$2292,17,0)</f>
        <v>23.484200000000001</v>
      </c>
      <c r="M30" s="61">
        <f t="shared" si="4"/>
        <v>47</v>
      </c>
      <c r="N30" s="60">
        <f>VLOOKUP($A30,'Return Data'!$B$7:$R$2292,14,0)</f>
        <v>15.113200000000001</v>
      </c>
      <c r="O30" s="61">
        <f t="shared" si="8"/>
        <v>48</v>
      </c>
      <c r="P30" s="60">
        <f>VLOOKUP($A30,'Return Data'!$B$7:$R$2292,15,0)</f>
        <v>8.1989999999999998</v>
      </c>
      <c r="Q30" s="61">
        <f t="shared" si="9"/>
        <v>37</v>
      </c>
      <c r="R30" s="60">
        <f>VLOOKUP($A30,'Return Data'!$B$7:$R$2292,16,0)</f>
        <v>13.210699999999999</v>
      </c>
      <c r="S30" s="62">
        <f t="shared" si="6"/>
        <v>33</v>
      </c>
    </row>
    <row r="31" spans="1:19" x14ac:dyDescent="0.3">
      <c r="A31" s="58" t="s">
        <v>1885</v>
      </c>
      <c r="B31" s="59">
        <f>VLOOKUP($A31,'Return Data'!$B$7:$R$2292,3,0)</f>
        <v>44777</v>
      </c>
      <c r="C31" s="60">
        <f>VLOOKUP($A31,'Return Data'!$B$7:$R$2292,4,0)</f>
        <v>98.576599999999999</v>
      </c>
      <c r="D31" s="60">
        <f>VLOOKUP($A31,'Return Data'!$B$7:$R$2292,10,0)</f>
        <v>4.9764999999999997</v>
      </c>
      <c r="E31" s="61">
        <f t="shared" si="0"/>
        <v>19</v>
      </c>
      <c r="F31" s="60">
        <f>VLOOKUP($A31,'Return Data'!$B$7:$R$2292,11,0)</f>
        <v>-1.6822999999999999</v>
      </c>
      <c r="G31" s="61">
        <f t="shared" si="1"/>
        <v>24</v>
      </c>
      <c r="H31" s="60">
        <f>VLOOKUP($A31,'Return Data'!$B$7:$R$2292,12,0)</f>
        <v>-3.5005999999999999</v>
      </c>
      <c r="I31" s="61">
        <f t="shared" si="2"/>
        <v>32</v>
      </c>
      <c r="J31" s="60">
        <f>VLOOKUP($A31,'Return Data'!$B$7:$R$2292,13,0)</f>
        <v>6.0137</v>
      </c>
      <c r="K31" s="61">
        <f t="shared" si="3"/>
        <v>28</v>
      </c>
      <c r="L31" s="60">
        <f>VLOOKUP($A31,'Return Data'!$B$7:$R$2292,17,0)</f>
        <v>25.758700000000001</v>
      </c>
      <c r="M31" s="61">
        <f t="shared" si="4"/>
        <v>43</v>
      </c>
      <c r="N31" s="60">
        <f>VLOOKUP($A31,'Return Data'!$B$7:$R$2292,14,0)</f>
        <v>15.534800000000001</v>
      </c>
      <c r="O31" s="61">
        <f t="shared" si="8"/>
        <v>46</v>
      </c>
      <c r="P31" s="60">
        <f>VLOOKUP($A31,'Return Data'!$B$7:$R$2292,15,0)</f>
        <v>10.497</v>
      </c>
      <c r="Q31" s="61">
        <f t="shared" si="9"/>
        <v>23</v>
      </c>
      <c r="R31" s="60">
        <f>VLOOKUP($A31,'Return Data'!$B$7:$R$2292,16,0)</f>
        <v>9.7018000000000004</v>
      </c>
      <c r="S31" s="62">
        <f t="shared" si="6"/>
        <v>52</v>
      </c>
    </row>
    <row r="32" spans="1:19" x14ac:dyDescent="0.3">
      <c r="A32" s="58" t="s">
        <v>432</v>
      </c>
      <c r="B32" s="59">
        <f>VLOOKUP($A32,'Return Data'!$B$7:$R$2292,3,0)</f>
        <v>44777</v>
      </c>
      <c r="C32" s="60">
        <f>VLOOKUP($A32,'Return Data'!$B$7:$R$2292,4,0)</f>
        <v>18.709099999999999</v>
      </c>
      <c r="D32" s="60">
        <f>VLOOKUP($A32,'Return Data'!$B$7:$R$2292,10,0)</f>
        <v>5.3630000000000004</v>
      </c>
      <c r="E32" s="61">
        <f t="shared" si="0"/>
        <v>11</v>
      </c>
      <c r="F32" s="60">
        <f>VLOOKUP($A32,'Return Data'!$B$7:$R$2292,11,0)</f>
        <v>-1.3909</v>
      </c>
      <c r="G32" s="61">
        <f t="shared" si="1"/>
        <v>21</v>
      </c>
      <c r="H32" s="60">
        <f>VLOOKUP($A32,'Return Data'!$B$7:$R$2292,12,0)</f>
        <v>-1.8884000000000001</v>
      </c>
      <c r="I32" s="61">
        <f t="shared" si="2"/>
        <v>25</v>
      </c>
      <c r="J32" s="60">
        <f>VLOOKUP($A32,'Return Data'!$B$7:$R$2292,13,0)</f>
        <v>6.5766</v>
      </c>
      <c r="K32" s="61">
        <f t="shared" si="3"/>
        <v>24</v>
      </c>
      <c r="L32" s="60">
        <f>VLOOKUP($A32,'Return Data'!$B$7:$R$2292,17,0)</f>
        <v>31.435400000000001</v>
      </c>
      <c r="M32" s="61">
        <f t="shared" si="4"/>
        <v>19</v>
      </c>
      <c r="N32" s="60">
        <f>VLOOKUP($A32,'Return Data'!$B$7:$R$2292,14,0)</f>
        <v>20.412500000000001</v>
      </c>
      <c r="O32" s="61">
        <f t="shared" si="8"/>
        <v>21</v>
      </c>
      <c r="P32" s="60">
        <f>VLOOKUP($A32,'Return Data'!$B$7:$R$2292,15,0)</f>
        <v>9.7165999999999997</v>
      </c>
      <c r="Q32" s="61">
        <f t="shared" si="9"/>
        <v>26</v>
      </c>
      <c r="R32" s="60">
        <f>VLOOKUP($A32,'Return Data'!$B$7:$R$2292,16,0)</f>
        <v>11.4109</v>
      </c>
      <c r="S32" s="62">
        <f t="shared" si="6"/>
        <v>44</v>
      </c>
    </row>
    <row r="33" spans="1:19" x14ac:dyDescent="0.3">
      <c r="A33" s="58" t="s">
        <v>294</v>
      </c>
      <c r="B33" s="59">
        <f>VLOOKUP($A33,'Return Data'!$B$7:$R$2292,3,0)</f>
        <v>44777</v>
      </c>
      <c r="C33" s="60">
        <f>VLOOKUP($A33,'Return Data'!$B$7:$R$2292,4,0)</f>
        <v>30.533999999999999</v>
      </c>
      <c r="D33" s="60">
        <f>VLOOKUP($A33,'Return Data'!$B$7:$R$2292,10,0)</f>
        <v>3.5085999999999999</v>
      </c>
      <c r="E33" s="61">
        <f t="shared" si="0"/>
        <v>40</v>
      </c>
      <c r="F33" s="60">
        <f>VLOOKUP($A33,'Return Data'!$B$7:$R$2292,11,0)</f>
        <v>-2.7982</v>
      </c>
      <c r="G33" s="61">
        <f t="shared" si="1"/>
        <v>37</v>
      </c>
      <c r="H33" s="60">
        <f>VLOOKUP($A33,'Return Data'!$B$7:$R$2292,12,0)</f>
        <v>-4.4318999999999997</v>
      </c>
      <c r="I33" s="61">
        <f t="shared" si="2"/>
        <v>43</v>
      </c>
      <c r="J33" s="60">
        <f>VLOOKUP($A33,'Return Data'!$B$7:$R$2292,13,0)</f>
        <v>3.5998999999999999</v>
      </c>
      <c r="K33" s="61">
        <f t="shared" si="3"/>
        <v>40</v>
      </c>
      <c r="L33" s="60">
        <f>VLOOKUP($A33,'Return Data'!$B$7:$R$2292,17,0)</f>
        <v>30.694299999999998</v>
      </c>
      <c r="M33" s="61">
        <f t="shared" si="4"/>
        <v>20</v>
      </c>
      <c r="N33" s="60">
        <f>VLOOKUP($A33,'Return Data'!$B$7:$R$2292,14,0)</f>
        <v>21.582100000000001</v>
      </c>
      <c r="O33" s="61">
        <f t="shared" si="8"/>
        <v>19</v>
      </c>
      <c r="P33" s="60">
        <f>VLOOKUP($A33,'Return Data'!$B$7:$R$2292,15,0)</f>
        <v>14.6562</v>
      </c>
      <c r="Q33" s="61">
        <f t="shared" si="9"/>
        <v>6</v>
      </c>
      <c r="R33" s="60">
        <f>VLOOKUP($A33,'Return Data'!$B$7:$R$2292,16,0)</f>
        <v>18.410799999999998</v>
      </c>
      <c r="S33" s="62">
        <f t="shared" si="6"/>
        <v>9</v>
      </c>
    </row>
    <row r="34" spans="1:19" x14ac:dyDescent="0.3">
      <c r="A34" s="58" t="s">
        <v>295</v>
      </c>
      <c r="B34" s="59">
        <f>VLOOKUP($A34,'Return Data'!$B$7:$R$2292,3,0)</f>
        <v>44777</v>
      </c>
      <c r="C34" s="60">
        <f>VLOOKUP($A34,'Return Data'!$B$7:$R$2292,4,0)</f>
        <v>25.788900000000002</v>
      </c>
      <c r="D34" s="60">
        <f>VLOOKUP($A34,'Return Data'!$B$7:$R$2292,10,0)</f>
        <v>6.1128</v>
      </c>
      <c r="E34" s="61">
        <f t="shared" si="0"/>
        <v>4</v>
      </c>
      <c r="F34" s="60">
        <f>VLOOKUP($A34,'Return Data'!$B$7:$R$2292,11,0)</f>
        <v>-5.3155999999999999</v>
      </c>
      <c r="G34" s="61">
        <f t="shared" si="1"/>
        <v>55</v>
      </c>
      <c r="H34" s="60">
        <f>VLOOKUP($A34,'Return Data'!$B$7:$R$2292,12,0)</f>
        <v>-6.0427999999999997</v>
      </c>
      <c r="I34" s="61">
        <f t="shared" si="2"/>
        <v>52</v>
      </c>
      <c r="J34" s="60">
        <f>VLOOKUP($A34,'Return Data'!$B$7:$R$2292,13,0)</f>
        <v>-1.4054</v>
      </c>
      <c r="K34" s="61">
        <f t="shared" si="3"/>
        <v>52</v>
      </c>
      <c r="L34" s="60">
        <f>VLOOKUP($A34,'Return Data'!$B$7:$R$2292,17,0)</f>
        <v>26.425899999999999</v>
      </c>
      <c r="M34" s="61">
        <f t="shared" si="4"/>
        <v>42</v>
      </c>
      <c r="N34" s="60">
        <f>VLOOKUP($A34,'Return Data'!$B$7:$R$2292,14,0)</f>
        <v>16.6568</v>
      </c>
      <c r="O34" s="61">
        <f t="shared" si="8"/>
        <v>40</v>
      </c>
      <c r="P34" s="60">
        <f>VLOOKUP($A34,'Return Data'!$B$7:$R$2292,15,0)</f>
        <v>8.7421000000000006</v>
      </c>
      <c r="Q34" s="61">
        <f t="shared" si="9"/>
        <v>33</v>
      </c>
      <c r="R34" s="60">
        <f>VLOOKUP($A34,'Return Data'!$B$7:$R$2292,16,0)</f>
        <v>13.388400000000001</v>
      </c>
      <c r="S34" s="62">
        <f t="shared" si="6"/>
        <v>32</v>
      </c>
    </row>
    <row r="35" spans="1:19" x14ac:dyDescent="0.3">
      <c r="A35" s="58" t="s">
        <v>1956</v>
      </c>
      <c r="B35" s="59">
        <f>VLOOKUP($A35,'Return Data'!$B$7:$R$2292,3,0)</f>
        <v>44777</v>
      </c>
      <c r="C35" s="60">
        <f>VLOOKUP($A35,'Return Data'!$B$7:$R$2292,4,0)</f>
        <v>19.797499999999999</v>
      </c>
      <c r="D35" s="60">
        <f>VLOOKUP($A35,'Return Data'!$B$7:$R$2292,10,0)</f>
        <v>2.8494999999999999</v>
      </c>
      <c r="E35" s="61">
        <f t="shared" si="0"/>
        <v>46</v>
      </c>
      <c r="F35" s="60">
        <f>VLOOKUP($A35,'Return Data'!$B$7:$R$2292,11,0)</f>
        <v>-5.0776000000000003</v>
      </c>
      <c r="G35" s="61">
        <f t="shared" si="1"/>
        <v>54</v>
      </c>
      <c r="H35" s="60">
        <f>VLOOKUP($A35,'Return Data'!$B$7:$R$2292,12,0)</f>
        <v>-7.0526999999999997</v>
      </c>
      <c r="I35" s="61">
        <f t="shared" si="2"/>
        <v>53</v>
      </c>
      <c r="J35" s="60">
        <f>VLOOKUP($A35,'Return Data'!$B$7:$R$2292,13,0)</f>
        <v>3.2475000000000001</v>
      </c>
      <c r="K35" s="61">
        <f t="shared" si="3"/>
        <v>41</v>
      </c>
      <c r="L35" s="60">
        <f>VLOOKUP($A35,'Return Data'!$B$7:$R$2292,17,0)</f>
        <v>21.994</v>
      </c>
      <c r="M35" s="61">
        <f t="shared" si="4"/>
        <v>50</v>
      </c>
      <c r="N35" s="60">
        <f>VLOOKUP($A35,'Return Data'!$B$7:$R$2292,14,0)</f>
        <v>13.7624</v>
      </c>
      <c r="O35" s="61">
        <f t="shared" si="8"/>
        <v>52</v>
      </c>
      <c r="P35" s="60">
        <f>VLOOKUP($A35,'Return Data'!$B$7:$R$2292,15,0)</f>
        <v>8.0480999999999998</v>
      </c>
      <c r="Q35" s="61">
        <f t="shared" si="9"/>
        <v>39</v>
      </c>
      <c r="R35" s="60">
        <f>VLOOKUP($A35,'Return Data'!$B$7:$R$2292,16,0)</f>
        <v>10.9024</v>
      </c>
      <c r="S35" s="62">
        <f t="shared" si="6"/>
        <v>49</v>
      </c>
    </row>
    <row r="36" spans="1:19" x14ac:dyDescent="0.3">
      <c r="A36" s="58" t="s">
        <v>296</v>
      </c>
      <c r="B36" s="59">
        <f>VLOOKUP($A36,'Return Data'!$B$7:$R$2292,3,0)</f>
        <v>44777</v>
      </c>
      <c r="C36" s="60">
        <f>VLOOKUP($A36,'Return Data'!$B$7:$R$2292,4,0)</f>
        <v>77.429400000000001</v>
      </c>
      <c r="D36" s="60">
        <f>VLOOKUP($A36,'Return Data'!$B$7:$R$2292,10,0)</f>
        <v>4.9101999999999997</v>
      </c>
      <c r="E36" s="61">
        <f t="shared" si="0"/>
        <v>22</v>
      </c>
      <c r="F36" s="60">
        <f>VLOOKUP($A36,'Return Data'!$B$7:$R$2292,11,0)</f>
        <v>-0.82769999999999999</v>
      </c>
      <c r="G36" s="61">
        <f t="shared" si="1"/>
        <v>15</v>
      </c>
      <c r="H36" s="60">
        <f>VLOOKUP($A36,'Return Data'!$B$7:$R$2292,12,0)</f>
        <v>-2.0832999999999999</v>
      </c>
      <c r="I36" s="61">
        <f t="shared" si="2"/>
        <v>26</v>
      </c>
      <c r="J36" s="60">
        <f>VLOOKUP($A36,'Return Data'!$B$7:$R$2292,13,0)</f>
        <v>8.0146999999999995</v>
      </c>
      <c r="K36" s="61">
        <f t="shared" si="3"/>
        <v>18</v>
      </c>
      <c r="L36" s="60">
        <f>VLOOKUP($A36,'Return Data'!$B$7:$R$2292,17,0)</f>
        <v>33.276600000000002</v>
      </c>
      <c r="M36" s="61">
        <f t="shared" si="4"/>
        <v>15</v>
      </c>
      <c r="N36" s="60">
        <f>VLOOKUP($A36,'Return Data'!$B$7:$R$2292,14,0)</f>
        <v>16.565200000000001</v>
      </c>
      <c r="O36" s="61">
        <f t="shared" si="8"/>
        <v>41</v>
      </c>
      <c r="P36" s="60">
        <f>VLOOKUP($A36,'Return Data'!$B$7:$R$2292,15,0)</f>
        <v>4.8810000000000002</v>
      </c>
      <c r="Q36" s="61">
        <f t="shared" si="9"/>
        <v>42</v>
      </c>
      <c r="R36" s="60">
        <f>VLOOKUP($A36,'Return Data'!$B$7:$R$2292,16,0)</f>
        <v>12.8917</v>
      </c>
      <c r="S36" s="62">
        <f t="shared" si="6"/>
        <v>35</v>
      </c>
    </row>
    <row r="37" spans="1:19" x14ac:dyDescent="0.3">
      <c r="A37" s="58" t="s">
        <v>297</v>
      </c>
      <c r="B37" s="59">
        <f>VLOOKUP($A37,'Return Data'!$B$7:$R$2292,3,0)</f>
        <v>44777</v>
      </c>
      <c r="C37" s="60">
        <f>VLOOKUP($A37,'Return Data'!$B$7:$R$2292,4,0)</f>
        <v>18.704499999999999</v>
      </c>
      <c r="D37" s="60">
        <f>VLOOKUP($A37,'Return Data'!$B$7:$R$2292,10,0)</f>
        <v>2.9070999999999998</v>
      </c>
      <c r="E37" s="61">
        <f t="shared" si="0"/>
        <v>45</v>
      </c>
      <c r="F37" s="60">
        <f>VLOOKUP($A37,'Return Data'!$B$7:$R$2292,11,0)</f>
        <v>-1.7666999999999999</v>
      </c>
      <c r="G37" s="61">
        <f t="shared" si="1"/>
        <v>25</v>
      </c>
      <c r="H37" s="60">
        <f>VLOOKUP($A37,'Return Data'!$B$7:$R$2292,12,0)</f>
        <v>0.71989999999999998</v>
      </c>
      <c r="I37" s="61">
        <f t="shared" si="2"/>
        <v>11</v>
      </c>
      <c r="J37" s="60">
        <f>VLOOKUP($A37,'Return Data'!$B$7:$R$2292,13,0)</f>
        <v>10.368</v>
      </c>
      <c r="K37" s="61">
        <f t="shared" si="3"/>
        <v>9</v>
      </c>
      <c r="L37" s="60">
        <f>VLOOKUP($A37,'Return Data'!$B$7:$R$2292,17,0)</f>
        <v>27.791</v>
      </c>
      <c r="M37" s="61">
        <f t="shared" si="4"/>
        <v>36</v>
      </c>
      <c r="N37" s="60"/>
      <c r="O37" s="61"/>
      <c r="P37" s="60"/>
      <c r="Q37" s="61"/>
      <c r="R37" s="60">
        <f>VLOOKUP($A37,'Return Data'!$B$7:$R$2292,16,0)</f>
        <v>22.932300000000001</v>
      </c>
      <c r="S37" s="62">
        <f t="shared" si="6"/>
        <v>4</v>
      </c>
    </row>
    <row r="38" spans="1:19" x14ac:dyDescent="0.3">
      <c r="A38" s="58" t="s">
        <v>1931</v>
      </c>
      <c r="B38" s="59">
        <f>VLOOKUP($A38,'Return Data'!$B$7:$R$2292,3,0)</f>
        <v>44777</v>
      </c>
      <c r="C38" s="60">
        <f>VLOOKUP($A38,'Return Data'!$B$7:$R$2292,4,0)</f>
        <v>23.41</v>
      </c>
      <c r="D38" s="60">
        <f>VLOOKUP($A38,'Return Data'!$B$7:$R$2292,10,0)</f>
        <v>2.1379000000000001</v>
      </c>
      <c r="E38" s="61">
        <f t="shared" si="0"/>
        <v>50</v>
      </c>
      <c r="F38" s="60">
        <f>VLOOKUP($A38,'Return Data'!$B$7:$R$2292,11,0)</f>
        <v>-3.6625999999999999</v>
      </c>
      <c r="G38" s="61">
        <f t="shared" si="1"/>
        <v>44</v>
      </c>
      <c r="H38" s="60">
        <f>VLOOKUP($A38,'Return Data'!$B$7:$R$2292,12,0)</f>
        <v>-0.55230000000000001</v>
      </c>
      <c r="I38" s="61">
        <f t="shared" si="2"/>
        <v>19</v>
      </c>
      <c r="J38" s="60">
        <f>VLOOKUP($A38,'Return Data'!$B$7:$R$2292,13,0)</f>
        <v>5.9276</v>
      </c>
      <c r="K38" s="61">
        <f t="shared" si="3"/>
        <v>29</v>
      </c>
      <c r="L38" s="60">
        <f>VLOOKUP($A38,'Return Data'!$B$7:$R$2292,17,0)</f>
        <v>29.775700000000001</v>
      </c>
      <c r="M38" s="61">
        <f t="shared" si="4"/>
        <v>26</v>
      </c>
      <c r="N38" s="60">
        <f>VLOOKUP($A38,'Return Data'!$B$7:$R$2292,14,0)</f>
        <v>19.6691</v>
      </c>
      <c r="O38" s="61">
        <f t="shared" ref="O38:O65" si="10">RANK(N38,N$8:N$65,0)</f>
        <v>26</v>
      </c>
      <c r="P38" s="60">
        <f>VLOOKUP($A38,'Return Data'!$B$7:$R$2292,15,0)</f>
        <v>11.847799999999999</v>
      </c>
      <c r="Q38" s="61">
        <f t="shared" ref="Q38:Q44" si="11">RANK(P38,P$8:P$65,0)</f>
        <v>15</v>
      </c>
      <c r="R38" s="60">
        <f>VLOOKUP($A38,'Return Data'!$B$7:$R$2292,16,0)</f>
        <v>13.6402</v>
      </c>
      <c r="S38" s="62">
        <f t="shared" si="6"/>
        <v>31</v>
      </c>
    </row>
    <row r="39" spans="1:19" x14ac:dyDescent="0.3">
      <c r="A39" s="58" t="s">
        <v>301</v>
      </c>
      <c r="B39" s="59">
        <f>VLOOKUP($A39,'Return Data'!$B$7:$R$2292,3,0)</f>
        <v>44777</v>
      </c>
      <c r="C39" s="60">
        <f>VLOOKUP($A39,'Return Data'!$B$7:$R$2292,4,0)</f>
        <v>226.34870000000001</v>
      </c>
      <c r="D39" s="60">
        <f>VLOOKUP($A39,'Return Data'!$B$7:$R$2292,10,0)</f>
        <v>2.0326</v>
      </c>
      <c r="E39" s="61">
        <f t="shared" si="0"/>
        <v>53</v>
      </c>
      <c r="F39" s="60">
        <f>VLOOKUP($A39,'Return Data'!$B$7:$R$2292,11,0)</f>
        <v>-1.3569</v>
      </c>
      <c r="G39" s="61">
        <f t="shared" si="1"/>
        <v>20</v>
      </c>
      <c r="H39" s="60">
        <f>VLOOKUP($A39,'Return Data'!$B$7:$R$2292,12,0)</f>
        <v>2.0371000000000001</v>
      </c>
      <c r="I39" s="61">
        <f t="shared" si="2"/>
        <v>9</v>
      </c>
      <c r="J39" s="60">
        <f>VLOOKUP($A39,'Return Data'!$B$7:$R$2292,13,0)</f>
        <v>7.4282000000000004</v>
      </c>
      <c r="K39" s="61">
        <f t="shared" si="3"/>
        <v>21</v>
      </c>
      <c r="L39" s="60">
        <f>VLOOKUP($A39,'Return Data'!$B$7:$R$2292,17,0)</f>
        <v>47.145499999999998</v>
      </c>
      <c r="M39" s="61">
        <f t="shared" si="4"/>
        <v>8</v>
      </c>
      <c r="N39" s="60">
        <f>VLOOKUP($A39,'Return Data'!$B$7:$R$2292,14,0)</f>
        <v>37.213799999999999</v>
      </c>
      <c r="O39" s="61">
        <f t="shared" si="10"/>
        <v>1</v>
      </c>
      <c r="P39" s="60">
        <f>VLOOKUP($A39,'Return Data'!$B$7:$R$2292,15,0)</f>
        <v>20.698399999999999</v>
      </c>
      <c r="Q39" s="61">
        <f t="shared" si="11"/>
        <v>2</v>
      </c>
      <c r="R39" s="60">
        <f>VLOOKUP($A39,'Return Data'!$B$7:$R$2292,16,0)</f>
        <v>14.972099999999999</v>
      </c>
      <c r="S39" s="62">
        <f t="shared" si="6"/>
        <v>22</v>
      </c>
    </row>
    <row r="40" spans="1:19" x14ac:dyDescent="0.3">
      <c r="A40" s="58" t="s">
        <v>302</v>
      </c>
      <c r="B40" s="59">
        <f>VLOOKUP($A40,'Return Data'!$B$7:$R$2292,3,0)</f>
        <v>44777</v>
      </c>
      <c r="C40" s="60">
        <f>VLOOKUP($A40,'Return Data'!$B$7:$R$2292,4,0)</f>
        <v>76.19</v>
      </c>
      <c r="D40" s="60">
        <f>VLOOKUP($A40,'Return Data'!$B$7:$R$2292,10,0)</f>
        <v>5.3220999999999998</v>
      </c>
      <c r="E40" s="61">
        <f t="shared" ref="E40:E65" si="12">RANK(D40,D$8:D$65,0)</f>
        <v>12</v>
      </c>
      <c r="F40" s="60">
        <f>VLOOKUP($A40,'Return Data'!$B$7:$R$2292,11,0)</f>
        <v>1.0477000000000001</v>
      </c>
      <c r="G40" s="61">
        <f t="shared" ref="G40:G65" si="13">RANK(F40,F$8:F$65,0)</f>
        <v>6</v>
      </c>
      <c r="H40" s="60">
        <f>VLOOKUP($A40,'Return Data'!$B$7:$R$2292,12,0)</f>
        <v>-2.2452999999999999</v>
      </c>
      <c r="I40" s="61">
        <f t="shared" ref="I40:I65" si="14">RANK(H40,H$8:H$65,0)</f>
        <v>27</v>
      </c>
      <c r="J40" s="60">
        <f>VLOOKUP($A40,'Return Data'!$B$7:$R$2292,13,0)</f>
        <v>3.0569000000000002</v>
      </c>
      <c r="K40" s="61">
        <f t="shared" ref="K40:K65" si="15">RANK(J40,J$8:J$65,0)</f>
        <v>42</v>
      </c>
      <c r="L40" s="60">
        <f>VLOOKUP($A40,'Return Data'!$B$7:$R$2292,17,0)</f>
        <v>27.62</v>
      </c>
      <c r="M40" s="61">
        <f t="shared" ref="M40:M65" si="16">RANK(L40,L$8:L$65,0)</f>
        <v>39</v>
      </c>
      <c r="N40" s="60">
        <f>VLOOKUP($A40,'Return Data'!$B$7:$R$2292,14,0)</f>
        <v>13.8607</v>
      </c>
      <c r="O40" s="61">
        <f t="shared" si="10"/>
        <v>51</v>
      </c>
      <c r="P40" s="60">
        <f>VLOOKUP($A40,'Return Data'!$B$7:$R$2292,15,0)</f>
        <v>8.3374000000000006</v>
      </c>
      <c r="Q40" s="61">
        <f t="shared" si="11"/>
        <v>36</v>
      </c>
      <c r="R40" s="60">
        <f>VLOOKUP($A40,'Return Data'!$B$7:$R$2292,16,0)</f>
        <v>15.8987</v>
      </c>
      <c r="S40" s="62">
        <f t="shared" ref="S40:S65" si="17">RANK(R40,R$8:R$65,0)</f>
        <v>18</v>
      </c>
    </row>
    <row r="41" spans="1:19" x14ac:dyDescent="0.3">
      <c r="A41" s="58" t="s">
        <v>373</v>
      </c>
      <c r="B41" s="59">
        <f>VLOOKUP($A41,'Return Data'!$B$7:$R$2292,3,0)</f>
        <v>44777</v>
      </c>
      <c r="C41" s="60">
        <f>VLOOKUP($A41,'Return Data'!$B$7:$R$2292,4,0)</f>
        <v>693.68350799909695</v>
      </c>
      <c r="D41" s="60">
        <f>VLOOKUP($A41,'Return Data'!$B$7:$R$2292,10,0)</f>
        <v>5.2808000000000002</v>
      </c>
      <c r="E41" s="61">
        <f t="shared" si="12"/>
        <v>14</v>
      </c>
      <c r="F41" s="60">
        <f>VLOOKUP($A41,'Return Data'!$B$7:$R$2292,11,0)</f>
        <v>-0.37880000000000003</v>
      </c>
      <c r="G41" s="61">
        <f t="shared" si="13"/>
        <v>12</v>
      </c>
      <c r="H41" s="60">
        <f>VLOOKUP($A41,'Return Data'!$B$7:$R$2292,12,0)</f>
        <v>-2.6778</v>
      </c>
      <c r="I41" s="61">
        <f t="shared" si="14"/>
        <v>29</v>
      </c>
      <c r="J41" s="60">
        <f>VLOOKUP($A41,'Return Data'!$B$7:$R$2292,13,0)</f>
        <v>5.9035000000000002</v>
      </c>
      <c r="K41" s="61">
        <f t="shared" si="15"/>
        <v>30</v>
      </c>
      <c r="L41" s="60">
        <f>VLOOKUP($A41,'Return Data'!$B$7:$R$2292,17,0)</f>
        <v>26.9803</v>
      </c>
      <c r="M41" s="61">
        <f t="shared" si="16"/>
        <v>41</v>
      </c>
      <c r="N41" s="60">
        <f>VLOOKUP($A41,'Return Data'!$B$7:$R$2292,14,0)</f>
        <v>18.792999999999999</v>
      </c>
      <c r="O41" s="61">
        <f t="shared" si="10"/>
        <v>32</v>
      </c>
      <c r="P41" s="60">
        <f>VLOOKUP($A41,'Return Data'!$B$7:$R$2292,15,0)</f>
        <v>9.9540000000000006</v>
      </c>
      <c r="Q41" s="61">
        <f t="shared" si="11"/>
        <v>24</v>
      </c>
      <c r="R41" s="60">
        <f>VLOOKUP($A41,'Return Data'!$B$7:$R$2292,16,0)</f>
        <v>15.531499999999999</v>
      </c>
      <c r="S41" s="62">
        <f t="shared" si="17"/>
        <v>19</v>
      </c>
    </row>
    <row r="42" spans="1:19" x14ac:dyDescent="0.3">
      <c r="A42" s="58" t="s">
        <v>304</v>
      </c>
      <c r="B42" s="59">
        <f>VLOOKUP($A42,'Return Data'!$B$7:$R$2292,3,0)</f>
        <v>44777</v>
      </c>
      <c r="C42" s="60">
        <f>VLOOKUP($A42,'Return Data'!$B$7:$R$2292,4,0)</f>
        <v>26.738399999999999</v>
      </c>
      <c r="D42" s="60">
        <f>VLOOKUP($A42,'Return Data'!$B$7:$R$2292,10,0)</f>
        <v>6.3503999999999996</v>
      </c>
      <c r="E42" s="61">
        <f t="shared" si="12"/>
        <v>2</v>
      </c>
      <c r="F42" s="60">
        <f>VLOOKUP($A42,'Return Data'!$B$7:$R$2292,11,0)</f>
        <v>-2.7719</v>
      </c>
      <c r="G42" s="61">
        <f t="shared" si="13"/>
        <v>36</v>
      </c>
      <c r="H42" s="60">
        <f>VLOOKUP($A42,'Return Data'!$B$7:$R$2292,12,0)</f>
        <v>7.3840000000000003</v>
      </c>
      <c r="I42" s="61">
        <f t="shared" si="14"/>
        <v>1</v>
      </c>
      <c r="J42" s="60">
        <f>VLOOKUP($A42,'Return Data'!$B$7:$R$2292,13,0)</f>
        <v>16.737100000000002</v>
      </c>
      <c r="K42" s="61">
        <f t="shared" si="15"/>
        <v>2</v>
      </c>
      <c r="L42" s="60">
        <f>VLOOKUP($A42,'Return Data'!$B$7:$R$2292,17,0)</f>
        <v>39.708100000000002</v>
      </c>
      <c r="M42" s="61">
        <f t="shared" si="16"/>
        <v>10</v>
      </c>
      <c r="N42" s="60">
        <f>VLOOKUP($A42,'Return Data'!$B$7:$R$2292,14,0)</f>
        <v>27.650200000000002</v>
      </c>
      <c r="O42" s="61">
        <f t="shared" si="10"/>
        <v>11</v>
      </c>
      <c r="P42" s="60">
        <f>VLOOKUP($A42,'Return Data'!$B$7:$R$2292,15,0)</f>
        <v>14.821300000000001</v>
      </c>
      <c r="Q42" s="61">
        <f t="shared" si="11"/>
        <v>4</v>
      </c>
      <c r="R42" s="60">
        <f>VLOOKUP($A42,'Return Data'!$B$7:$R$2292,16,0)</f>
        <v>16.758099999999999</v>
      </c>
      <c r="S42" s="62">
        <f t="shared" si="17"/>
        <v>13</v>
      </c>
    </row>
    <row r="43" spans="1:19" x14ac:dyDescent="0.3">
      <c r="A43" s="58" t="s">
        <v>305</v>
      </c>
      <c r="B43" s="59">
        <f>VLOOKUP($A43,'Return Data'!$B$7:$R$2292,3,0)</f>
        <v>44777</v>
      </c>
      <c r="C43" s="60">
        <f>VLOOKUP($A43,'Return Data'!$B$7:$R$2292,4,0)</f>
        <v>27.2593</v>
      </c>
      <c r="D43" s="60">
        <f>VLOOKUP($A43,'Return Data'!$B$7:$R$2292,10,0)</f>
        <v>5.6128</v>
      </c>
      <c r="E43" s="61">
        <f t="shared" si="12"/>
        <v>10</v>
      </c>
      <c r="F43" s="60">
        <f>VLOOKUP($A43,'Return Data'!$B$7:$R$2292,11,0)</f>
        <v>-3.5888</v>
      </c>
      <c r="G43" s="61">
        <f t="shared" si="13"/>
        <v>43</v>
      </c>
      <c r="H43" s="60">
        <f>VLOOKUP($A43,'Return Data'!$B$7:$R$2292,12,0)</f>
        <v>5.3621999999999996</v>
      </c>
      <c r="I43" s="61">
        <f t="shared" si="14"/>
        <v>3</v>
      </c>
      <c r="J43" s="60">
        <f>VLOOKUP($A43,'Return Data'!$B$7:$R$2292,13,0)</f>
        <v>14.4964</v>
      </c>
      <c r="K43" s="61">
        <f t="shared" si="15"/>
        <v>4</v>
      </c>
      <c r="L43" s="60">
        <f>VLOOKUP($A43,'Return Data'!$B$7:$R$2292,17,0)</f>
        <v>38.115099999999998</v>
      </c>
      <c r="M43" s="61">
        <f t="shared" si="16"/>
        <v>13</v>
      </c>
      <c r="N43" s="60">
        <f>VLOOKUP($A43,'Return Data'!$B$7:$R$2292,14,0)</f>
        <v>26.970800000000001</v>
      </c>
      <c r="O43" s="61">
        <f t="shared" si="10"/>
        <v>12</v>
      </c>
      <c r="P43" s="60">
        <f>VLOOKUP($A43,'Return Data'!$B$7:$R$2292,15,0)</f>
        <v>14.203200000000001</v>
      </c>
      <c r="Q43" s="61">
        <f t="shared" si="11"/>
        <v>7</v>
      </c>
      <c r="R43" s="60">
        <f>VLOOKUP($A43,'Return Data'!$B$7:$R$2292,16,0)</f>
        <v>14.585100000000001</v>
      </c>
      <c r="S43" s="62">
        <f t="shared" si="17"/>
        <v>25</v>
      </c>
    </row>
    <row r="44" spans="1:19" x14ac:dyDescent="0.3">
      <c r="A44" s="58" t="s">
        <v>306</v>
      </c>
      <c r="B44" s="59">
        <f>VLOOKUP($A44,'Return Data'!$B$7:$R$2292,3,0)</f>
        <v>44777</v>
      </c>
      <c r="C44" s="60">
        <f>VLOOKUP($A44,'Return Data'!$B$7:$R$2292,4,0)</f>
        <v>25.950399999999998</v>
      </c>
      <c r="D44" s="60">
        <f>VLOOKUP($A44,'Return Data'!$B$7:$R$2292,10,0)</f>
        <v>6.1022999999999996</v>
      </c>
      <c r="E44" s="61">
        <f t="shared" si="12"/>
        <v>5</v>
      </c>
      <c r="F44" s="60">
        <f>VLOOKUP($A44,'Return Data'!$B$7:$R$2292,11,0)</f>
        <v>-3.1686999999999999</v>
      </c>
      <c r="G44" s="61">
        <f t="shared" si="13"/>
        <v>40</v>
      </c>
      <c r="H44" s="60">
        <f>VLOOKUP($A44,'Return Data'!$B$7:$R$2292,12,0)</f>
        <v>6.4657999999999998</v>
      </c>
      <c r="I44" s="61">
        <f t="shared" si="14"/>
        <v>2</v>
      </c>
      <c r="J44" s="60">
        <f>VLOOKUP($A44,'Return Data'!$B$7:$R$2292,13,0)</f>
        <v>15.904299999999999</v>
      </c>
      <c r="K44" s="61">
        <f t="shared" si="15"/>
        <v>3</v>
      </c>
      <c r="L44" s="60">
        <f>VLOOKUP($A44,'Return Data'!$B$7:$R$2292,17,0)</f>
        <v>39.2729</v>
      </c>
      <c r="M44" s="61">
        <f t="shared" si="16"/>
        <v>11</v>
      </c>
      <c r="N44" s="60">
        <f>VLOOKUP($A44,'Return Data'!$B$7:$R$2292,14,0)</f>
        <v>26.592099999999999</v>
      </c>
      <c r="O44" s="61">
        <f t="shared" si="10"/>
        <v>13</v>
      </c>
      <c r="P44" s="60">
        <f>VLOOKUP($A44,'Return Data'!$B$7:$R$2292,15,0)</f>
        <v>13.505800000000001</v>
      </c>
      <c r="Q44" s="61">
        <f t="shared" si="11"/>
        <v>8</v>
      </c>
      <c r="R44" s="60">
        <f>VLOOKUP($A44,'Return Data'!$B$7:$R$2292,16,0)</f>
        <v>13.649800000000001</v>
      </c>
      <c r="S44" s="62">
        <f t="shared" si="17"/>
        <v>30</v>
      </c>
    </row>
    <row r="45" spans="1:19" x14ac:dyDescent="0.3">
      <c r="A45" s="58" t="s">
        <v>307</v>
      </c>
      <c r="B45" s="59">
        <f>VLOOKUP($A45,'Return Data'!$B$7:$R$2292,3,0)</f>
        <v>44777</v>
      </c>
      <c r="C45" s="60">
        <f>VLOOKUP($A45,'Return Data'!$B$7:$R$2292,4,0)</f>
        <v>30.476099999999999</v>
      </c>
      <c r="D45" s="60">
        <f>VLOOKUP($A45,'Return Data'!$B$7:$R$2292,10,0)</f>
        <v>1.8473999999999999</v>
      </c>
      <c r="E45" s="61">
        <f t="shared" si="12"/>
        <v>54</v>
      </c>
      <c r="F45" s="60">
        <f>VLOOKUP($A45,'Return Data'!$B$7:$R$2292,11,0)</f>
        <v>-0.115</v>
      </c>
      <c r="G45" s="61">
        <f t="shared" si="13"/>
        <v>10</v>
      </c>
      <c r="H45" s="60">
        <f>VLOOKUP($A45,'Return Data'!$B$7:$R$2292,12,0)</f>
        <v>-0.57450000000000001</v>
      </c>
      <c r="I45" s="61">
        <f t="shared" si="14"/>
        <v>20</v>
      </c>
      <c r="J45" s="60">
        <f>VLOOKUP($A45,'Return Data'!$B$7:$R$2292,13,0)</f>
        <v>6.1555999999999997</v>
      </c>
      <c r="K45" s="61">
        <f t="shared" si="15"/>
        <v>26</v>
      </c>
      <c r="L45" s="60">
        <f>VLOOKUP($A45,'Return Data'!$B$7:$R$2292,17,0)</f>
        <v>48.840499999999999</v>
      </c>
      <c r="M45" s="61">
        <f t="shared" si="16"/>
        <v>7</v>
      </c>
      <c r="N45" s="60">
        <f>VLOOKUP($A45,'Return Data'!$B$7:$R$2292,14,0)</f>
        <v>36.5824</v>
      </c>
      <c r="O45" s="61">
        <f t="shared" si="10"/>
        <v>3</v>
      </c>
      <c r="P45" s="60"/>
      <c r="Q45" s="61"/>
      <c r="R45" s="60">
        <f>VLOOKUP($A45,'Return Data'!$B$7:$R$2292,16,0)</f>
        <v>23.167000000000002</v>
      </c>
      <c r="S45" s="62">
        <f t="shared" si="17"/>
        <v>3</v>
      </c>
    </row>
    <row r="46" spans="1:19" x14ac:dyDescent="0.3">
      <c r="A46" s="58" t="s">
        <v>308</v>
      </c>
      <c r="B46" s="59">
        <f>VLOOKUP($A46,'Return Data'!$B$7:$R$2292,3,0)</f>
        <v>44777</v>
      </c>
      <c r="C46" s="60">
        <f>VLOOKUP($A46,'Return Data'!$B$7:$R$2292,4,0)</f>
        <v>17.3796</v>
      </c>
      <c r="D46" s="60">
        <f>VLOOKUP($A46,'Return Data'!$B$7:$R$2292,10,0)</f>
        <v>3.5628000000000002</v>
      </c>
      <c r="E46" s="61">
        <f t="shared" si="12"/>
        <v>38</v>
      </c>
      <c r="F46" s="60">
        <f>VLOOKUP($A46,'Return Data'!$B$7:$R$2292,11,0)</f>
        <v>-3.7488000000000001</v>
      </c>
      <c r="G46" s="61">
        <f t="shared" si="13"/>
        <v>46</v>
      </c>
      <c r="H46" s="60">
        <f>VLOOKUP($A46,'Return Data'!$B$7:$R$2292,12,0)</f>
        <v>-4.157</v>
      </c>
      <c r="I46" s="61">
        <f t="shared" si="14"/>
        <v>40</v>
      </c>
      <c r="J46" s="60">
        <f>VLOOKUP($A46,'Return Data'!$B$7:$R$2292,13,0)</f>
        <v>3.8847</v>
      </c>
      <c r="K46" s="61">
        <f t="shared" si="15"/>
        <v>39</v>
      </c>
      <c r="L46" s="60">
        <f>VLOOKUP($A46,'Return Data'!$B$7:$R$2292,17,0)</f>
        <v>30.322199999999999</v>
      </c>
      <c r="M46" s="61">
        <f t="shared" si="16"/>
        <v>22</v>
      </c>
      <c r="N46" s="60">
        <f>VLOOKUP($A46,'Return Data'!$B$7:$R$2292,14,0)</f>
        <v>20.181999999999999</v>
      </c>
      <c r="O46" s="61">
        <f t="shared" si="10"/>
        <v>24</v>
      </c>
      <c r="P46" s="60"/>
      <c r="Q46" s="61"/>
      <c r="R46" s="60">
        <f>VLOOKUP($A46,'Return Data'!$B$7:$R$2292,16,0)</f>
        <v>14.6144</v>
      </c>
      <c r="S46" s="62">
        <f t="shared" si="17"/>
        <v>23</v>
      </c>
    </row>
    <row r="47" spans="1:19" x14ac:dyDescent="0.3">
      <c r="A47" s="58" t="s">
        <v>309</v>
      </c>
      <c r="B47" s="59">
        <f>VLOOKUP($A47,'Return Data'!$B$7:$R$2292,3,0)</f>
        <v>44777</v>
      </c>
      <c r="C47" s="60">
        <f>VLOOKUP($A47,'Return Data'!$B$7:$R$2292,4,0)</f>
        <v>16.444299999999998</v>
      </c>
      <c r="D47" s="60">
        <f>VLOOKUP($A47,'Return Data'!$B$7:$R$2292,10,0)</f>
        <v>3.5190000000000001</v>
      </c>
      <c r="E47" s="61">
        <f t="shared" si="12"/>
        <v>39</v>
      </c>
      <c r="F47" s="60">
        <f>VLOOKUP($A47,'Return Data'!$B$7:$R$2292,11,0)</f>
        <v>-1.5406</v>
      </c>
      <c r="G47" s="61">
        <f t="shared" si="13"/>
        <v>23</v>
      </c>
      <c r="H47" s="60">
        <f>VLOOKUP($A47,'Return Data'!$B$7:$R$2292,12,0)</f>
        <v>-1.4456</v>
      </c>
      <c r="I47" s="61">
        <f t="shared" si="14"/>
        <v>22</v>
      </c>
      <c r="J47" s="60">
        <f>VLOOKUP($A47,'Return Data'!$B$7:$R$2292,13,0)</f>
        <v>8.3230000000000004</v>
      </c>
      <c r="K47" s="61">
        <f t="shared" si="15"/>
        <v>15</v>
      </c>
      <c r="L47" s="60">
        <f>VLOOKUP($A47,'Return Data'!$B$7:$R$2292,17,0)</f>
        <v>28.105399999999999</v>
      </c>
      <c r="M47" s="61">
        <f t="shared" si="16"/>
        <v>35</v>
      </c>
      <c r="N47" s="60">
        <f>VLOOKUP($A47,'Return Data'!$B$7:$R$2292,14,0)</f>
        <v>19.447700000000001</v>
      </c>
      <c r="O47" s="61">
        <f t="shared" si="10"/>
        <v>28</v>
      </c>
      <c r="P47" s="60"/>
      <c r="Q47" s="61"/>
      <c r="R47" s="60">
        <f>VLOOKUP($A47,'Return Data'!$B$7:$R$2292,16,0)</f>
        <v>12.0875</v>
      </c>
      <c r="S47" s="62">
        <f t="shared" si="17"/>
        <v>38</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9</v>
      </c>
      <c r="H48" s="60">
        <f>VLOOKUP($A48,'Return Data'!$B$7:$R$2292,12,0)</f>
        <v>0</v>
      </c>
      <c r="I48" s="61">
        <f t="shared" si="14"/>
        <v>15</v>
      </c>
      <c r="J48" s="60">
        <f>VLOOKUP($A48,'Return Data'!$B$7:$R$2292,13,0)</f>
        <v>0</v>
      </c>
      <c r="K48" s="61">
        <f t="shared" si="15"/>
        <v>50</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44777</v>
      </c>
      <c r="C49" s="60">
        <f>VLOOKUP($A49,'Return Data'!$B$7:$R$2292,4,0)</f>
        <v>61.1477</v>
      </c>
      <c r="D49" s="60">
        <f>VLOOKUP($A49,'Return Data'!$B$7:$R$2292,10,0)</f>
        <v>6.0693000000000001</v>
      </c>
      <c r="E49" s="61">
        <f t="shared" si="12"/>
        <v>6</v>
      </c>
      <c r="F49" s="60">
        <f>VLOOKUP($A49,'Return Data'!$B$7:$R$2292,11,0)</f>
        <v>4.7538999999999998</v>
      </c>
      <c r="G49" s="61">
        <f t="shared" si="13"/>
        <v>2</v>
      </c>
      <c r="H49" s="60">
        <f>VLOOKUP($A49,'Return Data'!$B$7:$R$2292,12,0)</f>
        <v>3.6486000000000001</v>
      </c>
      <c r="I49" s="61">
        <f t="shared" si="14"/>
        <v>5</v>
      </c>
      <c r="J49" s="60">
        <f>VLOOKUP($A49,'Return Data'!$B$7:$R$2292,13,0)</f>
        <v>12.324400000000001</v>
      </c>
      <c r="K49" s="61">
        <f t="shared" si="15"/>
        <v>8</v>
      </c>
      <c r="L49" s="60">
        <f>VLOOKUP($A49,'Return Data'!$B$7:$R$2292,17,0)</f>
        <v>43.653500000000001</v>
      </c>
      <c r="M49" s="61">
        <f t="shared" si="16"/>
        <v>9</v>
      </c>
      <c r="N49" s="60">
        <f>VLOOKUP($A49,'Return Data'!$B$7:$R$2292,14,0)</f>
        <v>36.842500000000001</v>
      </c>
      <c r="O49" s="61">
        <f t="shared" si="10"/>
        <v>2</v>
      </c>
      <c r="P49" s="60">
        <f>VLOOKUP($A49,'Return Data'!$B$7:$R$2292,15,0)</f>
        <v>23.045000000000002</v>
      </c>
      <c r="Q49" s="61">
        <f>RANK(P49,P$8:P$65,0)</f>
        <v>1</v>
      </c>
      <c r="R49" s="60">
        <f>VLOOKUP($A49,'Return Data'!$B$7:$R$2292,16,0)</f>
        <v>24.187200000000001</v>
      </c>
      <c r="S49" s="62">
        <f t="shared" si="17"/>
        <v>1</v>
      </c>
    </row>
    <row r="50" spans="1:19" x14ac:dyDescent="0.3">
      <c r="A50" s="58" t="s">
        <v>312</v>
      </c>
      <c r="B50" s="59">
        <f>VLOOKUP($A50,'Return Data'!$B$7:$R$2292,3,0)</f>
        <v>44777</v>
      </c>
      <c r="C50" s="60">
        <f>VLOOKUP($A50,'Return Data'!$B$7:$R$2292,4,0)</f>
        <v>15.193099999999999</v>
      </c>
      <c r="D50" s="60">
        <f>VLOOKUP($A50,'Return Data'!$B$7:$R$2292,10,0)</f>
        <v>3.722</v>
      </c>
      <c r="E50" s="61">
        <f t="shared" si="12"/>
        <v>35</v>
      </c>
      <c r="F50" s="60">
        <f>VLOOKUP($A50,'Return Data'!$B$7:$R$2292,11,0)</f>
        <v>-2.6126999999999998</v>
      </c>
      <c r="G50" s="61">
        <f t="shared" si="13"/>
        <v>32</v>
      </c>
      <c r="H50" s="60">
        <f>VLOOKUP($A50,'Return Data'!$B$7:$R$2292,12,0)</f>
        <v>-5.1475</v>
      </c>
      <c r="I50" s="61">
        <f t="shared" si="14"/>
        <v>46</v>
      </c>
      <c r="J50" s="60">
        <f>VLOOKUP($A50,'Return Data'!$B$7:$R$2292,13,0)</f>
        <v>4.9798</v>
      </c>
      <c r="K50" s="61">
        <f t="shared" si="15"/>
        <v>34</v>
      </c>
      <c r="L50" s="60">
        <f>VLOOKUP($A50,'Return Data'!$B$7:$R$2292,17,0)</f>
        <v>17.787299999999998</v>
      </c>
      <c r="M50" s="61">
        <f t="shared" si="16"/>
        <v>55</v>
      </c>
      <c r="N50" s="60">
        <f>VLOOKUP($A50,'Return Data'!$B$7:$R$2292,14,0)</f>
        <v>15.0999</v>
      </c>
      <c r="O50" s="61">
        <f t="shared" si="10"/>
        <v>49</v>
      </c>
      <c r="P50" s="60"/>
      <c r="Q50" s="61"/>
      <c r="R50" s="60">
        <f>VLOOKUP($A50,'Return Data'!$B$7:$R$2292,16,0)</f>
        <v>12.594200000000001</v>
      </c>
      <c r="S50" s="62">
        <f t="shared" si="17"/>
        <v>36</v>
      </c>
    </row>
    <row r="51" spans="1:19" x14ac:dyDescent="0.3">
      <c r="A51" s="58" t="s">
        <v>313</v>
      </c>
      <c r="B51" s="59">
        <f>VLOOKUP($A51,'Return Data'!$B$7:$R$2292,3,0)</f>
        <v>44777</v>
      </c>
      <c r="C51" s="60">
        <f>VLOOKUP($A51,'Return Data'!$B$7:$R$2292,4,0)</f>
        <v>149.0728</v>
      </c>
      <c r="D51" s="60">
        <f>VLOOKUP($A51,'Return Data'!$B$7:$R$2292,10,0)</f>
        <v>6.1455000000000002</v>
      </c>
      <c r="E51" s="61">
        <f t="shared" si="12"/>
        <v>3</v>
      </c>
      <c r="F51" s="60">
        <f>VLOOKUP($A51,'Return Data'!$B$7:$R$2292,11,0)</f>
        <v>-0.25769999999999998</v>
      </c>
      <c r="G51" s="61">
        <f t="shared" si="13"/>
        <v>11</v>
      </c>
      <c r="H51" s="60">
        <f>VLOOKUP($A51,'Return Data'!$B$7:$R$2292,12,0)</f>
        <v>-0.78239999999999998</v>
      </c>
      <c r="I51" s="61">
        <f t="shared" si="14"/>
        <v>21</v>
      </c>
      <c r="J51" s="60">
        <f>VLOOKUP($A51,'Return Data'!$B$7:$R$2292,13,0)</f>
        <v>7.7706999999999997</v>
      </c>
      <c r="K51" s="61">
        <f t="shared" si="15"/>
        <v>20</v>
      </c>
      <c r="L51" s="60">
        <f>VLOOKUP($A51,'Return Data'!$B$7:$R$2292,17,0)</f>
        <v>28.823399999999999</v>
      </c>
      <c r="M51" s="61">
        <f t="shared" si="16"/>
        <v>33</v>
      </c>
      <c r="N51" s="60">
        <f>VLOOKUP($A51,'Return Data'!$B$7:$R$2292,14,0)</f>
        <v>16.881</v>
      </c>
      <c r="O51" s="61">
        <f t="shared" si="10"/>
        <v>37</v>
      </c>
      <c r="P51" s="60">
        <f>VLOOKUP($A51,'Return Data'!$B$7:$R$2292,15,0)</f>
        <v>8.1964000000000006</v>
      </c>
      <c r="Q51" s="61">
        <f>RANK(P51,P$8:P$65,0)</f>
        <v>38</v>
      </c>
      <c r="R51" s="60">
        <f>VLOOKUP($A51,'Return Data'!$B$7:$R$2292,16,0)</f>
        <v>15.0692</v>
      </c>
      <c r="S51" s="62">
        <f t="shared" si="17"/>
        <v>21</v>
      </c>
    </row>
    <row r="52" spans="1:19" x14ac:dyDescent="0.3">
      <c r="A52" s="58" t="s">
        <v>314</v>
      </c>
      <c r="B52" s="59">
        <f>VLOOKUP($A52,'Return Data'!$B$7:$R$2292,3,0)</f>
        <v>44777</v>
      </c>
      <c r="C52" s="60">
        <f>VLOOKUP($A52,'Return Data'!$B$7:$R$2292,4,0)</f>
        <v>18.736899999999999</v>
      </c>
      <c r="D52" s="60">
        <f>VLOOKUP($A52,'Return Data'!$B$7:$R$2292,10,0)</f>
        <v>2.0545</v>
      </c>
      <c r="E52" s="61">
        <f t="shared" si="12"/>
        <v>51</v>
      </c>
      <c r="F52" s="60">
        <f>VLOOKUP($A52,'Return Data'!$B$7:$R$2292,11,0)</f>
        <v>-0.97770000000000001</v>
      </c>
      <c r="G52" s="61">
        <f t="shared" si="13"/>
        <v>18</v>
      </c>
      <c r="H52" s="60">
        <f>VLOOKUP($A52,'Return Data'!$B$7:$R$2292,12,0)</f>
        <v>0.48430000000000001</v>
      </c>
      <c r="I52" s="61">
        <f t="shared" si="14"/>
        <v>13</v>
      </c>
      <c r="J52" s="60">
        <f>VLOOKUP($A52,'Return Data'!$B$7:$R$2292,13,0)</f>
        <v>9.0704999999999991</v>
      </c>
      <c r="K52" s="61">
        <f t="shared" si="15"/>
        <v>11</v>
      </c>
      <c r="L52" s="60">
        <f>VLOOKUP($A52,'Return Data'!$B$7:$R$2292,17,0)</f>
        <v>54.363199999999999</v>
      </c>
      <c r="M52" s="61">
        <f t="shared" si="16"/>
        <v>6</v>
      </c>
      <c r="N52" s="60">
        <f>VLOOKUP($A52,'Return Data'!$B$7:$R$2292,14,0)</f>
        <v>28.7212</v>
      </c>
      <c r="O52" s="61">
        <f t="shared" si="10"/>
        <v>9</v>
      </c>
      <c r="P52" s="60">
        <f>VLOOKUP($A52,'Return Data'!$B$7:$R$2292,15,0)</f>
        <v>8.5137999999999998</v>
      </c>
      <c r="Q52" s="61">
        <f>RANK(P52,P$8:P$65,0)</f>
        <v>34</v>
      </c>
      <c r="R52" s="60">
        <f>VLOOKUP($A52,'Return Data'!$B$7:$R$2292,16,0)</f>
        <v>11.6191</v>
      </c>
      <c r="S52" s="62">
        <f t="shared" si="17"/>
        <v>42</v>
      </c>
    </row>
    <row r="53" spans="1:19" x14ac:dyDescent="0.3">
      <c r="A53" s="58" t="s">
        <v>315</v>
      </c>
      <c r="B53" s="59">
        <f>VLOOKUP($A53,'Return Data'!$B$7:$R$2292,3,0)</f>
        <v>44777</v>
      </c>
      <c r="C53" s="60">
        <f>VLOOKUP($A53,'Return Data'!$B$7:$R$2292,4,0)</f>
        <v>16.211300000000001</v>
      </c>
      <c r="D53" s="60">
        <f>VLOOKUP($A53,'Return Data'!$B$7:$R$2292,10,0)</f>
        <v>2.2284999999999999</v>
      </c>
      <c r="E53" s="61">
        <f t="shared" si="12"/>
        <v>49</v>
      </c>
      <c r="F53" s="60">
        <f>VLOOKUP($A53,'Return Data'!$B$7:$R$2292,11,0)</f>
        <v>-0.81740000000000002</v>
      </c>
      <c r="G53" s="61">
        <f t="shared" si="13"/>
        <v>14</v>
      </c>
      <c r="H53" s="60">
        <f>VLOOKUP($A53,'Return Data'!$B$7:$R$2292,12,0)</f>
        <v>0.85170000000000001</v>
      </c>
      <c r="I53" s="61">
        <f t="shared" si="14"/>
        <v>10</v>
      </c>
      <c r="J53" s="60">
        <f>VLOOKUP($A53,'Return Data'!$B$7:$R$2292,13,0)</f>
        <v>9.6684999999999999</v>
      </c>
      <c r="K53" s="61">
        <f t="shared" si="15"/>
        <v>10</v>
      </c>
      <c r="L53" s="60">
        <f>VLOOKUP($A53,'Return Data'!$B$7:$R$2292,17,0)</f>
        <v>55.598199999999999</v>
      </c>
      <c r="M53" s="61">
        <f t="shared" si="16"/>
        <v>3</v>
      </c>
      <c r="N53" s="60">
        <f>VLOOKUP($A53,'Return Data'!$B$7:$R$2292,14,0)</f>
        <v>29.733699999999999</v>
      </c>
      <c r="O53" s="61">
        <f t="shared" si="10"/>
        <v>8</v>
      </c>
      <c r="P53" s="60"/>
      <c r="Q53" s="61"/>
      <c r="R53" s="60">
        <f>VLOOKUP($A53,'Return Data'!$B$7:$R$2292,16,0)</f>
        <v>9.4191000000000003</v>
      </c>
      <c r="S53" s="62">
        <f t="shared" si="17"/>
        <v>54</v>
      </c>
    </row>
    <row r="54" spans="1:19" x14ac:dyDescent="0.3">
      <c r="A54" s="58" t="s">
        <v>316</v>
      </c>
      <c r="B54" s="59">
        <f>VLOOKUP($A54,'Return Data'!$B$7:$R$2292,3,0)</f>
        <v>44777</v>
      </c>
      <c r="C54" s="60">
        <f>VLOOKUP($A54,'Return Data'!$B$7:$R$2292,4,0)</f>
        <v>14.997199999999999</v>
      </c>
      <c r="D54" s="60">
        <f>VLOOKUP($A54,'Return Data'!$B$7:$R$2292,10,0)</f>
        <v>2.0411999999999999</v>
      </c>
      <c r="E54" s="61">
        <f t="shared" si="12"/>
        <v>52</v>
      </c>
      <c r="F54" s="60">
        <f>VLOOKUP($A54,'Return Data'!$B$7:$R$2292,11,0)</f>
        <v>-0.85089999999999999</v>
      </c>
      <c r="G54" s="61">
        <f t="shared" si="13"/>
        <v>16</v>
      </c>
      <c r="H54" s="60">
        <f>VLOOKUP($A54,'Return Data'!$B$7:$R$2292,12,0)</f>
        <v>-0.20760000000000001</v>
      </c>
      <c r="I54" s="61">
        <f t="shared" si="14"/>
        <v>18</v>
      </c>
      <c r="J54" s="60">
        <f>VLOOKUP($A54,'Return Data'!$B$7:$R$2292,13,0)</f>
        <v>9.0119000000000007</v>
      </c>
      <c r="K54" s="61">
        <f t="shared" si="15"/>
        <v>12</v>
      </c>
      <c r="L54" s="60">
        <f>VLOOKUP($A54,'Return Data'!$B$7:$R$2292,17,0)</f>
        <v>57.739400000000003</v>
      </c>
      <c r="M54" s="61">
        <f t="shared" si="16"/>
        <v>1</v>
      </c>
      <c r="N54" s="60">
        <f>VLOOKUP($A54,'Return Data'!$B$7:$R$2292,14,0)</f>
        <v>30.7776</v>
      </c>
      <c r="O54" s="61">
        <f t="shared" si="10"/>
        <v>4</v>
      </c>
      <c r="P54" s="60"/>
      <c r="Q54" s="61"/>
      <c r="R54" s="60">
        <f>VLOOKUP($A54,'Return Data'!$B$7:$R$2292,16,0)</f>
        <v>8.7114999999999991</v>
      </c>
      <c r="S54" s="62">
        <f t="shared" si="17"/>
        <v>55</v>
      </c>
    </row>
    <row r="55" spans="1:19" x14ac:dyDescent="0.3">
      <c r="A55" s="58" t="s">
        <v>317</v>
      </c>
      <c r="B55" s="59">
        <f>VLOOKUP($A55,'Return Data'!$B$7:$R$2292,3,0)</f>
        <v>44777</v>
      </c>
      <c r="C55" s="60">
        <f>VLOOKUP($A55,'Return Data'!$B$7:$R$2292,4,0)</f>
        <v>15.944800000000001</v>
      </c>
      <c r="D55" s="60">
        <f>VLOOKUP($A55,'Return Data'!$B$7:$R$2292,10,0)</f>
        <v>1.6732</v>
      </c>
      <c r="E55" s="61">
        <f t="shared" si="12"/>
        <v>55</v>
      </c>
      <c r="F55" s="60">
        <f>VLOOKUP($A55,'Return Data'!$B$7:$R$2292,11,0)</f>
        <v>-1.1169</v>
      </c>
      <c r="G55" s="61">
        <f t="shared" si="13"/>
        <v>19</v>
      </c>
      <c r="H55" s="60">
        <f>VLOOKUP($A55,'Return Data'!$B$7:$R$2292,12,0)</f>
        <v>-0.1265</v>
      </c>
      <c r="I55" s="61">
        <f t="shared" si="14"/>
        <v>17</v>
      </c>
      <c r="J55" s="60">
        <f>VLOOKUP($A55,'Return Data'!$B$7:$R$2292,13,0)</f>
        <v>8.2111000000000001</v>
      </c>
      <c r="K55" s="61">
        <f t="shared" si="15"/>
        <v>17</v>
      </c>
      <c r="L55" s="60">
        <f>VLOOKUP($A55,'Return Data'!$B$7:$R$2292,17,0)</f>
        <v>56.4392</v>
      </c>
      <c r="M55" s="61">
        <f t="shared" si="16"/>
        <v>2</v>
      </c>
      <c r="N55" s="60">
        <f>VLOOKUP($A55,'Return Data'!$B$7:$R$2292,14,0)</f>
        <v>30.432500000000001</v>
      </c>
      <c r="O55" s="61">
        <f t="shared" si="10"/>
        <v>5</v>
      </c>
      <c r="P55" s="60"/>
      <c r="Q55" s="61"/>
      <c r="R55" s="60">
        <f>VLOOKUP($A55,'Return Data'!$B$7:$R$2292,16,0)</f>
        <v>9.6091999999999995</v>
      </c>
      <c r="S55" s="62">
        <f t="shared" si="17"/>
        <v>53</v>
      </c>
    </row>
    <row r="56" spans="1:19" x14ac:dyDescent="0.3">
      <c r="A56" s="58" t="s">
        <v>318</v>
      </c>
      <c r="B56" s="59">
        <f>VLOOKUP($A56,'Return Data'!$B$7:$R$2292,3,0)</f>
        <v>44777</v>
      </c>
      <c r="C56" s="60">
        <f>VLOOKUP($A56,'Return Data'!$B$7:$R$2292,4,0)</f>
        <v>15.952999999999999</v>
      </c>
      <c r="D56" s="60">
        <f>VLOOKUP($A56,'Return Data'!$B$7:$R$2292,10,0)</f>
        <v>4.6509999999999998</v>
      </c>
      <c r="E56" s="61">
        <f t="shared" si="12"/>
        <v>27</v>
      </c>
      <c r="F56" s="60">
        <f>VLOOKUP($A56,'Return Data'!$B$7:$R$2292,11,0)</f>
        <v>2.0659000000000001</v>
      </c>
      <c r="G56" s="61">
        <f t="shared" si="13"/>
        <v>4</v>
      </c>
      <c r="H56" s="60">
        <f>VLOOKUP($A56,'Return Data'!$B$7:$R$2292,12,0)</f>
        <v>3.8066</v>
      </c>
      <c r="I56" s="61">
        <f t="shared" si="14"/>
        <v>4</v>
      </c>
      <c r="J56" s="60">
        <f>VLOOKUP($A56,'Return Data'!$B$7:$R$2292,13,0)</f>
        <v>13.8979</v>
      </c>
      <c r="K56" s="61">
        <f t="shared" si="15"/>
        <v>6</v>
      </c>
      <c r="L56" s="60">
        <f>VLOOKUP($A56,'Return Data'!$B$7:$R$2292,17,0)</f>
        <v>54.856299999999997</v>
      </c>
      <c r="M56" s="61">
        <f t="shared" si="16"/>
        <v>4</v>
      </c>
      <c r="N56" s="60">
        <f>VLOOKUP($A56,'Return Data'!$B$7:$R$2292,14,0)</f>
        <v>29.993600000000001</v>
      </c>
      <c r="O56" s="61">
        <f t="shared" si="10"/>
        <v>6</v>
      </c>
      <c r="P56" s="60"/>
      <c r="Q56" s="61"/>
      <c r="R56" s="60">
        <f>VLOOKUP($A56,'Return Data'!$B$7:$R$2292,16,0)</f>
        <v>11.3178</v>
      </c>
      <c r="S56" s="62">
        <f t="shared" si="17"/>
        <v>45</v>
      </c>
    </row>
    <row r="57" spans="1:19" x14ac:dyDescent="0.3">
      <c r="A57" s="58" t="s">
        <v>319</v>
      </c>
      <c r="B57" s="59">
        <f>VLOOKUP($A57,'Return Data'!$B$7:$R$2292,3,0)</f>
        <v>44777</v>
      </c>
      <c r="C57" s="60">
        <f>VLOOKUP($A57,'Return Data'!$B$7:$R$2292,4,0)</f>
        <v>23.855699999999999</v>
      </c>
      <c r="D57" s="60">
        <f>VLOOKUP($A57,'Return Data'!$B$7:$R$2292,10,0)</f>
        <v>5.3049999999999997</v>
      </c>
      <c r="E57" s="61">
        <f t="shared" si="12"/>
        <v>13</v>
      </c>
      <c r="F57" s="60">
        <f>VLOOKUP($A57,'Return Data'!$B$7:$R$2292,11,0)</f>
        <v>0.90559999999999996</v>
      </c>
      <c r="G57" s="61">
        <f t="shared" si="13"/>
        <v>8</v>
      </c>
      <c r="H57" s="60">
        <f>VLOOKUP($A57,'Return Data'!$B$7:$R$2292,12,0)</f>
        <v>-4.1099999999999998E-2</v>
      </c>
      <c r="I57" s="61">
        <f t="shared" si="14"/>
        <v>16</v>
      </c>
      <c r="J57" s="60">
        <f>VLOOKUP($A57,'Return Data'!$B$7:$R$2292,13,0)</f>
        <v>8.5524000000000004</v>
      </c>
      <c r="K57" s="61">
        <f t="shared" si="15"/>
        <v>13</v>
      </c>
      <c r="L57" s="60">
        <f>VLOOKUP($A57,'Return Data'!$B$7:$R$2292,17,0)</f>
        <v>29.301100000000002</v>
      </c>
      <c r="M57" s="61">
        <f t="shared" si="16"/>
        <v>29</v>
      </c>
      <c r="N57" s="60">
        <f>VLOOKUP($A57,'Return Data'!$B$7:$R$2292,14,0)</f>
        <v>20.574100000000001</v>
      </c>
      <c r="O57" s="61">
        <f t="shared" si="10"/>
        <v>20</v>
      </c>
      <c r="P57" s="60">
        <f>VLOOKUP($A57,'Return Data'!$B$7:$R$2292,15,0)</f>
        <v>11.7743</v>
      </c>
      <c r="Q57" s="61">
        <f>RANK(P57,P$8:P$65,0)</f>
        <v>17</v>
      </c>
      <c r="R57" s="60">
        <f>VLOOKUP($A57,'Return Data'!$B$7:$R$2292,16,0)</f>
        <v>14.6112</v>
      </c>
      <c r="S57" s="62">
        <f t="shared" si="17"/>
        <v>24</v>
      </c>
    </row>
    <row r="58" spans="1:19" x14ac:dyDescent="0.3">
      <c r="A58" s="58" t="s">
        <v>320</v>
      </c>
      <c r="B58" s="59">
        <f>VLOOKUP($A58,'Return Data'!$B$7:$R$2292,3,0)</f>
        <v>44777</v>
      </c>
      <c r="C58" s="60">
        <f>VLOOKUP($A58,'Return Data'!$B$7:$R$2292,4,0)</f>
        <v>21.8888</v>
      </c>
      <c r="D58" s="60">
        <f>VLOOKUP($A58,'Return Data'!$B$7:$R$2292,10,0)</f>
        <v>5.1501999999999999</v>
      </c>
      <c r="E58" s="61">
        <f t="shared" si="12"/>
        <v>16</v>
      </c>
      <c r="F58" s="60">
        <f>VLOOKUP($A58,'Return Data'!$B$7:$R$2292,11,0)</f>
        <v>1.0390999999999999</v>
      </c>
      <c r="G58" s="61">
        <f t="shared" si="13"/>
        <v>7</v>
      </c>
      <c r="H58" s="60">
        <f>VLOOKUP($A58,'Return Data'!$B$7:$R$2292,12,0)</f>
        <v>0.12809999999999999</v>
      </c>
      <c r="I58" s="61">
        <f t="shared" si="14"/>
        <v>14</v>
      </c>
      <c r="J58" s="60">
        <f>VLOOKUP($A58,'Return Data'!$B$7:$R$2292,13,0)</f>
        <v>8.2896000000000001</v>
      </c>
      <c r="K58" s="61">
        <f t="shared" si="15"/>
        <v>16</v>
      </c>
      <c r="L58" s="60">
        <f>VLOOKUP($A58,'Return Data'!$B$7:$R$2292,17,0)</f>
        <v>29.8065</v>
      </c>
      <c r="M58" s="61">
        <f t="shared" si="16"/>
        <v>24</v>
      </c>
      <c r="N58" s="60">
        <f>VLOOKUP($A58,'Return Data'!$B$7:$R$2292,14,0)</f>
        <v>20.402799999999999</v>
      </c>
      <c r="O58" s="61">
        <f t="shared" si="10"/>
        <v>22</v>
      </c>
      <c r="P58" s="60">
        <f>VLOOKUP($A58,'Return Data'!$B$7:$R$2292,15,0)</f>
        <v>11.1739</v>
      </c>
      <c r="Q58" s="61">
        <f>RANK(P58,P$8:P$65,0)</f>
        <v>21</v>
      </c>
      <c r="R58" s="60">
        <f>VLOOKUP($A58,'Return Data'!$B$7:$R$2292,16,0)</f>
        <v>11.2239</v>
      </c>
      <c r="S58" s="62">
        <f t="shared" si="17"/>
        <v>47</v>
      </c>
    </row>
    <row r="59" spans="1:19" x14ac:dyDescent="0.3">
      <c r="A59" s="58" t="s">
        <v>321</v>
      </c>
      <c r="B59" s="59">
        <f>VLOOKUP($A59,'Return Data'!$B$7:$R$2292,3,0)</f>
        <v>44777</v>
      </c>
      <c r="C59" s="60">
        <f>VLOOKUP($A59,'Return Data'!$B$7:$R$2292,4,0)</f>
        <v>18.4407</v>
      </c>
      <c r="D59" s="60">
        <f>VLOOKUP($A59,'Return Data'!$B$7:$R$2292,10,0)</f>
        <v>4.6109</v>
      </c>
      <c r="E59" s="61">
        <f t="shared" si="12"/>
        <v>28</v>
      </c>
      <c r="F59" s="60">
        <f>VLOOKUP($A59,'Return Data'!$B$7:$R$2292,11,0)</f>
        <v>1.5709</v>
      </c>
      <c r="G59" s="61">
        <f t="shared" si="13"/>
        <v>5</v>
      </c>
      <c r="H59" s="60">
        <f>VLOOKUP($A59,'Return Data'!$B$7:$R$2292,12,0)</f>
        <v>3.3353000000000002</v>
      </c>
      <c r="I59" s="61">
        <f t="shared" si="14"/>
        <v>7</v>
      </c>
      <c r="J59" s="60">
        <f>VLOOKUP($A59,'Return Data'!$B$7:$R$2292,13,0)</f>
        <v>14.171200000000001</v>
      </c>
      <c r="K59" s="61">
        <f t="shared" si="15"/>
        <v>5</v>
      </c>
      <c r="L59" s="60">
        <f>VLOOKUP($A59,'Return Data'!$B$7:$R$2292,17,0)</f>
        <v>54.423000000000002</v>
      </c>
      <c r="M59" s="61">
        <f t="shared" si="16"/>
        <v>5</v>
      </c>
      <c r="N59" s="60">
        <f>VLOOKUP($A59,'Return Data'!$B$7:$R$2292,14,0)</f>
        <v>29.7425</v>
      </c>
      <c r="O59" s="61">
        <f t="shared" si="10"/>
        <v>7</v>
      </c>
      <c r="P59" s="60"/>
      <c r="Q59" s="61"/>
      <c r="R59" s="60">
        <f>VLOOKUP($A59,'Return Data'!$B$7:$R$2292,16,0)</f>
        <v>16.091899999999999</v>
      </c>
      <c r="S59" s="62">
        <f t="shared" si="17"/>
        <v>16</v>
      </c>
    </row>
    <row r="60" spans="1:19" x14ac:dyDescent="0.3">
      <c r="A60" s="58" t="s">
        <v>1911</v>
      </c>
      <c r="B60" s="59">
        <f>VLOOKUP($A60,'Return Data'!$B$7:$R$2292,3,0)</f>
        <v>44777</v>
      </c>
      <c r="C60" s="60">
        <f>VLOOKUP($A60,'Return Data'!$B$7:$R$2292,4,0)</f>
        <v>494.62448510974701</v>
      </c>
      <c r="D60" s="60">
        <f>VLOOKUP($A60,'Return Data'!$B$7:$R$2292,10,0)</f>
        <v>4.9470999999999998</v>
      </c>
      <c r="E60" s="61">
        <f t="shared" si="12"/>
        <v>21</v>
      </c>
      <c r="F60" s="60">
        <f>VLOOKUP($A60,'Return Data'!$B$7:$R$2292,11,0)</f>
        <v>-2.1595</v>
      </c>
      <c r="G60" s="61">
        <f t="shared" si="13"/>
        <v>29</v>
      </c>
      <c r="H60" s="60">
        <f>VLOOKUP($A60,'Return Data'!$B$7:$R$2292,12,0)</f>
        <v>-2.5870000000000002</v>
      </c>
      <c r="I60" s="61">
        <f t="shared" si="14"/>
        <v>28</v>
      </c>
      <c r="J60" s="60">
        <f>VLOOKUP($A60,'Return Data'!$B$7:$R$2292,13,0)</f>
        <v>8.3869000000000007</v>
      </c>
      <c r="K60" s="61">
        <f t="shared" si="15"/>
        <v>14</v>
      </c>
      <c r="L60" s="60">
        <f>VLOOKUP($A60,'Return Data'!$B$7:$R$2292,17,0)</f>
        <v>29.4603</v>
      </c>
      <c r="M60" s="61">
        <f t="shared" si="16"/>
        <v>28</v>
      </c>
      <c r="N60" s="60">
        <f>VLOOKUP($A60,'Return Data'!$B$7:$R$2292,14,0)</f>
        <v>19.349900000000002</v>
      </c>
      <c r="O60" s="61">
        <f t="shared" si="10"/>
        <v>29</v>
      </c>
      <c r="P60" s="60">
        <f>VLOOKUP($A60,'Return Data'!$B$7:$R$2292,15,0)</f>
        <v>10.746499999999999</v>
      </c>
      <c r="Q60" s="61">
        <f t="shared" ref="Q60:Q65" si="18">RANK(P60,P$8:P$65,0)</f>
        <v>22</v>
      </c>
      <c r="R60" s="60">
        <f>VLOOKUP($A60,'Return Data'!$B$7:$R$2292,16,0)</f>
        <v>15.9499</v>
      </c>
      <c r="S60" s="62">
        <f t="shared" si="17"/>
        <v>17</v>
      </c>
    </row>
    <row r="61" spans="1:19" x14ac:dyDescent="0.3">
      <c r="A61" s="58" t="s">
        <v>322</v>
      </c>
      <c r="B61" s="59">
        <f>VLOOKUP($A61,'Return Data'!$B$7:$R$2292,3,0)</f>
        <v>44777</v>
      </c>
      <c r="C61" s="60">
        <f>VLOOKUP($A61,'Return Data'!$B$7:$R$2292,4,0)</f>
        <v>28.2316</v>
      </c>
      <c r="D61" s="60">
        <f>VLOOKUP($A61,'Return Data'!$B$7:$R$2292,10,0)</f>
        <v>5.7180999999999997</v>
      </c>
      <c r="E61" s="61">
        <f t="shared" si="12"/>
        <v>9</v>
      </c>
      <c r="F61" s="60">
        <f>VLOOKUP($A61,'Return Data'!$B$7:$R$2292,11,0)</f>
        <v>-0.89929999999999999</v>
      </c>
      <c r="G61" s="61">
        <f t="shared" si="13"/>
        <v>17</v>
      </c>
      <c r="H61" s="60">
        <f>VLOOKUP($A61,'Return Data'!$B$7:$R$2292,12,0)</f>
        <v>-1.605</v>
      </c>
      <c r="I61" s="61">
        <f t="shared" si="14"/>
        <v>23</v>
      </c>
      <c r="J61" s="60">
        <f>VLOOKUP($A61,'Return Data'!$B$7:$R$2292,13,0)</f>
        <v>7.9020000000000001</v>
      </c>
      <c r="K61" s="61">
        <f t="shared" si="15"/>
        <v>19</v>
      </c>
      <c r="L61" s="60">
        <f>VLOOKUP($A61,'Return Data'!$B$7:$R$2292,17,0)</f>
        <v>27.6313</v>
      </c>
      <c r="M61" s="61">
        <f t="shared" si="16"/>
        <v>38</v>
      </c>
      <c r="N61" s="60">
        <f>VLOOKUP($A61,'Return Data'!$B$7:$R$2292,14,0)</f>
        <v>17.547599999999999</v>
      </c>
      <c r="O61" s="61">
        <f t="shared" si="10"/>
        <v>34</v>
      </c>
      <c r="P61" s="60">
        <f>VLOOKUP($A61,'Return Data'!$B$7:$R$2292,15,0)</f>
        <v>11.4527</v>
      </c>
      <c r="Q61" s="61">
        <f t="shared" si="18"/>
        <v>18</v>
      </c>
      <c r="R61" s="60">
        <f>VLOOKUP($A61,'Return Data'!$B$7:$R$2292,16,0)</f>
        <v>14.205</v>
      </c>
      <c r="S61" s="62">
        <f t="shared" si="17"/>
        <v>28</v>
      </c>
    </row>
    <row r="62" spans="1:19" x14ac:dyDescent="0.3">
      <c r="A62" s="58" t="s">
        <v>323</v>
      </c>
      <c r="B62" s="59">
        <f>VLOOKUP($A62,'Return Data'!$B$7:$R$2292,3,0)</f>
        <v>44777</v>
      </c>
      <c r="C62" s="60">
        <f>VLOOKUP($A62,'Return Data'!$B$7:$R$2292,4,0)</f>
        <v>167.684214374074</v>
      </c>
      <c r="D62" s="60">
        <f>VLOOKUP($A62,'Return Data'!$B$7:$R$2292,10,0)</f>
        <v>1.1265000000000001</v>
      </c>
      <c r="E62" s="61">
        <f t="shared" si="12"/>
        <v>57</v>
      </c>
      <c r="F62" s="60">
        <f>VLOOKUP($A62,'Return Data'!$B$7:$R$2292,11,0)</f>
        <v>-3.1657999999999999</v>
      </c>
      <c r="G62" s="61">
        <f t="shared" si="13"/>
        <v>39</v>
      </c>
      <c r="H62" s="60">
        <f>VLOOKUP($A62,'Return Data'!$B$7:$R$2292,12,0)</f>
        <v>-4.016</v>
      </c>
      <c r="I62" s="61">
        <f t="shared" si="14"/>
        <v>36</v>
      </c>
      <c r="J62" s="60">
        <f>VLOOKUP($A62,'Return Data'!$B$7:$R$2292,13,0)</f>
        <v>1.5263</v>
      </c>
      <c r="K62" s="61">
        <f t="shared" si="15"/>
        <v>46</v>
      </c>
      <c r="L62" s="60">
        <f>VLOOKUP($A62,'Return Data'!$B$7:$R$2292,17,0)</f>
        <v>19.502800000000001</v>
      </c>
      <c r="M62" s="61">
        <f t="shared" si="16"/>
        <v>53</v>
      </c>
      <c r="N62" s="60">
        <f>VLOOKUP($A62,'Return Data'!$B$7:$R$2292,14,0)</f>
        <v>14.55</v>
      </c>
      <c r="O62" s="61">
        <f t="shared" si="10"/>
        <v>50</v>
      </c>
      <c r="P62" s="60">
        <f>VLOOKUP($A62,'Return Data'!$B$7:$R$2292,15,0)</f>
        <v>9.4079999999999995</v>
      </c>
      <c r="Q62" s="61">
        <f t="shared" si="18"/>
        <v>30</v>
      </c>
      <c r="R62" s="60">
        <f>VLOOKUP($A62,'Return Data'!$B$7:$R$2292,16,0)</f>
        <v>11.288399999999999</v>
      </c>
      <c r="S62" s="62">
        <f t="shared" si="17"/>
        <v>46</v>
      </c>
    </row>
    <row r="63" spans="1:19" x14ac:dyDescent="0.3">
      <c r="A63" s="58" t="s">
        <v>324</v>
      </c>
      <c r="B63" s="59">
        <f>VLOOKUP($A63,'Return Data'!$B$7:$R$2292,3,0)</f>
        <v>44777</v>
      </c>
      <c r="C63" s="60">
        <f>VLOOKUP($A63,'Return Data'!$B$7:$R$2292,4,0)</f>
        <v>41.55</v>
      </c>
      <c r="D63" s="60">
        <f>VLOOKUP($A63,'Return Data'!$B$7:$R$2292,10,0)</f>
        <v>4.6599000000000004</v>
      </c>
      <c r="E63" s="61">
        <f t="shared" si="12"/>
        <v>26</v>
      </c>
      <c r="F63" s="60">
        <f>VLOOKUP($A63,'Return Data'!$B$7:$R$2292,11,0)</f>
        <v>-0.3836</v>
      </c>
      <c r="G63" s="61">
        <f t="shared" si="13"/>
        <v>13</v>
      </c>
      <c r="H63" s="60">
        <f>VLOOKUP($A63,'Return Data'!$B$7:$R$2292,12,0)</f>
        <v>-3.4394999999999998</v>
      </c>
      <c r="I63" s="61">
        <f t="shared" si="14"/>
        <v>31</v>
      </c>
      <c r="J63" s="60">
        <f>VLOOKUP($A63,'Return Data'!$B$7:$R$2292,13,0)</f>
        <v>6.6752000000000002</v>
      </c>
      <c r="K63" s="61">
        <f t="shared" si="15"/>
        <v>23</v>
      </c>
      <c r="L63" s="60">
        <f>VLOOKUP($A63,'Return Data'!$B$7:$R$2292,17,0)</f>
        <v>28.995999999999999</v>
      </c>
      <c r="M63" s="61">
        <f t="shared" si="16"/>
        <v>32</v>
      </c>
      <c r="N63" s="60">
        <f>VLOOKUP($A63,'Return Data'!$B$7:$R$2292,14,0)</f>
        <v>21.619800000000001</v>
      </c>
      <c r="O63" s="61">
        <f t="shared" si="10"/>
        <v>18</v>
      </c>
      <c r="P63" s="60">
        <f>VLOOKUP($A63,'Return Data'!$B$7:$R$2292,15,0)</f>
        <v>12.8743</v>
      </c>
      <c r="Q63" s="61">
        <f t="shared" si="18"/>
        <v>10</v>
      </c>
      <c r="R63" s="60">
        <f>VLOOKUP($A63,'Return Data'!$B$7:$R$2292,16,0)</f>
        <v>14.3498</v>
      </c>
      <c r="S63" s="62">
        <f t="shared" si="17"/>
        <v>26</v>
      </c>
    </row>
    <row r="64" spans="1:19" x14ac:dyDescent="0.3">
      <c r="A64" s="58" t="s">
        <v>330</v>
      </c>
      <c r="B64" s="59">
        <f>VLOOKUP($A64,'Return Data'!$B$7:$R$2292,3,0)</f>
        <v>44777</v>
      </c>
      <c r="C64" s="60">
        <f>VLOOKUP($A64,'Return Data'!$B$7:$R$2292,4,0)</f>
        <v>140.41380000000001</v>
      </c>
      <c r="D64" s="60">
        <f>VLOOKUP($A64,'Return Data'!$B$7:$R$2292,10,0)</f>
        <v>4.7386999999999997</v>
      </c>
      <c r="E64" s="61">
        <f t="shared" si="12"/>
        <v>25</v>
      </c>
      <c r="F64" s="60">
        <f>VLOOKUP($A64,'Return Data'!$B$7:$R$2292,11,0)</f>
        <v>-5.0109000000000004</v>
      </c>
      <c r="G64" s="61">
        <f t="shared" si="13"/>
        <v>53</v>
      </c>
      <c r="H64" s="60">
        <f>VLOOKUP($A64,'Return Data'!$B$7:$R$2292,12,0)</f>
        <v>-6.0153999999999996</v>
      </c>
      <c r="I64" s="61">
        <f t="shared" si="14"/>
        <v>51</v>
      </c>
      <c r="J64" s="60">
        <f>VLOOKUP($A64,'Return Data'!$B$7:$R$2292,13,0)</f>
        <v>1.8104</v>
      </c>
      <c r="K64" s="61">
        <f t="shared" si="15"/>
        <v>45</v>
      </c>
      <c r="L64" s="60">
        <f>VLOOKUP($A64,'Return Data'!$B$7:$R$2292,17,0)</f>
        <v>27.7562</v>
      </c>
      <c r="M64" s="61">
        <f t="shared" si="16"/>
        <v>37</v>
      </c>
      <c r="N64" s="60">
        <f>VLOOKUP($A64,'Return Data'!$B$7:$R$2292,14,0)</f>
        <v>20.160399999999999</v>
      </c>
      <c r="O64" s="61">
        <f t="shared" si="10"/>
        <v>25</v>
      </c>
      <c r="P64" s="60">
        <f>VLOOKUP($A64,'Return Data'!$B$7:$R$2292,15,0)</f>
        <v>11.4381</v>
      </c>
      <c r="Q64" s="61">
        <f t="shared" si="18"/>
        <v>19</v>
      </c>
      <c r="R64" s="60">
        <f>VLOOKUP($A64,'Return Data'!$B$7:$R$2292,16,0)</f>
        <v>11.712</v>
      </c>
      <c r="S64" s="62">
        <f t="shared" si="17"/>
        <v>40</v>
      </c>
    </row>
    <row r="65" spans="1:19" x14ac:dyDescent="0.3">
      <c r="A65" s="58" t="s">
        <v>331</v>
      </c>
      <c r="B65" s="59">
        <f>VLOOKUP($A65,'Return Data'!$B$7:$R$2292,3,0)</f>
        <v>44777</v>
      </c>
      <c r="C65" s="60">
        <f>VLOOKUP($A65,'Return Data'!$B$7:$R$2292,4,0)</f>
        <v>224.711393258492</v>
      </c>
      <c r="D65" s="60">
        <f>VLOOKUP($A65,'Return Data'!$B$7:$R$2292,10,0)</f>
        <v>4.3201000000000001</v>
      </c>
      <c r="E65" s="61">
        <f t="shared" si="12"/>
        <v>31</v>
      </c>
      <c r="F65" s="60">
        <f>VLOOKUP($A65,'Return Data'!$B$7:$R$2292,11,0)</f>
        <v>-2.6490999999999998</v>
      </c>
      <c r="G65" s="61">
        <f t="shared" si="13"/>
        <v>33</v>
      </c>
      <c r="H65" s="60">
        <f>VLOOKUP($A65,'Return Data'!$B$7:$R$2292,12,0)</f>
        <v>-3.8193000000000001</v>
      </c>
      <c r="I65" s="61">
        <f t="shared" si="14"/>
        <v>34</v>
      </c>
      <c r="J65" s="60">
        <f>VLOOKUP($A65,'Return Data'!$B$7:$R$2292,13,0)</f>
        <v>4.4566999999999997</v>
      </c>
      <c r="K65" s="61">
        <f t="shared" si="15"/>
        <v>36</v>
      </c>
      <c r="L65" s="60">
        <f>VLOOKUP($A65,'Return Data'!$B$7:$R$2292,17,0)</f>
        <v>25.296199999999999</v>
      </c>
      <c r="M65" s="61">
        <f t="shared" si="16"/>
        <v>45</v>
      </c>
      <c r="N65" s="60">
        <f>VLOOKUP($A65,'Return Data'!$B$7:$R$2292,14,0)</f>
        <v>15.7547</v>
      </c>
      <c r="O65" s="61">
        <f t="shared" si="10"/>
        <v>43</v>
      </c>
      <c r="P65" s="60">
        <f>VLOOKUP($A65,'Return Data'!$B$7:$R$2292,15,0)</f>
        <v>9.6489999999999991</v>
      </c>
      <c r="Q65" s="61">
        <f t="shared" si="18"/>
        <v>28</v>
      </c>
      <c r="R65" s="60">
        <f>VLOOKUP($A65,'Return Data'!$B$7:$R$2292,16,0)</f>
        <v>17.4329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4.1490482758620697</v>
      </c>
      <c r="E67" s="69"/>
      <c r="F67" s="70">
        <f>AVERAGE(F8:F65)</f>
        <v>-2.0029620689655174</v>
      </c>
      <c r="G67" s="69"/>
      <c r="H67" s="70">
        <f>AVERAGE(H8:H65)</f>
        <v>-2.3162431034482762</v>
      </c>
      <c r="I67" s="69"/>
      <c r="J67" s="70">
        <f>AVERAGE(J8:J65)</f>
        <v>5.6331844827586215</v>
      </c>
      <c r="K67" s="69"/>
      <c r="L67" s="70">
        <f>AVERAGE(L8:L65)</f>
        <v>31.161610344827576</v>
      </c>
      <c r="M67" s="69"/>
      <c r="N67" s="70">
        <f>AVERAGE(N8:N65)</f>
        <v>20.609630357142859</v>
      </c>
      <c r="O67" s="69"/>
      <c r="P67" s="70">
        <f>AVERAGE(P8:P65)</f>
        <v>10.946769767441861</v>
      </c>
      <c r="Q67" s="69"/>
      <c r="R67" s="70">
        <f>AVERAGE(R8:R65)</f>
        <v>14.108103448275864</v>
      </c>
      <c r="S67" s="71"/>
    </row>
    <row r="68" spans="1:19" x14ac:dyDescent="0.3">
      <c r="A68" s="68" t="s">
        <v>28</v>
      </c>
      <c r="B68" s="69"/>
      <c r="C68" s="69"/>
      <c r="D68" s="70">
        <f>MIN(D8:D65)</f>
        <v>0</v>
      </c>
      <c r="E68" s="69"/>
      <c r="F68" s="70">
        <f>MIN(F8:F65)</f>
        <v>-8.0275999999999996</v>
      </c>
      <c r="G68" s="69"/>
      <c r="H68" s="70">
        <f>MIN(H8:H65)</f>
        <v>-11.514900000000001</v>
      </c>
      <c r="I68" s="69"/>
      <c r="J68" s="70">
        <f>MIN(J8:J65)</f>
        <v>-6.5217000000000001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10.2067</v>
      </c>
      <c r="E69" s="73"/>
      <c r="F69" s="74">
        <f>MAX(F8:F65)</f>
        <v>5.3737000000000004</v>
      </c>
      <c r="G69" s="73"/>
      <c r="H69" s="74">
        <f>MAX(H8:H65)</f>
        <v>7.3840000000000003</v>
      </c>
      <c r="I69" s="73"/>
      <c r="J69" s="74">
        <f>MAX(J8:J65)</f>
        <v>16.769300000000001</v>
      </c>
      <c r="K69" s="73"/>
      <c r="L69" s="74">
        <f>MAX(L8:L65)</f>
        <v>57.739400000000003</v>
      </c>
      <c r="M69" s="73"/>
      <c r="N69" s="74">
        <f>MAX(N8:N65)</f>
        <v>37.213799999999999</v>
      </c>
      <c r="O69" s="73"/>
      <c r="P69" s="74">
        <f>MAX(P8:P65)</f>
        <v>23.045000000000002</v>
      </c>
      <c r="Q69" s="73"/>
      <c r="R69" s="74">
        <f>MAX(R8:R65)</f>
        <v>24.187200000000001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44777</v>
      </c>
      <c r="C8" s="60">
        <f>VLOOKUP($A8,'Return Data'!$B$7:$R$2292,4,0)</f>
        <v>12.48</v>
      </c>
      <c r="D8" s="60">
        <f>VLOOKUP($A8,'Return Data'!$B$7:$R$2292,8,0)</f>
        <v>4.2606999999999999</v>
      </c>
      <c r="E8" s="61">
        <f>RANK(D8,D$8:D$15,0)</f>
        <v>3</v>
      </c>
      <c r="F8" s="60">
        <f>VLOOKUP($A8,'Return Data'!$B$7:$R$2292,9,0)</f>
        <v>11.6279</v>
      </c>
      <c r="G8" s="61">
        <f t="shared" ref="G8" si="0">RANK(F8,F$8:F$15,0)</f>
        <v>1</v>
      </c>
      <c r="H8" s="60">
        <f>VLOOKUP($A8,'Return Data'!$B$7:$R$2292,10,0)</f>
        <v>3.3969</v>
      </c>
      <c r="I8" s="61">
        <f t="shared" ref="I8" si="1">RANK(H8,H$8:H$15,0)</f>
        <v>5</v>
      </c>
      <c r="J8" s="60">
        <f>VLOOKUP($A8,'Return Data'!$B$7:$R$2292,11,0)</f>
        <v>-7.6923000000000004</v>
      </c>
      <c r="K8" s="61">
        <f t="shared" ref="K8" si="2">RANK(J8,J$8:J$15,0)</f>
        <v>8</v>
      </c>
      <c r="L8" s="60">
        <f>VLOOKUP($A8,'Return Data'!$B$7:$R$2292,12,0)</f>
        <v>-11.677300000000001</v>
      </c>
      <c r="M8" s="61">
        <f t="shared" ref="M8" si="3">RANK(L8,L$8:L$15,0)</f>
        <v>8</v>
      </c>
      <c r="N8" s="60">
        <f>VLOOKUP($A8,'Return Data'!$B$7:$R$2292,13,0)</f>
        <v>2.2113</v>
      </c>
      <c r="O8" s="61">
        <f t="shared" ref="O8:O9" si="4">RANK(N8,N$8:N$15,0)</f>
        <v>4</v>
      </c>
      <c r="P8" s="60">
        <f>VLOOKUP($A8,'Return Data'!$B$7:$R$2292,16,0)</f>
        <v>14.742699999999999</v>
      </c>
      <c r="Q8" s="62">
        <f t="shared" ref="Q8" si="5">RANK(P8,P$8:P$15,0)</f>
        <v>6</v>
      </c>
    </row>
    <row r="9" spans="1:18" x14ac:dyDescent="0.3">
      <c r="A9" s="58" t="s">
        <v>377</v>
      </c>
      <c r="B9" s="59">
        <f>VLOOKUP($A9,'Return Data'!$B$7:$R$2292,3,0)</f>
        <v>44777</v>
      </c>
      <c r="C9" s="60">
        <f>VLOOKUP($A9,'Return Data'!$B$7:$R$2292,4,0)</f>
        <v>15.63</v>
      </c>
      <c r="D9" s="60">
        <f>VLOOKUP($A9,'Return Data'!$B$7:$R$2292,8,0)</f>
        <v>5.5368000000000004</v>
      </c>
      <c r="E9" s="61">
        <f t="shared" ref="E9:E15" si="6">RANK(D9,D$8:D$15,0)</f>
        <v>1</v>
      </c>
      <c r="F9" s="60">
        <f>VLOOKUP($A9,'Return Data'!$B$7:$R$2292,9,0)</f>
        <v>11.4041</v>
      </c>
      <c r="G9" s="61">
        <f t="shared" ref="G9" si="7">RANK(F9,F$8:F$15,0)</f>
        <v>2</v>
      </c>
      <c r="H9" s="60">
        <f>VLOOKUP($A9,'Return Data'!$B$7:$R$2292,10,0)</f>
        <v>3.992</v>
      </c>
      <c r="I9" s="61">
        <f t="shared" ref="I9" si="8">RANK(H9,H$8:H$15,0)</f>
        <v>3</v>
      </c>
      <c r="J9" s="60">
        <f>VLOOKUP($A9,'Return Data'!$B$7:$R$2292,11,0)</f>
        <v>-3.6968999999999999</v>
      </c>
      <c r="K9" s="61">
        <f t="shared" ref="K9" si="9">RANK(J9,J$8:J$15,0)</f>
        <v>5</v>
      </c>
      <c r="L9" s="60">
        <f>VLOOKUP($A9,'Return Data'!$B$7:$R$2292,12,0)</f>
        <v>-9.8095999999999997</v>
      </c>
      <c r="M9" s="61">
        <f t="shared" ref="M9" si="10">RANK(L9,L$8:L$15,0)</f>
        <v>7</v>
      </c>
      <c r="N9" s="60">
        <f>VLOOKUP($A9,'Return Data'!$B$7:$R$2292,13,0)</f>
        <v>6.4000000000000001E-2</v>
      </c>
      <c r="O9" s="61">
        <f t="shared" si="4"/>
        <v>6</v>
      </c>
      <c r="P9" s="60">
        <f>VLOOKUP($A9,'Return Data'!$B$7:$R$2292,16,0)</f>
        <v>19.760400000000001</v>
      </c>
      <c r="Q9" s="62">
        <f t="shared" ref="Q9" si="11">RANK(P9,P$8:P$15,0)</f>
        <v>2</v>
      </c>
    </row>
    <row r="10" spans="1:18" x14ac:dyDescent="0.3">
      <c r="A10" s="58" t="s">
        <v>1822</v>
      </c>
      <c r="B10" s="59">
        <f>VLOOKUP($A10,'Return Data'!$B$7:$R$2292,3,0)</f>
        <v>44777</v>
      </c>
      <c r="C10" s="60">
        <f>VLOOKUP($A10,'Return Data'!$B$7:$R$2292,4,0)</f>
        <v>13.35</v>
      </c>
      <c r="D10" s="60">
        <f>VLOOKUP($A10,'Return Data'!$B$7:$R$2292,8,0)</f>
        <v>3.8910999999999998</v>
      </c>
      <c r="E10" s="61">
        <f t="shared" si="6"/>
        <v>5</v>
      </c>
      <c r="F10" s="60">
        <f>VLOOKUP($A10,'Return Data'!$B$7:$R$2292,9,0)</f>
        <v>8.1847999999999992</v>
      </c>
      <c r="G10" s="61">
        <f t="shared" ref="G10:G15" si="12">RANK(F10,F$8:F$15,0)</f>
        <v>8</v>
      </c>
      <c r="H10" s="60">
        <f>VLOOKUP($A10,'Return Data'!$B$7:$R$2292,10,0)</f>
        <v>4.2154999999999996</v>
      </c>
      <c r="I10" s="61">
        <f t="shared" ref="I10:I15" si="13">RANK(H10,H$8:H$15,0)</f>
        <v>2</v>
      </c>
      <c r="J10" s="60">
        <f>VLOOKUP($A10,'Return Data'!$B$7:$R$2292,11,0)</f>
        <v>-0.74350000000000005</v>
      </c>
      <c r="K10" s="61">
        <f t="shared" ref="K10:K15" si="14">RANK(J10,J$8:J$15,0)</f>
        <v>2</v>
      </c>
      <c r="L10" s="60">
        <f>VLOOKUP($A10,'Return Data'!$B$7:$R$2292,12,0)</f>
        <v>-5.7869000000000002</v>
      </c>
      <c r="M10" s="61">
        <f t="shared" ref="M10:M15" si="15">RANK(L10,L$8:L$15,0)</f>
        <v>4</v>
      </c>
      <c r="N10" s="60">
        <f>VLOOKUP($A10,'Return Data'!$B$7:$R$2292,13,0)</f>
        <v>-2.5547</v>
      </c>
      <c r="O10" s="61">
        <f t="shared" ref="O10" si="16">RANK(N10,N$8:N$15,0)</f>
        <v>8</v>
      </c>
      <c r="P10" s="60">
        <f>VLOOKUP($A10,'Return Data'!$B$7:$R$2292,16,0)</f>
        <v>17.2133</v>
      </c>
      <c r="Q10" s="62">
        <f t="shared" ref="Q10:Q15" si="17">RANK(P10,P$8:P$15,0)</f>
        <v>4</v>
      </c>
    </row>
    <row r="11" spans="1:18" x14ac:dyDescent="0.3">
      <c r="A11" s="58" t="s">
        <v>1823</v>
      </c>
      <c r="B11" s="59">
        <f>VLOOKUP($A11,'Return Data'!$B$7:$R$2292,3,0)</f>
        <v>44777</v>
      </c>
      <c r="C11" s="60">
        <f>VLOOKUP($A11,'Return Data'!$B$7:$R$2292,4,0)</f>
        <v>12.32</v>
      </c>
      <c r="D11" s="60">
        <f>VLOOKUP($A11,'Return Data'!$B$7:$R$2292,8,0)</f>
        <v>3.3557000000000001</v>
      </c>
      <c r="E11" s="61">
        <f t="shared" si="6"/>
        <v>6</v>
      </c>
      <c r="F11" s="60">
        <f>VLOOKUP($A11,'Return Data'!$B$7:$R$2292,9,0)</f>
        <v>10.295400000000001</v>
      </c>
      <c r="G11" s="61">
        <f t="shared" si="12"/>
        <v>5</v>
      </c>
      <c r="H11" s="60">
        <f>VLOOKUP($A11,'Return Data'!$B$7:$R$2292,10,0)</f>
        <v>2.4958</v>
      </c>
      <c r="I11" s="61">
        <f t="shared" si="13"/>
        <v>8</v>
      </c>
      <c r="J11" s="60">
        <f>VLOOKUP($A11,'Return Data'!$B$7:$R$2292,11,0)</f>
        <v>-7.5075000000000003</v>
      </c>
      <c r="K11" s="61">
        <f t="shared" si="14"/>
        <v>7</v>
      </c>
      <c r="L11" s="60">
        <f>VLOOKUP($A11,'Return Data'!$B$7:$R$2292,12,0)</f>
        <v>-8.3332999999999995</v>
      </c>
      <c r="M11" s="61">
        <f t="shared" ref="M11" si="18">RANK(L11,L$8:L$15,0)</f>
        <v>6</v>
      </c>
      <c r="N11" s="60">
        <f>VLOOKUP($A11,'Return Data'!$B$7:$R$2292,13,0)</f>
        <v>2.5811999999999999</v>
      </c>
      <c r="O11" s="61">
        <f t="shared" ref="O11:O15" si="19">RANK(N11,N$8:N$15,0)</f>
        <v>3</v>
      </c>
      <c r="P11" s="60">
        <f>VLOOKUP($A11,'Return Data'!$B$7:$R$2292,16,0)</f>
        <v>16.3811</v>
      </c>
      <c r="Q11" s="62">
        <f t="shared" si="17"/>
        <v>5</v>
      </c>
    </row>
    <row r="12" spans="1:18" x14ac:dyDescent="0.3">
      <c r="A12" s="58" t="s">
        <v>1825</v>
      </c>
      <c r="B12" s="59">
        <f>VLOOKUP($A12,'Return Data'!$B$7:$R$2292,3,0)</f>
        <v>44777</v>
      </c>
      <c r="C12" s="60">
        <f>VLOOKUP($A12,'Return Data'!$B$7:$R$2292,4,0)</f>
        <v>11.879</v>
      </c>
      <c r="D12" s="60">
        <f>VLOOKUP($A12,'Return Data'!$B$7:$R$2292,8,0)</f>
        <v>4.7530999999999999</v>
      </c>
      <c r="E12" s="61">
        <f t="shared" si="6"/>
        <v>2</v>
      </c>
      <c r="F12" s="60">
        <f>VLOOKUP($A12,'Return Data'!$B$7:$R$2292,9,0)</f>
        <v>10.3484</v>
      </c>
      <c r="G12" s="61">
        <f t="shared" si="12"/>
        <v>4</v>
      </c>
      <c r="H12" s="60">
        <f>VLOOKUP($A12,'Return Data'!$B$7:$R$2292,10,0)</f>
        <v>3.1253000000000002</v>
      </c>
      <c r="I12" s="61">
        <f t="shared" si="13"/>
        <v>7</v>
      </c>
      <c r="J12" s="60">
        <f>VLOOKUP($A12,'Return Data'!$B$7:$R$2292,11,0)</f>
        <v>-5.1577000000000002</v>
      </c>
      <c r="K12" s="61">
        <f t="shared" si="14"/>
        <v>6</v>
      </c>
      <c r="L12" s="60">
        <f>VLOOKUP($A12,'Return Data'!$B$7:$R$2292,12,0)</f>
        <v>-6.5160999999999998</v>
      </c>
      <c r="M12" s="61">
        <f t="shared" si="15"/>
        <v>5</v>
      </c>
      <c r="N12" s="60">
        <f>VLOOKUP($A12,'Return Data'!$B$7:$R$2292,13,0)</f>
        <v>-1.3617999999999999</v>
      </c>
      <c r="O12" s="61">
        <f t="shared" si="19"/>
        <v>7</v>
      </c>
      <c r="P12" s="60">
        <f>VLOOKUP($A12,'Return Data'!$B$7:$R$2292,16,0)</f>
        <v>10.946899999999999</v>
      </c>
      <c r="Q12" s="62">
        <f t="shared" si="17"/>
        <v>8</v>
      </c>
    </row>
    <row r="13" spans="1:18" x14ac:dyDescent="0.3">
      <c r="A13" s="58" t="s">
        <v>1827</v>
      </c>
      <c r="B13" s="59">
        <f>VLOOKUP($A13,'Return Data'!$B$7:$R$2292,3,0)</f>
        <v>44777</v>
      </c>
      <c r="C13" s="60">
        <f>VLOOKUP($A13,'Return Data'!$B$7:$R$2292,4,0)</f>
        <v>20.7851</v>
      </c>
      <c r="D13" s="60">
        <f>VLOOKUP($A13,'Return Data'!$B$7:$R$2292,8,0)</f>
        <v>2.7475000000000001</v>
      </c>
      <c r="E13" s="61">
        <f t="shared" si="6"/>
        <v>8</v>
      </c>
      <c r="F13" s="60">
        <f>VLOOKUP($A13,'Return Data'!$B$7:$R$2292,9,0)</f>
        <v>10.8172</v>
      </c>
      <c r="G13" s="61">
        <f t="shared" si="12"/>
        <v>3</v>
      </c>
      <c r="H13" s="60">
        <f>VLOOKUP($A13,'Return Data'!$B$7:$R$2292,10,0)</f>
        <v>3.3210999999999999</v>
      </c>
      <c r="I13" s="61">
        <f t="shared" si="13"/>
        <v>6</v>
      </c>
      <c r="J13" s="60">
        <f>VLOOKUP($A13,'Return Data'!$B$7:$R$2292,11,0)</f>
        <v>4.2732999999999999</v>
      </c>
      <c r="K13" s="61">
        <f t="shared" si="14"/>
        <v>1</v>
      </c>
      <c r="L13" s="60">
        <f>VLOOKUP($A13,'Return Data'!$B$7:$R$2292,12,0)</f>
        <v>11.4781</v>
      </c>
      <c r="M13" s="61">
        <f t="shared" si="15"/>
        <v>1</v>
      </c>
      <c r="N13" s="60">
        <f>VLOOKUP($A13,'Return Data'!$B$7:$R$2292,13,0)</f>
        <v>19.938500000000001</v>
      </c>
      <c r="O13" s="61">
        <f t="shared" si="19"/>
        <v>1</v>
      </c>
      <c r="P13" s="60">
        <f>VLOOKUP($A13,'Return Data'!$B$7:$R$2292,16,0)</f>
        <v>52.079799999999999</v>
      </c>
      <c r="Q13" s="62">
        <f t="shared" si="17"/>
        <v>1</v>
      </c>
    </row>
    <row r="14" spans="1:18" x14ac:dyDescent="0.3">
      <c r="A14" s="58" t="s">
        <v>49</v>
      </c>
      <c r="B14" s="59">
        <f>VLOOKUP($A14,'Return Data'!$B$7:$R$2292,3,0)</f>
        <v>44777</v>
      </c>
      <c r="C14" s="60">
        <f>VLOOKUP($A14,'Return Data'!$B$7:$R$2292,4,0)</f>
        <v>16.75</v>
      </c>
      <c r="D14" s="60">
        <f>VLOOKUP($A14,'Return Data'!$B$7:$R$2292,8,0)</f>
        <v>3.3313000000000001</v>
      </c>
      <c r="E14" s="61">
        <f t="shared" si="6"/>
        <v>7</v>
      </c>
      <c r="F14" s="60">
        <f>VLOOKUP($A14,'Return Data'!$B$7:$R$2292,9,0)</f>
        <v>8.9785000000000004</v>
      </c>
      <c r="G14" s="61">
        <f t="shared" si="12"/>
        <v>7</v>
      </c>
      <c r="H14" s="60">
        <f>VLOOKUP($A14,'Return Data'!$B$7:$R$2292,10,0)</f>
        <v>3.9727000000000001</v>
      </c>
      <c r="I14" s="61">
        <f t="shared" si="13"/>
        <v>4</v>
      </c>
      <c r="J14" s="60">
        <f>VLOOKUP($A14,'Return Data'!$B$7:$R$2292,11,0)</f>
        <v>-1.9895</v>
      </c>
      <c r="K14" s="61">
        <f t="shared" si="14"/>
        <v>4</v>
      </c>
      <c r="L14" s="60">
        <f>VLOOKUP($A14,'Return Data'!$B$7:$R$2292,12,0)</f>
        <v>-3.9563999999999999</v>
      </c>
      <c r="M14" s="61">
        <f t="shared" si="15"/>
        <v>2</v>
      </c>
      <c r="N14" s="60">
        <f>VLOOKUP($A14,'Return Data'!$B$7:$R$2292,13,0)</f>
        <v>1.5152000000000001</v>
      </c>
      <c r="O14" s="61">
        <f t="shared" si="19"/>
        <v>5</v>
      </c>
      <c r="P14" s="60">
        <f>VLOOKUP($A14,'Return Data'!$B$7:$R$2292,16,0)</f>
        <v>18.3232</v>
      </c>
      <c r="Q14" s="62">
        <f t="shared" si="17"/>
        <v>3</v>
      </c>
    </row>
    <row r="15" spans="1:18" x14ac:dyDescent="0.3">
      <c r="A15" s="58" t="s">
        <v>50</v>
      </c>
      <c r="B15" s="59">
        <f>VLOOKUP($A15,'Return Data'!$B$7:$R$2292,3,0)</f>
        <v>44777</v>
      </c>
      <c r="C15" s="60">
        <f>VLOOKUP($A15,'Return Data'!$B$7:$R$2292,4,0)</f>
        <v>174.91050000000001</v>
      </c>
      <c r="D15" s="60">
        <f>VLOOKUP($A15,'Return Data'!$B$7:$R$2292,8,0)</f>
        <v>3.9910000000000001</v>
      </c>
      <c r="E15" s="61">
        <f t="shared" si="6"/>
        <v>4</v>
      </c>
      <c r="F15" s="60">
        <f>VLOOKUP($A15,'Return Data'!$B$7:$R$2292,9,0)</f>
        <v>9.7579999999999991</v>
      </c>
      <c r="G15" s="61">
        <f t="shared" si="12"/>
        <v>6</v>
      </c>
      <c r="H15" s="60">
        <f>VLOOKUP($A15,'Return Data'!$B$7:$R$2292,10,0)</f>
        <v>6.3132000000000001</v>
      </c>
      <c r="I15" s="61">
        <f t="shared" si="13"/>
        <v>1</v>
      </c>
      <c r="J15" s="60">
        <f>VLOOKUP($A15,'Return Data'!$B$7:$R$2292,11,0)</f>
        <v>-1.8653</v>
      </c>
      <c r="K15" s="61">
        <f t="shared" si="14"/>
        <v>3</v>
      </c>
      <c r="L15" s="60">
        <f>VLOOKUP($A15,'Return Data'!$B$7:$R$2292,12,0)</f>
        <v>-4.5012999999999996</v>
      </c>
      <c r="M15" s="61">
        <f t="shared" si="15"/>
        <v>3</v>
      </c>
      <c r="N15" s="60">
        <f>VLOOKUP($A15,'Return Data'!$B$7:$R$2292,13,0)</f>
        <v>6.8933999999999997</v>
      </c>
      <c r="O15" s="61">
        <f t="shared" si="19"/>
        <v>2</v>
      </c>
      <c r="P15" s="60">
        <f>VLOOKUP($A15,'Return Data'!$B$7:$R$2292,16,0)</f>
        <v>14.3706</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3.9833999999999996</v>
      </c>
      <c r="E17" s="69"/>
      <c r="F17" s="70">
        <f>AVERAGE(F8:F15)</f>
        <v>10.1767875</v>
      </c>
      <c r="G17" s="69"/>
      <c r="H17" s="70">
        <f>AVERAGE(H8:H15)</f>
        <v>3.8540624999999995</v>
      </c>
      <c r="I17" s="69"/>
      <c r="J17" s="70">
        <f>AVERAGE(J8:J15)</f>
        <v>-3.0474250000000001</v>
      </c>
      <c r="K17" s="69"/>
      <c r="L17" s="70">
        <f>AVERAGE(L8:L15)</f>
        <v>-4.8878500000000003</v>
      </c>
      <c r="M17" s="69"/>
      <c r="N17" s="70">
        <f>AVERAGE(N8:N15)</f>
        <v>3.6608875000000003</v>
      </c>
      <c r="O17" s="69"/>
      <c r="P17" s="70">
        <f>AVERAGE(P8:P15)</f>
        <v>20.477250000000002</v>
      </c>
      <c r="Q17" s="71"/>
    </row>
    <row r="18" spans="1:17" ht="15" customHeight="1" x14ac:dyDescent="0.3">
      <c r="A18" s="68" t="s">
        <v>28</v>
      </c>
      <c r="B18" s="69"/>
      <c r="C18" s="69"/>
      <c r="D18" s="70">
        <f>MIN(D8:D15)</f>
        <v>2.7475000000000001</v>
      </c>
      <c r="E18" s="69"/>
      <c r="F18" s="70">
        <f>MIN(F8:F15)</f>
        <v>8.1847999999999992</v>
      </c>
      <c r="G18" s="69"/>
      <c r="H18" s="70">
        <f>MIN(H8:H15)</f>
        <v>2.4958</v>
      </c>
      <c r="I18" s="69"/>
      <c r="J18" s="70">
        <f>MIN(J8:J15)</f>
        <v>-7.6923000000000004</v>
      </c>
      <c r="K18" s="69"/>
      <c r="L18" s="70">
        <f>MIN(L8:L15)</f>
        <v>-11.677300000000001</v>
      </c>
      <c r="M18" s="69"/>
      <c r="N18" s="70">
        <f>MIN(N8:N15)</f>
        <v>-2.5547</v>
      </c>
      <c r="O18" s="69"/>
      <c r="P18" s="70">
        <f>MIN(P8:P15)</f>
        <v>10.946899999999999</v>
      </c>
      <c r="Q18" s="71"/>
    </row>
    <row r="19" spans="1:17" ht="15" thickBot="1" x14ac:dyDescent="0.35">
      <c r="A19" s="72" t="s">
        <v>29</v>
      </c>
      <c r="B19" s="73"/>
      <c r="C19" s="73"/>
      <c r="D19" s="74">
        <f>MAX(D8:D15)</f>
        <v>5.5368000000000004</v>
      </c>
      <c r="E19" s="73"/>
      <c r="F19" s="74">
        <f>MAX(F8:F15)</f>
        <v>11.6279</v>
      </c>
      <c r="G19" s="73"/>
      <c r="H19" s="74">
        <f>MAX(H8:H15)</f>
        <v>6.3132000000000001</v>
      </c>
      <c r="I19" s="73"/>
      <c r="J19" s="74">
        <f>MAX(J8:J15)</f>
        <v>4.2732999999999999</v>
      </c>
      <c r="K19" s="73"/>
      <c r="L19" s="74">
        <f>MAX(L8:L15)</f>
        <v>11.4781</v>
      </c>
      <c r="M19" s="73"/>
      <c r="N19" s="74">
        <f>MAX(N8:N15)</f>
        <v>19.938500000000001</v>
      </c>
      <c r="O19" s="73"/>
      <c r="P19" s="74">
        <f>MAX(P8:P15)</f>
        <v>52.079799999999999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44777</v>
      </c>
      <c r="C8" s="60">
        <f>VLOOKUP($A8,'Return Data'!$B$7:$R$2292,4,0)</f>
        <v>12.11</v>
      </c>
      <c r="D8" s="60">
        <f>VLOOKUP($A8,'Return Data'!$B$7:$R$2292,8,0)</f>
        <v>4.2168999999999999</v>
      </c>
      <c r="E8" s="61">
        <f>RANK(D8,D$8:D$16,0)</f>
        <v>4</v>
      </c>
      <c r="F8" s="60">
        <f>VLOOKUP($A8,'Return Data'!$B$7:$R$2292,9,0)</f>
        <v>11.5101</v>
      </c>
      <c r="G8" s="61">
        <f>RANK(F8,F$8:F$16,0)</f>
        <v>1</v>
      </c>
      <c r="H8" s="60">
        <f>VLOOKUP($A8,'Return Data'!$B$7:$R$2292,10,0)</f>
        <v>2.9762</v>
      </c>
      <c r="I8" s="61">
        <f t="shared" ref="I8" si="0">RANK(H8,H$8:H$16,0)</f>
        <v>6</v>
      </c>
      <c r="J8" s="60">
        <f>VLOOKUP($A8,'Return Data'!$B$7:$R$2292,11,0)</f>
        <v>-8.5347000000000008</v>
      </c>
      <c r="K8" s="61">
        <f t="shared" ref="K8" si="1">RANK(J8,J$8:J$16,0)</f>
        <v>9</v>
      </c>
      <c r="L8" s="60">
        <f>VLOOKUP($A8,'Return Data'!$B$7:$R$2292,12,0)</f>
        <v>-12.877700000000001</v>
      </c>
      <c r="M8" s="61">
        <f t="shared" ref="M8" si="2">RANK(L8,L$8:L$16,0)</f>
        <v>9</v>
      </c>
      <c r="N8" s="60">
        <f>VLOOKUP($A8,'Return Data'!$B$7:$R$2292,13,0)</f>
        <v>0.41460000000000002</v>
      </c>
      <c r="O8" s="61">
        <f t="shared" ref="O8:O9" si="3">RANK(N8,N$8:N$16,0)</f>
        <v>6</v>
      </c>
      <c r="P8" s="60">
        <f>VLOOKUP($A8,'Return Data'!$B$7:$R$2292,16,0)</f>
        <v>12.619</v>
      </c>
      <c r="Q8" s="62">
        <f t="shared" ref="Q8" si="4">RANK(P8,P$8:P$16,0)</f>
        <v>8</v>
      </c>
    </row>
    <row r="9" spans="1:17" x14ac:dyDescent="0.3">
      <c r="A9" s="58" t="s">
        <v>379</v>
      </c>
      <c r="B9" s="59">
        <f>VLOOKUP($A9,'Return Data'!$B$7:$R$2292,3,0)</f>
        <v>44777</v>
      </c>
      <c r="C9" s="60">
        <f>VLOOKUP($A9,'Return Data'!$B$7:$R$2292,4,0)</f>
        <v>15.02</v>
      </c>
      <c r="D9" s="60">
        <f>VLOOKUP($A9,'Return Data'!$B$7:$R$2292,8,0)</f>
        <v>5.4775</v>
      </c>
      <c r="E9" s="61">
        <f t="shared" ref="E9:E16" si="5">RANK(D9,D$8:D$16,0)</f>
        <v>1</v>
      </c>
      <c r="F9" s="60">
        <f>VLOOKUP($A9,'Return Data'!$B$7:$R$2292,9,0)</f>
        <v>11.1769</v>
      </c>
      <c r="G9" s="61">
        <f t="shared" ref="G9:G16" si="6">RANK(F9,F$8:F$16,0)</f>
        <v>2</v>
      </c>
      <c r="H9" s="60">
        <f>VLOOKUP($A9,'Return Data'!$B$7:$R$2292,10,0)</f>
        <v>3.5861999999999998</v>
      </c>
      <c r="I9" s="61">
        <f t="shared" ref="I9" si="7">RANK(H9,H$8:H$16,0)</f>
        <v>5</v>
      </c>
      <c r="J9" s="60">
        <f>VLOOKUP($A9,'Return Data'!$B$7:$R$2292,11,0)</f>
        <v>-4.4528999999999996</v>
      </c>
      <c r="K9" s="61">
        <f t="shared" ref="K9" si="8">RANK(J9,J$8:J$16,0)</f>
        <v>6</v>
      </c>
      <c r="L9" s="60">
        <f>VLOOKUP($A9,'Return Data'!$B$7:$R$2292,12,0)</f>
        <v>-10.913399999999999</v>
      </c>
      <c r="M9" s="61">
        <f t="shared" ref="M9" si="9">RANK(L9,L$8:L$16,0)</f>
        <v>8</v>
      </c>
      <c r="N9" s="60">
        <f>VLOOKUP($A9,'Return Data'!$B$7:$R$2292,13,0)</f>
        <v>-1.5082</v>
      </c>
      <c r="O9" s="61">
        <f t="shared" si="3"/>
        <v>7</v>
      </c>
      <c r="P9" s="60">
        <f>VLOOKUP($A9,'Return Data'!$B$7:$R$2292,16,0)</f>
        <v>17.8508</v>
      </c>
      <c r="Q9" s="62">
        <f t="shared" ref="Q9" si="10">RANK(P9,P$8:P$16,0)</f>
        <v>2</v>
      </c>
    </row>
    <row r="10" spans="1:17" x14ac:dyDescent="0.3">
      <c r="A10" s="58" t="s">
        <v>1821</v>
      </c>
      <c r="B10" s="59">
        <f>VLOOKUP($A10,'Return Data'!$B$7:$R$2292,3,0)</f>
        <v>44777</v>
      </c>
      <c r="C10" s="60">
        <f>VLOOKUP($A10,'Return Data'!$B$7:$R$2292,4,0)</f>
        <v>12.99</v>
      </c>
      <c r="D10" s="60">
        <f>VLOOKUP($A10,'Return Data'!$B$7:$R$2292,8,0)</f>
        <v>3.8369</v>
      </c>
      <c r="E10" s="61">
        <f t="shared" si="5"/>
        <v>6</v>
      </c>
      <c r="F10" s="60">
        <f>VLOOKUP($A10,'Return Data'!$B$7:$R$2292,9,0)</f>
        <v>7.98</v>
      </c>
      <c r="G10" s="61">
        <f t="shared" si="6"/>
        <v>9</v>
      </c>
      <c r="H10" s="60">
        <f>VLOOKUP($A10,'Return Data'!$B$7:$R$2292,10,0)</f>
        <v>3.92</v>
      </c>
      <c r="I10" s="61">
        <f t="shared" ref="I10:I16" si="11">RANK(H10,H$8:H$16,0)</f>
        <v>2</v>
      </c>
      <c r="J10" s="60">
        <f>VLOOKUP($A10,'Return Data'!$B$7:$R$2292,11,0)</f>
        <v>-1.3667</v>
      </c>
      <c r="K10" s="61">
        <f t="shared" ref="K10:K16" si="12">RANK(J10,J$8:J$16,0)</f>
        <v>3</v>
      </c>
      <c r="L10" s="60">
        <f>VLOOKUP($A10,'Return Data'!$B$7:$R$2292,12,0)</f>
        <v>-6.681</v>
      </c>
      <c r="M10" s="61">
        <f t="shared" ref="M10:M16" si="13">RANK(L10,L$8:L$16,0)</f>
        <v>5</v>
      </c>
      <c r="N10" s="60">
        <f>VLOOKUP($A10,'Return Data'!$B$7:$R$2292,13,0)</f>
        <v>-3.9201000000000001</v>
      </c>
      <c r="O10" s="61">
        <f t="shared" ref="O10:O16" si="14">RANK(N10,N$8:N$16,0)</f>
        <v>9</v>
      </c>
      <c r="P10" s="60">
        <f>VLOOKUP($A10,'Return Data'!$B$7:$R$2292,16,0)</f>
        <v>15.4651</v>
      </c>
      <c r="Q10" s="62">
        <f t="shared" ref="Q10:Q16" si="15">RANK(P10,P$8:P$16,0)</f>
        <v>5</v>
      </c>
    </row>
    <row r="11" spans="1:17" x14ac:dyDescent="0.3">
      <c r="A11" s="58" t="s">
        <v>1824</v>
      </c>
      <c r="B11" s="59">
        <f>VLOOKUP($A11,'Return Data'!$B$7:$R$2292,3,0)</f>
        <v>44777</v>
      </c>
      <c r="C11" s="60">
        <f>VLOOKUP($A11,'Return Data'!$B$7:$R$2292,4,0)</f>
        <v>12.01</v>
      </c>
      <c r="D11" s="60">
        <f>VLOOKUP($A11,'Return Data'!$B$7:$R$2292,8,0)</f>
        <v>3.2673999999999999</v>
      </c>
      <c r="E11" s="61">
        <f t="shared" si="5"/>
        <v>8</v>
      </c>
      <c r="F11" s="60">
        <f>VLOOKUP($A11,'Return Data'!$B$7:$R$2292,9,0)</f>
        <v>10.1835</v>
      </c>
      <c r="G11" s="61">
        <f t="shared" ref="G11" si="16">RANK(F11,F$8:F$16,0)</f>
        <v>5</v>
      </c>
      <c r="H11" s="60">
        <f>VLOOKUP($A11,'Return Data'!$B$7:$R$2292,10,0)</f>
        <v>2.0390999999999999</v>
      </c>
      <c r="I11" s="61">
        <f t="shared" si="11"/>
        <v>9</v>
      </c>
      <c r="J11" s="60">
        <f>VLOOKUP($A11,'Return Data'!$B$7:$R$2292,11,0)</f>
        <v>-8.3904999999999994</v>
      </c>
      <c r="K11" s="61">
        <f t="shared" si="12"/>
        <v>8</v>
      </c>
      <c r="L11" s="60">
        <f>VLOOKUP($A11,'Return Data'!$B$7:$R$2292,12,0)</f>
        <v>-9.6312999999999995</v>
      </c>
      <c r="M11" s="61">
        <f t="shared" ref="M11" si="17">RANK(L11,L$8:L$16,0)</f>
        <v>7</v>
      </c>
      <c r="N11" s="60">
        <f>VLOOKUP($A11,'Return Data'!$B$7:$R$2292,13,0)</f>
        <v>0.67059999999999997</v>
      </c>
      <c r="O11" s="61">
        <f t="shared" ref="O11:O15" si="18">RANK(N11,N$8:N$16,0)</f>
        <v>5</v>
      </c>
      <c r="P11" s="60">
        <f>VLOOKUP($A11,'Return Data'!$B$7:$R$2292,16,0)</f>
        <v>14.244400000000001</v>
      </c>
      <c r="Q11" s="62">
        <f t="shared" si="15"/>
        <v>7</v>
      </c>
    </row>
    <row r="12" spans="1:17" x14ac:dyDescent="0.3">
      <c r="A12" s="58" t="s">
        <v>1826</v>
      </c>
      <c r="B12" s="59">
        <f>VLOOKUP($A12,'Return Data'!$B$7:$R$2292,3,0)</f>
        <v>44777</v>
      </c>
      <c r="C12" s="60">
        <f>VLOOKUP($A12,'Return Data'!$B$7:$R$2292,4,0)</f>
        <v>11.545</v>
      </c>
      <c r="D12" s="60">
        <f>VLOOKUP($A12,'Return Data'!$B$7:$R$2292,8,0)</f>
        <v>4.6881000000000004</v>
      </c>
      <c r="E12" s="61">
        <f t="shared" si="5"/>
        <v>2</v>
      </c>
      <c r="F12" s="60">
        <f>VLOOKUP($A12,'Return Data'!$B$7:$R$2292,9,0)</f>
        <v>10.1938</v>
      </c>
      <c r="G12" s="61">
        <f t="shared" si="6"/>
        <v>4</v>
      </c>
      <c r="H12" s="60">
        <f>VLOOKUP($A12,'Return Data'!$B$7:$R$2292,10,0)</f>
        <v>2.677</v>
      </c>
      <c r="I12" s="61">
        <f t="shared" si="11"/>
        <v>8</v>
      </c>
      <c r="J12" s="60">
        <f>VLOOKUP($A12,'Return Data'!$B$7:$R$2292,11,0)</f>
        <v>-5.9470000000000001</v>
      </c>
      <c r="K12" s="61">
        <f t="shared" si="12"/>
        <v>7</v>
      </c>
      <c r="L12" s="60">
        <f>VLOOKUP($A12,'Return Data'!$B$7:$R$2292,12,0)</f>
        <v>-7.6917</v>
      </c>
      <c r="M12" s="61">
        <f t="shared" si="13"/>
        <v>6</v>
      </c>
      <c r="N12" s="60">
        <f>VLOOKUP($A12,'Return Data'!$B$7:$R$2292,13,0)</f>
        <v>-3.0158</v>
      </c>
      <c r="O12" s="61">
        <f t="shared" si="18"/>
        <v>8</v>
      </c>
      <c r="P12" s="60">
        <f>VLOOKUP($A12,'Return Data'!$B$7:$R$2292,16,0)</f>
        <v>9.0542999999999996</v>
      </c>
      <c r="Q12" s="62">
        <f t="shared" si="15"/>
        <v>9</v>
      </c>
    </row>
    <row r="13" spans="1:17" x14ac:dyDescent="0.3">
      <c r="A13" s="58" t="s">
        <v>2046</v>
      </c>
      <c r="B13" s="59">
        <f>VLOOKUP($A13,'Return Data'!$B$7:$R$2292,3,0)</f>
        <v>44777</v>
      </c>
      <c r="C13" s="60">
        <f>VLOOKUP($A13,'Return Data'!$B$7:$R$2292,4,0)</f>
        <v>29.306999999999999</v>
      </c>
      <c r="D13" s="60">
        <f>VLOOKUP($A13,'Return Data'!$B$7:$R$2292,8,0)</f>
        <v>4.6454000000000004</v>
      </c>
      <c r="E13" s="61">
        <f t="shared" si="5"/>
        <v>3</v>
      </c>
      <c r="F13" s="60">
        <f>VLOOKUP($A13,'Return Data'!$B$7:$R$2292,9,0)</f>
        <v>9.7516999999999996</v>
      </c>
      <c r="G13" s="61">
        <f t="shared" si="6"/>
        <v>6</v>
      </c>
      <c r="H13" s="60">
        <f>VLOOKUP($A13,'Return Data'!$B$7:$R$2292,10,0)</f>
        <v>3.6865000000000001</v>
      </c>
      <c r="I13" s="61">
        <f t="shared" si="11"/>
        <v>4</v>
      </c>
      <c r="J13" s="60">
        <f>VLOOKUP($A13,'Return Data'!$B$7:$R$2292,11,0)</f>
        <v>-0.56999999999999995</v>
      </c>
      <c r="K13" s="61">
        <f t="shared" si="12"/>
        <v>2</v>
      </c>
      <c r="L13" s="60">
        <f>VLOOKUP($A13,'Return Data'!$B$7:$R$2292,12,0)</f>
        <v>-2.7863000000000002</v>
      </c>
      <c r="M13" s="61">
        <f t="shared" si="13"/>
        <v>2</v>
      </c>
      <c r="N13" s="60">
        <f>VLOOKUP($A13,'Return Data'!$B$7:$R$2292,13,0)</f>
        <v>6.1155999999999997</v>
      </c>
      <c r="O13" s="61">
        <f t="shared" si="18"/>
        <v>3</v>
      </c>
      <c r="P13" s="60">
        <f>VLOOKUP($A13,'Return Data'!$B$7:$R$2292,16,0)</f>
        <v>17.3155</v>
      </c>
      <c r="Q13" s="62">
        <f t="shared" si="15"/>
        <v>4</v>
      </c>
    </row>
    <row r="14" spans="1:17" x14ac:dyDescent="0.3">
      <c r="A14" s="58" t="s">
        <v>1828</v>
      </c>
      <c r="B14" s="59">
        <f>VLOOKUP($A14,'Return Data'!$B$7:$R$2292,3,0)</f>
        <v>44777</v>
      </c>
      <c r="C14" s="60">
        <f>VLOOKUP($A14,'Return Data'!$B$7:$R$2292,4,0)</f>
        <v>20.2943</v>
      </c>
      <c r="D14" s="60">
        <f>VLOOKUP($A14,'Return Data'!$B$7:$R$2292,8,0)</f>
        <v>2.6671</v>
      </c>
      <c r="E14" s="61">
        <f t="shared" si="5"/>
        <v>9</v>
      </c>
      <c r="F14" s="60">
        <f>VLOOKUP($A14,'Return Data'!$B$7:$R$2292,9,0)</f>
        <v>10.624000000000001</v>
      </c>
      <c r="G14" s="61">
        <f t="shared" si="6"/>
        <v>3</v>
      </c>
      <c r="H14" s="60">
        <f>VLOOKUP($A14,'Return Data'!$B$7:$R$2292,10,0)</f>
        <v>2.7783000000000002</v>
      </c>
      <c r="I14" s="61">
        <f t="shared" si="11"/>
        <v>7</v>
      </c>
      <c r="J14" s="60">
        <f>VLOOKUP($A14,'Return Data'!$B$7:$R$2292,11,0)</f>
        <v>3.4430999999999998</v>
      </c>
      <c r="K14" s="61">
        <f t="shared" si="12"/>
        <v>1</v>
      </c>
      <c r="L14" s="60">
        <f>VLOOKUP($A14,'Return Data'!$B$7:$R$2292,12,0)</f>
        <v>10.2095</v>
      </c>
      <c r="M14" s="61">
        <f t="shared" si="13"/>
        <v>1</v>
      </c>
      <c r="N14" s="60">
        <f>VLOOKUP($A14,'Return Data'!$B$7:$R$2292,13,0)</f>
        <v>18.220400000000001</v>
      </c>
      <c r="O14" s="61">
        <f t="shared" si="18"/>
        <v>1</v>
      </c>
      <c r="P14" s="60">
        <f>VLOOKUP($A14,'Return Data'!$B$7:$R$2292,16,0)</f>
        <v>50.011600000000001</v>
      </c>
      <c r="Q14" s="62">
        <f t="shared" si="15"/>
        <v>1</v>
      </c>
    </row>
    <row r="15" spans="1:17" x14ac:dyDescent="0.3">
      <c r="A15" s="58" t="s">
        <v>51</v>
      </c>
      <c r="B15" s="59">
        <f>VLOOKUP($A15,'Return Data'!$B$7:$R$2292,3,0)</f>
        <v>44777</v>
      </c>
      <c r="C15" s="60">
        <f>VLOOKUP($A15,'Return Data'!$B$7:$R$2292,4,0)</f>
        <v>16.41</v>
      </c>
      <c r="D15" s="60">
        <f>VLOOKUP($A15,'Return Data'!$B$7:$R$2292,8,0)</f>
        <v>3.2725</v>
      </c>
      <c r="E15" s="61">
        <f t="shared" si="5"/>
        <v>7</v>
      </c>
      <c r="F15" s="60">
        <f>VLOOKUP($A15,'Return Data'!$B$7:$R$2292,9,0)</f>
        <v>8.9641000000000002</v>
      </c>
      <c r="G15" s="61">
        <f t="shared" si="6"/>
        <v>8</v>
      </c>
      <c r="H15" s="60">
        <f>VLOOKUP($A15,'Return Data'!$B$7:$R$2292,10,0)</f>
        <v>3.7951000000000001</v>
      </c>
      <c r="I15" s="61">
        <f t="shared" si="11"/>
        <v>3</v>
      </c>
      <c r="J15" s="60">
        <f>VLOOKUP($A15,'Return Data'!$B$7:$R$2292,11,0)</f>
        <v>-2.3214000000000001</v>
      </c>
      <c r="K15" s="61">
        <f t="shared" si="12"/>
        <v>5</v>
      </c>
      <c r="L15" s="60">
        <f>VLOOKUP($A15,'Return Data'!$B$7:$R$2292,12,0)</f>
        <v>-4.4820000000000002</v>
      </c>
      <c r="M15" s="61">
        <f t="shared" si="13"/>
        <v>3</v>
      </c>
      <c r="N15" s="60">
        <f>VLOOKUP($A15,'Return Data'!$B$7:$R$2292,13,0)</f>
        <v>0.79849999999999999</v>
      </c>
      <c r="O15" s="61">
        <f t="shared" si="18"/>
        <v>4</v>
      </c>
      <c r="P15" s="60">
        <f>VLOOKUP($A15,'Return Data'!$B$7:$R$2292,16,0)</f>
        <v>17.534400000000002</v>
      </c>
      <c r="Q15" s="62">
        <f t="shared" si="15"/>
        <v>3</v>
      </c>
    </row>
    <row r="16" spans="1:17" x14ac:dyDescent="0.3">
      <c r="A16" s="58" t="s">
        <v>52</v>
      </c>
      <c r="B16" s="59">
        <f>VLOOKUP($A16,'Return Data'!$B$7:$R$2292,3,0)</f>
        <v>44777</v>
      </c>
      <c r="C16" s="60">
        <f>VLOOKUP($A16,'Return Data'!$B$7:$R$2292,4,0)</f>
        <v>717.53140633005501</v>
      </c>
      <c r="D16" s="60">
        <f>VLOOKUP($A16,'Return Data'!$B$7:$R$2292,8,0)</f>
        <v>3.9634</v>
      </c>
      <c r="E16" s="61">
        <f t="shared" si="5"/>
        <v>5</v>
      </c>
      <c r="F16" s="60">
        <f>VLOOKUP($A16,'Return Data'!$B$7:$R$2292,9,0)</f>
        <v>9.6938999999999993</v>
      </c>
      <c r="G16" s="61">
        <f t="shared" si="6"/>
        <v>7</v>
      </c>
      <c r="H16" s="60">
        <f>VLOOKUP($A16,'Return Data'!$B$7:$R$2292,10,0)</f>
        <v>6.1528999999999998</v>
      </c>
      <c r="I16" s="61">
        <f t="shared" si="11"/>
        <v>1</v>
      </c>
      <c r="J16" s="60">
        <f>VLOOKUP($A16,'Return Data'!$B$7:$R$2292,11,0)</f>
        <v>-2.1915</v>
      </c>
      <c r="K16" s="61">
        <f t="shared" si="12"/>
        <v>4</v>
      </c>
      <c r="L16" s="60">
        <f>VLOOKUP($A16,'Return Data'!$B$7:$R$2292,12,0)</f>
        <v>-5.0060000000000002</v>
      </c>
      <c r="M16" s="61">
        <f t="shared" si="13"/>
        <v>4</v>
      </c>
      <c r="N16" s="60">
        <f>VLOOKUP($A16,'Return Data'!$B$7:$R$2292,13,0)</f>
        <v>6.1291000000000002</v>
      </c>
      <c r="O16" s="61">
        <f t="shared" si="14"/>
        <v>2</v>
      </c>
      <c r="P16" s="60">
        <f>VLOOKUP($A16,'Return Data'!$B$7:$R$2292,16,0)</f>
        <v>14.474500000000001</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4.0039111111111119</v>
      </c>
      <c r="E18" s="69"/>
      <c r="F18" s="70">
        <f>AVERAGE(F8:F16)</f>
        <v>10.008666666666665</v>
      </c>
      <c r="G18" s="69"/>
      <c r="H18" s="70">
        <f>AVERAGE(H8:H16)</f>
        <v>3.5123666666666669</v>
      </c>
      <c r="I18" s="69"/>
      <c r="J18" s="70">
        <f>AVERAGE(J8:J16)</f>
        <v>-3.3701777777777777</v>
      </c>
      <c r="K18" s="69"/>
      <c r="L18" s="70">
        <f>AVERAGE(L8:L16)</f>
        <v>-5.5399888888888889</v>
      </c>
      <c r="M18" s="69"/>
      <c r="N18" s="70">
        <f>AVERAGE(N8:N16)</f>
        <v>2.656077777777778</v>
      </c>
      <c r="O18" s="69"/>
      <c r="P18" s="70">
        <f>AVERAGE(P8:P16)</f>
        <v>18.729955555555556</v>
      </c>
      <c r="Q18" s="71"/>
    </row>
    <row r="19" spans="1:17" x14ac:dyDescent="0.3">
      <c r="A19" s="68" t="s">
        <v>28</v>
      </c>
      <c r="B19" s="69"/>
      <c r="C19" s="69"/>
      <c r="D19" s="70">
        <f>MIN(D8:D16)</f>
        <v>2.6671</v>
      </c>
      <c r="E19" s="69"/>
      <c r="F19" s="70">
        <f>MIN(F8:F16)</f>
        <v>7.98</v>
      </c>
      <c r="G19" s="69"/>
      <c r="H19" s="70">
        <f>MIN(H8:H16)</f>
        <v>2.0390999999999999</v>
      </c>
      <c r="I19" s="69"/>
      <c r="J19" s="70">
        <f>MIN(J8:J16)</f>
        <v>-8.5347000000000008</v>
      </c>
      <c r="K19" s="69"/>
      <c r="L19" s="70">
        <f>MIN(L8:L16)</f>
        <v>-12.877700000000001</v>
      </c>
      <c r="M19" s="69"/>
      <c r="N19" s="70">
        <f>MIN(N8:N16)</f>
        <v>-3.9201000000000001</v>
      </c>
      <c r="O19" s="69"/>
      <c r="P19" s="70">
        <f>MIN(P8:P16)</f>
        <v>9.0542999999999996</v>
      </c>
      <c r="Q19" s="71"/>
    </row>
    <row r="20" spans="1:17" ht="15" thickBot="1" x14ac:dyDescent="0.35">
      <c r="A20" s="72" t="s">
        <v>29</v>
      </c>
      <c r="B20" s="73"/>
      <c r="C20" s="73"/>
      <c r="D20" s="74">
        <f>MAX(D8:D16)</f>
        <v>5.4775</v>
      </c>
      <c r="E20" s="73"/>
      <c r="F20" s="74">
        <f>MAX(F8:F16)</f>
        <v>11.5101</v>
      </c>
      <c r="G20" s="73"/>
      <c r="H20" s="74">
        <f>MAX(H8:H16)</f>
        <v>6.1528999999999998</v>
      </c>
      <c r="I20" s="73"/>
      <c r="J20" s="74">
        <f>MAX(J8:J16)</f>
        <v>3.4430999999999998</v>
      </c>
      <c r="K20" s="73"/>
      <c r="L20" s="74">
        <f>MAX(L8:L16)</f>
        <v>10.2095</v>
      </c>
      <c r="M20" s="73"/>
      <c r="N20" s="74">
        <f>MAX(N8:N16)</f>
        <v>18.220400000000001</v>
      </c>
      <c r="O20" s="73"/>
      <c r="P20" s="74">
        <f>MAX(P8:P16)</f>
        <v>50.011600000000001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44777</v>
      </c>
      <c r="C8" s="60">
        <f>VLOOKUP($A8,'Return Data'!$B$7:$R$2292,4,0)</f>
        <v>41.0351</v>
      </c>
      <c r="D8" s="60">
        <f>VLOOKUP($A8,'Return Data'!$B$7:$R$2292,9,0)</f>
        <v>12.3954</v>
      </c>
      <c r="E8" s="61">
        <f t="shared" ref="E8:E31" si="0">RANK(D8,D$8:D$31,0)</f>
        <v>1</v>
      </c>
      <c r="F8" s="60">
        <f>VLOOKUP($A8,'Return Data'!$B$7:$R$2292,10,0)</f>
        <v>6.7821999999999996</v>
      </c>
      <c r="G8" s="61">
        <f t="shared" ref="G8:G31" si="1">RANK(F8,F$8:F$31,0)</f>
        <v>2</v>
      </c>
      <c r="H8" s="60">
        <f>VLOOKUP($A8,'Return Data'!$B$7:$R$2292,11,0)</f>
        <v>4.7554999999999996</v>
      </c>
      <c r="I8" s="61">
        <f t="shared" ref="I8:I31" si="2">RANK(H8,H$8:H$31,0)</f>
        <v>3</v>
      </c>
      <c r="J8" s="60">
        <f>VLOOKUP($A8,'Return Data'!$B$7:$R$2292,12,0)</f>
        <v>4.1459999999999999</v>
      </c>
      <c r="K8" s="61">
        <f t="shared" ref="K8:K31" si="3">RANK(J8,J$8:J$31,0)</f>
        <v>2</v>
      </c>
      <c r="L8" s="60">
        <f>VLOOKUP($A8,'Return Data'!$B$7:$R$2292,13,0)</f>
        <v>4.3133999999999997</v>
      </c>
      <c r="M8" s="61">
        <f t="shared" ref="M8:M31" si="4">RANK(L8,L$8:L$31,0)</f>
        <v>6</v>
      </c>
      <c r="N8" s="60">
        <f>VLOOKUP($A8,'Return Data'!$B$7:$R$2292,17,0)</f>
        <v>5.58</v>
      </c>
      <c r="O8" s="61">
        <f t="shared" ref="O8:O31" si="5">RANK(N8,N$8:N$31,0)</f>
        <v>5</v>
      </c>
      <c r="P8" s="60">
        <f>VLOOKUP($A8,'Return Data'!$B$7:$R$2292,14,0)</f>
        <v>7.1661999999999999</v>
      </c>
      <c r="Q8" s="61">
        <f t="shared" ref="Q8:Q23" si="6">RANK(P8,P$8:P$31,0)</f>
        <v>4</v>
      </c>
      <c r="R8" s="60">
        <f>VLOOKUP($A8,'Return Data'!$B$7:$R$2292,16,0)</f>
        <v>8.8405000000000005</v>
      </c>
      <c r="S8" s="62">
        <f t="shared" ref="S8:S31" si="7">RANK(R8,R$8:R$31,0)</f>
        <v>1</v>
      </c>
    </row>
    <row r="9" spans="1:19" x14ac:dyDescent="0.3">
      <c r="A9" s="77" t="s">
        <v>1305</v>
      </c>
      <c r="B9" s="59">
        <f>VLOOKUP($A9,'Return Data'!$B$7:$R$2292,3,0)</f>
        <v>44777</v>
      </c>
      <c r="C9" s="60">
        <f>VLOOKUP($A9,'Return Data'!$B$7:$R$2292,4,0)</f>
        <v>26.923200000000001</v>
      </c>
      <c r="D9" s="60">
        <f>VLOOKUP($A9,'Return Data'!$B$7:$R$2292,9,0)</f>
        <v>9.4559999999999995</v>
      </c>
      <c r="E9" s="61">
        <f t="shared" si="0"/>
        <v>9</v>
      </c>
      <c r="F9" s="60">
        <f>VLOOKUP($A9,'Return Data'!$B$7:$R$2292,10,0)</f>
        <v>5.6844000000000001</v>
      </c>
      <c r="G9" s="61">
        <f t="shared" si="1"/>
        <v>7</v>
      </c>
      <c r="H9" s="60">
        <f>VLOOKUP($A9,'Return Data'!$B$7:$R$2292,11,0)</f>
        <v>3.8866999999999998</v>
      </c>
      <c r="I9" s="61">
        <f t="shared" si="2"/>
        <v>4</v>
      </c>
      <c r="J9" s="60">
        <f>VLOOKUP($A9,'Return Data'!$B$7:$R$2292,12,0)</f>
        <v>3.6326999999999998</v>
      </c>
      <c r="K9" s="61">
        <f t="shared" si="3"/>
        <v>4</v>
      </c>
      <c r="L9" s="60">
        <f>VLOOKUP($A9,'Return Data'!$B$7:$R$2292,13,0)</f>
        <v>3.8287</v>
      </c>
      <c r="M9" s="61">
        <f t="shared" si="4"/>
        <v>7</v>
      </c>
      <c r="N9" s="60">
        <f>VLOOKUP($A9,'Return Data'!$B$7:$R$2292,17,0)</f>
        <v>4.6020000000000003</v>
      </c>
      <c r="O9" s="61">
        <f t="shared" si="5"/>
        <v>9</v>
      </c>
      <c r="P9" s="60">
        <f>VLOOKUP($A9,'Return Data'!$B$7:$R$2292,14,0)</f>
        <v>6.8802000000000003</v>
      </c>
      <c r="Q9" s="61">
        <f t="shared" si="6"/>
        <v>7</v>
      </c>
      <c r="R9" s="60">
        <f>VLOOKUP($A9,'Return Data'!$B$7:$R$2292,16,0)</f>
        <v>8.3039000000000005</v>
      </c>
      <c r="S9" s="62">
        <f t="shared" si="7"/>
        <v>3</v>
      </c>
    </row>
    <row r="10" spans="1:19" x14ac:dyDescent="0.3">
      <c r="A10" s="77" t="s">
        <v>1991</v>
      </c>
      <c r="B10" s="59">
        <f>VLOOKUP($A10,'Return Data'!$B$7:$R$2292,3,0)</f>
        <v>44777</v>
      </c>
      <c r="C10" s="60">
        <f>VLOOKUP($A10,'Return Data'!$B$7:$R$2292,4,0)</f>
        <v>25.313600000000001</v>
      </c>
      <c r="D10" s="60">
        <f>VLOOKUP($A10,'Return Data'!$B$7:$R$2292,9,0)</f>
        <v>8.9751999999999992</v>
      </c>
      <c r="E10" s="61">
        <f t="shared" si="0"/>
        <v>12</v>
      </c>
      <c r="F10" s="60">
        <f>VLOOKUP($A10,'Return Data'!$B$7:$R$2292,10,0)</f>
        <v>4.5273000000000003</v>
      </c>
      <c r="G10" s="61">
        <f t="shared" si="1"/>
        <v>18</v>
      </c>
      <c r="H10" s="60">
        <f>VLOOKUP($A10,'Return Data'!$B$7:$R$2292,11,0)</f>
        <v>2.2921999999999998</v>
      </c>
      <c r="I10" s="61">
        <f t="shared" si="2"/>
        <v>23</v>
      </c>
      <c r="J10" s="60">
        <f>VLOOKUP($A10,'Return Data'!$B$7:$R$2292,12,0)</f>
        <v>2.6202000000000001</v>
      </c>
      <c r="K10" s="61">
        <f t="shared" si="3"/>
        <v>17</v>
      </c>
      <c r="L10" s="60">
        <f>VLOOKUP($A10,'Return Data'!$B$7:$R$2292,13,0)</f>
        <v>2.9628000000000001</v>
      </c>
      <c r="M10" s="61">
        <f t="shared" si="4"/>
        <v>17</v>
      </c>
      <c r="N10" s="60">
        <f>VLOOKUP($A10,'Return Data'!$B$7:$R$2292,17,0)</f>
        <v>4.1989000000000001</v>
      </c>
      <c r="O10" s="61">
        <f t="shared" si="5"/>
        <v>11</v>
      </c>
      <c r="P10" s="60">
        <f>VLOOKUP($A10,'Return Data'!$B$7:$R$2292,14,0)</f>
        <v>5.7314999999999996</v>
      </c>
      <c r="Q10" s="61">
        <f t="shared" si="6"/>
        <v>19</v>
      </c>
      <c r="R10" s="60">
        <f>VLOOKUP($A10,'Return Data'!$B$7:$R$2292,16,0)</f>
        <v>8.1014999999999997</v>
      </c>
      <c r="S10" s="62">
        <f t="shared" si="7"/>
        <v>7</v>
      </c>
    </row>
    <row r="11" spans="1:19" x14ac:dyDescent="0.3">
      <c r="A11" s="77" t="s">
        <v>2040</v>
      </c>
      <c r="B11" s="59">
        <f>VLOOKUP($A11,'Return Data'!$B$7:$R$2292,3,0)</f>
        <v>44777</v>
      </c>
      <c r="C11" s="60">
        <f>VLOOKUP($A11,'Return Data'!$B$7:$R$2292,4,0)</f>
        <v>21.870999999999999</v>
      </c>
      <c r="D11" s="60">
        <f>VLOOKUP($A11,'Return Data'!$B$7:$R$2292,9,0)</f>
        <v>8.8628</v>
      </c>
      <c r="E11" s="61">
        <f t="shared" si="0"/>
        <v>15</v>
      </c>
      <c r="F11" s="60">
        <f>VLOOKUP($A11,'Return Data'!$B$7:$R$2292,10,0)</f>
        <v>5.0148000000000001</v>
      </c>
      <c r="G11" s="61">
        <f t="shared" si="1"/>
        <v>12</v>
      </c>
      <c r="H11" s="60">
        <f>VLOOKUP($A11,'Return Data'!$B$7:$R$2292,11,0)</f>
        <v>33.6858</v>
      </c>
      <c r="I11" s="61">
        <f t="shared" si="2"/>
        <v>1</v>
      </c>
      <c r="J11" s="60">
        <f>VLOOKUP($A11,'Return Data'!$B$7:$R$2292,12,0)</f>
        <v>23.159300000000002</v>
      </c>
      <c r="K11" s="61">
        <f t="shared" si="3"/>
        <v>1</v>
      </c>
      <c r="L11" s="60">
        <f>VLOOKUP($A11,'Return Data'!$B$7:$R$2292,13,0)</f>
        <v>18.000900000000001</v>
      </c>
      <c r="M11" s="61">
        <f t="shared" si="4"/>
        <v>1</v>
      </c>
      <c r="N11" s="60">
        <f>VLOOKUP($A11,'Return Data'!$B$7:$R$2292,17,0)</f>
        <v>11.2195</v>
      </c>
      <c r="O11" s="61">
        <f t="shared" si="5"/>
        <v>1</v>
      </c>
      <c r="P11" s="60">
        <f>VLOOKUP($A11,'Return Data'!$B$7:$R$2292,14,0)</f>
        <v>4.4212999999999996</v>
      </c>
      <c r="Q11" s="61">
        <f t="shared" si="6"/>
        <v>21</v>
      </c>
      <c r="R11" s="60">
        <f>VLOOKUP($A11,'Return Data'!$B$7:$R$2292,16,0)</f>
        <v>5.9695999999999998</v>
      </c>
      <c r="S11" s="62">
        <f t="shared" si="7"/>
        <v>24</v>
      </c>
    </row>
    <row r="12" spans="1:19" x14ac:dyDescent="0.3">
      <c r="A12" s="77" t="s">
        <v>1309</v>
      </c>
      <c r="B12" s="59">
        <f>VLOOKUP($A12,'Return Data'!$B$7:$R$2292,3,0)</f>
        <v>44777</v>
      </c>
      <c r="C12" s="60">
        <f>VLOOKUP($A12,'Return Data'!$B$7:$R$2292,4,0)</f>
        <v>22.568200000000001</v>
      </c>
      <c r="D12" s="60">
        <f>VLOOKUP($A12,'Return Data'!$B$7:$R$2292,9,0)</f>
        <v>8.4494000000000007</v>
      </c>
      <c r="E12" s="61">
        <f t="shared" si="0"/>
        <v>16</v>
      </c>
      <c r="F12" s="60">
        <f>VLOOKUP($A12,'Return Data'!$B$7:$R$2292,10,0)</f>
        <v>4.8994</v>
      </c>
      <c r="G12" s="61">
        <f t="shared" si="1"/>
        <v>14</v>
      </c>
      <c r="H12" s="60">
        <f>VLOOKUP($A12,'Return Data'!$B$7:$R$2292,11,0)</f>
        <v>3.0265</v>
      </c>
      <c r="I12" s="61">
        <f t="shared" si="2"/>
        <v>16</v>
      </c>
      <c r="J12" s="60">
        <f>VLOOKUP($A12,'Return Data'!$B$7:$R$2292,12,0)</f>
        <v>2.7808999999999999</v>
      </c>
      <c r="K12" s="61">
        <f t="shared" si="3"/>
        <v>14</v>
      </c>
      <c r="L12" s="60">
        <f>VLOOKUP($A12,'Return Data'!$B$7:$R$2292,13,0)</f>
        <v>2.8172999999999999</v>
      </c>
      <c r="M12" s="61">
        <f t="shared" si="4"/>
        <v>19</v>
      </c>
      <c r="N12" s="60">
        <f>VLOOKUP($A12,'Return Data'!$B$7:$R$2292,17,0)</f>
        <v>3.7107999999999999</v>
      </c>
      <c r="O12" s="61">
        <f t="shared" si="5"/>
        <v>21</v>
      </c>
      <c r="P12" s="60">
        <f>VLOOKUP($A12,'Return Data'!$B$7:$R$2292,14,0)</f>
        <v>5.8620000000000001</v>
      </c>
      <c r="Q12" s="61">
        <f t="shared" si="6"/>
        <v>18</v>
      </c>
      <c r="R12" s="60">
        <f>VLOOKUP($A12,'Return Data'!$B$7:$R$2292,16,0)</f>
        <v>7.2874999999999996</v>
      </c>
      <c r="S12" s="62">
        <f t="shared" si="7"/>
        <v>18</v>
      </c>
    </row>
    <row r="13" spans="1:19" x14ac:dyDescent="0.3">
      <c r="A13" s="77" t="s">
        <v>1311</v>
      </c>
      <c r="B13" s="59">
        <f>VLOOKUP($A13,'Return Data'!$B$7:$R$2292,3,0)</f>
        <v>44777</v>
      </c>
      <c r="C13" s="60">
        <f>VLOOKUP($A13,'Return Data'!$B$7:$R$2292,4,0)</f>
        <v>40.817700000000002</v>
      </c>
      <c r="D13" s="60">
        <f>VLOOKUP($A13,'Return Data'!$B$7:$R$2292,9,0)</f>
        <v>8.8642000000000003</v>
      </c>
      <c r="E13" s="61">
        <f t="shared" si="0"/>
        <v>14</v>
      </c>
      <c r="F13" s="60">
        <f>VLOOKUP($A13,'Return Data'!$B$7:$R$2292,10,0)</f>
        <v>4.8673999999999999</v>
      </c>
      <c r="G13" s="61">
        <f t="shared" si="1"/>
        <v>15</v>
      </c>
      <c r="H13" s="60">
        <f>VLOOKUP($A13,'Return Data'!$B$7:$R$2292,11,0)</f>
        <v>3.2403</v>
      </c>
      <c r="I13" s="61">
        <f t="shared" si="2"/>
        <v>11</v>
      </c>
      <c r="J13" s="60">
        <f>VLOOKUP($A13,'Return Data'!$B$7:$R$2292,12,0)</f>
        <v>2.9782000000000002</v>
      </c>
      <c r="K13" s="61">
        <f t="shared" si="3"/>
        <v>12</v>
      </c>
      <c r="L13" s="60">
        <f>VLOOKUP($A13,'Return Data'!$B$7:$R$2292,13,0)</f>
        <v>2.9447999999999999</v>
      </c>
      <c r="M13" s="61">
        <f t="shared" si="4"/>
        <v>18</v>
      </c>
      <c r="N13" s="60">
        <f>VLOOKUP($A13,'Return Data'!$B$7:$R$2292,17,0)</f>
        <v>3.9603000000000002</v>
      </c>
      <c r="O13" s="61">
        <f t="shared" si="5"/>
        <v>15</v>
      </c>
      <c r="P13" s="60">
        <f>VLOOKUP($A13,'Return Data'!$B$7:$R$2292,14,0)</f>
        <v>6.1969000000000003</v>
      </c>
      <c r="Q13" s="61">
        <f t="shared" si="6"/>
        <v>11</v>
      </c>
      <c r="R13" s="60">
        <f>VLOOKUP($A13,'Return Data'!$B$7:$R$2292,16,0)</f>
        <v>7.9668000000000001</v>
      </c>
      <c r="S13" s="62">
        <f t="shared" si="7"/>
        <v>9</v>
      </c>
    </row>
    <row r="14" spans="1:19" x14ac:dyDescent="0.3">
      <c r="A14" s="77" t="s">
        <v>1321</v>
      </c>
      <c r="B14" s="59">
        <f>VLOOKUP($A14,'Return Data'!$B$7:$R$2292,3,0)</f>
        <v>44777</v>
      </c>
      <c r="C14" s="60">
        <f>VLOOKUP($A14,'Return Data'!$B$7:$R$2292,4,0)</f>
        <v>4758.1477000000004</v>
      </c>
      <c r="D14" s="60">
        <f>VLOOKUP($A14,'Return Data'!$B$7:$R$2292,9,0)</f>
        <v>7.9066999999999998</v>
      </c>
      <c r="E14" s="61">
        <f t="shared" si="0"/>
        <v>19</v>
      </c>
      <c r="F14" s="60">
        <f>VLOOKUP($A14,'Return Data'!$B$7:$R$2292,10,0)</f>
        <v>6.125</v>
      </c>
      <c r="G14" s="61">
        <f t="shared" si="1"/>
        <v>4</v>
      </c>
      <c r="H14" s="60">
        <f>VLOOKUP($A14,'Return Data'!$B$7:$R$2292,11,0)</f>
        <v>1.5061</v>
      </c>
      <c r="I14" s="61">
        <f t="shared" si="2"/>
        <v>24</v>
      </c>
      <c r="J14" s="60">
        <f>VLOOKUP($A14,'Return Data'!$B$7:$R$2292,12,0)</f>
        <v>2.5514000000000001</v>
      </c>
      <c r="K14" s="61">
        <f t="shared" si="3"/>
        <v>20</v>
      </c>
      <c r="L14" s="60">
        <f>VLOOKUP($A14,'Return Data'!$B$7:$R$2292,13,0)</f>
        <v>12.089700000000001</v>
      </c>
      <c r="M14" s="61">
        <f t="shared" si="4"/>
        <v>2</v>
      </c>
      <c r="N14" s="60">
        <f>VLOOKUP($A14,'Return Data'!$B$7:$R$2292,17,0)</f>
        <v>9.8611000000000004</v>
      </c>
      <c r="O14" s="61">
        <f t="shared" si="5"/>
        <v>2</v>
      </c>
      <c r="P14" s="60">
        <f>VLOOKUP($A14,'Return Data'!$B$7:$R$2292,14,0)</f>
        <v>3.6675</v>
      </c>
      <c r="Q14" s="61">
        <f t="shared" si="6"/>
        <v>23</v>
      </c>
      <c r="R14" s="60">
        <f>VLOOKUP($A14,'Return Data'!$B$7:$R$2292,16,0)</f>
        <v>7.8536999999999999</v>
      </c>
      <c r="S14" s="62">
        <f t="shared" si="7"/>
        <v>12</v>
      </c>
    </row>
    <row r="15" spans="1:19" x14ac:dyDescent="0.3">
      <c r="A15" s="77" t="s">
        <v>1323</v>
      </c>
      <c r="B15" s="59">
        <f>VLOOKUP($A15,'Return Data'!$B$7:$R$2292,3,0)</f>
        <v>44777</v>
      </c>
      <c r="C15" s="60">
        <f>VLOOKUP($A15,'Return Data'!$B$7:$R$2292,4,0)</f>
        <v>26.411200000000001</v>
      </c>
      <c r="D15" s="60">
        <f>VLOOKUP($A15,'Return Data'!$B$7:$R$2292,9,0)</f>
        <v>9.7133000000000003</v>
      </c>
      <c r="E15" s="61">
        <f t="shared" si="0"/>
        <v>7</v>
      </c>
      <c r="F15" s="60">
        <f>VLOOKUP($A15,'Return Data'!$B$7:$R$2292,10,0)</f>
        <v>5.7885</v>
      </c>
      <c r="G15" s="61">
        <f t="shared" si="1"/>
        <v>6</v>
      </c>
      <c r="H15" s="60">
        <f>VLOOKUP($A15,'Return Data'!$B$7:$R$2292,11,0)</f>
        <v>3.512</v>
      </c>
      <c r="I15" s="61">
        <f t="shared" si="2"/>
        <v>6</v>
      </c>
      <c r="J15" s="60">
        <f>VLOOKUP($A15,'Return Data'!$B$7:$R$2292,12,0)</f>
        <v>3.0507</v>
      </c>
      <c r="K15" s="61">
        <f t="shared" si="3"/>
        <v>11</v>
      </c>
      <c r="L15" s="60">
        <f>VLOOKUP($A15,'Return Data'!$B$7:$R$2292,13,0)</f>
        <v>3.4333999999999998</v>
      </c>
      <c r="M15" s="61">
        <f t="shared" si="4"/>
        <v>10</v>
      </c>
      <c r="N15" s="60">
        <f>VLOOKUP($A15,'Return Data'!$B$7:$R$2292,17,0)</f>
        <v>4.6395</v>
      </c>
      <c r="O15" s="61">
        <f t="shared" si="5"/>
        <v>8</v>
      </c>
      <c r="P15" s="60">
        <f>VLOOKUP($A15,'Return Data'!$B$7:$R$2292,14,0)</f>
        <v>6.9664999999999999</v>
      </c>
      <c r="Q15" s="61">
        <f t="shared" si="6"/>
        <v>5</v>
      </c>
      <c r="R15" s="60">
        <f>VLOOKUP($A15,'Return Data'!$B$7:$R$2292,16,0)</f>
        <v>8.1560000000000006</v>
      </c>
      <c r="S15" s="62">
        <f t="shared" si="7"/>
        <v>5</v>
      </c>
    </row>
    <row r="16" spans="1:19" x14ac:dyDescent="0.3">
      <c r="A16" s="77" t="s">
        <v>1325</v>
      </c>
      <c r="B16" s="59">
        <f>VLOOKUP($A16,'Return Data'!$B$7:$R$2292,3,0)</f>
        <v>44777</v>
      </c>
      <c r="C16" s="60">
        <f>VLOOKUP($A16,'Return Data'!$B$7:$R$2292,4,0)</f>
        <v>35.139800000000001</v>
      </c>
      <c r="D16" s="60">
        <f>VLOOKUP($A16,'Return Data'!$B$7:$R$2292,9,0)</f>
        <v>7.1703000000000001</v>
      </c>
      <c r="E16" s="61">
        <f t="shared" si="0"/>
        <v>21</v>
      </c>
      <c r="F16" s="60">
        <f>VLOOKUP($A16,'Return Data'!$B$7:$R$2292,10,0)</f>
        <v>3.5609999999999999</v>
      </c>
      <c r="G16" s="61">
        <f t="shared" si="1"/>
        <v>24</v>
      </c>
      <c r="H16" s="60">
        <f>VLOOKUP($A16,'Return Data'!$B$7:$R$2292,11,0)</f>
        <v>2.3319000000000001</v>
      </c>
      <c r="I16" s="61">
        <f t="shared" si="2"/>
        <v>21</v>
      </c>
      <c r="J16" s="60">
        <f>VLOOKUP($A16,'Return Data'!$B$7:$R$2292,12,0)</f>
        <v>2.4476</v>
      </c>
      <c r="K16" s="61">
        <f t="shared" si="3"/>
        <v>21</v>
      </c>
      <c r="L16" s="60">
        <f>VLOOKUP($A16,'Return Data'!$B$7:$R$2292,13,0)</f>
        <v>2.6444000000000001</v>
      </c>
      <c r="M16" s="61">
        <f t="shared" si="4"/>
        <v>22</v>
      </c>
      <c r="N16" s="60">
        <f>VLOOKUP($A16,'Return Data'!$B$7:$R$2292,17,0)</f>
        <v>3.7869000000000002</v>
      </c>
      <c r="O16" s="61">
        <f t="shared" si="5"/>
        <v>19</v>
      </c>
      <c r="P16" s="60">
        <f>VLOOKUP($A16,'Return Data'!$B$7:$R$2292,14,0)</f>
        <v>5.0152999999999999</v>
      </c>
      <c r="Q16" s="61">
        <f t="shared" si="6"/>
        <v>20</v>
      </c>
      <c r="R16" s="60">
        <f>VLOOKUP($A16,'Return Data'!$B$7:$R$2292,16,0)</f>
        <v>6.4734999999999996</v>
      </c>
      <c r="S16" s="62">
        <f t="shared" si="7"/>
        <v>23</v>
      </c>
    </row>
    <row r="17" spans="1:19" x14ac:dyDescent="0.3">
      <c r="A17" s="77" t="s">
        <v>1327</v>
      </c>
      <c r="B17" s="59">
        <f>VLOOKUP($A17,'Return Data'!$B$7:$R$2292,3,0)</f>
        <v>44777</v>
      </c>
      <c r="C17" s="60">
        <f>VLOOKUP($A17,'Return Data'!$B$7:$R$2292,4,0)</f>
        <v>51.833199999999998</v>
      </c>
      <c r="D17" s="60">
        <f>VLOOKUP($A17,'Return Data'!$B$7:$R$2292,9,0)</f>
        <v>12.031499999999999</v>
      </c>
      <c r="E17" s="61">
        <f t="shared" si="0"/>
        <v>3</v>
      </c>
      <c r="F17" s="60">
        <f>VLOOKUP($A17,'Return Data'!$B$7:$R$2292,10,0)</f>
        <v>7.9074</v>
      </c>
      <c r="G17" s="61">
        <f t="shared" si="1"/>
        <v>1</v>
      </c>
      <c r="H17" s="60">
        <f>VLOOKUP($A17,'Return Data'!$B$7:$R$2292,11,0)</f>
        <v>5.3635000000000002</v>
      </c>
      <c r="I17" s="61">
        <f t="shared" si="2"/>
        <v>2</v>
      </c>
      <c r="J17" s="60">
        <f>VLOOKUP($A17,'Return Data'!$B$7:$R$2292,12,0)</f>
        <v>3.8843999999999999</v>
      </c>
      <c r="K17" s="61">
        <f t="shared" si="3"/>
        <v>3</v>
      </c>
      <c r="L17" s="60">
        <f>VLOOKUP($A17,'Return Data'!$B$7:$R$2292,13,0)</f>
        <v>4.3684000000000003</v>
      </c>
      <c r="M17" s="61">
        <f t="shared" si="4"/>
        <v>5</v>
      </c>
      <c r="N17" s="60">
        <f>VLOOKUP($A17,'Return Data'!$B$7:$R$2292,17,0)</f>
        <v>5.1647999999999996</v>
      </c>
      <c r="O17" s="61">
        <f t="shared" si="5"/>
        <v>6</v>
      </c>
      <c r="P17" s="60">
        <f>VLOOKUP($A17,'Return Data'!$B$7:$R$2292,14,0)</f>
        <v>7.3619000000000003</v>
      </c>
      <c r="Q17" s="61">
        <f t="shared" si="6"/>
        <v>3</v>
      </c>
      <c r="R17" s="60">
        <f>VLOOKUP($A17,'Return Data'!$B$7:$R$2292,16,0)</f>
        <v>8.6240000000000006</v>
      </c>
      <c r="S17" s="62">
        <f t="shared" si="7"/>
        <v>2</v>
      </c>
    </row>
    <row r="18" spans="1:19" x14ac:dyDescent="0.3">
      <c r="A18" s="77" t="s">
        <v>1329</v>
      </c>
      <c r="B18" s="59">
        <f>VLOOKUP($A18,'Return Data'!$B$7:$R$2292,3,0)</f>
        <v>44777</v>
      </c>
      <c r="C18" s="60">
        <f>VLOOKUP($A18,'Return Data'!$B$7:$R$2292,4,0)</f>
        <v>24.271999999999998</v>
      </c>
      <c r="D18" s="60">
        <f>VLOOKUP($A18,'Return Data'!$B$7:$R$2292,9,0)</f>
        <v>10.6561</v>
      </c>
      <c r="E18" s="61">
        <f t="shared" si="0"/>
        <v>5</v>
      </c>
      <c r="F18" s="60">
        <f>VLOOKUP($A18,'Return Data'!$B$7:$R$2292,10,0)</f>
        <v>5.9679000000000002</v>
      </c>
      <c r="G18" s="61">
        <f t="shared" si="1"/>
        <v>5</v>
      </c>
      <c r="H18" s="60">
        <f>VLOOKUP($A18,'Return Data'!$B$7:$R$2292,11,0)</f>
        <v>3.1044999999999998</v>
      </c>
      <c r="I18" s="61">
        <f t="shared" si="2"/>
        <v>13</v>
      </c>
      <c r="J18" s="60">
        <f>VLOOKUP($A18,'Return Data'!$B$7:$R$2292,12,0)</f>
        <v>2.5546000000000002</v>
      </c>
      <c r="K18" s="61">
        <f t="shared" si="3"/>
        <v>19</v>
      </c>
      <c r="L18" s="60">
        <f>VLOOKUP($A18,'Return Data'!$B$7:$R$2292,13,0)</f>
        <v>11.471399999999999</v>
      </c>
      <c r="M18" s="61">
        <f t="shared" si="4"/>
        <v>3</v>
      </c>
      <c r="N18" s="60">
        <f>VLOOKUP($A18,'Return Data'!$B$7:$R$2292,17,0)</f>
        <v>8.3407999999999998</v>
      </c>
      <c r="O18" s="61">
        <f t="shared" si="5"/>
        <v>3</v>
      </c>
      <c r="P18" s="60">
        <f>VLOOKUP($A18,'Return Data'!$B$7:$R$2292,14,0)</f>
        <v>7.9462000000000002</v>
      </c>
      <c r="Q18" s="61">
        <f t="shared" si="6"/>
        <v>2</v>
      </c>
      <c r="R18" s="60">
        <f>VLOOKUP($A18,'Return Data'!$B$7:$R$2292,16,0)</f>
        <v>7.8563000000000001</v>
      </c>
      <c r="S18" s="62">
        <f t="shared" si="7"/>
        <v>11</v>
      </c>
    </row>
    <row r="19" spans="1:19" x14ac:dyDescent="0.3">
      <c r="A19" s="77" t="s">
        <v>1330</v>
      </c>
      <c r="B19" s="59">
        <f>VLOOKUP($A19,'Return Data'!$B$7:$R$2292,3,0)</f>
        <v>44777</v>
      </c>
      <c r="C19" s="60">
        <f>VLOOKUP($A19,'Return Data'!$B$7:$R$2292,4,0)</f>
        <v>49.235700000000001</v>
      </c>
      <c r="D19" s="60">
        <f>VLOOKUP($A19,'Return Data'!$B$7:$R$2292,9,0)</f>
        <v>12.045500000000001</v>
      </c>
      <c r="E19" s="61">
        <f t="shared" si="0"/>
        <v>2</v>
      </c>
      <c r="F19" s="60">
        <f>VLOOKUP($A19,'Return Data'!$B$7:$R$2292,10,0)</f>
        <v>6.6044999999999998</v>
      </c>
      <c r="G19" s="61">
        <f t="shared" si="1"/>
        <v>3</v>
      </c>
      <c r="H19" s="60">
        <f>VLOOKUP($A19,'Return Data'!$B$7:$R$2292,11,0)</f>
        <v>3.1958000000000002</v>
      </c>
      <c r="I19" s="61">
        <f t="shared" si="2"/>
        <v>12</v>
      </c>
      <c r="J19" s="60">
        <f>VLOOKUP($A19,'Return Data'!$B$7:$R$2292,12,0)</f>
        <v>2.7639</v>
      </c>
      <c r="K19" s="61">
        <f t="shared" si="3"/>
        <v>15</v>
      </c>
      <c r="L19" s="60">
        <f>VLOOKUP($A19,'Return Data'!$B$7:$R$2292,13,0)</f>
        <v>3.0769000000000002</v>
      </c>
      <c r="M19" s="61">
        <f t="shared" si="4"/>
        <v>16</v>
      </c>
      <c r="N19" s="60">
        <f>VLOOKUP($A19,'Return Data'!$B$7:$R$2292,17,0)</f>
        <v>3.9365000000000001</v>
      </c>
      <c r="O19" s="61">
        <f t="shared" si="5"/>
        <v>16</v>
      </c>
      <c r="P19" s="60">
        <f>VLOOKUP($A19,'Return Data'!$B$7:$R$2292,14,0)</f>
        <v>6.3064</v>
      </c>
      <c r="Q19" s="61">
        <f t="shared" si="6"/>
        <v>10</v>
      </c>
      <c r="R19" s="60">
        <f>VLOOKUP($A19,'Return Data'!$B$7:$R$2292,16,0)</f>
        <v>7.9795999999999996</v>
      </c>
      <c r="S19" s="62">
        <f t="shared" si="7"/>
        <v>8</v>
      </c>
    </row>
    <row r="20" spans="1:19" x14ac:dyDescent="0.3">
      <c r="A20" s="77" t="s">
        <v>1332</v>
      </c>
      <c r="B20" s="59">
        <f>VLOOKUP($A20,'Return Data'!$B$7:$R$2292,3,0)</f>
        <v>44777</v>
      </c>
      <c r="C20" s="60">
        <f>VLOOKUP($A20,'Return Data'!$B$7:$R$2292,4,0)</f>
        <v>1935.626</v>
      </c>
      <c r="D20" s="60">
        <f>VLOOKUP($A20,'Return Data'!$B$7:$R$2292,9,0)</f>
        <v>11.140700000000001</v>
      </c>
      <c r="E20" s="61">
        <f t="shared" si="0"/>
        <v>4</v>
      </c>
      <c r="F20" s="60">
        <f>VLOOKUP($A20,'Return Data'!$B$7:$R$2292,10,0)</f>
        <v>4.7552000000000003</v>
      </c>
      <c r="G20" s="61">
        <f t="shared" si="1"/>
        <v>16</v>
      </c>
      <c r="H20" s="60">
        <f>VLOOKUP($A20,'Return Data'!$B$7:$R$2292,11,0)</f>
        <v>2.5188000000000001</v>
      </c>
      <c r="I20" s="61">
        <f t="shared" si="2"/>
        <v>18</v>
      </c>
      <c r="J20" s="60">
        <f>VLOOKUP($A20,'Return Data'!$B$7:$R$2292,12,0)</f>
        <v>2.3161</v>
      </c>
      <c r="K20" s="61">
        <f t="shared" si="3"/>
        <v>23</v>
      </c>
      <c r="L20" s="60">
        <f>VLOOKUP($A20,'Return Data'!$B$7:$R$2292,13,0)</f>
        <v>2.8140000000000001</v>
      </c>
      <c r="M20" s="61">
        <f t="shared" si="4"/>
        <v>20</v>
      </c>
      <c r="N20" s="60">
        <f>VLOOKUP($A20,'Return Data'!$B$7:$R$2292,17,0)</f>
        <v>3.7328999999999999</v>
      </c>
      <c r="O20" s="61">
        <f t="shared" si="5"/>
        <v>20</v>
      </c>
      <c r="P20" s="60">
        <f>VLOOKUP($A20,'Return Data'!$B$7:$R$2292,14,0)</f>
        <v>4.3132000000000001</v>
      </c>
      <c r="Q20" s="61">
        <f t="shared" si="6"/>
        <v>22</v>
      </c>
      <c r="R20" s="60">
        <f>VLOOKUP($A20,'Return Data'!$B$7:$R$2292,16,0)</f>
        <v>7.6837</v>
      </c>
      <c r="S20" s="62">
        <f t="shared" si="7"/>
        <v>14</v>
      </c>
    </row>
    <row r="21" spans="1:19" x14ac:dyDescent="0.3">
      <c r="A21" s="77" t="s">
        <v>1334</v>
      </c>
      <c r="B21" s="59">
        <f>VLOOKUP($A21,'Return Data'!$B$7:$R$2292,3,0)</f>
        <v>44777</v>
      </c>
      <c r="C21" s="60">
        <f>VLOOKUP($A21,'Return Data'!$B$7:$R$2292,4,0)</f>
        <v>3175.4875999999999</v>
      </c>
      <c r="D21" s="60">
        <f>VLOOKUP($A21,'Return Data'!$B$7:$R$2292,9,0)</f>
        <v>7.5236000000000001</v>
      </c>
      <c r="E21" s="61">
        <f t="shared" si="0"/>
        <v>20</v>
      </c>
      <c r="F21" s="60">
        <f>VLOOKUP($A21,'Return Data'!$B$7:$R$2292,10,0)</f>
        <v>3.9056000000000002</v>
      </c>
      <c r="G21" s="61">
        <f t="shared" si="1"/>
        <v>21</v>
      </c>
      <c r="H21" s="60">
        <f>VLOOKUP($A21,'Return Data'!$B$7:$R$2292,11,0)</f>
        <v>2.4719000000000002</v>
      </c>
      <c r="I21" s="61">
        <f t="shared" si="2"/>
        <v>19</v>
      </c>
      <c r="J21" s="60">
        <f>VLOOKUP($A21,'Return Data'!$B$7:$R$2292,12,0)</f>
        <v>2.6236000000000002</v>
      </c>
      <c r="K21" s="61">
        <f t="shared" si="3"/>
        <v>16</v>
      </c>
      <c r="L21" s="60">
        <f>VLOOKUP($A21,'Return Data'!$B$7:$R$2292,13,0)</f>
        <v>2.6753999999999998</v>
      </c>
      <c r="M21" s="61">
        <f t="shared" si="4"/>
        <v>21</v>
      </c>
      <c r="N21" s="60">
        <f>VLOOKUP($A21,'Return Data'!$B$7:$R$2292,17,0)</f>
        <v>3.5737000000000001</v>
      </c>
      <c r="O21" s="61">
        <f t="shared" si="5"/>
        <v>23</v>
      </c>
      <c r="P21" s="60">
        <f>VLOOKUP($A21,'Return Data'!$B$7:$R$2292,14,0)</f>
        <v>6.0980999999999996</v>
      </c>
      <c r="Q21" s="61">
        <f t="shared" si="6"/>
        <v>15</v>
      </c>
      <c r="R21" s="60">
        <f>VLOOKUP($A21,'Return Data'!$B$7:$R$2292,16,0)</f>
        <v>7.6734</v>
      </c>
      <c r="S21" s="62">
        <f t="shared" si="7"/>
        <v>15</v>
      </c>
    </row>
    <row r="22" spans="1:19" x14ac:dyDescent="0.3">
      <c r="A22" s="77" t="s">
        <v>1338</v>
      </c>
      <c r="B22" s="59">
        <f>VLOOKUP($A22,'Return Data'!$B$7:$R$2292,3,0)</f>
        <v>44777</v>
      </c>
      <c r="C22" s="60">
        <f>VLOOKUP($A22,'Return Data'!$B$7:$R$2292,4,0)</f>
        <v>45.908999999999999</v>
      </c>
      <c r="D22" s="60">
        <f>VLOOKUP($A22,'Return Data'!$B$7:$R$2292,9,0)</f>
        <v>9.9626999999999999</v>
      </c>
      <c r="E22" s="61">
        <f t="shared" si="0"/>
        <v>6</v>
      </c>
      <c r="F22" s="60">
        <f>VLOOKUP($A22,'Return Data'!$B$7:$R$2292,10,0)</f>
        <v>5.2050000000000001</v>
      </c>
      <c r="G22" s="61">
        <f t="shared" si="1"/>
        <v>9</v>
      </c>
      <c r="H22" s="60">
        <f>VLOOKUP($A22,'Return Data'!$B$7:$R$2292,11,0)</f>
        <v>2.9060999999999999</v>
      </c>
      <c r="I22" s="61">
        <f t="shared" si="2"/>
        <v>17</v>
      </c>
      <c r="J22" s="60">
        <f>VLOOKUP($A22,'Return Data'!$B$7:$R$2292,12,0)</f>
        <v>2.6141999999999999</v>
      </c>
      <c r="K22" s="61">
        <f t="shared" si="3"/>
        <v>18</v>
      </c>
      <c r="L22" s="60">
        <f>VLOOKUP($A22,'Return Data'!$B$7:$R$2292,13,0)</f>
        <v>3.3188</v>
      </c>
      <c r="M22" s="61">
        <f t="shared" si="4"/>
        <v>11</v>
      </c>
      <c r="N22" s="60">
        <f>VLOOKUP($A22,'Return Data'!$B$7:$R$2292,17,0)</f>
        <v>4.2625999999999999</v>
      </c>
      <c r="O22" s="61">
        <f t="shared" si="5"/>
        <v>10</v>
      </c>
      <c r="P22" s="60">
        <f>VLOOKUP($A22,'Return Data'!$B$7:$R$2292,14,0)</f>
        <v>6.5865</v>
      </c>
      <c r="Q22" s="61">
        <f t="shared" si="6"/>
        <v>8</v>
      </c>
      <c r="R22" s="60">
        <f>VLOOKUP($A22,'Return Data'!$B$7:$R$2292,16,0)</f>
        <v>8.1515000000000004</v>
      </c>
      <c r="S22" s="62">
        <f t="shared" si="7"/>
        <v>6</v>
      </c>
    </row>
    <row r="23" spans="1:19" x14ac:dyDescent="0.3">
      <c r="A23" s="77" t="s">
        <v>1339</v>
      </c>
      <c r="B23" s="59">
        <f>VLOOKUP($A23,'Return Data'!$B$7:$R$2292,3,0)</f>
        <v>44777</v>
      </c>
      <c r="C23" s="60">
        <f>VLOOKUP($A23,'Return Data'!$B$7:$R$2292,4,0)</f>
        <v>22.662299999999998</v>
      </c>
      <c r="D23" s="60">
        <f>VLOOKUP($A23,'Return Data'!$B$7:$R$2292,9,0)</f>
        <v>8.9413</v>
      </c>
      <c r="E23" s="61">
        <f t="shared" si="0"/>
        <v>13</v>
      </c>
      <c r="F23" s="60">
        <f>VLOOKUP($A23,'Return Data'!$B$7:$R$2292,10,0)</f>
        <v>3.9499</v>
      </c>
      <c r="G23" s="61">
        <f t="shared" si="1"/>
        <v>20</v>
      </c>
      <c r="H23" s="60">
        <f>VLOOKUP($A23,'Return Data'!$B$7:$R$2292,11,0)</f>
        <v>2.4506999999999999</v>
      </c>
      <c r="I23" s="61">
        <f t="shared" si="2"/>
        <v>20</v>
      </c>
      <c r="J23" s="60">
        <f>VLOOKUP($A23,'Return Data'!$B$7:$R$2292,12,0)</f>
        <v>2.3290000000000002</v>
      </c>
      <c r="K23" s="61">
        <f t="shared" si="3"/>
        <v>22</v>
      </c>
      <c r="L23" s="60">
        <f>VLOOKUP($A23,'Return Data'!$B$7:$R$2292,13,0)</f>
        <v>2.5415999999999999</v>
      </c>
      <c r="M23" s="61">
        <f t="shared" si="4"/>
        <v>23</v>
      </c>
      <c r="N23" s="60">
        <f>VLOOKUP($A23,'Return Data'!$B$7:$R$2292,17,0)</f>
        <v>3.5762</v>
      </c>
      <c r="O23" s="61">
        <f t="shared" si="5"/>
        <v>22</v>
      </c>
      <c r="P23" s="60">
        <f>VLOOKUP($A23,'Return Data'!$B$7:$R$2292,14,0)</f>
        <v>6.0182000000000002</v>
      </c>
      <c r="Q23" s="61">
        <f t="shared" si="6"/>
        <v>17</v>
      </c>
      <c r="R23" s="60">
        <f>VLOOKUP($A23,'Return Data'!$B$7:$R$2292,16,0)</f>
        <v>7.8144999999999998</v>
      </c>
      <c r="S23" s="62">
        <f t="shared" si="7"/>
        <v>13</v>
      </c>
    </row>
    <row r="24" spans="1:19" x14ac:dyDescent="0.3">
      <c r="A24" s="77" t="s">
        <v>1341</v>
      </c>
      <c r="B24" s="59">
        <f>VLOOKUP($A24,'Return Data'!$B$7:$R$2292,3,0)</f>
        <v>44777</v>
      </c>
      <c r="C24" s="60">
        <f>VLOOKUP($A24,'Return Data'!$B$7:$R$2292,4,0)</f>
        <v>12.5177</v>
      </c>
      <c r="D24" s="60">
        <f>VLOOKUP($A24,'Return Data'!$B$7:$R$2292,9,0)</f>
        <v>7.9353999999999996</v>
      </c>
      <c r="E24" s="61">
        <f t="shared" si="0"/>
        <v>18</v>
      </c>
      <c r="F24" s="60">
        <f>VLOOKUP($A24,'Return Data'!$B$7:$R$2292,10,0)</f>
        <v>3.8757000000000001</v>
      </c>
      <c r="G24" s="61">
        <f t="shared" si="1"/>
        <v>23</v>
      </c>
      <c r="H24" s="60">
        <f>VLOOKUP($A24,'Return Data'!$B$7:$R$2292,11,0)</f>
        <v>2.2940999999999998</v>
      </c>
      <c r="I24" s="61">
        <f t="shared" si="2"/>
        <v>22</v>
      </c>
      <c r="J24" s="60">
        <f>VLOOKUP($A24,'Return Data'!$B$7:$R$2292,12,0)</f>
        <v>2.2839</v>
      </c>
      <c r="K24" s="61">
        <f t="shared" si="3"/>
        <v>24</v>
      </c>
      <c r="L24" s="60">
        <f>VLOOKUP($A24,'Return Data'!$B$7:$R$2292,13,0)</f>
        <v>2.5243000000000002</v>
      </c>
      <c r="M24" s="61">
        <f t="shared" si="4"/>
        <v>24</v>
      </c>
      <c r="N24" s="60">
        <f>VLOOKUP($A24,'Return Data'!$B$7:$R$2292,17,0)</f>
        <v>3.4552999999999998</v>
      </c>
      <c r="O24" s="61">
        <f t="shared" si="5"/>
        <v>24</v>
      </c>
      <c r="P24" s="60"/>
      <c r="Q24" s="61"/>
      <c r="R24" s="60">
        <f>VLOOKUP($A24,'Return Data'!$B$7:$R$2292,16,0)</f>
        <v>6.6128999999999998</v>
      </c>
      <c r="S24" s="62">
        <f t="shared" si="7"/>
        <v>22</v>
      </c>
    </row>
    <row r="25" spans="1:19" x14ac:dyDescent="0.3">
      <c r="A25" s="77" t="s">
        <v>1343</v>
      </c>
      <c r="B25" s="59">
        <f>VLOOKUP($A25,'Return Data'!$B$7:$R$2292,3,0)</f>
        <v>44777</v>
      </c>
      <c r="C25" s="60">
        <f>VLOOKUP($A25,'Return Data'!$B$7:$R$2292,4,0)</f>
        <v>13.393000000000001</v>
      </c>
      <c r="D25" s="60">
        <f>VLOOKUP($A25,'Return Data'!$B$7:$R$2292,9,0)</f>
        <v>9.1699000000000002</v>
      </c>
      <c r="E25" s="61">
        <f t="shared" si="0"/>
        <v>10</v>
      </c>
      <c r="F25" s="60">
        <f>VLOOKUP($A25,'Return Data'!$B$7:$R$2292,10,0)</f>
        <v>5.28</v>
      </c>
      <c r="G25" s="61">
        <f t="shared" si="1"/>
        <v>8</v>
      </c>
      <c r="H25" s="60">
        <f>VLOOKUP($A25,'Return Data'!$B$7:$R$2292,11,0)</f>
        <v>3.371</v>
      </c>
      <c r="I25" s="61">
        <f t="shared" si="2"/>
        <v>9</v>
      </c>
      <c r="J25" s="60">
        <f>VLOOKUP($A25,'Return Data'!$B$7:$R$2292,12,0)</f>
        <v>3.1720999999999999</v>
      </c>
      <c r="K25" s="61">
        <f t="shared" si="3"/>
        <v>8</v>
      </c>
      <c r="L25" s="60">
        <f>VLOOKUP($A25,'Return Data'!$B$7:$R$2292,13,0)</f>
        <v>3.2526000000000002</v>
      </c>
      <c r="M25" s="61">
        <f t="shared" si="4"/>
        <v>12</v>
      </c>
      <c r="N25" s="60">
        <f>VLOOKUP($A25,'Return Data'!$B$7:$R$2292,17,0)</f>
        <v>4.0671999999999997</v>
      </c>
      <c r="O25" s="61">
        <f t="shared" si="5"/>
        <v>12</v>
      </c>
      <c r="P25" s="60">
        <f>VLOOKUP($A25,'Return Data'!$B$7:$R$2292,14,0)</f>
        <v>6.0418000000000003</v>
      </c>
      <c r="Q25" s="61">
        <f t="shared" ref="Q25:Q31" si="8">RANK(P25,P$8:P$31,0)</f>
        <v>16</v>
      </c>
      <c r="R25" s="60">
        <f>VLOOKUP($A25,'Return Data'!$B$7:$R$2292,16,0)</f>
        <v>6.8827999999999996</v>
      </c>
      <c r="S25" s="62">
        <f t="shared" si="7"/>
        <v>21</v>
      </c>
    </row>
    <row r="26" spans="1:19" x14ac:dyDescent="0.3">
      <c r="A26" s="77" t="s">
        <v>1345</v>
      </c>
      <c r="B26" s="59">
        <f>VLOOKUP($A26,'Return Data'!$B$7:$R$2292,3,0)</f>
        <v>44777</v>
      </c>
      <c r="C26" s="60">
        <f>VLOOKUP($A26,'Return Data'!$B$7:$R$2292,4,0)</f>
        <v>45.750100000000003</v>
      </c>
      <c r="D26" s="60">
        <f>VLOOKUP($A26,'Return Data'!$B$7:$R$2292,9,0)</f>
        <v>9.5555000000000003</v>
      </c>
      <c r="E26" s="61">
        <f t="shared" si="0"/>
        <v>8</v>
      </c>
      <c r="F26" s="60">
        <f>VLOOKUP($A26,'Return Data'!$B$7:$R$2292,10,0)</f>
        <v>4.9378000000000002</v>
      </c>
      <c r="G26" s="61">
        <f t="shared" si="1"/>
        <v>13</v>
      </c>
      <c r="H26" s="60">
        <f>VLOOKUP($A26,'Return Data'!$B$7:$R$2292,11,0)</f>
        <v>3.2698999999999998</v>
      </c>
      <c r="I26" s="61">
        <f t="shared" si="2"/>
        <v>10</v>
      </c>
      <c r="J26" s="60">
        <f>VLOOKUP($A26,'Return Data'!$B$7:$R$2292,12,0)</f>
        <v>3.2589000000000001</v>
      </c>
      <c r="K26" s="61">
        <f t="shared" si="3"/>
        <v>6</v>
      </c>
      <c r="L26" s="60">
        <f>VLOOKUP($A26,'Return Data'!$B$7:$R$2292,13,0)</f>
        <v>3.6393</v>
      </c>
      <c r="M26" s="61">
        <f t="shared" si="4"/>
        <v>8</v>
      </c>
      <c r="N26" s="60">
        <f>VLOOKUP($A26,'Return Data'!$B$7:$R$2292,17,0)</f>
        <v>5.0839999999999996</v>
      </c>
      <c r="O26" s="61">
        <f t="shared" si="5"/>
        <v>7</v>
      </c>
      <c r="P26" s="60">
        <f>VLOOKUP($A26,'Return Data'!$B$7:$R$2292,14,0)</f>
        <v>6.9557000000000002</v>
      </c>
      <c r="Q26" s="61">
        <f t="shared" si="8"/>
        <v>6</v>
      </c>
      <c r="R26" s="60">
        <f>VLOOKUP($A26,'Return Data'!$B$7:$R$2292,16,0)</f>
        <v>8.2325999999999997</v>
      </c>
      <c r="S26" s="62">
        <f t="shared" si="7"/>
        <v>4</v>
      </c>
    </row>
    <row r="27" spans="1:19" x14ac:dyDescent="0.3">
      <c r="A27" s="77" t="s">
        <v>1947</v>
      </c>
      <c r="B27" s="59">
        <f>VLOOKUP($A27,'Return Data'!$B$7:$R$2292,3,0)</f>
        <v>44777</v>
      </c>
      <c r="C27" s="60">
        <f>VLOOKUP($A27,'Return Data'!$B$7:$R$2292,4,0)</f>
        <v>39.954500000000003</v>
      </c>
      <c r="D27" s="60">
        <f>VLOOKUP($A27,'Return Data'!$B$7:$R$2292,9,0)</f>
        <v>8.2916000000000007</v>
      </c>
      <c r="E27" s="61">
        <f t="shared" si="0"/>
        <v>17</v>
      </c>
      <c r="F27" s="60">
        <f>VLOOKUP($A27,'Return Data'!$B$7:$R$2292,10,0)</f>
        <v>5.0777000000000001</v>
      </c>
      <c r="G27" s="61">
        <f t="shared" si="1"/>
        <v>11</v>
      </c>
      <c r="H27" s="60">
        <f>VLOOKUP($A27,'Return Data'!$B$7:$R$2292,11,0)</f>
        <v>3.4643000000000002</v>
      </c>
      <c r="I27" s="61">
        <f t="shared" si="2"/>
        <v>7</v>
      </c>
      <c r="J27" s="60">
        <f>VLOOKUP($A27,'Return Data'!$B$7:$R$2292,12,0)</f>
        <v>3.1012</v>
      </c>
      <c r="K27" s="61">
        <f t="shared" si="3"/>
        <v>9</v>
      </c>
      <c r="L27" s="60">
        <f>VLOOKUP($A27,'Return Data'!$B$7:$R$2292,13,0)</f>
        <v>3.1709999999999998</v>
      </c>
      <c r="M27" s="61">
        <f t="shared" si="4"/>
        <v>15</v>
      </c>
      <c r="N27" s="60">
        <f>VLOOKUP($A27,'Return Data'!$B$7:$R$2292,17,0)</f>
        <v>3.9794</v>
      </c>
      <c r="O27" s="61">
        <f t="shared" si="5"/>
        <v>14</v>
      </c>
      <c r="P27" s="60">
        <f>VLOOKUP($A27,'Return Data'!$B$7:$R$2292,14,0)</f>
        <v>6.1170999999999998</v>
      </c>
      <c r="Q27" s="61">
        <f t="shared" si="8"/>
        <v>14</v>
      </c>
      <c r="R27" s="60">
        <f>VLOOKUP($A27,'Return Data'!$B$7:$R$2292,16,0)</f>
        <v>7.1662999999999997</v>
      </c>
      <c r="S27" s="62">
        <f t="shared" si="7"/>
        <v>19</v>
      </c>
    </row>
    <row r="28" spans="1:19" x14ac:dyDescent="0.3">
      <c r="A28" s="77" t="s">
        <v>1346</v>
      </c>
      <c r="B28" s="59">
        <f>VLOOKUP($A28,'Return Data'!$B$7:$R$2292,3,0)</f>
        <v>44777</v>
      </c>
      <c r="C28" s="60">
        <f>VLOOKUP($A28,'Return Data'!$B$7:$R$2292,4,0)</f>
        <v>27.400600000000001</v>
      </c>
      <c r="D28" s="60">
        <f>VLOOKUP($A28,'Return Data'!$B$7:$R$2292,9,0)</f>
        <v>7.0983000000000001</v>
      </c>
      <c r="E28" s="61">
        <f t="shared" si="0"/>
        <v>22</v>
      </c>
      <c r="F28" s="60">
        <f>VLOOKUP($A28,'Return Data'!$B$7:$R$2292,10,0)</f>
        <v>4.1345000000000001</v>
      </c>
      <c r="G28" s="61">
        <f t="shared" si="1"/>
        <v>19</v>
      </c>
      <c r="H28" s="60">
        <f>VLOOKUP($A28,'Return Data'!$B$7:$R$2292,11,0)</f>
        <v>3.0640000000000001</v>
      </c>
      <c r="I28" s="61">
        <f t="shared" si="2"/>
        <v>15</v>
      </c>
      <c r="J28" s="60">
        <f>VLOOKUP($A28,'Return Data'!$B$7:$R$2292,12,0)</f>
        <v>2.8887999999999998</v>
      </c>
      <c r="K28" s="61">
        <f t="shared" si="3"/>
        <v>13</v>
      </c>
      <c r="L28" s="60">
        <f>VLOOKUP($A28,'Return Data'!$B$7:$R$2292,13,0)</f>
        <v>3.1718999999999999</v>
      </c>
      <c r="M28" s="61">
        <f t="shared" si="4"/>
        <v>14</v>
      </c>
      <c r="N28" s="60">
        <f>VLOOKUP($A28,'Return Data'!$B$7:$R$2292,17,0)</f>
        <v>3.8365999999999998</v>
      </c>
      <c r="O28" s="61">
        <f t="shared" si="5"/>
        <v>18</v>
      </c>
      <c r="P28" s="60">
        <f>VLOOKUP($A28,'Return Data'!$B$7:$R$2292,14,0)</f>
        <v>6.1818</v>
      </c>
      <c r="Q28" s="61">
        <f t="shared" si="8"/>
        <v>12</v>
      </c>
      <c r="R28" s="60">
        <f>VLOOKUP($A28,'Return Data'!$B$7:$R$2292,16,0)</f>
        <v>7.899</v>
      </c>
      <c r="S28" s="62">
        <f t="shared" si="7"/>
        <v>10</v>
      </c>
    </row>
    <row r="29" spans="1:19" x14ac:dyDescent="0.3">
      <c r="A29" s="77" t="s">
        <v>1925</v>
      </c>
      <c r="B29" s="59">
        <f>VLOOKUP($A29,'Return Data'!$B$7:$R$2292,3,0)</f>
        <v>44777</v>
      </c>
      <c r="C29" s="60">
        <f>VLOOKUP($A29,'Return Data'!$B$7:$R$2292,4,0)</f>
        <v>38.344099999999997</v>
      </c>
      <c r="D29" s="60">
        <f>VLOOKUP($A29,'Return Data'!$B$7:$R$2292,9,0)</f>
        <v>6.6050000000000004</v>
      </c>
      <c r="E29" s="61">
        <f t="shared" si="0"/>
        <v>24</v>
      </c>
      <c r="F29" s="60">
        <f>VLOOKUP($A29,'Return Data'!$B$7:$R$2292,10,0)</f>
        <v>3.8931</v>
      </c>
      <c r="G29" s="61">
        <f t="shared" si="1"/>
        <v>22</v>
      </c>
      <c r="H29" s="60">
        <f>VLOOKUP($A29,'Return Data'!$B$7:$R$2292,11,0)</f>
        <v>3.0813999999999999</v>
      </c>
      <c r="I29" s="61">
        <f t="shared" si="2"/>
        <v>14</v>
      </c>
      <c r="J29" s="60">
        <f>VLOOKUP($A29,'Return Data'!$B$7:$R$2292,12,0)</f>
        <v>3.4340000000000002</v>
      </c>
      <c r="K29" s="61">
        <f t="shared" si="3"/>
        <v>5</v>
      </c>
      <c r="L29" s="60">
        <f>VLOOKUP($A29,'Return Data'!$B$7:$R$2292,13,0)</f>
        <v>3.4531999999999998</v>
      </c>
      <c r="M29" s="61">
        <f t="shared" si="4"/>
        <v>9</v>
      </c>
      <c r="N29" s="60">
        <f>VLOOKUP($A29,'Return Data'!$B$7:$R$2292,17,0)</f>
        <v>3.8504</v>
      </c>
      <c r="O29" s="61">
        <f t="shared" si="5"/>
        <v>17</v>
      </c>
      <c r="P29" s="60">
        <f>VLOOKUP($A29,'Return Data'!$B$7:$R$2292,14,0)</f>
        <v>6.1486999999999998</v>
      </c>
      <c r="Q29" s="61">
        <f t="shared" si="8"/>
        <v>13</v>
      </c>
      <c r="R29" s="60">
        <f>VLOOKUP($A29,'Return Data'!$B$7:$R$2292,16,0)</f>
        <v>6.9005999999999998</v>
      </c>
      <c r="S29" s="62">
        <f t="shared" si="7"/>
        <v>20</v>
      </c>
    </row>
    <row r="30" spans="1:19" x14ac:dyDescent="0.3">
      <c r="A30" s="77" t="s">
        <v>1351</v>
      </c>
      <c r="B30" s="59">
        <f>VLOOKUP($A30,'Return Data'!$B$7:$R$2292,3,0)</f>
        <v>44777</v>
      </c>
      <c r="C30" s="60">
        <f>VLOOKUP($A30,'Return Data'!$B$7:$R$2292,4,0)</f>
        <v>42.635199999999998</v>
      </c>
      <c r="D30" s="60">
        <f>VLOOKUP($A30,'Return Data'!$B$7:$R$2292,9,0)</f>
        <v>9.0946999999999996</v>
      </c>
      <c r="E30" s="61">
        <f t="shared" si="0"/>
        <v>11</v>
      </c>
      <c r="F30" s="60">
        <f>VLOOKUP($A30,'Return Data'!$B$7:$R$2292,10,0)</f>
        <v>5.1151999999999997</v>
      </c>
      <c r="G30" s="61">
        <f t="shared" si="1"/>
        <v>10</v>
      </c>
      <c r="H30" s="60">
        <f>VLOOKUP($A30,'Return Data'!$B$7:$R$2292,11,0)</f>
        <v>3.6383000000000001</v>
      </c>
      <c r="I30" s="61">
        <f t="shared" si="2"/>
        <v>5</v>
      </c>
      <c r="J30" s="60">
        <f>VLOOKUP($A30,'Return Data'!$B$7:$R$2292,12,0)</f>
        <v>3.2277</v>
      </c>
      <c r="K30" s="61">
        <f t="shared" si="3"/>
        <v>7</v>
      </c>
      <c r="L30" s="60">
        <f>VLOOKUP($A30,'Return Data'!$B$7:$R$2292,13,0)</f>
        <v>3.2122000000000002</v>
      </c>
      <c r="M30" s="61">
        <f t="shared" si="4"/>
        <v>13</v>
      </c>
      <c r="N30" s="60">
        <f>VLOOKUP($A30,'Return Data'!$B$7:$R$2292,17,0)</f>
        <v>3.9912999999999998</v>
      </c>
      <c r="O30" s="61">
        <f t="shared" si="5"/>
        <v>13</v>
      </c>
      <c r="P30" s="60">
        <f>VLOOKUP($A30,'Return Data'!$B$7:$R$2292,14,0)</f>
        <v>6.3879000000000001</v>
      </c>
      <c r="Q30" s="61">
        <f t="shared" si="8"/>
        <v>9</v>
      </c>
      <c r="R30" s="60">
        <f>VLOOKUP($A30,'Return Data'!$B$7:$R$2292,16,0)</f>
        <v>7.5755999999999997</v>
      </c>
      <c r="S30" s="62">
        <f t="shared" si="7"/>
        <v>16</v>
      </c>
    </row>
    <row r="31" spans="1:19" x14ac:dyDescent="0.3">
      <c r="A31" s="77" t="s">
        <v>1352</v>
      </c>
      <c r="B31" s="59">
        <f>VLOOKUP($A31,'Return Data'!$B$7:$R$2292,3,0)</f>
        <v>44777</v>
      </c>
      <c r="C31" s="60">
        <f>VLOOKUP($A31,'Return Data'!$B$7:$R$2292,4,0)</f>
        <v>26.968299999999999</v>
      </c>
      <c r="D31" s="60">
        <f>VLOOKUP($A31,'Return Data'!$B$7:$R$2292,9,0)</f>
        <v>7.0449000000000002</v>
      </c>
      <c r="E31" s="61">
        <f t="shared" si="0"/>
        <v>23</v>
      </c>
      <c r="F31" s="60">
        <f>VLOOKUP($A31,'Return Data'!$B$7:$R$2292,10,0)</f>
        <v>4.6993999999999998</v>
      </c>
      <c r="G31" s="61">
        <f t="shared" si="1"/>
        <v>17</v>
      </c>
      <c r="H31" s="60">
        <f>VLOOKUP($A31,'Return Data'!$B$7:$R$2292,11,0)</f>
        <v>3.4041999999999999</v>
      </c>
      <c r="I31" s="61">
        <f t="shared" si="2"/>
        <v>8</v>
      </c>
      <c r="J31" s="60">
        <f>VLOOKUP($A31,'Return Data'!$B$7:$R$2292,12,0)</f>
        <v>3.0781999999999998</v>
      </c>
      <c r="K31" s="61">
        <f t="shared" si="3"/>
        <v>10</v>
      </c>
      <c r="L31" s="60">
        <f>VLOOKUP($A31,'Return Data'!$B$7:$R$2292,13,0)</f>
        <v>8.2934000000000001</v>
      </c>
      <c r="M31" s="61">
        <f t="shared" si="4"/>
        <v>4</v>
      </c>
      <c r="N31" s="60">
        <f>VLOOKUP($A31,'Return Data'!$B$7:$R$2292,17,0)</f>
        <v>6.7813999999999997</v>
      </c>
      <c r="O31" s="61">
        <f t="shared" si="5"/>
        <v>4</v>
      </c>
      <c r="P31" s="60">
        <f>VLOOKUP($A31,'Return Data'!$B$7:$R$2292,14,0)</f>
        <v>8.3572000000000006</v>
      </c>
      <c r="Q31" s="61">
        <f t="shared" si="8"/>
        <v>1</v>
      </c>
      <c r="R31" s="60">
        <f>VLOOKUP($A31,'Return Data'!$B$7:$R$2292,16,0)</f>
        <v>7.3648999999999996</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9.1204166666666655</v>
      </c>
      <c r="E33" s="83"/>
      <c r="F33" s="84">
        <f>AVERAGE(F8:F31)</f>
        <v>5.1066208333333334</v>
      </c>
      <c r="G33" s="83"/>
      <c r="H33" s="84">
        <f>AVERAGE(H8:H31)</f>
        <v>4.4098124999999992</v>
      </c>
      <c r="I33" s="83"/>
      <c r="J33" s="84">
        <f>AVERAGE(J8:J31)</f>
        <v>3.7873999999999999</v>
      </c>
      <c r="K33" s="83"/>
      <c r="L33" s="84">
        <f>AVERAGE(L8:L31)</f>
        <v>4.7508249999999999</v>
      </c>
      <c r="M33" s="83"/>
      <c r="N33" s="84">
        <f>AVERAGE(N8:N31)</f>
        <v>4.9663374999999998</v>
      </c>
      <c r="O33" s="83"/>
      <c r="P33" s="84">
        <f>AVERAGE(P8:P31)</f>
        <v>6.2055695652173908</v>
      </c>
      <c r="Q33" s="83"/>
      <c r="R33" s="84">
        <f>AVERAGE(R8:R31)</f>
        <v>7.6404458333333336</v>
      </c>
      <c r="S33" s="85"/>
    </row>
    <row r="34" spans="1:19" x14ac:dyDescent="0.3">
      <c r="A34" s="82" t="s">
        <v>28</v>
      </c>
      <c r="B34" s="83"/>
      <c r="C34" s="83"/>
      <c r="D34" s="84">
        <f>MIN(D8:D31)</f>
        <v>6.6050000000000004</v>
      </c>
      <c r="E34" s="83"/>
      <c r="F34" s="84">
        <f>MIN(F8:F31)</f>
        <v>3.5609999999999999</v>
      </c>
      <c r="G34" s="83"/>
      <c r="H34" s="84">
        <f>MIN(H8:H31)</f>
        <v>1.5061</v>
      </c>
      <c r="I34" s="83"/>
      <c r="J34" s="84">
        <f>MIN(J8:J31)</f>
        <v>2.2839</v>
      </c>
      <c r="K34" s="83"/>
      <c r="L34" s="84">
        <f>MIN(L8:L31)</f>
        <v>2.5243000000000002</v>
      </c>
      <c r="M34" s="83"/>
      <c r="N34" s="84">
        <f>MIN(N8:N31)</f>
        <v>3.4552999999999998</v>
      </c>
      <c r="O34" s="83"/>
      <c r="P34" s="84">
        <f>MIN(P8:P31)</f>
        <v>3.6675</v>
      </c>
      <c r="Q34" s="83"/>
      <c r="R34" s="84">
        <f>MIN(R8:R31)</f>
        <v>5.9695999999999998</v>
      </c>
      <c r="S34" s="85"/>
    </row>
    <row r="35" spans="1:19" ht="15" thickBot="1" x14ac:dyDescent="0.35">
      <c r="A35" s="86" t="s">
        <v>29</v>
      </c>
      <c r="B35" s="87"/>
      <c r="C35" s="87"/>
      <c r="D35" s="88">
        <f>MAX(D8:D31)</f>
        <v>12.3954</v>
      </c>
      <c r="E35" s="87"/>
      <c r="F35" s="88">
        <f>MAX(F8:F31)</f>
        <v>7.9074</v>
      </c>
      <c r="G35" s="87"/>
      <c r="H35" s="88">
        <f>MAX(H8:H31)</f>
        <v>33.6858</v>
      </c>
      <c r="I35" s="87"/>
      <c r="J35" s="88">
        <f>MAX(J8:J31)</f>
        <v>23.159300000000002</v>
      </c>
      <c r="K35" s="87"/>
      <c r="L35" s="88">
        <f>MAX(L8:L31)</f>
        <v>18.000900000000001</v>
      </c>
      <c r="M35" s="87"/>
      <c r="N35" s="88">
        <f>MAX(N8:N31)</f>
        <v>11.2195</v>
      </c>
      <c r="O35" s="87"/>
      <c r="P35" s="88">
        <f>MAX(P8:P31)</f>
        <v>8.3572000000000006</v>
      </c>
      <c r="Q35" s="87"/>
      <c r="R35" s="88">
        <f>MAX(R8:R31)</f>
        <v>8.8405000000000005</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44777</v>
      </c>
      <c r="C8" s="60">
        <f>VLOOKUP($A8,'Return Data'!$B$7:$R$2292,4,0)</f>
        <v>38.658099999999997</v>
      </c>
      <c r="D8" s="60">
        <f>VLOOKUP($A8,'Return Data'!$B$7:$R$2292,9,0)</f>
        <v>11.6762</v>
      </c>
      <c r="E8" s="61">
        <f t="shared" ref="E8:E31" si="0">RANK(D8,D$8:D$31,0)</f>
        <v>1</v>
      </c>
      <c r="F8" s="60">
        <f>VLOOKUP($A8,'Return Data'!$B$7:$R$2292,10,0)</f>
        <v>6.0568</v>
      </c>
      <c r="G8" s="61">
        <f t="shared" ref="G8:G31" si="1">RANK(F8,F$8:F$31,0)</f>
        <v>4</v>
      </c>
      <c r="H8" s="60">
        <f>VLOOKUP($A8,'Return Data'!$B$7:$R$2292,11,0)</f>
        <v>4.0260999999999996</v>
      </c>
      <c r="I8" s="61">
        <f t="shared" ref="I8:I31" si="2">RANK(H8,H$8:H$31,0)</f>
        <v>4</v>
      </c>
      <c r="J8" s="60">
        <f>VLOOKUP($A8,'Return Data'!$B$7:$R$2292,12,0)</f>
        <v>3.4159000000000002</v>
      </c>
      <c r="K8" s="61">
        <f t="shared" ref="K8:K31" si="3">RANK(J8,J$8:J$31,0)</f>
        <v>3</v>
      </c>
      <c r="L8" s="60">
        <f>VLOOKUP($A8,'Return Data'!$B$7:$R$2292,13,0)</f>
        <v>3.5783</v>
      </c>
      <c r="M8" s="61">
        <f t="shared" ref="M8:M31" si="4">RANK(L8,L$8:L$31,0)</f>
        <v>6</v>
      </c>
      <c r="N8" s="60">
        <f>VLOOKUP($A8,'Return Data'!$B$7:$R$2292,17,0)</f>
        <v>4.8502000000000001</v>
      </c>
      <c r="O8" s="61">
        <f t="shared" ref="O8:O31" si="5">RANK(N8,N$8:N$31,0)</f>
        <v>5</v>
      </c>
      <c r="P8" s="60">
        <f>VLOOKUP($A8,'Return Data'!$B$7:$R$2292,14,0)</f>
        <v>6.4238</v>
      </c>
      <c r="Q8" s="61">
        <f t="shared" ref="Q8:Q23" si="6">RANK(P8,P$8:P$31,0)</f>
        <v>5</v>
      </c>
      <c r="R8" s="60">
        <f>VLOOKUP($A8,'Return Data'!$B$7:$R$2292,16,0)</f>
        <v>7.2759999999999998</v>
      </c>
      <c r="S8" s="62">
        <f t="shared" ref="S8:S31" si="7">RANK(R8,R$8:R$31,0)</f>
        <v>11</v>
      </c>
    </row>
    <row r="9" spans="1:19" x14ac:dyDescent="0.3">
      <c r="A9" s="77" t="s">
        <v>1306</v>
      </c>
      <c r="B9" s="59">
        <f>VLOOKUP($A9,'Return Data'!$B$7:$R$2292,3,0)</f>
        <v>44777</v>
      </c>
      <c r="C9" s="60">
        <f>VLOOKUP($A9,'Return Data'!$B$7:$R$2292,4,0)</f>
        <v>25.095700000000001</v>
      </c>
      <c r="D9" s="60">
        <f>VLOOKUP($A9,'Return Data'!$B$7:$R$2292,9,0)</f>
        <v>8.7678999999999991</v>
      </c>
      <c r="E9" s="61">
        <f t="shared" si="0"/>
        <v>7</v>
      </c>
      <c r="F9" s="60">
        <f>VLOOKUP($A9,'Return Data'!$B$7:$R$2292,10,0)</f>
        <v>4.9961000000000002</v>
      </c>
      <c r="G9" s="61">
        <f t="shared" si="1"/>
        <v>7</v>
      </c>
      <c r="H9" s="60">
        <f>VLOOKUP($A9,'Return Data'!$B$7:$R$2292,11,0)</f>
        <v>3.2298</v>
      </c>
      <c r="I9" s="61">
        <f t="shared" si="2"/>
        <v>5</v>
      </c>
      <c r="J9" s="60">
        <f>VLOOKUP($A9,'Return Data'!$B$7:$R$2292,12,0)</f>
        <v>2.9554999999999998</v>
      </c>
      <c r="K9" s="61">
        <f t="shared" si="3"/>
        <v>5</v>
      </c>
      <c r="L9" s="60">
        <f>VLOOKUP($A9,'Return Data'!$B$7:$R$2292,13,0)</f>
        <v>3.1374</v>
      </c>
      <c r="M9" s="61">
        <f t="shared" si="4"/>
        <v>7</v>
      </c>
      <c r="N9" s="60">
        <f>VLOOKUP($A9,'Return Data'!$B$7:$R$2292,17,0)</f>
        <v>3.8921000000000001</v>
      </c>
      <c r="O9" s="61">
        <f t="shared" si="5"/>
        <v>9</v>
      </c>
      <c r="P9" s="60">
        <f>VLOOKUP($A9,'Return Data'!$B$7:$R$2292,14,0)</f>
        <v>6.1634000000000002</v>
      </c>
      <c r="Q9" s="61">
        <f t="shared" si="6"/>
        <v>6</v>
      </c>
      <c r="R9" s="60">
        <f>VLOOKUP($A9,'Return Data'!$B$7:$R$2292,16,0)</f>
        <v>7.6135000000000002</v>
      </c>
      <c r="S9" s="62">
        <f t="shared" si="7"/>
        <v>5</v>
      </c>
    </row>
    <row r="10" spans="1:19" x14ac:dyDescent="0.3">
      <c r="A10" s="77" t="s">
        <v>2009</v>
      </c>
      <c r="B10" s="59">
        <f>VLOOKUP($A10,'Return Data'!$B$7:$R$2292,3,0)</f>
        <v>44777</v>
      </c>
      <c r="C10" s="60">
        <f>VLOOKUP($A10,'Return Data'!$B$7:$R$2292,4,0)</f>
        <v>23.783899999999999</v>
      </c>
      <c r="D10" s="60">
        <f>VLOOKUP($A10,'Return Data'!$B$7:$R$2292,9,0)</f>
        <v>8.2957000000000001</v>
      </c>
      <c r="E10" s="61">
        <f t="shared" si="0"/>
        <v>12</v>
      </c>
      <c r="F10" s="60">
        <f>VLOOKUP($A10,'Return Data'!$B$7:$R$2292,10,0)</f>
        <v>3.8452000000000002</v>
      </c>
      <c r="G10" s="61">
        <f t="shared" si="1"/>
        <v>17</v>
      </c>
      <c r="H10" s="60">
        <f>VLOOKUP($A10,'Return Data'!$B$7:$R$2292,11,0)</f>
        <v>1.6057999999999999</v>
      </c>
      <c r="I10" s="61">
        <f t="shared" si="2"/>
        <v>23</v>
      </c>
      <c r="J10" s="60">
        <f>VLOOKUP($A10,'Return Data'!$B$7:$R$2292,12,0)</f>
        <v>1.9285000000000001</v>
      </c>
      <c r="K10" s="61">
        <f t="shared" si="3"/>
        <v>18</v>
      </c>
      <c r="L10" s="60">
        <f>VLOOKUP($A10,'Return Data'!$B$7:$R$2292,13,0)</f>
        <v>2.2616000000000001</v>
      </c>
      <c r="M10" s="61">
        <f t="shared" si="4"/>
        <v>18</v>
      </c>
      <c r="N10" s="60">
        <f>VLOOKUP($A10,'Return Data'!$B$7:$R$2292,17,0)</f>
        <v>3.4508999999999999</v>
      </c>
      <c r="O10" s="61">
        <f t="shared" si="5"/>
        <v>10</v>
      </c>
      <c r="P10" s="60">
        <f>VLOOKUP($A10,'Return Data'!$B$7:$R$2292,14,0)</f>
        <v>4.9823000000000004</v>
      </c>
      <c r="Q10" s="61">
        <f t="shared" si="6"/>
        <v>21</v>
      </c>
      <c r="R10" s="60">
        <f>VLOOKUP($A10,'Return Data'!$B$7:$R$2292,16,0)</f>
        <v>7.4204999999999997</v>
      </c>
      <c r="S10" s="62">
        <f t="shared" si="7"/>
        <v>7</v>
      </c>
    </row>
    <row r="11" spans="1:19" x14ac:dyDescent="0.3">
      <c r="A11" s="77" t="s">
        <v>2041</v>
      </c>
      <c r="B11" s="59">
        <f>VLOOKUP($A11,'Return Data'!$B$7:$R$2292,3,0)</f>
        <v>44777</v>
      </c>
      <c r="C11" s="60">
        <f>VLOOKUP($A11,'Return Data'!$B$7:$R$2292,4,0)</f>
        <v>20.420400000000001</v>
      </c>
      <c r="D11" s="60">
        <f>VLOOKUP($A11,'Return Data'!$B$7:$R$2292,9,0)</f>
        <v>8.6074999999999999</v>
      </c>
      <c r="E11" s="61">
        <f t="shared" si="0"/>
        <v>9</v>
      </c>
      <c r="F11" s="60">
        <f>VLOOKUP($A11,'Return Data'!$B$7:$R$2292,10,0)</f>
        <v>4.7680999999999996</v>
      </c>
      <c r="G11" s="61">
        <f t="shared" si="1"/>
        <v>8</v>
      </c>
      <c r="H11" s="60">
        <f>VLOOKUP($A11,'Return Data'!$B$7:$R$2292,11,0)</f>
        <v>33.385300000000001</v>
      </c>
      <c r="I11" s="61">
        <f t="shared" si="2"/>
        <v>1</v>
      </c>
      <c r="J11" s="60">
        <f>VLOOKUP($A11,'Return Data'!$B$7:$R$2292,12,0)</f>
        <v>22.849299999999999</v>
      </c>
      <c r="K11" s="61">
        <f t="shared" si="3"/>
        <v>1</v>
      </c>
      <c r="L11" s="60">
        <f>VLOOKUP($A11,'Return Data'!$B$7:$R$2292,13,0)</f>
        <v>17.685300000000002</v>
      </c>
      <c r="M11" s="61">
        <f t="shared" si="4"/>
        <v>2</v>
      </c>
      <c r="N11" s="60">
        <f>VLOOKUP($A11,'Return Data'!$B$7:$R$2292,17,0)</f>
        <v>10.800800000000001</v>
      </c>
      <c r="O11" s="61">
        <f t="shared" si="5"/>
        <v>2</v>
      </c>
      <c r="P11" s="60">
        <f>VLOOKUP($A11,'Return Data'!$B$7:$R$2292,14,0)</f>
        <v>3.9647999999999999</v>
      </c>
      <c r="Q11" s="61">
        <f t="shared" si="6"/>
        <v>23</v>
      </c>
      <c r="R11" s="60">
        <f>VLOOKUP($A11,'Return Data'!$B$7:$R$2292,16,0)</f>
        <v>5.3754</v>
      </c>
      <c r="S11" s="62">
        <f t="shared" si="7"/>
        <v>24</v>
      </c>
    </row>
    <row r="12" spans="1:19" x14ac:dyDescent="0.3">
      <c r="A12" s="77" t="s">
        <v>1310</v>
      </c>
      <c r="B12" s="59">
        <f>VLOOKUP($A12,'Return Data'!$B$7:$R$2292,3,0)</f>
        <v>44777</v>
      </c>
      <c r="C12" s="60">
        <f>VLOOKUP($A12,'Return Data'!$B$7:$R$2292,4,0)</f>
        <v>21.054200000000002</v>
      </c>
      <c r="D12" s="60">
        <f>VLOOKUP($A12,'Return Data'!$B$7:$R$2292,9,0)</f>
        <v>7.8362999999999996</v>
      </c>
      <c r="E12" s="61">
        <f t="shared" si="0"/>
        <v>16</v>
      </c>
      <c r="F12" s="60">
        <f>VLOOKUP($A12,'Return Data'!$B$7:$R$2292,10,0)</f>
        <v>4.2914000000000003</v>
      </c>
      <c r="G12" s="61">
        <f t="shared" si="1"/>
        <v>12</v>
      </c>
      <c r="H12" s="60">
        <f>VLOOKUP($A12,'Return Data'!$B$7:$R$2292,11,0)</f>
        <v>2.4281999999999999</v>
      </c>
      <c r="I12" s="61">
        <f t="shared" si="2"/>
        <v>16</v>
      </c>
      <c r="J12" s="60">
        <f>VLOOKUP($A12,'Return Data'!$B$7:$R$2292,12,0)</f>
        <v>2.1852</v>
      </c>
      <c r="K12" s="61">
        <f t="shared" si="3"/>
        <v>16</v>
      </c>
      <c r="L12" s="60">
        <f>VLOOKUP($A12,'Return Data'!$B$7:$R$2292,13,0)</f>
        <v>2.2044000000000001</v>
      </c>
      <c r="M12" s="61">
        <f t="shared" si="4"/>
        <v>19</v>
      </c>
      <c r="N12" s="60">
        <f>VLOOKUP($A12,'Return Data'!$B$7:$R$2292,17,0)</f>
        <v>3.0760999999999998</v>
      </c>
      <c r="O12" s="61">
        <f t="shared" si="5"/>
        <v>18</v>
      </c>
      <c r="P12" s="60">
        <f>VLOOKUP($A12,'Return Data'!$B$7:$R$2292,14,0)</f>
        <v>5.1913999999999998</v>
      </c>
      <c r="Q12" s="61">
        <f t="shared" si="6"/>
        <v>19</v>
      </c>
      <c r="R12" s="60">
        <f>VLOOKUP($A12,'Return Data'!$B$7:$R$2292,16,0)</f>
        <v>6.8198999999999996</v>
      </c>
      <c r="S12" s="62">
        <f t="shared" si="7"/>
        <v>18</v>
      </c>
    </row>
    <row r="13" spans="1:19" x14ac:dyDescent="0.3">
      <c r="A13" s="77" t="s">
        <v>1312</v>
      </c>
      <c r="B13" s="59">
        <f>VLOOKUP($A13,'Return Data'!$B$7:$R$2292,3,0)</f>
        <v>44777</v>
      </c>
      <c r="C13" s="60">
        <f>VLOOKUP($A13,'Return Data'!$B$7:$R$2292,4,0)</f>
        <v>38.244700000000002</v>
      </c>
      <c r="D13" s="60">
        <f>VLOOKUP($A13,'Return Data'!$B$7:$R$2292,9,0)</f>
        <v>8.2309000000000001</v>
      </c>
      <c r="E13" s="61">
        <f t="shared" si="0"/>
        <v>14</v>
      </c>
      <c r="F13" s="60">
        <f>VLOOKUP($A13,'Return Data'!$B$7:$R$2292,10,0)</f>
        <v>4.2601000000000004</v>
      </c>
      <c r="G13" s="61">
        <f t="shared" si="1"/>
        <v>13</v>
      </c>
      <c r="H13" s="60">
        <f>VLOOKUP($A13,'Return Data'!$B$7:$R$2292,11,0)</f>
        <v>2.6225999999999998</v>
      </c>
      <c r="I13" s="61">
        <f t="shared" si="2"/>
        <v>12</v>
      </c>
      <c r="J13" s="60">
        <f>VLOOKUP($A13,'Return Data'!$B$7:$R$2292,12,0)</f>
        <v>2.3573</v>
      </c>
      <c r="K13" s="61">
        <f t="shared" si="3"/>
        <v>11</v>
      </c>
      <c r="L13" s="60">
        <f>VLOOKUP($A13,'Return Data'!$B$7:$R$2292,13,0)</f>
        <v>2.3168000000000002</v>
      </c>
      <c r="M13" s="61">
        <f t="shared" si="4"/>
        <v>16</v>
      </c>
      <c r="N13" s="60">
        <f>VLOOKUP($A13,'Return Data'!$B$7:$R$2292,17,0)</f>
        <v>3.3113000000000001</v>
      </c>
      <c r="O13" s="61">
        <f t="shared" si="5"/>
        <v>15</v>
      </c>
      <c r="P13" s="60">
        <f>VLOOKUP($A13,'Return Data'!$B$7:$R$2292,14,0)</f>
        <v>5.5164999999999997</v>
      </c>
      <c r="Q13" s="61">
        <f t="shared" si="6"/>
        <v>12</v>
      </c>
      <c r="R13" s="60">
        <f>VLOOKUP($A13,'Return Data'!$B$7:$R$2292,16,0)</f>
        <v>6.9676999999999998</v>
      </c>
      <c r="S13" s="62">
        <f t="shared" si="7"/>
        <v>15</v>
      </c>
    </row>
    <row r="14" spans="1:19" x14ac:dyDescent="0.3">
      <c r="A14" s="77" t="s">
        <v>1320</v>
      </c>
      <c r="B14" s="59">
        <f>VLOOKUP($A14,'Return Data'!$B$7:$R$2292,3,0)</f>
        <v>44777</v>
      </c>
      <c r="C14" s="60">
        <f>VLOOKUP($A14,'Return Data'!$B$7:$R$2292,4,0)</f>
        <v>4759.4553212851397</v>
      </c>
      <c r="D14" s="60">
        <f>VLOOKUP($A14,'Return Data'!$B$7:$R$2292,9,0)</f>
        <v>7.9066999999999998</v>
      </c>
      <c r="E14" s="61">
        <f t="shared" si="0"/>
        <v>15</v>
      </c>
      <c r="F14" s="60">
        <f>VLOOKUP($A14,'Return Data'!$B$7:$R$2292,10,0)</f>
        <v>6.125</v>
      </c>
      <c r="G14" s="61">
        <f t="shared" si="1"/>
        <v>2</v>
      </c>
      <c r="H14" s="60">
        <f>VLOOKUP($A14,'Return Data'!$B$7:$R$2292,11,0)</f>
        <v>13.835699999999999</v>
      </c>
      <c r="I14" s="61">
        <f t="shared" si="2"/>
        <v>2</v>
      </c>
      <c r="J14" s="60">
        <f>VLOOKUP($A14,'Return Data'!$B$7:$R$2292,12,0)</f>
        <v>10.790699999999999</v>
      </c>
      <c r="K14" s="61">
        <f t="shared" si="3"/>
        <v>2</v>
      </c>
      <c r="L14" s="60">
        <f>VLOOKUP($A14,'Return Data'!$B$7:$R$2292,13,0)</f>
        <v>18.892199999999999</v>
      </c>
      <c r="M14" s="61">
        <f t="shared" si="4"/>
        <v>1</v>
      </c>
      <c r="N14" s="60">
        <f>VLOOKUP($A14,'Return Data'!$B$7:$R$2292,17,0)</f>
        <v>12.9152</v>
      </c>
      <c r="O14" s="61">
        <f t="shared" si="5"/>
        <v>1</v>
      </c>
      <c r="P14" s="60">
        <f>VLOOKUP($A14,'Return Data'!$B$7:$R$2292,14,0)</f>
        <v>5.3136000000000001</v>
      </c>
      <c r="Q14" s="61">
        <f t="shared" si="6"/>
        <v>16</v>
      </c>
      <c r="R14" s="60">
        <f>VLOOKUP($A14,'Return Data'!$B$7:$R$2292,16,0)</f>
        <v>7.8993000000000002</v>
      </c>
      <c r="S14" s="62">
        <f t="shared" si="7"/>
        <v>2</v>
      </c>
    </row>
    <row r="15" spans="1:19" x14ac:dyDescent="0.3">
      <c r="A15" s="77" t="s">
        <v>1322</v>
      </c>
      <c r="B15" s="59">
        <f>VLOOKUP($A15,'Return Data'!$B$7:$R$2292,3,0)</f>
        <v>44777</v>
      </c>
      <c r="C15" s="60">
        <f>VLOOKUP($A15,'Return Data'!$B$7:$R$2292,4,0)</f>
        <v>25.843699999999998</v>
      </c>
      <c r="D15" s="60">
        <f>VLOOKUP($A15,'Return Data'!$B$7:$R$2292,9,0)</f>
        <v>9.2523</v>
      </c>
      <c r="E15" s="61">
        <f t="shared" si="0"/>
        <v>5</v>
      </c>
      <c r="F15" s="60">
        <f>VLOOKUP($A15,'Return Data'!$B$7:$R$2292,10,0)</f>
        <v>5.3285</v>
      </c>
      <c r="G15" s="61">
        <f t="shared" si="1"/>
        <v>6</v>
      </c>
      <c r="H15" s="60">
        <f>VLOOKUP($A15,'Return Data'!$B$7:$R$2292,11,0)</f>
        <v>3.0825</v>
      </c>
      <c r="I15" s="61">
        <f t="shared" si="2"/>
        <v>6</v>
      </c>
      <c r="J15" s="60">
        <f>VLOOKUP($A15,'Return Data'!$B$7:$R$2292,12,0)</f>
        <v>2.6023999999999998</v>
      </c>
      <c r="K15" s="61">
        <f t="shared" si="3"/>
        <v>7</v>
      </c>
      <c r="L15" s="60">
        <f>VLOOKUP($A15,'Return Data'!$B$7:$R$2292,13,0)</f>
        <v>2.9571999999999998</v>
      </c>
      <c r="M15" s="61">
        <f t="shared" si="4"/>
        <v>8</v>
      </c>
      <c r="N15" s="60">
        <f>VLOOKUP($A15,'Return Data'!$B$7:$R$2292,17,0)</f>
        <v>4.1308999999999996</v>
      </c>
      <c r="O15" s="61">
        <f t="shared" si="5"/>
        <v>8</v>
      </c>
      <c r="P15" s="60">
        <f>VLOOKUP($A15,'Return Data'!$B$7:$R$2292,14,0)</f>
        <v>6.5415999999999999</v>
      </c>
      <c r="Q15" s="61">
        <f t="shared" si="6"/>
        <v>4</v>
      </c>
      <c r="R15" s="60">
        <f>VLOOKUP($A15,'Return Data'!$B$7:$R$2292,16,0)</f>
        <v>8.1506000000000007</v>
      </c>
      <c r="S15" s="62">
        <f t="shared" si="7"/>
        <v>1</v>
      </c>
    </row>
    <row r="16" spans="1:19" x14ac:dyDescent="0.3">
      <c r="A16" s="77" t="s">
        <v>1324</v>
      </c>
      <c r="B16" s="59">
        <f>VLOOKUP($A16,'Return Data'!$B$7:$R$2292,3,0)</f>
        <v>44777</v>
      </c>
      <c r="C16" s="60">
        <f>VLOOKUP($A16,'Return Data'!$B$7:$R$2292,4,0)</f>
        <v>32.257800000000003</v>
      </c>
      <c r="D16" s="60">
        <f>VLOOKUP($A16,'Return Data'!$B$7:$R$2292,9,0)</f>
        <v>6.6143000000000001</v>
      </c>
      <c r="E16" s="61">
        <f t="shared" si="0"/>
        <v>21</v>
      </c>
      <c r="F16" s="60">
        <f>VLOOKUP($A16,'Return Data'!$B$7:$R$2292,10,0)</f>
        <v>3.0213000000000001</v>
      </c>
      <c r="G16" s="61">
        <f t="shared" si="1"/>
        <v>23</v>
      </c>
      <c r="H16" s="60">
        <f>VLOOKUP($A16,'Return Data'!$B$7:$R$2292,11,0)</f>
        <v>1.8001</v>
      </c>
      <c r="I16" s="61">
        <f t="shared" si="2"/>
        <v>20</v>
      </c>
      <c r="J16" s="60">
        <f>VLOOKUP($A16,'Return Data'!$B$7:$R$2292,12,0)</f>
        <v>1.9186000000000001</v>
      </c>
      <c r="K16" s="61">
        <f t="shared" si="3"/>
        <v>19</v>
      </c>
      <c r="L16" s="60">
        <f>VLOOKUP($A16,'Return Data'!$B$7:$R$2292,13,0)</f>
        <v>1.9905999999999999</v>
      </c>
      <c r="M16" s="61">
        <f t="shared" si="4"/>
        <v>21</v>
      </c>
      <c r="N16" s="60">
        <f>VLOOKUP($A16,'Return Data'!$B$7:$R$2292,17,0)</f>
        <v>2.9205999999999999</v>
      </c>
      <c r="O16" s="61">
        <f t="shared" si="5"/>
        <v>21</v>
      </c>
      <c r="P16" s="60">
        <f>VLOOKUP($A16,'Return Data'!$B$7:$R$2292,14,0)</f>
        <v>4.0937000000000001</v>
      </c>
      <c r="Q16" s="61">
        <f t="shared" si="6"/>
        <v>22</v>
      </c>
      <c r="R16" s="60">
        <f>VLOOKUP($A16,'Return Data'!$B$7:$R$2292,16,0)</f>
        <v>6.1372</v>
      </c>
      <c r="S16" s="62">
        <f t="shared" si="7"/>
        <v>21</v>
      </c>
    </row>
    <row r="17" spans="1:19" x14ac:dyDescent="0.3">
      <c r="A17" s="77" t="s">
        <v>1326</v>
      </c>
      <c r="B17" s="59">
        <f>VLOOKUP($A17,'Return Data'!$B$7:$R$2292,3,0)</f>
        <v>44777</v>
      </c>
      <c r="C17" s="60">
        <f>VLOOKUP($A17,'Return Data'!$B$7:$R$2292,4,0)</f>
        <v>48.3992</v>
      </c>
      <c r="D17" s="60">
        <f>VLOOKUP($A17,'Return Data'!$B$7:$R$2292,9,0)</f>
        <v>11.275600000000001</v>
      </c>
      <c r="E17" s="61">
        <f t="shared" si="0"/>
        <v>3</v>
      </c>
      <c r="F17" s="60">
        <f>VLOOKUP($A17,'Return Data'!$B$7:$R$2292,10,0)</f>
        <v>7.1414999999999997</v>
      </c>
      <c r="G17" s="61">
        <f t="shared" si="1"/>
        <v>1</v>
      </c>
      <c r="H17" s="60">
        <f>VLOOKUP($A17,'Return Data'!$B$7:$R$2292,11,0)</f>
        <v>4.5899000000000001</v>
      </c>
      <c r="I17" s="61">
        <f t="shared" si="2"/>
        <v>3</v>
      </c>
      <c r="J17" s="60">
        <f>VLOOKUP($A17,'Return Data'!$B$7:$R$2292,12,0)</f>
        <v>3.1078000000000001</v>
      </c>
      <c r="K17" s="61">
        <f t="shared" si="3"/>
        <v>4</v>
      </c>
      <c r="L17" s="60">
        <f>VLOOKUP($A17,'Return Data'!$B$7:$R$2292,13,0)</f>
        <v>3.5809000000000002</v>
      </c>
      <c r="M17" s="61">
        <f t="shared" si="4"/>
        <v>5</v>
      </c>
      <c r="N17" s="60">
        <f>VLOOKUP($A17,'Return Data'!$B$7:$R$2292,17,0)</f>
        <v>4.3700999999999999</v>
      </c>
      <c r="O17" s="61">
        <f t="shared" si="5"/>
        <v>6</v>
      </c>
      <c r="P17" s="60">
        <f>VLOOKUP($A17,'Return Data'!$B$7:$R$2292,14,0)</f>
        <v>6.5540000000000003</v>
      </c>
      <c r="Q17" s="61">
        <f t="shared" si="6"/>
        <v>3</v>
      </c>
      <c r="R17" s="60">
        <f>VLOOKUP($A17,'Return Data'!$B$7:$R$2292,16,0)</f>
        <v>7.8803000000000001</v>
      </c>
      <c r="S17" s="62">
        <f t="shared" si="7"/>
        <v>3</v>
      </c>
    </row>
    <row r="18" spans="1:19" x14ac:dyDescent="0.3">
      <c r="A18" s="77" t="s">
        <v>1328</v>
      </c>
      <c r="B18" s="59">
        <f>VLOOKUP($A18,'Return Data'!$B$7:$R$2292,3,0)</f>
        <v>44777</v>
      </c>
      <c r="C18" s="60">
        <f>VLOOKUP($A18,'Return Data'!$B$7:$R$2292,4,0)</f>
        <v>22.536100000000001</v>
      </c>
      <c r="D18" s="60">
        <f>VLOOKUP($A18,'Return Data'!$B$7:$R$2292,9,0)</f>
        <v>10.1812</v>
      </c>
      <c r="E18" s="61">
        <f t="shared" si="0"/>
        <v>4</v>
      </c>
      <c r="F18" s="60">
        <f>VLOOKUP($A18,'Return Data'!$B$7:$R$2292,10,0)</f>
        <v>5.4901</v>
      </c>
      <c r="G18" s="61">
        <f t="shared" si="1"/>
        <v>5</v>
      </c>
      <c r="H18" s="60">
        <f>VLOOKUP($A18,'Return Data'!$B$7:$R$2292,11,0)</f>
        <v>2.6278999999999999</v>
      </c>
      <c r="I18" s="61">
        <f t="shared" si="2"/>
        <v>11</v>
      </c>
      <c r="J18" s="60">
        <f>VLOOKUP($A18,'Return Data'!$B$7:$R$2292,12,0)</f>
        <v>2.0764999999999998</v>
      </c>
      <c r="K18" s="61">
        <f t="shared" si="3"/>
        <v>17</v>
      </c>
      <c r="L18" s="60">
        <f>VLOOKUP($A18,'Return Data'!$B$7:$R$2292,13,0)</f>
        <v>10.9519</v>
      </c>
      <c r="M18" s="61">
        <f t="shared" si="4"/>
        <v>3</v>
      </c>
      <c r="N18" s="60">
        <f>VLOOKUP($A18,'Return Data'!$B$7:$R$2292,17,0)</f>
        <v>7.8635000000000002</v>
      </c>
      <c r="O18" s="61">
        <f t="shared" si="5"/>
        <v>3</v>
      </c>
      <c r="P18" s="60">
        <f>VLOOKUP($A18,'Return Data'!$B$7:$R$2292,14,0)</f>
        <v>7.3823999999999996</v>
      </c>
      <c r="Q18" s="61">
        <f t="shared" si="6"/>
        <v>2</v>
      </c>
      <c r="R18" s="60">
        <f>VLOOKUP($A18,'Return Data'!$B$7:$R$2292,16,0)</f>
        <v>7.4042000000000003</v>
      </c>
      <c r="S18" s="62">
        <f t="shared" si="7"/>
        <v>9</v>
      </c>
    </row>
    <row r="19" spans="1:19" x14ac:dyDescent="0.3">
      <c r="A19" s="77" t="s">
        <v>1331</v>
      </c>
      <c r="B19" s="59">
        <f>VLOOKUP($A19,'Return Data'!$B$7:$R$2292,3,0)</f>
        <v>44777</v>
      </c>
      <c r="C19" s="60">
        <f>VLOOKUP($A19,'Return Data'!$B$7:$R$2292,4,0)</f>
        <v>46.622599999999998</v>
      </c>
      <c r="D19" s="60">
        <f>VLOOKUP($A19,'Return Data'!$B$7:$R$2292,9,0)</f>
        <v>11.565300000000001</v>
      </c>
      <c r="E19" s="61">
        <f t="shared" si="0"/>
        <v>2</v>
      </c>
      <c r="F19" s="60">
        <f>VLOOKUP($A19,'Return Data'!$B$7:$R$2292,10,0)</f>
        <v>6.1203000000000003</v>
      </c>
      <c r="G19" s="61">
        <f t="shared" si="1"/>
        <v>3</v>
      </c>
      <c r="H19" s="60">
        <f>VLOOKUP($A19,'Return Data'!$B$7:$R$2292,11,0)</f>
        <v>2.7035999999999998</v>
      </c>
      <c r="I19" s="61">
        <f t="shared" si="2"/>
        <v>9</v>
      </c>
      <c r="J19" s="60">
        <f>VLOOKUP($A19,'Return Data'!$B$7:$R$2292,12,0)</f>
        <v>2.2700999999999998</v>
      </c>
      <c r="K19" s="61">
        <f t="shared" si="3"/>
        <v>15</v>
      </c>
      <c r="L19" s="60">
        <f>VLOOKUP($A19,'Return Data'!$B$7:$R$2292,13,0)</f>
        <v>2.5775000000000001</v>
      </c>
      <c r="M19" s="61">
        <f t="shared" si="4"/>
        <v>12</v>
      </c>
      <c r="N19" s="60">
        <f>VLOOKUP($A19,'Return Data'!$B$7:$R$2292,17,0)</f>
        <v>3.4249000000000001</v>
      </c>
      <c r="O19" s="61">
        <f t="shared" si="5"/>
        <v>11</v>
      </c>
      <c r="P19" s="60">
        <f>VLOOKUP($A19,'Return Data'!$B$7:$R$2292,14,0)</f>
        <v>5.7763</v>
      </c>
      <c r="Q19" s="61">
        <f t="shared" si="6"/>
        <v>8</v>
      </c>
      <c r="R19" s="60">
        <f>VLOOKUP($A19,'Return Data'!$B$7:$R$2292,16,0)</f>
        <v>7.3691000000000004</v>
      </c>
      <c r="S19" s="62">
        <f t="shared" si="7"/>
        <v>10</v>
      </c>
    </row>
    <row r="20" spans="1:19" x14ac:dyDescent="0.3">
      <c r="A20" s="77" t="s">
        <v>1333</v>
      </c>
      <c r="B20" s="59">
        <f>VLOOKUP($A20,'Return Data'!$B$7:$R$2292,3,0)</f>
        <v>44777</v>
      </c>
      <c r="C20" s="60">
        <f>VLOOKUP($A20,'Return Data'!$B$7:$R$2292,4,0)</f>
        <v>2927.8123000000001</v>
      </c>
      <c r="D20" s="60">
        <f>VLOOKUP($A20,'Return Data'!$B$7:$R$2292,9,0)</f>
        <v>6.6680999999999999</v>
      </c>
      <c r="E20" s="61">
        <f t="shared" si="0"/>
        <v>19</v>
      </c>
      <c r="F20" s="60">
        <f>VLOOKUP($A20,'Return Data'!$B$7:$R$2292,10,0)</f>
        <v>3.0474999999999999</v>
      </c>
      <c r="G20" s="61">
        <f t="shared" si="1"/>
        <v>21</v>
      </c>
      <c r="H20" s="60">
        <f>VLOOKUP($A20,'Return Data'!$B$7:$R$2292,11,0)</f>
        <v>1.6121000000000001</v>
      </c>
      <c r="I20" s="61">
        <f t="shared" si="2"/>
        <v>21</v>
      </c>
      <c r="J20" s="60">
        <f>VLOOKUP($A20,'Return Data'!$B$7:$R$2292,12,0)</f>
        <v>1.7585999999999999</v>
      </c>
      <c r="K20" s="61">
        <f t="shared" si="3"/>
        <v>22</v>
      </c>
      <c r="L20" s="60">
        <f>VLOOKUP($A20,'Return Data'!$B$7:$R$2292,13,0)</f>
        <v>1.8056000000000001</v>
      </c>
      <c r="M20" s="61">
        <f t="shared" si="4"/>
        <v>22</v>
      </c>
      <c r="N20" s="60">
        <f>VLOOKUP($A20,'Return Data'!$B$7:$R$2292,17,0)</f>
        <v>2.6966999999999999</v>
      </c>
      <c r="O20" s="61">
        <f t="shared" si="5"/>
        <v>22</v>
      </c>
      <c r="P20" s="60">
        <f>VLOOKUP($A20,'Return Data'!$B$7:$R$2292,14,0)</f>
        <v>5.2008999999999999</v>
      </c>
      <c r="Q20" s="61">
        <f t="shared" si="6"/>
        <v>17</v>
      </c>
      <c r="R20" s="60">
        <f>VLOOKUP($A20,'Return Data'!$B$7:$R$2292,16,0)</f>
        <v>7.2366999999999999</v>
      </c>
      <c r="S20" s="62">
        <f t="shared" si="7"/>
        <v>12</v>
      </c>
    </row>
    <row r="21" spans="1:19" x14ac:dyDescent="0.3">
      <c r="A21" s="77" t="s">
        <v>1333</v>
      </c>
      <c r="B21" s="59">
        <f>VLOOKUP($A21,'Return Data'!$B$7:$R$2292,3,0)</f>
        <v>44777</v>
      </c>
      <c r="C21" s="60">
        <f>VLOOKUP($A21,'Return Data'!$B$7:$R$2292,4,0)</f>
        <v>2927.8123000000001</v>
      </c>
      <c r="D21" s="60">
        <f>VLOOKUP($A21,'Return Data'!$B$7:$R$2292,9,0)</f>
        <v>6.6680999999999999</v>
      </c>
      <c r="E21" s="61">
        <f t="shared" si="0"/>
        <v>19</v>
      </c>
      <c r="F21" s="60">
        <f>VLOOKUP($A21,'Return Data'!$B$7:$R$2292,10,0)</f>
        <v>3.0474999999999999</v>
      </c>
      <c r="G21" s="61">
        <f t="shared" si="1"/>
        <v>21</v>
      </c>
      <c r="H21" s="60">
        <f>VLOOKUP($A21,'Return Data'!$B$7:$R$2292,11,0)</f>
        <v>1.6121000000000001</v>
      </c>
      <c r="I21" s="61">
        <f t="shared" si="2"/>
        <v>21</v>
      </c>
      <c r="J21" s="60">
        <f>VLOOKUP($A21,'Return Data'!$B$7:$R$2292,12,0)</f>
        <v>1.7585999999999999</v>
      </c>
      <c r="K21" s="61">
        <f t="shared" si="3"/>
        <v>22</v>
      </c>
      <c r="L21" s="60">
        <f>VLOOKUP($A21,'Return Data'!$B$7:$R$2292,13,0)</f>
        <v>1.8056000000000001</v>
      </c>
      <c r="M21" s="61">
        <f t="shared" si="4"/>
        <v>22</v>
      </c>
      <c r="N21" s="60">
        <f>VLOOKUP($A21,'Return Data'!$B$7:$R$2292,17,0)</f>
        <v>2.6966999999999999</v>
      </c>
      <c r="O21" s="61">
        <f t="shared" si="5"/>
        <v>22</v>
      </c>
      <c r="P21" s="60">
        <f>VLOOKUP($A21,'Return Data'!$B$7:$R$2292,14,0)</f>
        <v>5.2008999999999999</v>
      </c>
      <c r="Q21" s="61">
        <f t="shared" si="6"/>
        <v>17</v>
      </c>
      <c r="R21" s="60">
        <f>VLOOKUP($A21,'Return Data'!$B$7:$R$2292,16,0)</f>
        <v>7.2366999999999999</v>
      </c>
      <c r="S21" s="62">
        <f t="shared" si="7"/>
        <v>12</v>
      </c>
    </row>
    <row r="22" spans="1:19" x14ac:dyDescent="0.3">
      <c r="A22" s="77" t="s">
        <v>1337</v>
      </c>
      <c r="B22" s="59">
        <f>VLOOKUP($A22,'Return Data'!$B$7:$R$2292,3,0)</f>
        <v>44777</v>
      </c>
      <c r="C22" s="60">
        <f>VLOOKUP($A22,'Return Data'!$B$7:$R$2292,4,0)</f>
        <v>42.665100000000002</v>
      </c>
      <c r="D22" s="60">
        <f>VLOOKUP($A22,'Return Data'!$B$7:$R$2292,9,0)</f>
        <v>9.1358999999999995</v>
      </c>
      <c r="E22" s="61">
        <f t="shared" si="0"/>
        <v>6</v>
      </c>
      <c r="F22" s="60">
        <f>VLOOKUP($A22,'Return Data'!$B$7:$R$2292,10,0)</f>
        <v>4.3754</v>
      </c>
      <c r="G22" s="61">
        <f t="shared" si="1"/>
        <v>11</v>
      </c>
      <c r="H22" s="60">
        <f>VLOOKUP($A22,'Return Data'!$B$7:$R$2292,11,0)</f>
        <v>2.0758000000000001</v>
      </c>
      <c r="I22" s="61">
        <f t="shared" si="2"/>
        <v>18</v>
      </c>
      <c r="J22" s="60">
        <f>VLOOKUP($A22,'Return Data'!$B$7:$R$2292,12,0)</f>
        <v>1.7804</v>
      </c>
      <c r="K22" s="61">
        <f t="shared" si="3"/>
        <v>21</v>
      </c>
      <c r="L22" s="60">
        <f>VLOOKUP($A22,'Return Data'!$B$7:$R$2292,13,0)</f>
        <v>2.4744000000000002</v>
      </c>
      <c r="M22" s="61">
        <f t="shared" si="4"/>
        <v>13</v>
      </c>
      <c r="N22" s="60">
        <f>VLOOKUP($A22,'Return Data'!$B$7:$R$2292,17,0)</f>
        <v>3.4146000000000001</v>
      </c>
      <c r="O22" s="61">
        <f t="shared" si="5"/>
        <v>12</v>
      </c>
      <c r="P22" s="60">
        <f>VLOOKUP($A22,'Return Data'!$B$7:$R$2292,14,0)</f>
        <v>5.7190000000000003</v>
      </c>
      <c r="Q22" s="61">
        <f t="shared" si="6"/>
        <v>9</v>
      </c>
      <c r="R22" s="60">
        <f>VLOOKUP($A22,'Return Data'!$B$7:$R$2292,16,0)</f>
        <v>7.4192</v>
      </c>
      <c r="S22" s="62">
        <f t="shared" si="7"/>
        <v>8</v>
      </c>
    </row>
    <row r="23" spans="1:19" x14ac:dyDescent="0.3">
      <c r="A23" s="77" t="s">
        <v>1340</v>
      </c>
      <c r="B23" s="59">
        <f>VLOOKUP($A23,'Return Data'!$B$7:$R$2292,3,0)</f>
        <v>44777</v>
      </c>
      <c r="C23" s="60">
        <f>VLOOKUP($A23,'Return Data'!$B$7:$R$2292,4,0)</f>
        <v>21.6739</v>
      </c>
      <c r="D23" s="60">
        <f>VLOOKUP($A23,'Return Data'!$B$7:$R$2292,9,0)</f>
        <v>8.4588999999999999</v>
      </c>
      <c r="E23" s="61">
        <f t="shared" si="0"/>
        <v>10</v>
      </c>
      <c r="F23" s="60">
        <f>VLOOKUP($A23,'Return Data'!$B$7:$R$2292,10,0)</f>
        <v>3.4658000000000002</v>
      </c>
      <c r="G23" s="61">
        <f t="shared" si="1"/>
        <v>19</v>
      </c>
      <c r="H23" s="60">
        <f>VLOOKUP($A23,'Return Data'!$B$7:$R$2292,11,0)</f>
        <v>1.9654</v>
      </c>
      <c r="I23" s="61">
        <f t="shared" si="2"/>
        <v>19</v>
      </c>
      <c r="J23" s="60">
        <f>VLOOKUP($A23,'Return Data'!$B$7:$R$2292,12,0)</f>
        <v>1.8419000000000001</v>
      </c>
      <c r="K23" s="61">
        <f t="shared" si="3"/>
        <v>20</v>
      </c>
      <c r="L23" s="60">
        <f>VLOOKUP($A23,'Return Data'!$B$7:$R$2292,13,0)</f>
        <v>2.0510000000000002</v>
      </c>
      <c r="M23" s="61">
        <f t="shared" si="4"/>
        <v>20</v>
      </c>
      <c r="N23" s="60">
        <f>VLOOKUP($A23,'Return Data'!$B$7:$R$2292,17,0)</f>
        <v>3.0748000000000002</v>
      </c>
      <c r="O23" s="61">
        <f t="shared" si="5"/>
        <v>19</v>
      </c>
      <c r="P23" s="60">
        <f>VLOOKUP($A23,'Return Data'!$B$7:$R$2292,14,0)</f>
        <v>5.5053000000000001</v>
      </c>
      <c r="Q23" s="61">
        <f t="shared" si="6"/>
        <v>13</v>
      </c>
      <c r="R23" s="60">
        <f>VLOOKUP($A23,'Return Data'!$B$7:$R$2292,16,0)</f>
        <v>7.5621</v>
      </c>
      <c r="S23" s="62">
        <f t="shared" si="7"/>
        <v>6</v>
      </c>
    </row>
    <row r="24" spans="1:19" x14ac:dyDescent="0.3">
      <c r="A24" s="77" t="s">
        <v>1342</v>
      </c>
      <c r="B24" s="59">
        <f>VLOOKUP($A24,'Return Data'!$B$7:$R$2292,3,0)</f>
        <v>44777</v>
      </c>
      <c r="C24" s="60">
        <f>VLOOKUP($A24,'Return Data'!$B$7:$R$2292,4,0)</f>
        <v>12.0641</v>
      </c>
      <c r="D24" s="60">
        <f>VLOOKUP($A24,'Return Data'!$B$7:$R$2292,9,0)</f>
        <v>6.8815</v>
      </c>
      <c r="E24" s="61">
        <f t="shared" si="0"/>
        <v>18</v>
      </c>
      <c r="F24" s="60">
        <f>VLOOKUP($A24,'Return Data'!$B$7:$R$2292,10,0)</f>
        <v>2.8151000000000002</v>
      </c>
      <c r="G24" s="61">
        <f t="shared" si="1"/>
        <v>24</v>
      </c>
      <c r="H24" s="60">
        <f>VLOOKUP($A24,'Return Data'!$B$7:$R$2292,11,0)</f>
        <v>1.2343999999999999</v>
      </c>
      <c r="I24" s="61">
        <f t="shared" si="2"/>
        <v>24</v>
      </c>
      <c r="J24" s="60">
        <f>VLOOKUP($A24,'Return Data'!$B$7:$R$2292,12,0)</f>
        <v>1.2190000000000001</v>
      </c>
      <c r="K24" s="61">
        <f t="shared" si="3"/>
        <v>24</v>
      </c>
      <c r="L24" s="60">
        <f>VLOOKUP($A24,'Return Data'!$B$7:$R$2292,13,0)</f>
        <v>1.4515</v>
      </c>
      <c r="M24" s="61">
        <f t="shared" si="4"/>
        <v>24</v>
      </c>
      <c r="N24" s="60">
        <f>VLOOKUP($A24,'Return Data'!$B$7:$R$2292,17,0)</f>
        <v>2.3734000000000002</v>
      </c>
      <c r="O24" s="61">
        <f t="shared" si="5"/>
        <v>24</v>
      </c>
      <c r="P24" s="60"/>
      <c r="Q24" s="61"/>
      <c r="R24" s="60">
        <f>VLOOKUP($A24,'Return Data'!$B$7:$R$2292,16,0)</f>
        <v>5.4966999999999997</v>
      </c>
      <c r="S24" s="62">
        <f t="shared" si="7"/>
        <v>23</v>
      </c>
    </row>
    <row r="25" spans="1:19" x14ac:dyDescent="0.3">
      <c r="A25" s="77" t="s">
        <v>1890</v>
      </c>
      <c r="B25" s="59">
        <f>VLOOKUP($A25,'Return Data'!$B$7:$R$2292,3,0)</f>
        <v>44777</v>
      </c>
      <c r="C25" s="60">
        <f>VLOOKUP($A25,'Return Data'!$B$7:$R$2292,4,0)</f>
        <v>12.936400000000001</v>
      </c>
      <c r="D25" s="60">
        <f>VLOOKUP($A25,'Return Data'!$B$7:$R$2292,9,0)</f>
        <v>8.3780999999999999</v>
      </c>
      <c r="E25" s="61">
        <f t="shared" si="0"/>
        <v>11</v>
      </c>
      <c r="F25" s="60">
        <f>VLOOKUP($A25,'Return Data'!$B$7:$R$2292,10,0)</f>
        <v>4.4627999999999997</v>
      </c>
      <c r="G25" s="61">
        <f t="shared" si="1"/>
        <v>10</v>
      </c>
      <c r="H25" s="60">
        <f>VLOOKUP($A25,'Return Data'!$B$7:$R$2292,11,0)</f>
        <v>2.5556999999999999</v>
      </c>
      <c r="I25" s="61">
        <f t="shared" si="2"/>
        <v>14</v>
      </c>
      <c r="J25" s="60">
        <f>VLOOKUP($A25,'Return Data'!$B$7:$R$2292,12,0)</f>
        <v>2.343</v>
      </c>
      <c r="K25" s="61">
        <f t="shared" si="3"/>
        <v>12</v>
      </c>
      <c r="L25" s="60">
        <f>VLOOKUP($A25,'Return Data'!$B$7:$R$2292,13,0)</f>
        <v>2.4138000000000002</v>
      </c>
      <c r="M25" s="61">
        <f t="shared" si="4"/>
        <v>14</v>
      </c>
      <c r="N25" s="60">
        <f>VLOOKUP($A25,'Return Data'!$B$7:$R$2292,17,0)</f>
        <v>3.2134999999999998</v>
      </c>
      <c r="O25" s="61">
        <f t="shared" si="5"/>
        <v>17</v>
      </c>
      <c r="P25" s="60">
        <f>VLOOKUP($A25,'Return Data'!$B$7:$R$2292,14,0)</f>
        <v>5.1833</v>
      </c>
      <c r="Q25" s="61">
        <f t="shared" ref="Q25:Q31" si="8">RANK(P25,P$8:P$31,0)</f>
        <v>20</v>
      </c>
      <c r="R25" s="60">
        <f>VLOOKUP($A25,'Return Data'!$B$7:$R$2292,16,0)</f>
        <v>6.0414000000000003</v>
      </c>
      <c r="S25" s="62">
        <f t="shared" si="7"/>
        <v>22</v>
      </c>
    </row>
    <row r="26" spans="1:19" x14ac:dyDescent="0.3">
      <c r="A26" s="77" t="s">
        <v>1344</v>
      </c>
      <c r="B26" s="59">
        <f>VLOOKUP($A26,'Return Data'!$B$7:$R$2292,3,0)</f>
        <v>44777</v>
      </c>
      <c r="C26" s="60">
        <f>VLOOKUP($A26,'Return Data'!$B$7:$R$2292,4,0)</f>
        <v>42.886800000000001</v>
      </c>
      <c r="D26" s="60">
        <f>VLOOKUP($A26,'Return Data'!$B$7:$R$2292,9,0)</f>
        <v>8.7483000000000004</v>
      </c>
      <c r="E26" s="61">
        <f t="shared" si="0"/>
        <v>8</v>
      </c>
      <c r="F26" s="60">
        <f>VLOOKUP($A26,'Return Data'!$B$7:$R$2292,10,0)</f>
        <v>4.1295999999999999</v>
      </c>
      <c r="G26" s="61">
        <f t="shared" si="1"/>
        <v>15</v>
      </c>
      <c r="H26" s="60">
        <f>VLOOKUP($A26,'Return Data'!$B$7:$R$2292,11,0)</f>
        <v>2.4601999999999999</v>
      </c>
      <c r="I26" s="61">
        <f t="shared" si="2"/>
        <v>15</v>
      </c>
      <c r="J26" s="60">
        <f>VLOOKUP($A26,'Return Data'!$B$7:$R$2292,12,0)</f>
        <v>2.4411999999999998</v>
      </c>
      <c r="K26" s="61">
        <f t="shared" si="3"/>
        <v>9</v>
      </c>
      <c r="L26" s="60">
        <f>VLOOKUP($A26,'Return Data'!$B$7:$R$2292,13,0)</f>
        <v>2.8125</v>
      </c>
      <c r="M26" s="61">
        <f t="shared" si="4"/>
        <v>10</v>
      </c>
      <c r="N26" s="60">
        <f>VLOOKUP($A26,'Return Data'!$B$7:$R$2292,17,0)</f>
        <v>4.234</v>
      </c>
      <c r="O26" s="61">
        <f t="shared" si="5"/>
        <v>7</v>
      </c>
      <c r="P26" s="60">
        <f>VLOOKUP($A26,'Return Data'!$B$7:$R$2292,14,0)</f>
        <v>6.0953999999999997</v>
      </c>
      <c r="Q26" s="61">
        <f t="shared" si="8"/>
        <v>7</v>
      </c>
      <c r="R26" s="60">
        <f>VLOOKUP($A26,'Return Data'!$B$7:$R$2292,16,0)</f>
        <v>7.6946000000000003</v>
      </c>
      <c r="S26" s="62">
        <f t="shared" si="7"/>
        <v>4</v>
      </c>
    </row>
    <row r="27" spans="1:19" x14ac:dyDescent="0.3">
      <c r="A27" s="77" t="s">
        <v>1946</v>
      </c>
      <c r="B27" s="59">
        <f>VLOOKUP($A27,'Return Data'!$B$7:$R$2292,3,0)</f>
        <v>44777</v>
      </c>
      <c r="C27" s="60">
        <f>VLOOKUP($A27,'Return Data'!$B$7:$R$2292,4,0)</f>
        <v>36.916400000000003</v>
      </c>
      <c r="D27" s="60">
        <f>VLOOKUP($A27,'Return Data'!$B$7:$R$2292,9,0)</f>
        <v>7.7823000000000002</v>
      </c>
      <c r="E27" s="61">
        <f t="shared" si="0"/>
        <v>17</v>
      </c>
      <c r="F27" s="60">
        <f>VLOOKUP($A27,'Return Data'!$B$7:$R$2292,10,0)</f>
        <v>4.5316000000000001</v>
      </c>
      <c r="G27" s="61">
        <f t="shared" si="1"/>
        <v>9</v>
      </c>
      <c r="H27" s="60">
        <f>VLOOKUP($A27,'Return Data'!$B$7:$R$2292,11,0)</f>
        <v>2.6857000000000002</v>
      </c>
      <c r="I27" s="61">
        <f t="shared" si="2"/>
        <v>10</v>
      </c>
      <c r="J27" s="60">
        <f>VLOOKUP($A27,'Return Data'!$B$7:$R$2292,12,0)</f>
        <v>2.3071999999999999</v>
      </c>
      <c r="K27" s="61">
        <f t="shared" si="3"/>
        <v>14</v>
      </c>
      <c r="L27" s="60">
        <f>VLOOKUP($A27,'Return Data'!$B$7:$R$2292,13,0)</f>
        <v>2.3769</v>
      </c>
      <c r="M27" s="61">
        <f t="shared" si="4"/>
        <v>15</v>
      </c>
      <c r="N27" s="60">
        <f>VLOOKUP($A27,'Return Data'!$B$7:$R$2292,17,0)</f>
        <v>3.2155999999999998</v>
      </c>
      <c r="O27" s="61">
        <f t="shared" si="5"/>
        <v>16</v>
      </c>
      <c r="P27" s="60">
        <f>VLOOKUP($A27,'Return Data'!$B$7:$R$2292,14,0)</f>
        <v>5.3292999999999999</v>
      </c>
      <c r="Q27" s="61">
        <f t="shared" si="8"/>
        <v>15</v>
      </c>
      <c r="R27" s="60">
        <f>VLOOKUP($A27,'Return Data'!$B$7:$R$2292,16,0)</f>
        <v>6.9156000000000004</v>
      </c>
      <c r="S27" s="62">
        <f t="shared" si="7"/>
        <v>16</v>
      </c>
    </row>
    <row r="28" spans="1:19" x14ac:dyDescent="0.3">
      <c r="A28" s="77" t="s">
        <v>1347</v>
      </c>
      <c r="B28" s="59">
        <f>VLOOKUP($A28,'Return Data'!$B$7:$R$2292,3,0)</f>
        <v>44777</v>
      </c>
      <c r="C28" s="60">
        <f>VLOOKUP($A28,'Return Data'!$B$7:$R$2292,4,0)</f>
        <v>26.1645</v>
      </c>
      <c r="D28" s="60">
        <f>VLOOKUP($A28,'Return Data'!$B$7:$R$2292,9,0)</f>
        <v>6.5979000000000001</v>
      </c>
      <c r="E28" s="61">
        <f t="shared" si="0"/>
        <v>22</v>
      </c>
      <c r="F28" s="60">
        <f>VLOOKUP($A28,'Return Data'!$B$7:$R$2292,10,0)</f>
        <v>3.6326999999999998</v>
      </c>
      <c r="G28" s="61">
        <f t="shared" si="1"/>
        <v>18</v>
      </c>
      <c r="H28" s="60">
        <f>VLOOKUP($A28,'Return Data'!$B$7:$R$2292,11,0)</f>
        <v>2.5585</v>
      </c>
      <c r="I28" s="61">
        <f t="shared" si="2"/>
        <v>13</v>
      </c>
      <c r="J28" s="60">
        <f>VLOOKUP($A28,'Return Data'!$B$7:$R$2292,12,0)</f>
        <v>2.3797000000000001</v>
      </c>
      <c r="K28" s="61">
        <f t="shared" si="3"/>
        <v>10</v>
      </c>
      <c r="L28" s="60">
        <f>VLOOKUP($A28,'Return Data'!$B$7:$R$2292,13,0)</f>
        <v>2.6581999999999999</v>
      </c>
      <c r="M28" s="61">
        <f t="shared" si="4"/>
        <v>11</v>
      </c>
      <c r="N28" s="60">
        <f>VLOOKUP($A28,'Return Data'!$B$7:$R$2292,17,0)</f>
        <v>3.3188</v>
      </c>
      <c r="O28" s="61">
        <f t="shared" si="5"/>
        <v>14</v>
      </c>
      <c r="P28" s="60">
        <f>VLOOKUP($A28,'Return Data'!$B$7:$R$2292,14,0)</f>
        <v>5.6523000000000003</v>
      </c>
      <c r="Q28" s="61">
        <f t="shared" si="8"/>
        <v>11</v>
      </c>
      <c r="R28" s="60">
        <f>VLOOKUP($A28,'Return Data'!$B$7:$R$2292,16,0)</f>
        <v>6.6059999999999999</v>
      </c>
      <c r="S28" s="62">
        <f t="shared" si="7"/>
        <v>19</v>
      </c>
    </row>
    <row r="29" spans="1:19" x14ac:dyDescent="0.3">
      <c r="A29" s="77" t="s">
        <v>1924</v>
      </c>
      <c r="B29" s="59">
        <f>VLOOKUP($A29,'Return Data'!$B$7:$R$2292,3,0)</f>
        <v>44777</v>
      </c>
      <c r="C29" s="60">
        <f>VLOOKUP($A29,'Return Data'!$B$7:$R$2292,4,0)</f>
        <v>36.018099999999997</v>
      </c>
      <c r="D29" s="60">
        <f>VLOOKUP($A29,'Return Data'!$B$7:$R$2292,9,0)</f>
        <v>5.9466999999999999</v>
      </c>
      <c r="E29" s="61">
        <f t="shared" si="0"/>
        <v>24</v>
      </c>
      <c r="F29" s="60">
        <f>VLOOKUP($A29,'Return Data'!$B$7:$R$2292,10,0)</f>
        <v>3.2336999999999998</v>
      </c>
      <c r="G29" s="61">
        <f t="shared" si="1"/>
        <v>20</v>
      </c>
      <c r="H29" s="60">
        <f>VLOOKUP($A29,'Return Data'!$B$7:$R$2292,11,0)</f>
        <v>2.4125000000000001</v>
      </c>
      <c r="I29" s="61">
        <f t="shared" si="2"/>
        <v>17</v>
      </c>
      <c r="J29" s="60">
        <f>VLOOKUP($A29,'Return Data'!$B$7:$R$2292,12,0)</f>
        <v>2.8216999999999999</v>
      </c>
      <c r="K29" s="61">
        <f t="shared" si="3"/>
        <v>6</v>
      </c>
      <c r="L29" s="60">
        <f>VLOOKUP($A29,'Return Data'!$B$7:$R$2292,13,0)</f>
        <v>2.8921000000000001</v>
      </c>
      <c r="M29" s="61">
        <f t="shared" si="4"/>
        <v>9</v>
      </c>
      <c r="N29" s="60">
        <f>VLOOKUP($A29,'Return Data'!$B$7:$R$2292,17,0)</f>
        <v>3.3561000000000001</v>
      </c>
      <c r="O29" s="61">
        <f t="shared" si="5"/>
        <v>13</v>
      </c>
      <c r="P29" s="60">
        <f>VLOOKUP($A29,'Return Data'!$B$7:$R$2292,14,0)</f>
        <v>5.6669999999999998</v>
      </c>
      <c r="Q29" s="61">
        <f t="shared" si="8"/>
        <v>10</v>
      </c>
      <c r="R29" s="60">
        <f>VLOOKUP($A29,'Return Data'!$B$7:$R$2292,16,0)</f>
        <v>6.8781999999999996</v>
      </c>
      <c r="S29" s="62">
        <f t="shared" si="7"/>
        <v>17</v>
      </c>
    </row>
    <row r="30" spans="1:19" x14ac:dyDescent="0.3">
      <c r="A30" s="77" t="s">
        <v>1350</v>
      </c>
      <c r="B30" s="59">
        <f>VLOOKUP($A30,'Return Data'!$B$7:$R$2292,3,0)</f>
        <v>44777</v>
      </c>
      <c r="C30" s="60">
        <f>VLOOKUP($A30,'Return Data'!$B$7:$R$2292,4,0)</f>
        <v>39.467300000000002</v>
      </c>
      <c r="D30" s="60">
        <f>VLOOKUP($A30,'Return Data'!$B$7:$R$2292,9,0)</f>
        <v>8.2344000000000008</v>
      </c>
      <c r="E30" s="61">
        <f t="shared" si="0"/>
        <v>13</v>
      </c>
      <c r="F30" s="60">
        <f>VLOOKUP($A30,'Return Data'!$B$7:$R$2292,10,0)</f>
        <v>4.2550999999999997</v>
      </c>
      <c r="G30" s="61">
        <f t="shared" si="1"/>
        <v>14</v>
      </c>
      <c r="H30" s="60">
        <f>VLOOKUP($A30,'Return Data'!$B$7:$R$2292,11,0)</f>
        <v>2.8041999999999998</v>
      </c>
      <c r="I30" s="61">
        <f t="shared" si="2"/>
        <v>7</v>
      </c>
      <c r="J30" s="60">
        <f>VLOOKUP($A30,'Return Data'!$B$7:$R$2292,12,0)</f>
        <v>2.3405999999999998</v>
      </c>
      <c r="K30" s="61">
        <f t="shared" si="3"/>
        <v>13</v>
      </c>
      <c r="L30" s="60">
        <f>VLOOKUP($A30,'Return Data'!$B$7:$R$2292,13,0)</f>
        <v>2.2986</v>
      </c>
      <c r="M30" s="61">
        <f t="shared" si="4"/>
        <v>17</v>
      </c>
      <c r="N30" s="60">
        <f>VLOOKUP($A30,'Return Data'!$B$7:$R$2292,17,0)</f>
        <v>3.0400999999999998</v>
      </c>
      <c r="O30" s="61">
        <f t="shared" si="5"/>
        <v>20</v>
      </c>
      <c r="P30" s="60">
        <f>VLOOKUP($A30,'Return Data'!$B$7:$R$2292,14,0)</f>
        <v>5.4114000000000004</v>
      </c>
      <c r="Q30" s="61">
        <f t="shared" si="8"/>
        <v>14</v>
      </c>
      <c r="R30" s="60">
        <f>VLOOKUP($A30,'Return Data'!$B$7:$R$2292,16,0)</f>
        <v>7.1044999999999998</v>
      </c>
      <c r="S30" s="62">
        <f t="shared" si="7"/>
        <v>14</v>
      </c>
    </row>
    <row r="31" spans="1:19" x14ac:dyDescent="0.3">
      <c r="A31" s="77" t="s">
        <v>1353</v>
      </c>
      <c r="B31" s="59">
        <f>VLOOKUP($A31,'Return Data'!$B$7:$R$2292,3,0)</f>
        <v>44777</v>
      </c>
      <c r="C31" s="60">
        <f>VLOOKUP($A31,'Return Data'!$B$7:$R$2292,4,0)</f>
        <v>25.746300000000002</v>
      </c>
      <c r="D31" s="60">
        <f>VLOOKUP($A31,'Return Data'!$B$7:$R$2292,9,0)</f>
        <v>6.4374000000000002</v>
      </c>
      <c r="E31" s="61">
        <f t="shared" si="0"/>
        <v>23</v>
      </c>
      <c r="F31" s="60">
        <f>VLOOKUP($A31,'Return Data'!$B$7:$R$2292,10,0)</f>
        <v>4.0867000000000004</v>
      </c>
      <c r="G31" s="61">
        <f t="shared" si="1"/>
        <v>16</v>
      </c>
      <c r="H31" s="60">
        <f>VLOOKUP($A31,'Return Data'!$B$7:$R$2292,11,0)</f>
        <v>2.7896000000000001</v>
      </c>
      <c r="I31" s="61">
        <f t="shared" si="2"/>
        <v>8</v>
      </c>
      <c r="J31" s="60">
        <f>VLOOKUP($A31,'Return Data'!$B$7:$R$2292,12,0)</f>
        <v>2.4588000000000001</v>
      </c>
      <c r="K31" s="61">
        <f t="shared" si="3"/>
        <v>8</v>
      </c>
      <c r="L31" s="60">
        <f>VLOOKUP($A31,'Return Data'!$B$7:$R$2292,13,0)</f>
        <v>7.6372999999999998</v>
      </c>
      <c r="M31" s="61">
        <f t="shared" si="4"/>
        <v>4</v>
      </c>
      <c r="N31" s="60">
        <f>VLOOKUP($A31,'Return Data'!$B$7:$R$2292,17,0)</f>
        <v>6.1546000000000003</v>
      </c>
      <c r="O31" s="61">
        <f t="shared" si="5"/>
        <v>4</v>
      </c>
      <c r="P31" s="60">
        <f>VLOOKUP($A31,'Return Data'!$B$7:$R$2292,14,0)</f>
        <v>7.7918000000000003</v>
      </c>
      <c r="Q31" s="61">
        <f t="shared" si="8"/>
        <v>1</v>
      </c>
      <c r="R31" s="60">
        <f>VLOOKUP($A31,'Return Data'!$B$7:$R$2292,16,0)</f>
        <v>6.5583999999999998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8.3394791666666652</v>
      </c>
      <c r="E33" s="83"/>
      <c r="F33" s="84">
        <f>AVERAGE(F8:F31)</f>
        <v>4.4386624999999995</v>
      </c>
      <c r="G33" s="83"/>
      <c r="H33" s="84">
        <f>AVERAGE(H8:H31)</f>
        <v>4.2793208333333324</v>
      </c>
      <c r="I33" s="83"/>
      <c r="J33" s="84">
        <f>AVERAGE(J8:J31)</f>
        <v>3.4961874999999991</v>
      </c>
      <c r="K33" s="83"/>
      <c r="L33" s="84">
        <f>AVERAGE(L8:L31)</f>
        <v>4.3671499999999996</v>
      </c>
      <c r="M33" s="83"/>
      <c r="N33" s="84">
        <f>AVERAGE(N8:N31)</f>
        <v>4.4081458333333314</v>
      </c>
      <c r="O33" s="83"/>
      <c r="P33" s="84">
        <f>AVERAGE(P8:P31)</f>
        <v>5.6808869565217393</v>
      </c>
      <c r="Q33" s="83"/>
      <c r="R33" s="84">
        <f>AVERAGE(R8:R31)</f>
        <v>7.0443250000000006</v>
      </c>
      <c r="S33" s="85"/>
    </row>
    <row r="34" spans="1:19" x14ac:dyDescent="0.3">
      <c r="A34" s="82" t="s">
        <v>28</v>
      </c>
      <c r="B34" s="83"/>
      <c r="C34" s="83"/>
      <c r="D34" s="84">
        <f>MIN(D8:D31)</f>
        <v>5.9466999999999999</v>
      </c>
      <c r="E34" s="83"/>
      <c r="F34" s="84">
        <f>MIN(F8:F31)</f>
        <v>2.8151000000000002</v>
      </c>
      <c r="G34" s="83"/>
      <c r="H34" s="84">
        <f>MIN(H8:H31)</f>
        <v>1.2343999999999999</v>
      </c>
      <c r="I34" s="83"/>
      <c r="J34" s="84">
        <f>MIN(J8:J31)</f>
        <v>1.2190000000000001</v>
      </c>
      <c r="K34" s="83"/>
      <c r="L34" s="84">
        <f>MIN(L8:L31)</f>
        <v>1.4515</v>
      </c>
      <c r="M34" s="83"/>
      <c r="N34" s="84">
        <f>MIN(N8:N31)</f>
        <v>2.3734000000000002</v>
      </c>
      <c r="O34" s="83"/>
      <c r="P34" s="84">
        <f>MIN(P8:P31)</f>
        <v>3.9647999999999999</v>
      </c>
      <c r="Q34" s="83"/>
      <c r="R34" s="84">
        <f>MIN(R8:R31)</f>
        <v>5.3754</v>
      </c>
      <c r="S34" s="85"/>
    </row>
    <row r="35" spans="1:19" ht="15" thickBot="1" x14ac:dyDescent="0.35">
      <c r="A35" s="86" t="s">
        <v>29</v>
      </c>
      <c r="B35" s="87"/>
      <c r="C35" s="87"/>
      <c r="D35" s="88">
        <f>MAX(D8:D31)</f>
        <v>11.6762</v>
      </c>
      <c r="E35" s="87"/>
      <c r="F35" s="88">
        <f>MAX(F8:F31)</f>
        <v>7.1414999999999997</v>
      </c>
      <c r="G35" s="87"/>
      <c r="H35" s="88">
        <f>MAX(H8:H31)</f>
        <v>33.385300000000001</v>
      </c>
      <c r="I35" s="87"/>
      <c r="J35" s="88">
        <f>MAX(J8:J31)</f>
        <v>22.849299999999999</v>
      </c>
      <c r="K35" s="87"/>
      <c r="L35" s="88">
        <f>MAX(L8:L31)</f>
        <v>18.892199999999999</v>
      </c>
      <c r="M35" s="87"/>
      <c r="N35" s="88">
        <f>MAX(N8:N31)</f>
        <v>12.9152</v>
      </c>
      <c r="O35" s="87"/>
      <c r="P35" s="88">
        <f>MAX(P8:P31)</f>
        <v>7.7918000000000003</v>
      </c>
      <c r="Q35" s="87"/>
      <c r="R35" s="88">
        <f>MAX(R8:R31)</f>
        <v>8.1506000000000007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44777</v>
      </c>
      <c r="C8" s="60">
        <f>VLOOKUP($A8,'Return Data'!$B$7:$R$2292,4,0)</f>
        <v>32.727699999999999</v>
      </c>
      <c r="D8" s="60">
        <f>VLOOKUP($A8,'Return Data'!$B$7:$R$2292,9,0)</f>
        <v>193.9152</v>
      </c>
      <c r="E8" s="61">
        <f>RANK(D8,D$8:D$42,0)</f>
        <v>1</v>
      </c>
      <c r="F8" s="60">
        <f>VLOOKUP($A8,'Return Data'!$B$7:$R$2292,10,0)</f>
        <v>69.413600000000002</v>
      </c>
      <c r="G8" s="61">
        <f>RANK(F8,F$8:F$42,0)</f>
        <v>1</v>
      </c>
      <c r="H8" s="60">
        <f>VLOOKUP($A8,'Return Data'!$B$7:$R$2292,11,0)</f>
        <v>45.065300000000001</v>
      </c>
      <c r="I8" s="61">
        <f>RANK(H8,H$8:H$42,0)</f>
        <v>1</v>
      </c>
      <c r="J8" s="60">
        <f>VLOOKUP($A8,'Return Data'!$B$7:$R$2292,12,0)</f>
        <v>30.914899999999999</v>
      </c>
      <c r="K8" s="61">
        <f>RANK(J8,J$8:J$42,0)</f>
        <v>1</v>
      </c>
      <c r="L8" s="60">
        <f>VLOOKUP($A8,'Return Data'!$B$7:$R$2292,13,0)</f>
        <v>25.061900000000001</v>
      </c>
      <c r="M8" s="61">
        <f>RANK(L8,L$8:L$42,0)</f>
        <v>1</v>
      </c>
      <c r="N8" s="60">
        <f>VLOOKUP($A8,'Return Data'!$B$7:$R$2292,17,0)</f>
        <v>17.3491</v>
      </c>
      <c r="O8" s="61">
        <f>RANK(N8,N$8:N$42,0)</f>
        <v>1</v>
      </c>
      <c r="P8" s="60">
        <f>VLOOKUP($A8,'Return Data'!$B$7:$R$2292,14,0)</f>
        <v>10.28</v>
      </c>
      <c r="Q8" s="61">
        <f>RANK(P8,P$8:P$42,0)</f>
        <v>1</v>
      </c>
      <c r="R8" s="60">
        <f>VLOOKUP($A8,'Return Data'!$B$7:$R$2292,16,0)</f>
        <v>9.7059999999999995</v>
      </c>
      <c r="S8" s="62">
        <f t="shared" ref="S8:S10" si="0">RANK(R8,R$8:R$42,0)</f>
        <v>1</v>
      </c>
    </row>
    <row r="9" spans="1:19" x14ac:dyDescent="0.3">
      <c r="A9" s="77" t="s">
        <v>1013</v>
      </c>
      <c r="B9" s="59">
        <f>VLOOKUP($A9,'Return Data'!$B$7:$R$2292,3,0)</f>
        <v>44777</v>
      </c>
      <c r="C9" s="60">
        <f>VLOOKUP($A9,'Return Data'!$B$7:$R$2292,4,0)</f>
        <v>0.57020000000000004</v>
      </c>
      <c r="D9" s="60"/>
      <c r="E9" s="61"/>
      <c r="F9" s="60"/>
      <c r="G9" s="61"/>
      <c r="H9" s="60"/>
      <c r="I9" s="61"/>
      <c r="J9" s="60"/>
      <c r="K9" s="61"/>
      <c r="L9" s="60"/>
      <c r="M9" s="61"/>
      <c r="N9" s="60"/>
      <c r="O9" s="61"/>
      <c r="P9" s="60"/>
      <c r="Q9" s="61"/>
      <c r="R9" s="60">
        <f>VLOOKUP($A9,'Return Data'!$B$7:$R$2292,16,0)</f>
        <v>-35.162500000000001</v>
      </c>
      <c r="S9" s="62">
        <f t="shared" si="0"/>
        <v>35</v>
      </c>
    </row>
    <row r="10" spans="1:19" x14ac:dyDescent="0.3">
      <c r="A10" s="77" t="s">
        <v>1015</v>
      </c>
      <c r="B10" s="59">
        <f>VLOOKUP($A10,'Return Data'!$B$7:$R$2292,3,0)</f>
        <v>44777</v>
      </c>
      <c r="C10" s="60">
        <f>VLOOKUP($A10,'Return Data'!$B$7:$R$2292,4,0)</f>
        <v>24.2499</v>
      </c>
      <c r="D10" s="60">
        <f>VLOOKUP($A10,'Return Data'!$B$7:$R$2292,9,0)</f>
        <v>14.091799999999999</v>
      </c>
      <c r="E10" s="61">
        <f t="shared" ref="E10:E42" si="1">RANK(D10,D$8:D$42,0)</f>
        <v>18</v>
      </c>
      <c r="F10" s="60">
        <f>VLOOKUP($A10,'Return Data'!$B$7:$R$2292,10,0)</f>
        <v>7.9894999999999996</v>
      </c>
      <c r="G10" s="61">
        <f t="shared" ref="G10:G42" si="2">RANK(F10,F$8:F$42,0)</f>
        <v>12</v>
      </c>
      <c r="H10" s="60">
        <f>VLOOKUP($A10,'Return Data'!$B$7:$R$2292,11,0)</f>
        <v>4.8009000000000004</v>
      </c>
      <c r="I10" s="61">
        <f t="shared" ref="I10" si="3">RANK(H10,H$8:H$42,0)</f>
        <v>6</v>
      </c>
      <c r="J10" s="60">
        <f>VLOOKUP($A10,'Return Data'!$B$7:$R$2292,12,0)</f>
        <v>4.1287000000000003</v>
      </c>
      <c r="K10" s="61">
        <f t="shared" ref="K10" si="4">RANK(J10,J$8:J$42,0)</f>
        <v>3</v>
      </c>
      <c r="L10" s="60">
        <f>VLOOKUP($A10,'Return Data'!$B$7:$R$2292,13,0)</f>
        <v>4.7023000000000001</v>
      </c>
      <c r="M10" s="61">
        <f t="shared" ref="M10" si="5">RANK(L10,L$8:L$42,0)</f>
        <v>4</v>
      </c>
      <c r="N10" s="60">
        <f>VLOOKUP($A10,'Return Data'!$B$7:$R$2292,17,0)</f>
        <v>6.1494</v>
      </c>
      <c r="O10" s="61">
        <f t="shared" ref="O10" si="6">RANK(N10,N$8:N$42,0)</f>
        <v>6</v>
      </c>
      <c r="P10" s="60">
        <f>VLOOKUP($A10,'Return Data'!$B$7:$R$2292,14,0)</f>
        <v>7.6612999999999998</v>
      </c>
      <c r="Q10" s="61">
        <f t="shared" ref="Q10" si="7">RANK(P10,P$8:P$42,0)</f>
        <v>3</v>
      </c>
      <c r="R10" s="60">
        <f>VLOOKUP($A10,'Return Data'!$B$7:$R$2292,16,0)</f>
        <v>8.7495999999999992</v>
      </c>
      <c r="S10" s="62">
        <f t="shared" si="0"/>
        <v>4</v>
      </c>
    </row>
    <row r="11" spans="1:19" x14ac:dyDescent="0.3">
      <c r="A11" s="77" t="s">
        <v>1983</v>
      </c>
      <c r="B11" s="59">
        <f>VLOOKUP($A11,'Return Data'!$B$7:$R$2292,3,0)</f>
        <v>44777</v>
      </c>
      <c r="C11" s="60">
        <f>VLOOKUP($A11,'Return Data'!$B$7:$R$2292,4,0)</f>
        <v>16.273900000000001</v>
      </c>
      <c r="D11" s="60">
        <f>VLOOKUP($A11,'Return Data'!$B$7:$R$2292,9,0)</f>
        <v>12.311199999999999</v>
      </c>
      <c r="E11" s="61">
        <f t="shared" si="1"/>
        <v>25</v>
      </c>
      <c r="F11" s="60">
        <f>VLOOKUP($A11,'Return Data'!$B$7:$R$2292,10,0)</f>
        <v>6.0816999999999997</v>
      </c>
      <c r="G11" s="61">
        <f t="shared" si="2"/>
        <v>25</v>
      </c>
      <c r="H11" s="60">
        <f>VLOOKUP($A11,'Return Data'!$B$7:$R$2292,11,0)</f>
        <v>2.2250000000000001</v>
      </c>
      <c r="I11" s="61">
        <f t="shared" ref="I11:I42" si="8">RANK(H11,H$8:H$42,0)</f>
        <v>21</v>
      </c>
      <c r="J11" s="60">
        <f>VLOOKUP($A11,'Return Data'!$B$7:$R$2292,12,0)</f>
        <v>1.7692000000000001</v>
      </c>
      <c r="K11" s="61">
        <f t="shared" ref="K11:K42" si="9">RANK(J11,J$8:J$42,0)</f>
        <v>17</v>
      </c>
      <c r="L11" s="60">
        <f>VLOOKUP($A11,'Return Data'!$B$7:$R$2292,13,0)</f>
        <v>2.1415000000000002</v>
      </c>
      <c r="M11" s="61">
        <f t="shared" ref="M11:M42" si="10">RANK(L11,L$8:L$42,0)</f>
        <v>21</v>
      </c>
      <c r="N11" s="60">
        <f>VLOOKUP($A11,'Return Data'!$B$7:$R$2292,17,0)</f>
        <v>2.7877999999999998</v>
      </c>
      <c r="O11" s="61">
        <f t="shared" ref="O11:O42" si="11">RANK(N11,N$8:N$42,0)</f>
        <v>21</v>
      </c>
      <c r="P11" s="60">
        <f>VLOOKUP($A11,'Return Data'!$B$7:$R$2292,14,0)</f>
        <v>4.4752000000000001</v>
      </c>
      <c r="Q11" s="61">
        <f t="shared" ref="Q11:Q42" si="12">RANK(P11,P$8:P$42,0)</f>
        <v>24</v>
      </c>
      <c r="R11" s="60">
        <f>VLOOKUP($A11,'Return Data'!$B$7:$R$2292,16,0)</f>
        <v>5.9447999999999999</v>
      </c>
      <c r="S11" s="62">
        <f t="shared" ref="S11:S42" si="13">RANK(R11,R$8:R$42,0)</f>
        <v>27</v>
      </c>
    </row>
    <row r="12" spans="1:19" x14ac:dyDescent="0.3">
      <c r="A12" s="77" t="s">
        <v>1017</v>
      </c>
      <c r="B12" s="59">
        <f>VLOOKUP($A12,'Return Data'!$B$7:$R$2292,3,0)</f>
        <v>44777</v>
      </c>
      <c r="C12" s="60">
        <f>VLOOKUP($A12,'Return Data'!$B$7:$R$2292,4,0)</f>
        <v>69.752600000000001</v>
      </c>
      <c r="D12" s="60">
        <f>VLOOKUP($A12,'Return Data'!$B$7:$R$2292,9,0)</f>
        <v>13.263500000000001</v>
      </c>
      <c r="E12" s="61">
        <f t="shared" si="1"/>
        <v>23</v>
      </c>
      <c r="F12" s="60">
        <f>VLOOKUP($A12,'Return Data'!$B$7:$R$2292,10,0)</f>
        <v>7.6066000000000003</v>
      </c>
      <c r="G12" s="61">
        <f t="shared" si="2"/>
        <v>16</v>
      </c>
      <c r="H12" s="60">
        <f>VLOOKUP($A12,'Return Data'!$B$7:$R$2292,11,0)</f>
        <v>3.4803000000000002</v>
      </c>
      <c r="I12" s="61">
        <f t="shared" si="8"/>
        <v>11</v>
      </c>
      <c r="J12" s="60">
        <f>VLOOKUP($A12,'Return Data'!$B$7:$R$2292,12,0)</f>
        <v>2.3936000000000002</v>
      </c>
      <c r="K12" s="61">
        <f t="shared" si="9"/>
        <v>9</v>
      </c>
      <c r="L12" s="60">
        <f>VLOOKUP($A12,'Return Data'!$B$7:$R$2292,13,0)</f>
        <v>3.0143</v>
      </c>
      <c r="M12" s="61">
        <f t="shared" si="10"/>
        <v>12</v>
      </c>
      <c r="N12" s="60">
        <f>VLOOKUP($A12,'Return Data'!$B$7:$R$2292,17,0)</f>
        <v>3.7113</v>
      </c>
      <c r="O12" s="61">
        <f t="shared" si="11"/>
        <v>15</v>
      </c>
      <c r="P12" s="60">
        <f>VLOOKUP($A12,'Return Data'!$B$7:$R$2292,14,0)</f>
        <v>5.6783000000000001</v>
      </c>
      <c r="Q12" s="61">
        <f t="shared" si="12"/>
        <v>16</v>
      </c>
      <c r="R12" s="60">
        <f>VLOOKUP($A12,'Return Data'!$B$7:$R$2292,16,0)</f>
        <v>6.9691000000000001</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30</v>
      </c>
      <c r="J13" s="60">
        <f>VLOOKUP($A13,'Return Data'!$B$7:$R$2292,12,0)</f>
        <v>0</v>
      </c>
      <c r="K13" s="61">
        <f t="shared" si="9"/>
        <v>30</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44777</v>
      </c>
      <c r="C14" s="60">
        <f>VLOOKUP($A14,'Return Data'!$B$7:$R$2292,4,0)</f>
        <v>48.703400000000002</v>
      </c>
      <c r="D14" s="60">
        <f>VLOOKUP($A14,'Return Data'!$B$7:$R$2292,9,0)</f>
        <v>14.1808</v>
      </c>
      <c r="E14" s="61">
        <f t="shared" si="1"/>
        <v>17</v>
      </c>
      <c r="F14" s="60">
        <f>VLOOKUP($A14,'Return Data'!$B$7:$R$2292,10,0)</f>
        <v>7.2987000000000002</v>
      </c>
      <c r="G14" s="61">
        <f t="shared" si="2"/>
        <v>19</v>
      </c>
      <c r="H14" s="60">
        <f>VLOOKUP($A14,'Return Data'!$B$7:$R$2292,11,0)</f>
        <v>3.1394000000000002</v>
      </c>
      <c r="I14" s="61">
        <f t="shared" si="8"/>
        <v>14</v>
      </c>
      <c r="J14" s="60">
        <f>VLOOKUP($A14,'Return Data'!$B$7:$R$2292,12,0)</f>
        <v>2.7471999999999999</v>
      </c>
      <c r="K14" s="61">
        <f t="shared" si="9"/>
        <v>8</v>
      </c>
      <c r="L14" s="60">
        <f>VLOOKUP($A14,'Return Data'!$B$7:$R$2292,13,0)</f>
        <v>3.5764</v>
      </c>
      <c r="M14" s="61">
        <f t="shared" si="10"/>
        <v>8</v>
      </c>
      <c r="N14" s="60">
        <f>VLOOKUP($A14,'Return Data'!$B$7:$R$2292,17,0)</f>
        <v>5.8136999999999999</v>
      </c>
      <c r="O14" s="61">
        <f t="shared" si="11"/>
        <v>8</v>
      </c>
      <c r="P14" s="60">
        <f>VLOOKUP($A14,'Return Data'!$B$7:$R$2292,14,0)</f>
        <v>7.0046999999999997</v>
      </c>
      <c r="Q14" s="61">
        <f t="shared" si="12"/>
        <v>8</v>
      </c>
      <c r="R14" s="60">
        <f>VLOOKUP($A14,'Return Data'!$B$7:$R$2292,16,0)</f>
        <v>8.2920999999999996</v>
      </c>
      <c r="S14" s="62">
        <f t="shared" si="13"/>
        <v>7</v>
      </c>
    </row>
    <row r="15" spans="1:19" x14ac:dyDescent="0.3">
      <c r="A15" s="77" t="s">
        <v>1026</v>
      </c>
      <c r="B15" s="59">
        <f>VLOOKUP($A15,'Return Data'!$B$7:$R$2292,3,0)</f>
        <v>44777</v>
      </c>
      <c r="C15" s="60">
        <f>VLOOKUP($A15,'Return Data'!$B$7:$R$2292,4,0)</f>
        <v>38.985199999999999</v>
      </c>
      <c r="D15" s="60">
        <f>VLOOKUP($A15,'Return Data'!$B$7:$R$2292,9,0)</f>
        <v>14.0649</v>
      </c>
      <c r="E15" s="61">
        <f t="shared" si="1"/>
        <v>19</v>
      </c>
      <c r="F15" s="60">
        <f>VLOOKUP($A15,'Return Data'!$B$7:$R$2292,10,0)</f>
        <v>9.2560000000000002</v>
      </c>
      <c r="G15" s="61">
        <f t="shared" si="2"/>
        <v>6</v>
      </c>
      <c r="H15" s="60">
        <f>VLOOKUP($A15,'Return Data'!$B$7:$R$2292,11,0)</f>
        <v>5.6581000000000001</v>
      </c>
      <c r="I15" s="61">
        <f t="shared" si="8"/>
        <v>3</v>
      </c>
      <c r="J15" s="60">
        <f>VLOOKUP($A15,'Return Data'!$B$7:$R$2292,12,0)</f>
        <v>3.9964</v>
      </c>
      <c r="K15" s="61">
        <f t="shared" si="9"/>
        <v>4</v>
      </c>
      <c r="L15" s="60">
        <f>VLOOKUP($A15,'Return Data'!$B$7:$R$2292,13,0)</f>
        <v>4.6821000000000002</v>
      </c>
      <c r="M15" s="61">
        <f t="shared" si="10"/>
        <v>5</v>
      </c>
      <c r="N15" s="60">
        <f>VLOOKUP($A15,'Return Data'!$B$7:$R$2292,17,0)</f>
        <v>6.4530000000000003</v>
      </c>
      <c r="O15" s="61">
        <f t="shared" si="11"/>
        <v>4</v>
      </c>
      <c r="P15" s="60">
        <f>VLOOKUP($A15,'Return Data'!$B$7:$R$2292,14,0)</f>
        <v>7.9931999999999999</v>
      </c>
      <c r="Q15" s="61">
        <f t="shared" si="12"/>
        <v>2</v>
      </c>
      <c r="R15" s="60">
        <f>VLOOKUP($A15,'Return Data'!$B$7:$R$2292,16,0)</f>
        <v>8.6469000000000005</v>
      </c>
      <c r="S15" s="62">
        <f t="shared" si="13"/>
        <v>5</v>
      </c>
    </row>
    <row r="16" spans="1:19" x14ac:dyDescent="0.3">
      <c r="A16" s="77" t="s">
        <v>1027</v>
      </c>
      <c r="B16" s="59">
        <f>VLOOKUP($A16,'Return Data'!$B$7:$R$2292,3,0)</f>
        <v>44777</v>
      </c>
      <c r="C16" s="60">
        <f>VLOOKUP($A16,'Return Data'!$B$7:$R$2292,4,0)</f>
        <v>40.365000000000002</v>
      </c>
      <c r="D16" s="60">
        <f>VLOOKUP($A16,'Return Data'!$B$7:$R$2292,9,0)</f>
        <v>15.279199999999999</v>
      </c>
      <c r="E16" s="61">
        <f t="shared" si="1"/>
        <v>13</v>
      </c>
      <c r="F16" s="60">
        <f>VLOOKUP($A16,'Return Data'!$B$7:$R$2292,10,0)</f>
        <v>7.1288</v>
      </c>
      <c r="G16" s="61">
        <f t="shared" si="2"/>
        <v>20</v>
      </c>
      <c r="H16" s="60">
        <f>VLOOKUP($A16,'Return Data'!$B$7:$R$2292,11,0)</f>
        <v>2.1775000000000002</v>
      </c>
      <c r="I16" s="61">
        <f t="shared" si="8"/>
        <v>22</v>
      </c>
      <c r="J16" s="60">
        <f>VLOOKUP($A16,'Return Data'!$B$7:$R$2292,12,0)</f>
        <v>1.3493999999999999</v>
      </c>
      <c r="K16" s="61">
        <f t="shared" si="9"/>
        <v>20</v>
      </c>
      <c r="L16" s="60">
        <f>VLOOKUP($A16,'Return Data'!$B$7:$R$2292,13,0)</f>
        <v>2.1644999999999999</v>
      </c>
      <c r="M16" s="61">
        <f t="shared" si="10"/>
        <v>20</v>
      </c>
      <c r="N16" s="60">
        <f>VLOOKUP($A16,'Return Data'!$B$7:$R$2292,17,0)</f>
        <v>3.1554000000000002</v>
      </c>
      <c r="O16" s="61">
        <f t="shared" si="11"/>
        <v>17</v>
      </c>
      <c r="P16" s="60">
        <f>VLOOKUP($A16,'Return Data'!$B$7:$R$2292,14,0)</f>
        <v>5.7972999999999999</v>
      </c>
      <c r="Q16" s="61">
        <f t="shared" si="12"/>
        <v>15</v>
      </c>
      <c r="R16" s="60">
        <f>VLOOKUP($A16,'Return Data'!$B$7:$R$2292,16,0)</f>
        <v>7.7805999999999997</v>
      </c>
      <c r="S16" s="62">
        <f t="shared" si="13"/>
        <v>17</v>
      </c>
    </row>
    <row r="17" spans="1:19" x14ac:dyDescent="0.3">
      <c r="A17" s="77" t="s">
        <v>1032</v>
      </c>
      <c r="B17" s="59">
        <f>VLOOKUP($A17,'Return Data'!$B$7:$R$2292,3,0)</f>
        <v>44777</v>
      </c>
      <c r="C17" s="60">
        <f>VLOOKUP($A17,'Return Data'!$B$7:$R$2292,4,0)</f>
        <v>19.897099999999998</v>
      </c>
      <c r="D17" s="60">
        <f>VLOOKUP($A17,'Return Data'!$B$7:$R$2292,9,0)</f>
        <v>14.0603</v>
      </c>
      <c r="E17" s="61">
        <f t="shared" si="1"/>
        <v>20</v>
      </c>
      <c r="F17" s="60">
        <f>VLOOKUP($A17,'Return Data'!$B$7:$R$2292,10,0)</f>
        <v>6.02</v>
      </c>
      <c r="G17" s="61">
        <f t="shared" si="2"/>
        <v>26</v>
      </c>
      <c r="H17" s="60">
        <f>VLOOKUP($A17,'Return Data'!$B$7:$R$2292,11,0)</f>
        <v>3.86</v>
      </c>
      <c r="I17" s="61">
        <f t="shared" si="8"/>
        <v>9</v>
      </c>
      <c r="J17" s="60">
        <f>VLOOKUP($A17,'Return Data'!$B$7:$R$2292,12,0)</f>
        <v>3.5663999999999998</v>
      </c>
      <c r="K17" s="61">
        <f t="shared" si="9"/>
        <v>5</v>
      </c>
      <c r="L17" s="60">
        <f>VLOOKUP($A17,'Return Data'!$B$7:$R$2292,13,0)</f>
        <v>4.5301</v>
      </c>
      <c r="M17" s="61">
        <f t="shared" si="10"/>
        <v>6</v>
      </c>
      <c r="N17" s="60">
        <f>VLOOKUP($A17,'Return Data'!$B$7:$R$2292,17,0)</f>
        <v>6.1810999999999998</v>
      </c>
      <c r="O17" s="61">
        <f t="shared" si="11"/>
        <v>5</v>
      </c>
      <c r="P17" s="60">
        <f>VLOOKUP($A17,'Return Data'!$B$7:$R$2292,14,0)</f>
        <v>7.0483000000000002</v>
      </c>
      <c r="Q17" s="61">
        <f t="shared" si="12"/>
        <v>7</v>
      </c>
      <c r="R17" s="60">
        <f>VLOOKUP($A17,'Return Data'!$B$7:$R$2292,16,0)</f>
        <v>8.5584000000000007</v>
      </c>
      <c r="S17" s="62">
        <f t="shared" si="13"/>
        <v>6</v>
      </c>
    </row>
    <row r="18" spans="1:19" x14ac:dyDescent="0.3">
      <c r="A18" s="77" t="s">
        <v>1033</v>
      </c>
      <c r="B18" s="59">
        <f>VLOOKUP($A18,'Return Data'!$B$7:$R$2292,3,0)</f>
        <v>44777</v>
      </c>
      <c r="C18" s="60">
        <f>VLOOKUP($A18,'Return Data'!$B$7:$R$2292,4,0)</f>
        <v>17.613</v>
      </c>
      <c r="D18" s="60">
        <f>VLOOKUP($A18,'Return Data'!$B$7:$R$2292,9,0)</f>
        <v>10.7804</v>
      </c>
      <c r="E18" s="61">
        <f t="shared" si="1"/>
        <v>28</v>
      </c>
      <c r="F18" s="60">
        <f>VLOOKUP($A18,'Return Data'!$B$7:$R$2292,10,0)</f>
        <v>5.1776999999999997</v>
      </c>
      <c r="G18" s="61">
        <f t="shared" si="2"/>
        <v>27</v>
      </c>
      <c r="H18" s="60">
        <f>VLOOKUP($A18,'Return Data'!$B$7:$R$2292,11,0)</f>
        <v>2.2717000000000001</v>
      </c>
      <c r="I18" s="61">
        <f t="shared" si="8"/>
        <v>20</v>
      </c>
      <c r="J18" s="60">
        <f>VLOOKUP($A18,'Return Data'!$B$7:$R$2292,12,0)</f>
        <v>2.1284999999999998</v>
      </c>
      <c r="K18" s="61">
        <f t="shared" si="9"/>
        <v>12</v>
      </c>
      <c r="L18" s="60">
        <f>VLOOKUP($A18,'Return Data'!$B$7:$R$2292,13,0)</f>
        <v>2.9969999999999999</v>
      </c>
      <c r="M18" s="61">
        <f t="shared" si="10"/>
        <v>13</v>
      </c>
      <c r="N18" s="60">
        <f>VLOOKUP($A18,'Return Data'!$B$7:$R$2292,17,0)</f>
        <v>5.9062000000000001</v>
      </c>
      <c r="O18" s="61">
        <f t="shared" si="11"/>
        <v>7</v>
      </c>
      <c r="P18" s="60">
        <f>VLOOKUP($A18,'Return Data'!$B$7:$R$2292,14,0)</f>
        <v>6.6962000000000002</v>
      </c>
      <c r="Q18" s="61">
        <f t="shared" si="12"/>
        <v>10</v>
      </c>
      <c r="R18" s="60">
        <f>VLOOKUP($A18,'Return Data'!$B$7:$R$2292,16,0)</f>
        <v>7.8320999999999996</v>
      </c>
      <c r="S18" s="62">
        <f t="shared" si="13"/>
        <v>16</v>
      </c>
    </row>
    <row r="19" spans="1:19" x14ac:dyDescent="0.3">
      <c r="A19" s="77" t="s">
        <v>1036</v>
      </c>
      <c r="B19" s="59">
        <f>VLOOKUP($A19,'Return Data'!$B$7:$R$2292,3,0)</f>
        <v>44777</v>
      </c>
      <c r="C19" s="60">
        <f>VLOOKUP($A19,'Return Data'!$B$7:$R$2292,4,0)</f>
        <v>13.3665</v>
      </c>
      <c r="D19" s="60">
        <f>VLOOKUP($A19,'Return Data'!$B$7:$R$2292,9,0)</f>
        <v>7.0537999999999998</v>
      </c>
      <c r="E19" s="61">
        <f t="shared" si="1"/>
        <v>29</v>
      </c>
      <c r="F19" s="60">
        <f>VLOOKUP($A19,'Return Data'!$B$7:$R$2292,10,0)</f>
        <v>3.4098000000000002</v>
      </c>
      <c r="G19" s="61">
        <f t="shared" si="2"/>
        <v>28</v>
      </c>
      <c r="H19" s="60">
        <f>VLOOKUP($A19,'Return Data'!$B$7:$R$2292,11,0)</f>
        <v>1.5674999999999999</v>
      </c>
      <c r="I19" s="61">
        <f t="shared" si="8"/>
        <v>28</v>
      </c>
      <c r="J19" s="60">
        <f>VLOOKUP($A19,'Return Data'!$B$7:$R$2292,12,0)</f>
        <v>1.4752000000000001</v>
      </c>
      <c r="K19" s="61">
        <f t="shared" si="9"/>
        <v>18</v>
      </c>
      <c r="L19" s="60">
        <f>VLOOKUP($A19,'Return Data'!$B$7:$R$2292,13,0)</f>
        <v>2.0710000000000002</v>
      </c>
      <c r="M19" s="61">
        <f t="shared" si="10"/>
        <v>22</v>
      </c>
      <c r="N19" s="60">
        <f>VLOOKUP($A19,'Return Data'!$B$7:$R$2292,17,0)</f>
        <v>9.8935999999999993</v>
      </c>
      <c r="O19" s="61">
        <f t="shared" si="11"/>
        <v>2</v>
      </c>
      <c r="P19" s="60">
        <f>VLOOKUP($A19,'Return Data'!$B$7:$R$2292,14,0)</f>
        <v>-2.9249999999999998</v>
      </c>
      <c r="Q19" s="61">
        <f t="shared" si="12"/>
        <v>30</v>
      </c>
      <c r="R19" s="60">
        <f>VLOOKUP($A19,'Return Data'!$B$7:$R$2292,16,0)</f>
        <v>3.6415999999999999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30</v>
      </c>
      <c r="J20" s="60">
        <f>VLOOKUP($A20,'Return Data'!$B$7:$R$2292,12,0)</f>
        <v>0</v>
      </c>
      <c r="K20" s="61">
        <f t="shared" si="9"/>
        <v>30</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44777</v>
      </c>
      <c r="C21" s="60">
        <f>VLOOKUP($A21,'Return Data'!$B$7:$R$2292,4,0)</f>
        <v>44.017200000000003</v>
      </c>
      <c r="D21" s="60">
        <f>VLOOKUP($A21,'Return Data'!$B$7:$R$2292,9,0)</f>
        <v>11.692</v>
      </c>
      <c r="E21" s="61">
        <f t="shared" si="1"/>
        <v>26</v>
      </c>
      <c r="F21" s="60">
        <f>VLOOKUP($A21,'Return Data'!$B$7:$R$2292,10,0)</f>
        <v>7.7793000000000001</v>
      </c>
      <c r="G21" s="61">
        <f t="shared" si="2"/>
        <v>15</v>
      </c>
      <c r="H21" s="60">
        <f>VLOOKUP($A21,'Return Data'!$B$7:$R$2292,11,0)</f>
        <v>3.4159000000000002</v>
      </c>
      <c r="I21" s="61">
        <f t="shared" si="8"/>
        <v>12</v>
      </c>
      <c r="J21" s="60">
        <f>VLOOKUP($A21,'Return Data'!$B$7:$R$2292,12,0)</f>
        <v>2.8197000000000001</v>
      </c>
      <c r="K21" s="61">
        <f t="shared" si="9"/>
        <v>7</v>
      </c>
      <c r="L21" s="60">
        <f>VLOOKUP($A21,'Return Data'!$B$7:$R$2292,13,0)</f>
        <v>3.4691000000000001</v>
      </c>
      <c r="M21" s="61">
        <f t="shared" si="10"/>
        <v>9</v>
      </c>
      <c r="N21" s="60">
        <f>VLOOKUP($A21,'Return Data'!$B$7:$R$2292,17,0)</f>
        <v>5.1191000000000004</v>
      </c>
      <c r="O21" s="61">
        <f t="shared" si="11"/>
        <v>11</v>
      </c>
      <c r="P21" s="60">
        <f>VLOOKUP($A21,'Return Data'!$B$7:$R$2292,14,0)</f>
        <v>7.4840999999999998</v>
      </c>
      <c r="Q21" s="61">
        <f t="shared" si="12"/>
        <v>5</v>
      </c>
      <c r="R21" s="60">
        <f>VLOOKUP($A21,'Return Data'!$B$7:$R$2292,16,0)</f>
        <v>9.2642000000000007</v>
      </c>
      <c r="S21" s="62">
        <f t="shared" si="13"/>
        <v>2</v>
      </c>
    </row>
    <row r="22" spans="1:19" x14ac:dyDescent="0.3">
      <c r="A22" s="77" t="s">
        <v>1044</v>
      </c>
      <c r="B22" s="59">
        <f>VLOOKUP($A22,'Return Data'!$B$7:$R$2292,3,0)</f>
        <v>44777</v>
      </c>
      <c r="C22" s="60">
        <f>VLOOKUP($A22,'Return Data'!$B$7:$R$2292,4,0)</f>
        <v>63.9604</v>
      </c>
      <c r="D22" s="60">
        <f>VLOOKUP($A22,'Return Data'!$B$7:$R$2292,9,0)</f>
        <v>13.7102</v>
      </c>
      <c r="E22" s="61">
        <f t="shared" si="1"/>
        <v>21</v>
      </c>
      <c r="F22" s="60">
        <f>VLOOKUP($A22,'Return Data'!$B$7:$R$2292,10,0)</f>
        <v>6.2220000000000004</v>
      </c>
      <c r="G22" s="61">
        <f t="shared" si="2"/>
        <v>23</v>
      </c>
      <c r="H22" s="60">
        <f>VLOOKUP($A22,'Return Data'!$B$7:$R$2292,11,0)</f>
        <v>1.4752000000000001</v>
      </c>
      <c r="I22" s="61">
        <f t="shared" si="8"/>
        <v>29</v>
      </c>
      <c r="J22" s="60">
        <f>VLOOKUP($A22,'Return Data'!$B$7:$R$2292,12,0)</f>
        <v>0.63109999999999999</v>
      </c>
      <c r="K22" s="61">
        <f t="shared" si="9"/>
        <v>25</v>
      </c>
      <c r="L22" s="60">
        <f>VLOOKUP($A22,'Return Data'!$B$7:$R$2292,13,0)</f>
        <v>1.5028999999999999</v>
      </c>
      <c r="M22" s="61">
        <f t="shared" si="10"/>
        <v>29</v>
      </c>
      <c r="N22" s="60">
        <f>VLOOKUP($A22,'Return Data'!$B$7:$R$2292,17,0)</f>
        <v>2.4011</v>
      </c>
      <c r="O22" s="61">
        <f t="shared" si="11"/>
        <v>23</v>
      </c>
      <c r="P22" s="60">
        <f>VLOOKUP($A22,'Return Data'!$B$7:$R$2292,14,0)</f>
        <v>4.1764999999999999</v>
      </c>
      <c r="Q22" s="61">
        <f t="shared" si="12"/>
        <v>26</v>
      </c>
      <c r="R22" s="60">
        <f>VLOOKUP($A22,'Return Data'!$B$7:$R$2292,16,0)</f>
        <v>7.0286</v>
      </c>
      <c r="S22" s="62">
        <f t="shared" si="13"/>
        <v>20</v>
      </c>
    </row>
    <row r="23" spans="1:19" x14ac:dyDescent="0.3">
      <c r="A23" s="77" t="s">
        <v>1045</v>
      </c>
      <c r="B23" s="59">
        <f>VLOOKUP($A23,'Return Data'!$B$7:$R$2292,3,0)</f>
        <v>44777</v>
      </c>
      <c r="C23" s="60">
        <f>VLOOKUP($A23,'Return Data'!$B$7:$R$2292,4,0)</f>
        <v>32.690899999999999</v>
      </c>
      <c r="D23" s="60">
        <f>VLOOKUP($A23,'Return Data'!$B$7:$R$2292,9,0)</f>
        <v>14.5261</v>
      </c>
      <c r="E23" s="61">
        <f t="shared" si="1"/>
        <v>16</v>
      </c>
      <c r="F23" s="60">
        <f>VLOOKUP($A23,'Return Data'!$B$7:$R$2292,10,0)</f>
        <v>7.5210999999999997</v>
      </c>
      <c r="G23" s="61">
        <f t="shared" si="2"/>
        <v>17</v>
      </c>
      <c r="H23" s="60">
        <f>VLOOKUP($A23,'Return Data'!$B$7:$R$2292,11,0)</f>
        <v>3.2092000000000001</v>
      </c>
      <c r="I23" s="61">
        <f t="shared" si="8"/>
        <v>13</v>
      </c>
      <c r="J23" s="60">
        <f>VLOOKUP($A23,'Return Data'!$B$7:$R$2292,12,0)</f>
        <v>2.9983</v>
      </c>
      <c r="K23" s="61">
        <f t="shared" si="9"/>
        <v>6</v>
      </c>
      <c r="L23" s="60">
        <f>VLOOKUP($A23,'Return Data'!$B$7:$R$2292,13,0)</f>
        <v>3.8788999999999998</v>
      </c>
      <c r="M23" s="61">
        <f t="shared" si="10"/>
        <v>7</v>
      </c>
      <c r="N23" s="60">
        <f>VLOOKUP($A23,'Return Data'!$B$7:$R$2292,17,0)</f>
        <v>5.3029999999999999</v>
      </c>
      <c r="O23" s="61">
        <f t="shared" si="11"/>
        <v>10</v>
      </c>
      <c r="P23" s="60">
        <f>VLOOKUP($A23,'Return Data'!$B$7:$R$2292,14,0)</f>
        <v>7.5156000000000001</v>
      </c>
      <c r="Q23" s="61">
        <f t="shared" si="12"/>
        <v>4</v>
      </c>
      <c r="R23" s="60">
        <f>VLOOKUP($A23,'Return Data'!$B$7:$R$2292,16,0)</f>
        <v>6.5072999999999999</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30</v>
      </c>
      <c r="J24" s="60">
        <f>VLOOKUP($A24,'Return Data'!$B$7:$R$2292,12,0)</f>
        <v>0</v>
      </c>
      <c r="K24" s="61">
        <f t="shared" si="9"/>
        <v>30</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30</v>
      </c>
      <c r="J25" s="60">
        <f>VLOOKUP($A25,'Return Data'!$B$7:$R$2292,12,0)</f>
        <v>0</v>
      </c>
      <c r="K25" s="61">
        <f t="shared" si="9"/>
        <v>30</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44777</v>
      </c>
      <c r="C26" s="60">
        <f>VLOOKUP($A26,'Return Data'!$B$7:$R$2292,4,0)</f>
        <v>15.8081</v>
      </c>
      <c r="D26" s="60">
        <f>VLOOKUP($A26,'Return Data'!$B$7:$R$2292,9,0)</f>
        <v>11.074400000000001</v>
      </c>
      <c r="E26" s="61">
        <f t="shared" si="1"/>
        <v>27</v>
      </c>
      <c r="F26" s="60">
        <f>VLOOKUP($A26,'Return Data'!$B$7:$R$2292,10,0)</f>
        <v>6.1368999999999998</v>
      </c>
      <c r="G26" s="61">
        <f t="shared" si="2"/>
        <v>24</v>
      </c>
      <c r="H26" s="60">
        <f>VLOOKUP($A26,'Return Data'!$B$7:$R$2292,11,0)</f>
        <v>2.1375000000000002</v>
      </c>
      <c r="I26" s="61">
        <f t="shared" si="8"/>
        <v>23</v>
      </c>
      <c r="J26" s="60">
        <f>VLOOKUP($A26,'Return Data'!$B$7:$R$2292,12,0)</f>
        <v>1.9373</v>
      </c>
      <c r="K26" s="61">
        <f t="shared" si="9"/>
        <v>14</v>
      </c>
      <c r="L26" s="60">
        <f>VLOOKUP($A26,'Return Data'!$B$7:$R$2292,13,0)</f>
        <v>6.0526</v>
      </c>
      <c r="M26" s="61">
        <f t="shared" si="10"/>
        <v>3</v>
      </c>
      <c r="N26" s="60">
        <f>VLOOKUP($A26,'Return Data'!$B$7:$R$2292,17,0)</f>
        <v>5.3589000000000002</v>
      </c>
      <c r="O26" s="61">
        <f t="shared" si="11"/>
        <v>9</v>
      </c>
      <c r="P26" s="60">
        <f>VLOOKUP($A26,'Return Data'!$B$7:$R$2292,14,0)</f>
        <v>3.3935</v>
      </c>
      <c r="Q26" s="61">
        <f t="shared" si="12"/>
        <v>28</v>
      </c>
      <c r="R26" s="60">
        <f>VLOOKUP($A26,'Return Data'!$B$7:$R$2292,16,0)</f>
        <v>6.4279999999999999</v>
      </c>
      <c r="S26" s="62">
        <f t="shared" si="13"/>
        <v>26</v>
      </c>
    </row>
    <row r="27" spans="1:19" x14ac:dyDescent="0.3">
      <c r="A27" s="77" t="s">
        <v>1058</v>
      </c>
      <c r="B27" s="59">
        <f>VLOOKUP($A27,'Return Data'!$B$7:$R$2292,3,0)</f>
        <v>44777</v>
      </c>
      <c r="C27" s="60">
        <f>VLOOKUP($A27,'Return Data'!$B$7:$R$2292,4,0)</f>
        <v>109.30110000000001</v>
      </c>
      <c r="D27" s="60">
        <f>VLOOKUP($A27,'Return Data'!$B$7:$R$2292,9,0)</f>
        <v>15.971399999999999</v>
      </c>
      <c r="E27" s="61">
        <f t="shared" si="1"/>
        <v>10</v>
      </c>
      <c r="F27" s="60">
        <f>VLOOKUP($A27,'Return Data'!$B$7:$R$2292,10,0)</f>
        <v>6.7770000000000001</v>
      </c>
      <c r="G27" s="61">
        <f t="shared" si="2"/>
        <v>22</v>
      </c>
      <c r="H27" s="60">
        <f>VLOOKUP($A27,'Return Data'!$B$7:$R$2292,11,0)</f>
        <v>2.8988999999999998</v>
      </c>
      <c r="I27" s="61">
        <f t="shared" si="8"/>
        <v>18</v>
      </c>
      <c r="J27" s="60">
        <f>VLOOKUP($A27,'Return Data'!$B$7:$R$2292,12,0)</f>
        <v>2.0831</v>
      </c>
      <c r="K27" s="61">
        <f t="shared" si="9"/>
        <v>13</v>
      </c>
      <c r="L27" s="60">
        <f>VLOOKUP($A27,'Return Data'!$B$7:$R$2292,13,0)</f>
        <v>3.2343000000000002</v>
      </c>
      <c r="M27" s="61">
        <f t="shared" si="10"/>
        <v>10</v>
      </c>
      <c r="N27" s="60">
        <f>VLOOKUP($A27,'Return Data'!$B$7:$R$2292,17,0)</f>
        <v>3.9569000000000001</v>
      </c>
      <c r="O27" s="61">
        <f t="shared" si="11"/>
        <v>13</v>
      </c>
      <c r="P27" s="60">
        <f>VLOOKUP($A27,'Return Data'!$B$7:$R$2292,14,0)</f>
        <v>6.5166000000000004</v>
      </c>
      <c r="Q27" s="61">
        <f t="shared" si="12"/>
        <v>11</v>
      </c>
      <c r="R27" s="60">
        <f>VLOOKUP($A27,'Return Data'!$B$7:$R$2292,16,0)</f>
        <v>8.0753000000000004</v>
      </c>
      <c r="S27" s="62">
        <f t="shared" si="13"/>
        <v>12</v>
      </c>
    </row>
    <row r="28" spans="1:19" x14ac:dyDescent="0.3">
      <c r="A28" s="77" t="s">
        <v>1059</v>
      </c>
      <c r="B28" s="59">
        <f>VLOOKUP($A28,'Return Data'!$B$7:$R$2292,3,0)</f>
        <v>44777</v>
      </c>
      <c r="C28" s="60">
        <f>VLOOKUP($A28,'Return Data'!$B$7:$R$2292,4,0)</f>
        <v>50.361199999999997</v>
      </c>
      <c r="D28" s="60">
        <f>VLOOKUP($A28,'Return Data'!$B$7:$R$2292,9,0)</f>
        <v>14.7575</v>
      </c>
      <c r="E28" s="61">
        <f t="shared" si="1"/>
        <v>15</v>
      </c>
      <c r="F28" s="60">
        <f>VLOOKUP($A28,'Return Data'!$B$7:$R$2292,10,0)</f>
        <v>7.3587999999999996</v>
      </c>
      <c r="G28" s="61">
        <f t="shared" si="2"/>
        <v>18</v>
      </c>
      <c r="H28" s="60">
        <f>VLOOKUP($A28,'Return Data'!$B$7:$R$2292,11,0)</f>
        <v>3.7669999999999999</v>
      </c>
      <c r="I28" s="61">
        <f t="shared" si="8"/>
        <v>10</v>
      </c>
      <c r="J28" s="60">
        <f>VLOOKUP($A28,'Return Data'!$B$7:$R$2292,12,0)</f>
        <v>1.8165</v>
      </c>
      <c r="K28" s="61">
        <f t="shared" si="9"/>
        <v>15</v>
      </c>
      <c r="L28" s="60">
        <f>VLOOKUP($A28,'Return Data'!$B$7:$R$2292,13,0)</f>
        <v>2.2751000000000001</v>
      </c>
      <c r="M28" s="61">
        <f t="shared" si="10"/>
        <v>17</v>
      </c>
      <c r="N28" s="60">
        <f>VLOOKUP($A28,'Return Data'!$B$7:$R$2292,17,0)</f>
        <v>3.0045999999999999</v>
      </c>
      <c r="O28" s="61">
        <f t="shared" si="11"/>
        <v>18</v>
      </c>
      <c r="P28" s="60">
        <f>VLOOKUP($A28,'Return Data'!$B$7:$R$2292,14,0)</f>
        <v>5.6220999999999997</v>
      </c>
      <c r="Q28" s="61">
        <f t="shared" si="12"/>
        <v>17</v>
      </c>
      <c r="R28" s="60">
        <f>VLOOKUP($A28,'Return Data'!$B$7:$R$2292,16,0)</f>
        <v>7.9626999999999999</v>
      </c>
      <c r="S28" s="62">
        <f t="shared" si="13"/>
        <v>13</v>
      </c>
    </row>
    <row r="29" spans="1:19" x14ac:dyDescent="0.3">
      <c r="A29" s="77" t="s">
        <v>1062</v>
      </c>
      <c r="B29" s="59">
        <f>VLOOKUP($A29,'Return Data'!$B$7:$R$2292,3,0)</f>
        <v>44777</v>
      </c>
      <c r="C29" s="60">
        <f>VLOOKUP($A29,'Return Data'!$B$7:$R$2292,4,0)</f>
        <v>51.158200000000001</v>
      </c>
      <c r="D29" s="60">
        <f>VLOOKUP($A29,'Return Data'!$B$7:$R$2292,9,0)</f>
        <v>16.1828</v>
      </c>
      <c r="E29" s="61">
        <f t="shared" si="1"/>
        <v>8</v>
      </c>
      <c r="F29" s="60">
        <f>VLOOKUP($A29,'Return Data'!$B$7:$R$2292,10,0)</f>
        <v>7.8807</v>
      </c>
      <c r="G29" s="61">
        <f t="shared" si="2"/>
        <v>13</v>
      </c>
      <c r="H29" s="60">
        <f>VLOOKUP($A29,'Return Data'!$B$7:$R$2292,11,0)</f>
        <v>3.1324000000000001</v>
      </c>
      <c r="I29" s="61">
        <f t="shared" si="8"/>
        <v>15</v>
      </c>
      <c r="J29" s="60">
        <f>VLOOKUP($A29,'Return Data'!$B$7:$R$2292,12,0)</f>
        <v>0.76549999999999996</v>
      </c>
      <c r="K29" s="61">
        <f t="shared" si="9"/>
        <v>23</v>
      </c>
      <c r="L29" s="60">
        <f>VLOOKUP($A29,'Return Data'!$B$7:$R$2292,13,0)</f>
        <v>1.8314999999999999</v>
      </c>
      <c r="M29" s="61">
        <f t="shared" si="10"/>
        <v>26</v>
      </c>
      <c r="N29" s="60">
        <f>VLOOKUP($A29,'Return Data'!$B$7:$R$2292,17,0)</f>
        <v>2.8329</v>
      </c>
      <c r="O29" s="61">
        <f t="shared" si="11"/>
        <v>20</v>
      </c>
      <c r="P29" s="60">
        <f>VLOOKUP($A29,'Return Data'!$B$7:$R$2292,14,0)</f>
        <v>5.0084999999999997</v>
      </c>
      <c r="Q29" s="61">
        <f t="shared" si="12"/>
        <v>20</v>
      </c>
      <c r="R29" s="60">
        <f>VLOOKUP($A29,'Return Data'!$B$7:$R$2292,16,0)</f>
        <v>7.1081000000000003</v>
      </c>
      <c r="S29" s="62">
        <f t="shared" si="13"/>
        <v>19</v>
      </c>
    </row>
    <row r="30" spans="1:19" x14ac:dyDescent="0.3">
      <c r="A30" s="77" t="s">
        <v>1064</v>
      </c>
      <c r="B30" s="59">
        <f>VLOOKUP($A30,'Return Data'!$B$7:$R$2292,3,0)</f>
        <v>44777</v>
      </c>
      <c r="C30" s="60">
        <f>VLOOKUP($A30,'Return Data'!$B$7:$R$2292,4,0)</f>
        <v>37.9803</v>
      </c>
      <c r="D30" s="60">
        <f>VLOOKUP($A30,'Return Data'!$B$7:$R$2292,9,0)</f>
        <v>16.4239</v>
      </c>
      <c r="E30" s="61">
        <f t="shared" si="1"/>
        <v>6</v>
      </c>
      <c r="F30" s="60">
        <f>VLOOKUP($A30,'Return Data'!$B$7:$R$2292,10,0)</f>
        <v>8.5845000000000002</v>
      </c>
      <c r="G30" s="61">
        <f t="shared" si="2"/>
        <v>10</v>
      </c>
      <c r="H30" s="60">
        <f>VLOOKUP($A30,'Return Data'!$B$7:$R$2292,11,0)</f>
        <v>2.0200999999999998</v>
      </c>
      <c r="I30" s="61">
        <f t="shared" si="8"/>
        <v>25</v>
      </c>
      <c r="J30" s="60">
        <f>VLOOKUP($A30,'Return Data'!$B$7:$R$2292,12,0)</f>
        <v>0.59260000000000002</v>
      </c>
      <c r="K30" s="61">
        <f t="shared" si="9"/>
        <v>26</v>
      </c>
      <c r="L30" s="60">
        <f>VLOOKUP($A30,'Return Data'!$B$7:$R$2292,13,0)</f>
        <v>1.8946000000000001</v>
      </c>
      <c r="M30" s="61">
        <f t="shared" si="10"/>
        <v>23</v>
      </c>
      <c r="N30" s="60">
        <f>VLOOKUP($A30,'Return Data'!$B$7:$R$2292,17,0)</f>
        <v>2.3559999999999999</v>
      </c>
      <c r="O30" s="61">
        <f t="shared" si="11"/>
        <v>24</v>
      </c>
      <c r="P30" s="60">
        <f>VLOOKUP($A30,'Return Data'!$B$7:$R$2292,14,0)</f>
        <v>4.5204000000000004</v>
      </c>
      <c r="Q30" s="61">
        <f t="shared" si="12"/>
        <v>22</v>
      </c>
      <c r="R30" s="60">
        <f>VLOOKUP($A30,'Return Data'!$B$7:$R$2292,16,0)</f>
        <v>6.9039000000000001</v>
      </c>
      <c r="S30" s="62">
        <f t="shared" si="13"/>
        <v>23</v>
      </c>
    </row>
    <row r="31" spans="1:19" x14ac:dyDescent="0.3">
      <c r="A31" s="77" t="s">
        <v>1066</v>
      </c>
      <c r="B31" s="59">
        <f>VLOOKUP($A31,'Return Data'!$B$7:$R$2292,3,0)</f>
        <v>44777</v>
      </c>
      <c r="C31" s="60">
        <f>VLOOKUP($A31,'Return Data'!$B$7:$R$2292,4,0)</f>
        <v>33.615299999999998</v>
      </c>
      <c r="D31" s="60">
        <f>VLOOKUP($A31,'Return Data'!$B$7:$R$2292,9,0)</f>
        <v>16.177199999999999</v>
      </c>
      <c r="E31" s="61">
        <f t="shared" si="1"/>
        <v>9</v>
      </c>
      <c r="F31" s="60">
        <f>VLOOKUP($A31,'Return Data'!$B$7:$R$2292,10,0)</f>
        <v>9.5259999999999998</v>
      </c>
      <c r="G31" s="61">
        <f t="shared" si="2"/>
        <v>4</v>
      </c>
      <c r="H31" s="60">
        <f>VLOOKUP($A31,'Return Data'!$B$7:$R$2292,11,0)</f>
        <v>5.3766999999999996</v>
      </c>
      <c r="I31" s="61">
        <f t="shared" si="8"/>
        <v>5</v>
      </c>
      <c r="J31" s="60">
        <f>VLOOKUP($A31,'Return Data'!$B$7:$R$2292,12,0)</f>
        <v>2.2427999999999999</v>
      </c>
      <c r="K31" s="61">
        <f t="shared" si="9"/>
        <v>11</v>
      </c>
      <c r="L31" s="60">
        <f>VLOOKUP($A31,'Return Data'!$B$7:$R$2292,13,0)</f>
        <v>3.1450999999999998</v>
      </c>
      <c r="M31" s="61">
        <f t="shared" si="10"/>
        <v>11</v>
      </c>
      <c r="N31" s="60">
        <f>VLOOKUP($A31,'Return Data'!$B$7:$R$2292,17,0)</f>
        <v>3.7302</v>
      </c>
      <c r="O31" s="61">
        <f t="shared" si="11"/>
        <v>14</v>
      </c>
      <c r="P31" s="60">
        <f>VLOOKUP($A31,'Return Data'!$B$7:$R$2292,14,0)</f>
        <v>6.7313999999999998</v>
      </c>
      <c r="Q31" s="61">
        <f t="shared" si="12"/>
        <v>9</v>
      </c>
      <c r="R31" s="60">
        <f>VLOOKUP($A31,'Return Data'!$B$7:$R$2292,16,0)</f>
        <v>8.1574000000000009</v>
      </c>
      <c r="S31" s="62">
        <f t="shared" si="13"/>
        <v>10</v>
      </c>
    </row>
    <row r="32" spans="1:19" x14ac:dyDescent="0.3">
      <c r="A32" s="77" t="s">
        <v>1067</v>
      </c>
      <c r="B32" s="59">
        <f>VLOOKUP($A32,'Return Data'!$B$7:$R$2292,3,0)</f>
        <v>44777</v>
      </c>
      <c r="C32" s="60">
        <f>VLOOKUP($A32,'Return Data'!$B$7:$R$2292,4,0)</f>
        <v>58.3003</v>
      </c>
      <c r="D32" s="60">
        <f>VLOOKUP($A32,'Return Data'!$B$7:$R$2292,9,0)</f>
        <v>16.344000000000001</v>
      </c>
      <c r="E32" s="61">
        <f t="shared" si="1"/>
        <v>7</v>
      </c>
      <c r="F32" s="60">
        <f>VLOOKUP($A32,'Return Data'!$B$7:$R$2292,10,0)</f>
        <v>7.7922000000000002</v>
      </c>
      <c r="G32" s="61">
        <f t="shared" si="2"/>
        <v>14</v>
      </c>
      <c r="H32" s="60">
        <f>VLOOKUP($A32,'Return Data'!$B$7:$R$2292,11,0)</f>
        <v>1.7856000000000001</v>
      </c>
      <c r="I32" s="61">
        <f t="shared" si="8"/>
        <v>27</v>
      </c>
      <c r="J32" s="60">
        <f>VLOOKUP($A32,'Return Data'!$B$7:$R$2292,12,0)</f>
        <v>0.56520000000000004</v>
      </c>
      <c r="K32" s="61">
        <f t="shared" si="9"/>
        <v>27</v>
      </c>
      <c r="L32" s="60">
        <f>VLOOKUP($A32,'Return Data'!$B$7:$R$2292,13,0)</f>
        <v>1.5258</v>
      </c>
      <c r="M32" s="61">
        <f t="shared" si="10"/>
        <v>28</v>
      </c>
      <c r="N32" s="60">
        <f>VLOOKUP($A32,'Return Data'!$B$7:$R$2292,17,0)</f>
        <v>2.1404999999999998</v>
      </c>
      <c r="O32" s="61">
        <f t="shared" si="11"/>
        <v>26</v>
      </c>
      <c r="P32" s="60">
        <f>VLOOKUP($A32,'Return Data'!$B$7:$R$2292,14,0)</f>
        <v>5.1954000000000002</v>
      </c>
      <c r="Q32" s="61">
        <f t="shared" si="12"/>
        <v>19</v>
      </c>
      <c r="R32" s="60">
        <f>VLOOKUP($A32,'Return Data'!$B$7:$R$2292,16,0)</f>
        <v>8.1060999999999996</v>
      </c>
      <c r="S32" s="62">
        <f t="shared" si="13"/>
        <v>11</v>
      </c>
    </row>
    <row r="33" spans="1:19" x14ac:dyDescent="0.3">
      <c r="A33" s="77" t="s">
        <v>2004</v>
      </c>
      <c r="B33" s="59">
        <f>VLOOKUP($A33,'Return Data'!$B$7:$R$2292,3,0)</f>
        <v>44777</v>
      </c>
      <c r="C33" s="60">
        <f>VLOOKUP($A33,'Return Data'!$B$7:$R$2292,4,0)</f>
        <v>55.8977</v>
      </c>
      <c r="D33" s="60">
        <f>VLOOKUP($A33,'Return Data'!$B$7:$R$2292,9,0)</f>
        <v>17.2562</v>
      </c>
      <c r="E33" s="61">
        <f t="shared" si="1"/>
        <v>5</v>
      </c>
      <c r="F33" s="60">
        <f>VLOOKUP($A33,'Return Data'!$B$7:$R$2292,10,0)</f>
        <v>9.0993999999999993</v>
      </c>
      <c r="G33" s="61">
        <f t="shared" si="2"/>
        <v>7</v>
      </c>
      <c r="H33" s="60">
        <f>VLOOKUP($A33,'Return Data'!$B$7:$R$2292,11,0)</f>
        <v>2.0053999999999998</v>
      </c>
      <c r="I33" s="61">
        <f t="shared" si="8"/>
        <v>26</v>
      </c>
      <c r="J33" s="60">
        <f>VLOOKUP($A33,'Return Data'!$B$7:$R$2292,12,0)</f>
        <v>0.70889999999999997</v>
      </c>
      <c r="K33" s="61">
        <f t="shared" si="9"/>
        <v>24</v>
      </c>
      <c r="L33" s="60">
        <f>VLOOKUP($A33,'Return Data'!$B$7:$R$2292,13,0)</f>
        <v>1.8713</v>
      </c>
      <c r="M33" s="61">
        <f t="shared" si="10"/>
        <v>24</v>
      </c>
      <c r="N33" s="60">
        <f>VLOOKUP($A33,'Return Data'!$B$7:$R$2292,17,0)</f>
        <v>2.181</v>
      </c>
      <c r="O33" s="61">
        <f t="shared" si="11"/>
        <v>25</v>
      </c>
      <c r="P33" s="60">
        <f>VLOOKUP($A33,'Return Data'!$B$7:$R$2292,14,0)</f>
        <v>3.5749</v>
      </c>
      <c r="Q33" s="61">
        <f t="shared" si="12"/>
        <v>27</v>
      </c>
      <c r="R33" s="60">
        <f>VLOOKUP($A33,'Return Data'!$B$7:$R$2292,16,0)</f>
        <v>5.2568999999999999</v>
      </c>
      <c r="S33" s="62">
        <f t="shared" si="13"/>
        <v>28</v>
      </c>
    </row>
    <row r="34" spans="1:19" x14ac:dyDescent="0.3">
      <c r="A34" s="77" t="s">
        <v>1069</v>
      </c>
      <c r="B34" s="59">
        <f>VLOOKUP($A34,'Return Data'!$B$7:$R$2292,3,0)</f>
        <v>44777</v>
      </c>
      <c r="C34" s="60">
        <f>VLOOKUP($A34,'Return Data'!$B$7:$R$2292,4,0)</f>
        <v>68.121799999999993</v>
      </c>
      <c r="D34" s="60">
        <f>VLOOKUP($A34,'Return Data'!$B$7:$R$2292,9,0)</f>
        <v>15.911199999999999</v>
      </c>
      <c r="E34" s="61">
        <f t="shared" si="1"/>
        <v>11</v>
      </c>
      <c r="F34" s="60">
        <f>VLOOKUP($A34,'Return Data'!$B$7:$R$2292,10,0)</f>
        <v>7.0284000000000004</v>
      </c>
      <c r="G34" s="61">
        <f t="shared" si="2"/>
        <v>21</v>
      </c>
      <c r="H34" s="60">
        <f>VLOOKUP($A34,'Return Data'!$B$7:$R$2292,11,0)</f>
        <v>2.6482000000000001</v>
      </c>
      <c r="I34" s="61">
        <f t="shared" si="8"/>
        <v>19</v>
      </c>
      <c r="J34" s="60">
        <f>VLOOKUP($A34,'Return Data'!$B$7:$R$2292,12,0)</f>
        <v>1.4458</v>
      </c>
      <c r="K34" s="61">
        <f t="shared" si="9"/>
        <v>19</v>
      </c>
      <c r="L34" s="60">
        <f>VLOOKUP($A34,'Return Data'!$B$7:$R$2292,13,0)</f>
        <v>2.8729</v>
      </c>
      <c r="M34" s="61">
        <f t="shared" si="10"/>
        <v>15</v>
      </c>
      <c r="N34" s="60">
        <f>VLOOKUP($A34,'Return Data'!$B$7:$R$2292,17,0)</f>
        <v>3.6246</v>
      </c>
      <c r="O34" s="61">
        <f t="shared" si="11"/>
        <v>16</v>
      </c>
      <c r="P34" s="60">
        <f>VLOOKUP($A34,'Return Data'!$B$7:$R$2292,14,0)</f>
        <v>6.3154000000000003</v>
      </c>
      <c r="Q34" s="61">
        <f t="shared" si="12"/>
        <v>12</v>
      </c>
      <c r="R34" s="60">
        <f>VLOOKUP($A34,'Return Data'!$B$7:$R$2292,16,0)</f>
        <v>7.74</v>
      </c>
      <c r="S34" s="62">
        <f t="shared" si="13"/>
        <v>18</v>
      </c>
    </row>
    <row r="35" spans="1:19" x14ac:dyDescent="0.3">
      <c r="A35" s="77" t="s">
        <v>1071</v>
      </c>
      <c r="B35" s="59">
        <f>VLOOKUP($A35,'Return Data'!$B$7:$R$2292,3,0)</f>
        <v>44777</v>
      </c>
      <c r="C35" s="60">
        <f>VLOOKUP($A35,'Return Data'!$B$7:$R$2292,4,0)</f>
        <v>61.384300000000003</v>
      </c>
      <c r="D35" s="60">
        <f>VLOOKUP($A35,'Return Data'!$B$7:$R$2292,9,0)</f>
        <v>17.832100000000001</v>
      </c>
      <c r="E35" s="61">
        <f t="shared" si="1"/>
        <v>4</v>
      </c>
      <c r="F35" s="60">
        <f>VLOOKUP($A35,'Return Data'!$B$7:$R$2292,10,0)</f>
        <v>8.8836999999999993</v>
      </c>
      <c r="G35" s="61">
        <f t="shared" si="2"/>
        <v>9</v>
      </c>
      <c r="H35" s="60">
        <f>VLOOKUP($A35,'Return Data'!$B$7:$R$2292,11,0)</f>
        <v>3.069</v>
      </c>
      <c r="I35" s="61">
        <f t="shared" si="8"/>
        <v>17</v>
      </c>
      <c r="J35" s="60">
        <f>VLOOKUP($A35,'Return Data'!$B$7:$R$2292,12,0)</f>
        <v>1.8096000000000001</v>
      </c>
      <c r="K35" s="61">
        <f t="shared" si="9"/>
        <v>16</v>
      </c>
      <c r="L35" s="60">
        <f>VLOOKUP($A35,'Return Data'!$B$7:$R$2292,13,0)</f>
        <v>1.8580000000000001</v>
      </c>
      <c r="M35" s="61">
        <f t="shared" si="10"/>
        <v>25</v>
      </c>
      <c r="N35" s="60">
        <f>VLOOKUP($A35,'Return Data'!$B$7:$R$2292,17,0)</f>
        <v>1.8953</v>
      </c>
      <c r="O35" s="61">
        <f t="shared" si="11"/>
        <v>27</v>
      </c>
      <c r="P35" s="60">
        <f>VLOOKUP($A35,'Return Data'!$B$7:$R$2292,14,0)</f>
        <v>4.6910999999999996</v>
      </c>
      <c r="Q35" s="61">
        <f t="shared" si="12"/>
        <v>21</v>
      </c>
      <c r="R35" s="60">
        <f>VLOOKUP($A35,'Return Data'!$B$7:$R$2292,16,0)</f>
        <v>6.9383999999999997</v>
      </c>
      <c r="S35" s="62">
        <f t="shared" si="13"/>
        <v>22</v>
      </c>
    </row>
    <row r="36" spans="1:19" x14ac:dyDescent="0.3">
      <c r="A36" s="77" t="s">
        <v>1073</v>
      </c>
      <c r="B36" s="59">
        <f>VLOOKUP($A36,'Return Data'!$B$7:$R$2292,3,0)</f>
        <v>44777</v>
      </c>
      <c r="C36" s="60">
        <f>VLOOKUP($A36,'Return Data'!$B$7:$R$2292,4,0)</f>
        <v>78.673699999999997</v>
      </c>
      <c r="D36" s="60">
        <f>VLOOKUP($A36,'Return Data'!$B$7:$R$2292,9,0)</f>
        <v>13.446</v>
      </c>
      <c r="E36" s="61">
        <f t="shared" si="1"/>
        <v>22</v>
      </c>
      <c r="F36" s="60">
        <f>VLOOKUP($A36,'Return Data'!$B$7:$R$2292,10,0)</f>
        <v>3.1949999999999998</v>
      </c>
      <c r="G36" s="61">
        <f t="shared" si="2"/>
        <v>29</v>
      </c>
      <c r="H36" s="60">
        <f>VLOOKUP($A36,'Return Data'!$B$7:$R$2292,11,0)</f>
        <v>2.1360000000000001</v>
      </c>
      <c r="I36" s="61">
        <f t="shared" si="8"/>
        <v>24</v>
      </c>
      <c r="J36" s="60">
        <f>VLOOKUP($A36,'Return Data'!$B$7:$R$2292,12,0)</f>
        <v>0.85270000000000001</v>
      </c>
      <c r="K36" s="61">
        <f t="shared" si="9"/>
        <v>22</v>
      </c>
      <c r="L36" s="60">
        <f>VLOOKUP($A36,'Return Data'!$B$7:$R$2292,13,0)</f>
        <v>2.3313999999999999</v>
      </c>
      <c r="M36" s="61">
        <f t="shared" si="10"/>
        <v>16</v>
      </c>
      <c r="N36" s="60">
        <f>VLOOKUP($A36,'Return Data'!$B$7:$R$2292,17,0)</f>
        <v>2.6480000000000001</v>
      </c>
      <c r="O36" s="61">
        <f t="shared" si="11"/>
        <v>22</v>
      </c>
      <c r="P36" s="60">
        <f>VLOOKUP($A36,'Return Data'!$B$7:$R$2292,14,0)</f>
        <v>5.3929</v>
      </c>
      <c r="Q36" s="61">
        <f t="shared" si="12"/>
        <v>18</v>
      </c>
      <c r="R36" s="60">
        <f>VLOOKUP($A36,'Return Data'!$B$7:$R$2292,16,0)</f>
        <v>7.915</v>
      </c>
      <c r="S36" s="62">
        <f t="shared" si="13"/>
        <v>14</v>
      </c>
    </row>
    <row r="37" spans="1:19" x14ac:dyDescent="0.3">
      <c r="A37" s="77" t="s">
        <v>1074</v>
      </c>
      <c r="B37" s="59">
        <f>VLOOKUP($A37,'Return Data'!$B$7:$R$2292,3,0)</f>
        <v>44777</v>
      </c>
      <c r="C37" s="60">
        <f>VLOOKUP($A37,'Return Data'!$B$7:$R$2292,4,0)</f>
        <v>60.548699999999997</v>
      </c>
      <c r="D37" s="60">
        <f>VLOOKUP($A37,'Return Data'!$B$7:$R$2292,9,0)</f>
        <v>15.158200000000001</v>
      </c>
      <c r="E37" s="61">
        <f t="shared" si="1"/>
        <v>14</v>
      </c>
      <c r="F37" s="60">
        <f>VLOOKUP($A37,'Return Data'!$B$7:$R$2292,10,0)</f>
        <v>9.0289999999999999</v>
      </c>
      <c r="G37" s="61">
        <f t="shared" si="2"/>
        <v>8</v>
      </c>
      <c r="H37" s="60">
        <f>VLOOKUP($A37,'Return Data'!$B$7:$R$2292,11,0)</f>
        <v>3.9388000000000001</v>
      </c>
      <c r="I37" s="61">
        <f t="shared" si="8"/>
        <v>8</v>
      </c>
      <c r="J37" s="60">
        <f>VLOOKUP($A37,'Return Data'!$B$7:$R$2292,12,0)</f>
        <v>2.3380999999999998</v>
      </c>
      <c r="K37" s="61">
        <f t="shared" si="9"/>
        <v>10</v>
      </c>
      <c r="L37" s="60">
        <f>VLOOKUP($A37,'Return Data'!$B$7:$R$2292,13,0)</f>
        <v>2.9662999999999999</v>
      </c>
      <c r="M37" s="61">
        <f t="shared" si="10"/>
        <v>14</v>
      </c>
      <c r="N37" s="60">
        <f>VLOOKUP($A37,'Return Data'!$B$7:$R$2292,17,0)</f>
        <v>4.4646999999999997</v>
      </c>
      <c r="O37" s="61">
        <f t="shared" si="11"/>
        <v>12</v>
      </c>
      <c r="P37" s="60">
        <f>VLOOKUP($A37,'Return Data'!$B$7:$R$2292,14,0)</f>
        <v>7.3433999999999999</v>
      </c>
      <c r="Q37" s="61">
        <f t="shared" si="12"/>
        <v>6</v>
      </c>
      <c r="R37" s="60">
        <f>VLOOKUP($A37,'Return Data'!$B$7:$R$2292,16,0)</f>
        <v>8.2121999999999993</v>
      </c>
      <c r="S37" s="62">
        <f t="shared" si="13"/>
        <v>8</v>
      </c>
    </row>
    <row r="38" spans="1:19" x14ac:dyDescent="0.3">
      <c r="A38" s="77" t="s">
        <v>1076</v>
      </c>
      <c r="B38" s="59">
        <f>VLOOKUP($A38,'Return Data'!$B$7:$R$2292,3,0)</f>
        <v>44777</v>
      </c>
      <c r="C38" s="60">
        <f>VLOOKUP($A38,'Return Data'!$B$7:$R$2292,4,0)</f>
        <v>72.304100000000005</v>
      </c>
      <c r="D38" s="60">
        <f>VLOOKUP($A38,'Return Data'!$B$7:$R$2292,9,0)</f>
        <v>15.8483</v>
      </c>
      <c r="E38" s="61">
        <f t="shared" si="1"/>
        <v>12</v>
      </c>
      <c r="F38" s="60">
        <f>VLOOKUP($A38,'Return Data'!$B$7:$R$2292,10,0)</f>
        <v>9.2887000000000004</v>
      </c>
      <c r="G38" s="61">
        <f t="shared" si="2"/>
        <v>5</v>
      </c>
      <c r="H38" s="60">
        <f>VLOOKUP($A38,'Return Data'!$B$7:$R$2292,11,0)</f>
        <v>3.0868000000000002</v>
      </c>
      <c r="I38" s="61">
        <f t="shared" si="8"/>
        <v>16</v>
      </c>
      <c r="J38" s="60">
        <f>VLOOKUP($A38,'Return Data'!$B$7:$R$2292,12,0)</f>
        <v>1.2362</v>
      </c>
      <c r="K38" s="61">
        <f t="shared" si="9"/>
        <v>21</v>
      </c>
      <c r="L38" s="60">
        <f>VLOOKUP($A38,'Return Data'!$B$7:$R$2292,13,0)</f>
        <v>2.2382</v>
      </c>
      <c r="M38" s="61">
        <f t="shared" si="10"/>
        <v>19</v>
      </c>
      <c r="N38" s="60">
        <f>VLOOKUP($A38,'Return Data'!$B$7:$R$2292,17,0)</f>
        <v>2.9500999999999999</v>
      </c>
      <c r="O38" s="61">
        <f t="shared" si="11"/>
        <v>19</v>
      </c>
      <c r="P38" s="60">
        <f>VLOOKUP($A38,'Return Data'!$B$7:$R$2292,14,0)</f>
        <v>6.0307000000000004</v>
      </c>
      <c r="Q38" s="61">
        <f t="shared" si="12"/>
        <v>14</v>
      </c>
      <c r="R38" s="60">
        <f>VLOOKUP($A38,'Return Data'!$B$7:$R$2292,16,0)</f>
        <v>7.8993000000000002</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30</v>
      </c>
      <c r="J39" s="60">
        <f>VLOOKUP($A39,'Return Data'!$B$7:$R$2292,12,0)</f>
        <v>0</v>
      </c>
      <c r="K39" s="61">
        <f t="shared" si="9"/>
        <v>30</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44777</v>
      </c>
      <c r="C40" s="60">
        <f>VLOOKUP($A40,'Return Data'!$B$7:$R$2292,4,0)</f>
        <v>64.284800000000004</v>
      </c>
      <c r="D40" s="60">
        <f>VLOOKUP($A40,'Return Data'!$B$7:$R$2292,9,0)</f>
        <v>12.436299999999999</v>
      </c>
      <c r="E40" s="61">
        <f t="shared" si="1"/>
        <v>24</v>
      </c>
      <c r="F40" s="60">
        <f>VLOOKUP($A40,'Return Data'!$B$7:$R$2292,10,0)</f>
        <v>38.4863</v>
      </c>
      <c r="G40" s="61">
        <f t="shared" si="2"/>
        <v>2</v>
      </c>
      <c r="H40" s="60">
        <f>VLOOKUP($A40,'Return Data'!$B$7:$R$2292,11,0)</f>
        <v>17.072800000000001</v>
      </c>
      <c r="I40" s="61">
        <f t="shared" si="8"/>
        <v>2</v>
      </c>
      <c r="J40" s="60">
        <f>VLOOKUP($A40,'Return Data'!$B$7:$R$2292,12,0)</f>
        <v>10.3826</v>
      </c>
      <c r="K40" s="61">
        <f t="shared" si="9"/>
        <v>2</v>
      </c>
      <c r="L40" s="60">
        <f>VLOOKUP($A40,'Return Data'!$B$7:$R$2292,13,0)</f>
        <v>17.088200000000001</v>
      </c>
      <c r="M40" s="61">
        <f t="shared" si="10"/>
        <v>2</v>
      </c>
      <c r="N40" s="60">
        <f>VLOOKUP($A40,'Return Data'!$B$7:$R$2292,17,0)</f>
        <v>9.5532000000000004</v>
      </c>
      <c r="O40" s="61">
        <f t="shared" si="11"/>
        <v>3</v>
      </c>
      <c r="P40" s="60">
        <f>VLOOKUP($A40,'Return Data'!$B$7:$R$2292,14,0)</f>
        <v>6.0608000000000004</v>
      </c>
      <c r="Q40" s="61">
        <f t="shared" si="12"/>
        <v>13</v>
      </c>
      <c r="R40" s="60">
        <f>VLOOKUP($A40,'Return Data'!$B$7:$R$2292,16,0)</f>
        <v>6.8140999999999998</v>
      </c>
      <c r="S40" s="62">
        <f t="shared" si="13"/>
        <v>24</v>
      </c>
    </row>
    <row r="41" spans="1:19" x14ac:dyDescent="0.3">
      <c r="A41" s="77" t="s">
        <v>956</v>
      </c>
      <c r="B41" s="59">
        <f>VLOOKUP($A41,'Return Data'!$B$7:$R$2292,3,0)</f>
        <v>44777</v>
      </c>
      <c r="C41" s="60">
        <f>VLOOKUP($A41,'Return Data'!$B$7:$R$2292,4,0)</f>
        <v>77.576999999999998</v>
      </c>
      <c r="D41" s="60">
        <f>VLOOKUP($A41,'Return Data'!$B$7:$R$2292,9,0)</f>
        <v>23.5244</v>
      </c>
      <c r="E41" s="61">
        <f t="shared" si="1"/>
        <v>2</v>
      </c>
      <c r="F41" s="60">
        <f>VLOOKUP($A41,'Return Data'!$B$7:$R$2292,10,0)</f>
        <v>11.6266</v>
      </c>
      <c r="G41" s="61">
        <f t="shared" si="2"/>
        <v>3</v>
      </c>
      <c r="H41" s="60">
        <f>VLOOKUP($A41,'Return Data'!$B$7:$R$2292,11,0)</f>
        <v>5.4466000000000001</v>
      </c>
      <c r="I41" s="61">
        <f t="shared" si="8"/>
        <v>4</v>
      </c>
      <c r="J41" s="60">
        <f>VLOOKUP($A41,'Return Data'!$B$7:$R$2292,12,0)</f>
        <v>0.43409999999999999</v>
      </c>
      <c r="K41" s="61">
        <f t="shared" si="9"/>
        <v>28</v>
      </c>
      <c r="L41" s="60">
        <f>VLOOKUP($A41,'Return Data'!$B$7:$R$2292,13,0)</f>
        <v>1.6317999999999999</v>
      </c>
      <c r="M41" s="61">
        <f t="shared" si="10"/>
        <v>27</v>
      </c>
      <c r="N41" s="60">
        <f>VLOOKUP($A41,'Return Data'!$B$7:$R$2292,17,0)</f>
        <v>1.4618</v>
      </c>
      <c r="O41" s="61">
        <f t="shared" si="11"/>
        <v>28</v>
      </c>
      <c r="P41" s="60">
        <f>VLOOKUP($A41,'Return Data'!$B$7:$R$2292,14,0)</f>
        <v>4.5148999999999999</v>
      </c>
      <c r="Q41" s="61">
        <f t="shared" si="12"/>
        <v>23</v>
      </c>
      <c r="R41" s="60">
        <f>VLOOKUP($A41,'Return Data'!$B$7:$R$2292,16,0)</f>
        <v>8.1973000000000003</v>
      </c>
      <c r="S41" s="62">
        <f t="shared" si="13"/>
        <v>9</v>
      </c>
    </row>
    <row r="42" spans="1:19" x14ac:dyDescent="0.3">
      <c r="A42" s="77" t="s">
        <v>958</v>
      </c>
      <c r="B42" s="59">
        <f>VLOOKUP($A42,'Return Data'!$B$7:$R$2292,3,0)</f>
        <v>44777</v>
      </c>
      <c r="C42" s="60">
        <f>VLOOKUP($A42,'Return Data'!$B$7:$R$2292,4,0)</f>
        <v>14.098699999999999</v>
      </c>
      <c r="D42" s="60">
        <f>VLOOKUP($A42,'Return Data'!$B$7:$R$2292,9,0)</f>
        <v>19.569600000000001</v>
      </c>
      <c r="E42" s="61">
        <f t="shared" si="1"/>
        <v>3</v>
      </c>
      <c r="F42" s="60">
        <f>VLOOKUP($A42,'Return Data'!$B$7:$R$2292,10,0)</f>
        <v>8.2910000000000004</v>
      </c>
      <c r="G42" s="61">
        <f t="shared" si="2"/>
        <v>11</v>
      </c>
      <c r="H42" s="60">
        <f>VLOOKUP($A42,'Return Data'!$B$7:$R$2292,11,0)</f>
        <v>4.5023</v>
      </c>
      <c r="I42" s="61">
        <f t="shared" si="8"/>
        <v>7</v>
      </c>
      <c r="J42" s="60">
        <f>VLOOKUP($A42,'Return Data'!$B$7:$R$2292,12,0)</f>
        <v>0.1769</v>
      </c>
      <c r="K42" s="61">
        <f t="shared" si="9"/>
        <v>29</v>
      </c>
      <c r="L42" s="60">
        <f>VLOOKUP($A42,'Return Data'!$B$7:$R$2292,13,0)</f>
        <v>2.2408000000000001</v>
      </c>
      <c r="M42" s="61">
        <f t="shared" si="10"/>
        <v>18</v>
      </c>
      <c r="N42" s="60">
        <f>VLOOKUP($A42,'Return Data'!$B$7:$R$2292,17,0)</f>
        <v>0.68430000000000002</v>
      </c>
      <c r="O42" s="61">
        <f t="shared" si="11"/>
        <v>29</v>
      </c>
      <c r="P42" s="60">
        <f>VLOOKUP($A42,'Return Data'!$B$7:$R$2292,14,0)</f>
        <v>4.2995999999999999</v>
      </c>
      <c r="Q42" s="61">
        <f t="shared" si="12"/>
        <v>25</v>
      </c>
      <c r="R42" s="60">
        <f>VLOOKUP($A42,'Return Data'!$B$7:$R$2292,16,0)</f>
        <v>8.7787000000000006</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17.848320588235293</v>
      </c>
      <c r="E44" s="83"/>
      <c r="F44" s="84">
        <f>AVERAGE(F8:F42)</f>
        <v>9.1143823529411776</v>
      </c>
      <c r="G44" s="83"/>
      <c r="H44" s="84">
        <f>AVERAGE(H8:H42)</f>
        <v>4.3344147058823514</v>
      </c>
      <c r="I44" s="83"/>
      <c r="J44" s="84">
        <f>AVERAGE(J8:J42)</f>
        <v>2.6560735294117652</v>
      </c>
      <c r="K44" s="83"/>
      <c r="L44" s="84">
        <f>AVERAGE(L8:L42)</f>
        <v>3.4955852941176477</v>
      </c>
      <c r="M44" s="83"/>
      <c r="N44" s="84">
        <f>AVERAGE(N8:N42)</f>
        <v>4.2924774193548387</v>
      </c>
      <c r="O44" s="83"/>
      <c r="P44" s="84">
        <f>AVERAGE(P8:P42)</f>
        <v>5.4699100000000005</v>
      </c>
      <c r="Q44" s="83"/>
      <c r="R44" s="84">
        <f>AVERAGE(R8:R42)</f>
        <v>5.264348571428572</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-2.9249999999999998</v>
      </c>
      <c r="Q45" s="83"/>
      <c r="R45" s="84">
        <f>MIN(R8:R42)</f>
        <v>-35.162500000000001</v>
      </c>
      <c r="S45" s="85"/>
    </row>
    <row r="46" spans="1:19" ht="15" thickBot="1" x14ac:dyDescent="0.35">
      <c r="A46" s="86" t="s">
        <v>29</v>
      </c>
      <c r="B46" s="87"/>
      <c r="C46" s="87"/>
      <c r="D46" s="88">
        <f>MAX(D8:D42)</f>
        <v>193.9152</v>
      </c>
      <c r="E46" s="87"/>
      <c r="F46" s="88">
        <f>MAX(F8:F42)</f>
        <v>69.413600000000002</v>
      </c>
      <c r="G46" s="87"/>
      <c r="H46" s="88">
        <f>MAX(H8:H42)</f>
        <v>45.065300000000001</v>
      </c>
      <c r="I46" s="87"/>
      <c r="J46" s="88">
        <f>MAX(J8:J42)</f>
        <v>30.914899999999999</v>
      </c>
      <c r="K46" s="87"/>
      <c r="L46" s="88">
        <f>MAX(L8:L42)</f>
        <v>25.061900000000001</v>
      </c>
      <c r="M46" s="87"/>
      <c r="N46" s="88">
        <f>MAX(N8:N42)</f>
        <v>17.3491</v>
      </c>
      <c r="O46" s="87"/>
      <c r="P46" s="88">
        <f>MAX(P8:P42)</f>
        <v>10.28</v>
      </c>
      <c r="Q46" s="87"/>
      <c r="R46" s="88">
        <f>MAX(R8:R42)</f>
        <v>9.7059999999999995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44777</v>
      </c>
      <c r="C8" s="60">
        <f>VLOOKUP($A8,'Return Data'!$B$7:$R$2292,4,0)</f>
        <v>30.724</v>
      </c>
      <c r="D8" s="60">
        <f>VLOOKUP($A8,'Return Data'!$B$7:$R$2292,9,0)</f>
        <v>193.10140000000001</v>
      </c>
      <c r="E8" s="61">
        <f>RANK(D8,D$8:D$42,0)</f>
        <v>1</v>
      </c>
      <c r="F8" s="60">
        <f>VLOOKUP($A8,'Return Data'!$B$7:$R$2292,10,0)</f>
        <v>68.590900000000005</v>
      </c>
      <c r="G8" s="61">
        <f>RANK(F8,F$8:F$42,0)</f>
        <v>1</v>
      </c>
      <c r="H8" s="60">
        <f>VLOOKUP($A8,'Return Data'!$B$7:$R$2292,11,0)</f>
        <v>44.0944</v>
      </c>
      <c r="I8" s="61">
        <f>RANK(H8,H$8:H$42,0)</f>
        <v>1</v>
      </c>
      <c r="J8" s="60">
        <f>VLOOKUP($A8,'Return Data'!$B$7:$R$2292,12,0)</f>
        <v>29.993600000000001</v>
      </c>
      <c r="K8" s="61">
        <f>RANK(J8,J$8:J$42,0)</f>
        <v>1</v>
      </c>
      <c r="L8" s="60">
        <f>VLOOKUP($A8,'Return Data'!$B$7:$R$2292,13,0)</f>
        <v>24.1584</v>
      </c>
      <c r="M8" s="61">
        <f>RANK(L8,L$8:L$42,0)</f>
        <v>1</v>
      </c>
      <c r="N8" s="60">
        <f>VLOOKUP($A8,'Return Data'!$B$7:$R$2292,17,0)</f>
        <v>16.5867</v>
      </c>
      <c r="O8" s="61">
        <f>RANK(N8,N$8:N$42,0)</f>
        <v>1</v>
      </c>
      <c r="P8" s="60">
        <f>VLOOKUP($A8,'Return Data'!$B$7:$R$2292,14,0)</f>
        <v>9.5347000000000008</v>
      </c>
      <c r="Q8" s="61">
        <f>RANK(P8,P$8:P$42,0)</f>
        <v>1</v>
      </c>
      <c r="R8" s="60">
        <f>VLOOKUP($A8,'Return Data'!$B$7:$R$2292,16,0)</f>
        <v>8.7578999999999994</v>
      </c>
      <c r="S8" s="62">
        <f t="shared" ref="S8:S41" si="0">RANK(R8,R$8:R$42,0)</f>
        <v>2</v>
      </c>
    </row>
    <row r="9" spans="1:19" x14ac:dyDescent="0.3">
      <c r="A9" s="77" t="s">
        <v>1014</v>
      </c>
      <c r="B9" s="59">
        <f>VLOOKUP($A9,'Return Data'!$B$7:$R$2292,3,0)</f>
        <v>44777</v>
      </c>
      <c r="C9" s="60">
        <f>VLOOKUP($A9,'Return Data'!$B$7:$R$2292,4,0)</f>
        <v>0.54530000000000001</v>
      </c>
      <c r="D9" s="60"/>
      <c r="E9" s="61"/>
      <c r="F9" s="60"/>
      <c r="G9" s="61"/>
      <c r="H9" s="60"/>
      <c r="I9" s="61"/>
      <c r="J9" s="60"/>
      <c r="K9" s="61"/>
      <c r="L9" s="60"/>
      <c r="M9" s="61"/>
      <c r="N9" s="60"/>
      <c r="O9" s="61"/>
      <c r="P9" s="60"/>
      <c r="Q9" s="61"/>
      <c r="R9" s="60">
        <f>VLOOKUP($A9,'Return Data'!$B$7:$R$2292,16,0)</f>
        <v>-35.162199999999999</v>
      </c>
      <c r="S9" s="62">
        <f t="shared" ref="S9:S40" si="1">RANK(R9,R$8:R$42,0)</f>
        <v>35</v>
      </c>
    </row>
    <row r="10" spans="1:19" x14ac:dyDescent="0.3">
      <c r="A10" s="77" t="s">
        <v>1016</v>
      </c>
      <c r="B10" s="59">
        <f>VLOOKUP($A10,'Return Data'!$B$7:$R$2292,3,0)</f>
        <v>44777</v>
      </c>
      <c r="C10" s="60">
        <f>VLOOKUP($A10,'Return Data'!$B$7:$R$2292,4,0)</f>
        <v>22.501200000000001</v>
      </c>
      <c r="D10" s="60">
        <f>VLOOKUP($A10,'Return Data'!$B$7:$R$2292,9,0)</f>
        <v>13.394600000000001</v>
      </c>
      <c r="E10" s="61">
        <f t="shared" ref="E10:E42" si="2">RANK(D10,D$8:D$42,0)</f>
        <v>19</v>
      </c>
      <c r="F10" s="60">
        <f>VLOOKUP($A10,'Return Data'!$B$7:$R$2292,10,0)</f>
        <v>7.2773000000000003</v>
      </c>
      <c r="G10" s="61">
        <f t="shared" ref="G10:G42" si="3">RANK(F10,F$8:F$42,0)</f>
        <v>13</v>
      </c>
      <c r="H10" s="60">
        <f>VLOOKUP($A10,'Return Data'!$B$7:$R$2292,11,0)</f>
        <v>4.1059000000000001</v>
      </c>
      <c r="I10" s="61">
        <f t="shared" ref="I10:I42" si="4">RANK(H10,H$8:H$42,0)</f>
        <v>7</v>
      </c>
      <c r="J10" s="60">
        <f>VLOOKUP($A10,'Return Data'!$B$7:$R$2292,12,0)</f>
        <v>3.4241999999999999</v>
      </c>
      <c r="K10" s="61">
        <f t="shared" ref="K10:K40" si="5">RANK(J10,J$8:J$42,0)</f>
        <v>3</v>
      </c>
      <c r="L10" s="60">
        <f>VLOOKUP($A10,'Return Data'!$B$7:$R$2292,13,0)</f>
        <v>3.9811000000000001</v>
      </c>
      <c r="M10" s="61">
        <f t="shared" ref="M10:M40" si="6">RANK(L10,L$8:L$42,0)</f>
        <v>4</v>
      </c>
      <c r="N10" s="60">
        <f>VLOOKUP($A10,'Return Data'!$B$7:$R$2292,17,0)</f>
        <v>5.4084000000000003</v>
      </c>
      <c r="O10" s="61">
        <f t="shared" ref="O10:O40" si="7">RANK(N10,N$8:N$42,0)</f>
        <v>5</v>
      </c>
      <c r="P10" s="60">
        <f>VLOOKUP($A10,'Return Data'!$B$7:$R$2292,14,0)</f>
        <v>6.9170999999999996</v>
      </c>
      <c r="Q10" s="61">
        <f t="shared" ref="Q10:Q40" si="8">RANK(P10,P$8:P$42,0)</f>
        <v>4</v>
      </c>
      <c r="R10" s="60">
        <f>VLOOKUP($A10,'Return Data'!$B$7:$R$2292,16,0)</f>
        <v>8.1434999999999995</v>
      </c>
      <c r="S10" s="62">
        <f t="shared" si="1"/>
        <v>8</v>
      </c>
    </row>
    <row r="11" spans="1:19" x14ac:dyDescent="0.3">
      <c r="A11" s="77" t="s">
        <v>2003</v>
      </c>
      <c r="B11" s="59">
        <f>VLOOKUP($A11,'Return Data'!$B$7:$R$2292,3,0)</f>
        <v>44777</v>
      </c>
      <c r="C11" s="60">
        <f>VLOOKUP($A11,'Return Data'!$B$7:$R$2292,4,0)</f>
        <v>15.3461</v>
      </c>
      <c r="D11" s="60">
        <f>VLOOKUP($A11,'Return Data'!$B$7:$R$2292,9,0)</f>
        <v>12.029299999999999</v>
      </c>
      <c r="E11" s="61">
        <f t="shared" si="2"/>
        <v>25</v>
      </c>
      <c r="F11" s="60">
        <f>VLOOKUP($A11,'Return Data'!$B$7:$R$2292,10,0)</f>
        <v>5.7384000000000004</v>
      </c>
      <c r="G11" s="61">
        <f t="shared" si="3"/>
        <v>23</v>
      </c>
      <c r="H11" s="60">
        <f>VLOOKUP($A11,'Return Data'!$B$7:$R$2292,11,0)</f>
        <v>1.8058000000000001</v>
      </c>
      <c r="I11" s="61">
        <f t="shared" si="4"/>
        <v>18</v>
      </c>
      <c r="J11" s="60">
        <f>VLOOKUP($A11,'Return Data'!$B$7:$R$2292,12,0)</f>
        <v>1.3061</v>
      </c>
      <c r="K11" s="61">
        <f t="shared" si="5"/>
        <v>15</v>
      </c>
      <c r="L11" s="60">
        <f>VLOOKUP($A11,'Return Data'!$B$7:$R$2292,13,0)</f>
        <v>1.6507000000000001</v>
      </c>
      <c r="M11" s="61">
        <f t="shared" si="6"/>
        <v>17</v>
      </c>
      <c r="N11" s="60">
        <f>VLOOKUP($A11,'Return Data'!$B$7:$R$2292,17,0)</f>
        <v>2.2633999999999999</v>
      </c>
      <c r="O11" s="61">
        <f t="shared" si="7"/>
        <v>18</v>
      </c>
      <c r="P11" s="60">
        <f>VLOOKUP($A11,'Return Data'!$B$7:$R$2292,14,0)</f>
        <v>3.9279000000000002</v>
      </c>
      <c r="Q11" s="61">
        <f t="shared" si="8"/>
        <v>24</v>
      </c>
      <c r="R11" s="60">
        <f>VLOOKUP($A11,'Return Data'!$B$7:$R$2292,16,0)</f>
        <v>5.2092000000000001</v>
      </c>
      <c r="S11" s="62">
        <f t="shared" si="1"/>
        <v>28</v>
      </c>
    </row>
    <row r="12" spans="1:19" x14ac:dyDescent="0.3">
      <c r="A12" s="77" t="s">
        <v>1018</v>
      </c>
      <c r="B12" s="59">
        <f>VLOOKUP($A12,'Return Data'!$B$7:$R$2292,3,0)</f>
        <v>44777</v>
      </c>
      <c r="C12" s="60">
        <f>VLOOKUP($A12,'Return Data'!$B$7:$R$2292,4,0)</f>
        <v>66.369699999999995</v>
      </c>
      <c r="D12" s="60">
        <f>VLOOKUP($A12,'Return Data'!$B$7:$R$2292,9,0)</f>
        <v>12.9312</v>
      </c>
      <c r="E12" s="61">
        <f t="shared" si="2"/>
        <v>21</v>
      </c>
      <c r="F12" s="60">
        <f>VLOOKUP($A12,'Return Data'!$B$7:$R$2292,10,0)</f>
        <v>7.2830000000000004</v>
      </c>
      <c r="G12" s="61">
        <f t="shared" si="3"/>
        <v>12</v>
      </c>
      <c r="H12" s="60">
        <f>VLOOKUP($A12,'Return Data'!$B$7:$R$2292,11,0)</f>
        <v>3.1334</v>
      </c>
      <c r="I12" s="61">
        <f t="shared" si="4"/>
        <v>9</v>
      </c>
      <c r="J12" s="60">
        <f>VLOOKUP($A12,'Return Data'!$B$7:$R$2292,12,0)</f>
        <v>2.0463</v>
      </c>
      <c r="K12" s="61">
        <f t="shared" si="5"/>
        <v>9</v>
      </c>
      <c r="L12" s="60">
        <f>VLOOKUP($A12,'Return Data'!$B$7:$R$2292,13,0)</f>
        <v>2.6598999999999999</v>
      </c>
      <c r="M12" s="61">
        <f t="shared" si="6"/>
        <v>11</v>
      </c>
      <c r="N12" s="60">
        <f>VLOOKUP($A12,'Return Data'!$B$7:$R$2292,17,0)</f>
        <v>3.3382000000000001</v>
      </c>
      <c r="O12" s="61">
        <f t="shared" si="7"/>
        <v>14</v>
      </c>
      <c r="P12" s="60">
        <f>VLOOKUP($A12,'Return Data'!$B$7:$R$2292,14,0)</f>
        <v>5.2830000000000004</v>
      </c>
      <c r="Q12" s="61">
        <f t="shared" si="8"/>
        <v>13</v>
      </c>
      <c r="R12" s="60">
        <f>VLOOKUP($A12,'Return Data'!$B$7:$R$2292,16,0)</f>
        <v>7.7735000000000003</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30</v>
      </c>
      <c r="J13" s="60">
        <f>VLOOKUP($A13,'Return Data'!$B$7:$R$2292,12,0)</f>
        <v>0</v>
      </c>
      <c r="K13" s="61">
        <f t="shared" si="5"/>
        <v>23</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44777</v>
      </c>
      <c r="C14" s="60">
        <f>VLOOKUP($A14,'Return Data'!$B$7:$R$2292,4,0)</f>
        <v>45.783299999999997</v>
      </c>
      <c r="D14" s="60">
        <f>VLOOKUP($A14,'Return Data'!$B$7:$R$2292,9,0)</f>
        <v>13.4687</v>
      </c>
      <c r="E14" s="61">
        <f t="shared" si="2"/>
        <v>17</v>
      </c>
      <c r="F14" s="60">
        <f>VLOOKUP($A14,'Return Data'!$B$7:$R$2292,10,0)</f>
        <v>6.5751999999999997</v>
      </c>
      <c r="G14" s="61">
        <f t="shared" si="3"/>
        <v>16</v>
      </c>
      <c r="H14" s="60">
        <f>VLOOKUP($A14,'Return Data'!$B$7:$R$2292,11,0)</f>
        <v>2.4538000000000002</v>
      </c>
      <c r="I14" s="61">
        <f t="shared" si="4"/>
        <v>14</v>
      </c>
      <c r="J14" s="60">
        <f>VLOOKUP($A14,'Return Data'!$B$7:$R$2292,12,0)</f>
        <v>2.0470999999999999</v>
      </c>
      <c r="K14" s="61">
        <f t="shared" si="5"/>
        <v>8</v>
      </c>
      <c r="L14" s="60">
        <f>VLOOKUP($A14,'Return Data'!$B$7:$R$2292,13,0)</f>
        <v>2.8542000000000001</v>
      </c>
      <c r="M14" s="61">
        <f t="shared" si="6"/>
        <v>9</v>
      </c>
      <c r="N14" s="60">
        <f>VLOOKUP($A14,'Return Data'!$B$7:$R$2292,17,0)</f>
        <v>5.0125000000000002</v>
      </c>
      <c r="O14" s="61">
        <f t="shared" si="7"/>
        <v>7</v>
      </c>
      <c r="P14" s="60">
        <f>VLOOKUP($A14,'Return Data'!$B$7:$R$2292,14,0)</f>
        <v>6.1801000000000004</v>
      </c>
      <c r="Q14" s="61">
        <f t="shared" si="8"/>
        <v>7</v>
      </c>
      <c r="R14" s="60">
        <f>VLOOKUP($A14,'Return Data'!$B$7:$R$2292,16,0)</f>
        <v>7.7018000000000004</v>
      </c>
      <c r="S14" s="62">
        <f t="shared" si="1"/>
        <v>15</v>
      </c>
    </row>
    <row r="15" spans="1:19" x14ac:dyDescent="0.3">
      <c r="A15" s="77" t="s">
        <v>1025</v>
      </c>
      <c r="B15" s="59">
        <f>VLOOKUP($A15,'Return Data'!$B$7:$R$2292,3,0)</f>
        <v>44777</v>
      </c>
      <c r="C15" s="60">
        <f>VLOOKUP($A15,'Return Data'!$B$7:$R$2292,4,0)</f>
        <v>36.172199999999997</v>
      </c>
      <c r="D15" s="60">
        <f>VLOOKUP($A15,'Return Data'!$B$7:$R$2292,9,0)</f>
        <v>13.412100000000001</v>
      </c>
      <c r="E15" s="61">
        <f t="shared" si="2"/>
        <v>18</v>
      </c>
      <c r="F15" s="60">
        <f>VLOOKUP($A15,'Return Data'!$B$7:$R$2292,10,0)</f>
        <v>8.5695999999999994</v>
      </c>
      <c r="G15" s="61">
        <f t="shared" si="3"/>
        <v>5</v>
      </c>
      <c r="H15" s="60">
        <f>VLOOKUP($A15,'Return Data'!$B$7:$R$2292,11,0)</f>
        <v>4.9497999999999998</v>
      </c>
      <c r="I15" s="61">
        <f t="shared" si="4"/>
        <v>3</v>
      </c>
      <c r="J15" s="60">
        <f>VLOOKUP($A15,'Return Data'!$B$7:$R$2292,12,0)</f>
        <v>3.2702</v>
      </c>
      <c r="K15" s="61">
        <f t="shared" si="5"/>
        <v>4</v>
      </c>
      <c r="L15" s="60">
        <f>VLOOKUP($A15,'Return Data'!$B$7:$R$2292,13,0)</f>
        <v>3.9476</v>
      </c>
      <c r="M15" s="61">
        <f t="shared" si="6"/>
        <v>5</v>
      </c>
      <c r="N15" s="60">
        <f>VLOOKUP($A15,'Return Data'!$B$7:$R$2292,17,0)</f>
        <v>5.71</v>
      </c>
      <c r="O15" s="61">
        <f t="shared" si="7"/>
        <v>4</v>
      </c>
      <c r="P15" s="60">
        <f>VLOOKUP($A15,'Return Data'!$B$7:$R$2292,14,0)</f>
        <v>7.2866999999999997</v>
      </c>
      <c r="Q15" s="61">
        <f t="shared" si="8"/>
        <v>2</v>
      </c>
      <c r="R15" s="60">
        <f>VLOOKUP($A15,'Return Data'!$B$7:$R$2292,16,0)</f>
        <v>7.4486999999999997</v>
      </c>
      <c r="S15" s="62">
        <f t="shared" si="1"/>
        <v>20</v>
      </c>
    </row>
    <row r="16" spans="1:19" x14ac:dyDescent="0.3">
      <c r="A16" s="77" t="s">
        <v>1028</v>
      </c>
      <c r="B16" s="59">
        <f>VLOOKUP($A16,'Return Data'!$B$7:$R$2292,3,0)</f>
        <v>44777</v>
      </c>
      <c r="C16" s="60">
        <f>VLOOKUP($A16,'Return Data'!$B$7:$R$2292,4,0)</f>
        <v>37.811300000000003</v>
      </c>
      <c r="D16" s="60">
        <f>VLOOKUP($A16,'Return Data'!$B$7:$R$2292,9,0)</f>
        <v>14.5611</v>
      </c>
      <c r="E16" s="61">
        <f t="shared" si="2"/>
        <v>13</v>
      </c>
      <c r="F16" s="60">
        <f>VLOOKUP($A16,'Return Data'!$B$7:$R$2292,10,0)</f>
        <v>6.4067999999999996</v>
      </c>
      <c r="G16" s="61">
        <f t="shared" si="3"/>
        <v>18</v>
      </c>
      <c r="H16" s="60">
        <f>VLOOKUP($A16,'Return Data'!$B$7:$R$2292,11,0)</f>
        <v>1.4557</v>
      </c>
      <c r="I16" s="61">
        <f t="shared" si="4"/>
        <v>22</v>
      </c>
      <c r="J16" s="60">
        <f>VLOOKUP($A16,'Return Data'!$B$7:$R$2292,12,0)</f>
        <v>0.62970000000000004</v>
      </c>
      <c r="K16" s="61">
        <f t="shared" si="5"/>
        <v>19</v>
      </c>
      <c r="L16" s="60">
        <f>VLOOKUP($A16,'Return Data'!$B$7:$R$2292,13,0)</f>
        <v>1.4412</v>
      </c>
      <c r="M16" s="61">
        <f t="shared" si="6"/>
        <v>21</v>
      </c>
      <c r="N16" s="60">
        <f>VLOOKUP($A16,'Return Data'!$B$7:$R$2292,17,0)</f>
        <v>2.44</v>
      </c>
      <c r="O16" s="61">
        <f t="shared" si="7"/>
        <v>17</v>
      </c>
      <c r="P16" s="60">
        <f>VLOOKUP($A16,'Return Data'!$B$7:$R$2292,14,0)</f>
        <v>5.0739999999999998</v>
      </c>
      <c r="Q16" s="61">
        <f t="shared" si="8"/>
        <v>16</v>
      </c>
      <c r="R16" s="60">
        <f>VLOOKUP($A16,'Return Data'!$B$7:$R$2292,16,0)</f>
        <v>7.2164999999999999</v>
      </c>
      <c r="S16" s="62">
        <f t="shared" si="1"/>
        <v>22</v>
      </c>
    </row>
    <row r="17" spans="1:19" x14ac:dyDescent="0.3">
      <c r="A17" s="77" t="s">
        <v>1031</v>
      </c>
      <c r="B17" s="59">
        <f>VLOOKUP($A17,'Return Data'!$B$7:$R$2292,3,0)</f>
        <v>44777</v>
      </c>
      <c r="C17" s="60">
        <f>VLOOKUP($A17,'Return Data'!$B$7:$R$2292,4,0)</f>
        <v>18.4162</v>
      </c>
      <c r="D17" s="60">
        <f>VLOOKUP($A17,'Return Data'!$B$7:$R$2292,9,0)</f>
        <v>12.972899999999999</v>
      </c>
      <c r="E17" s="61">
        <f t="shared" si="2"/>
        <v>20</v>
      </c>
      <c r="F17" s="60">
        <f>VLOOKUP($A17,'Return Data'!$B$7:$R$2292,10,0)</f>
        <v>4.9137000000000004</v>
      </c>
      <c r="G17" s="61">
        <f t="shared" si="3"/>
        <v>26</v>
      </c>
      <c r="H17" s="60">
        <f>VLOOKUP($A17,'Return Data'!$B$7:$R$2292,11,0)</f>
        <v>2.738</v>
      </c>
      <c r="I17" s="61">
        <f t="shared" si="4"/>
        <v>11</v>
      </c>
      <c r="J17" s="60">
        <f>VLOOKUP($A17,'Return Data'!$B$7:$R$2292,12,0)</f>
        <v>2.4373</v>
      </c>
      <c r="K17" s="61">
        <f t="shared" si="5"/>
        <v>5</v>
      </c>
      <c r="L17" s="60">
        <f>VLOOKUP($A17,'Return Data'!$B$7:$R$2292,13,0)</f>
        <v>3.4054000000000002</v>
      </c>
      <c r="M17" s="61">
        <f t="shared" si="6"/>
        <v>6</v>
      </c>
      <c r="N17" s="60">
        <f>VLOOKUP($A17,'Return Data'!$B$7:$R$2292,17,0)</f>
        <v>5.0995999999999997</v>
      </c>
      <c r="O17" s="61">
        <f t="shared" si="7"/>
        <v>6</v>
      </c>
      <c r="P17" s="60">
        <f>VLOOKUP($A17,'Return Data'!$B$7:$R$2292,14,0)</f>
        <v>6.0164</v>
      </c>
      <c r="Q17" s="61">
        <f t="shared" si="8"/>
        <v>9</v>
      </c>
      <c r="R17" s="60">
        <f>VLOOKUP($A17,'Return Data'!$B$7:$R$2292,16,0)</f>
        <v>7.5608000000000004</v>
      </c>
      <c r="S17" s="62">
        <f t="shared" si="1"/>
        <v>18</v>
      </c>
    </row>
    <row r="18" spans="1:19" x14ac:dyDescent="0.3">
      <c r="A18" s="77" t="s">
        <v>1034</v>
      </c>
      <c r="B18" s="59">
        <f>VLOOKUP($A18,'Return Data'!$B$7:$R$2292,3,0)</f>
        <v>44777</v>
      </c>
      <c r="C18" s="60">
        <f>VLOOKUP($A18,'Return Data'!$B$7:$R$2292,4,0)</f>
        <v>16.483499999999999</v>
      </c>
      <c r="D18" s="60">
        <f>VLOOKUP($A18,'Return Data'!$B$7:$R$2292,9,0)</f>
        <v>9.8825000000000003</v>
      </c>
      <c r="E18" s="61">
        <f t="shared" si="2"/>
        <v>28</v>
      </c>
      <c r="F18" s="60">
        <f>VLOOKUP($A18,'Return Data'!$B$7:$R$2292,10,0)</f>
        <v>4.2793999999999999</v>
      </c>
      <c r="G18" s="61">
        <f t="shared" si="3"/>
        <v>27</v>
      </c>
      <c r="H18" s="60">
        <f>VLOOKUP($A18,'Return Data'!$B$7:$R$2292,11,0)</f>
        <v>1.3795999999999999</v>
      </c>
      <c r="I18" s="61">
        <f t="shared" si="4"/>
        <v>24</v>
      </c>
      <c r="J18" s="60">
        <f>VLOOKUP($A18,'Return Data'!$B$7:$R$2292,12,0)</f>
        <v>1.2282999999999999</v>
      </c>
      <c r="K18" s="61">
        <f t="shared" si="5"/>
        <v>16</v>
      </c>
      <c r="L18" s="60">
        <f>VLOOKUP($A18,'Return Data'!$B$7:$R$2292,13,0)</f>
        <v>2.0827</v>
      </c>
      <c r="M18" s="61">
        <f t="shared" si="6"/>
        <v>14</v>
      </c>
      <c r="N18" s="60">
        <f>VLOOKUP($A18,'Return Data'!$B$7:$R$2292,17,0)</f>
        <v>4.9401000000000002</v>
      </c>
      <c r="O18" s="61">
        <f t="shared" si="7"/>
        <v>8</v>
      </c>
      <c r="P18" s="60">
        <f>VLOOKUP($A18,'Return Data'!$B$7:$R$2292,14,0)</f>
        <v>5.7297000000000002</v>
      </c>
      <c r="Q18" s="61">
        <f t="shared" si="8"/>
        <v>11</v>
      </c>
      <c r="R18" s="60">
        <f>VLOOKUP($A18,'Return Data'!$B$7:$R$2292,16,0)</f>
        <v>6.8841999999999999</v>
      </c>
      <c r="S18" s="62">
        <f t="shared" si="1"/>
        <v>23</v>
      </c>
    </row>
    <row r="19" spans="1:19" x14ac:dyDescent="0.3">
      <c r="A19" s="77" t="s">
        <v>1035</v>
      </c>
      <c r="B19" s="59">
        <f>VLOOKUP($A19,'Return Data'!$B$7:$R$2292,3,0)</f>
        <v>44777</v>
      </c>
      <c r="C19" s="60">
        <f>VLOOKUP($A19,'Return Data'!$B$7:$R$2292,4,0)</f>
        <v>12.5389</v>
      </c>
      <c r="D19" s="60">
        <f>VLOOKUP($A19,'Return Data'!$B$7:$R$2292,9,0)</f>
        <v>6.4961000000000002</v>
      </c>
      <c r="E19" s="61">
        <f t="shared" si="2"/>
        <v>29</v>
      </c>
      <c r="F19" s="60">
        <f>VLOOKUP($A19,'Return Data'!$B$7:$R$2292,10,0)</f>
        <v>2.8553999999999999</v>
      </c>
      <c r="G19" s="61">
        <f t="shared" si="3"/>
        <v>28</v>
      </c>
      <c r="H19" s="60">
        <f>VLOOKUP($A19,'Return Data'!$B$7:$R$2292,11,0)</f>
        <v>1.0134000000000001</v>
      </c>
      <c r="I19" s="61">
        <f t="shared" si="4"/>
        <v>27</v>
      </c>
      <c r="J19" s="60">
        <f>VLOOKUP($A19,'Return Data'!$B$7:$R$2292,12,0)</f>
        <v>0.92</v>
      </c>
      <c r="K19" s="61">
        <f t="shared" si="5"/>
        <v>17</v>
      </c>
      <c r="L19" s="60">
        <f>VLOOKUP($A19,'Return Data'!$B$7:$R$2292,13,0)</f>
        <v>1.5115000000000001</v>
      </c>
      <c r="M19" s="61">
        <f t="shared" si="6"/>
        <v>18</v>
      </c>
      <c r="N19" s="60">
        <f>VLOOKUP($A19,'Return Data'!$B$7:$R$2292,17,0)</f>
        <v>9.2916000000000007</v>
      </c>
      <c r="O19" s="61">
        <f t="shared" si="7"/>
        <v>2</v>
      </c>
      <c r="P19" s="60">
        <f>VLOOKUP($A19,'Return Data'!$B$7:$R$2292,14,0)</f>
        <v>-3.5112000000000001</v>
      </c>
      <c r="Q19" s="61">
        <f t="shared" si="8"/>
        <v>30</v>
      </c>
      <c r="R19" s="60">
        <f>VLOOKUP($A19,'Return Data'!$B$7:$R$2292,16,0)</f>
        <v>2.8281999999999998</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30</v>
      </c>
      <c r="J20" s="60">
        <f>VLOOKUP($A20,'Return Data'!$B$7:$R$2292,12,0)</f>
        <v>0</v>
      </c>
      <c r="K20" s="61">
        <f t="shared" si="5"/>
        <v>23</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44777</v>
      </c>
      <c r="C21" s="60">
        <f>VLOOKUP($A21,'Return Data'!$B$7:$R$2292,4,0)</f>
        <v>41.352600000000002</v>
      </c>
      <c r="D21" s="60">
        <f>VLOOKUP($A21,'Return Data'!$B$7:$R$2292,9,0)</f>
        <v>11.1578</v>
      </c>
      <c r="E21" s="61">
        <f t="shared" si="2"/>
        <v>26</v>
      </c>
      <c r="F21" s="60">
        <f>VLOOKUP($A21,'Return Data'!$B$7:$R$2292,10,0)</f>
        <v>7.2557999999999998</v>
      </c>
      <c r="G21" s="61">
        <f t="shared" si="3"/>
        <v>14</v>
      </c>
      <c r="H21" s="60">
        <f>VLOOKUP($A21,'Return Data'!$B$7:$R$2292,11,0)</f>
        <v>2.8837000000000002</v>
      </c>
      <c r="I21" s="61">
        <f t="shared" si="4"/>
        <v>10</v>
      </c>
      <c r="J21" s="60">
        <f>VLOOKUP($A21,'Return Data'!$B$7:$R$2292,12,0)</f>
        <v>2.2837999999999998</v>
      </c>
      <c r="K21" s="61">
        <f t="shared" si="5"/>
        <v>6</v>
      </c>
      <c r="L21" s="60">
        <f>VLOOKUP($A21,'Return Data'!$B$7:$R$2292,13,0)</f>
        <v>2.9253</v>
      </c>
      <c r="M21" s="61">
        <f t="shared" si="6"/>
        <v>7</v>
      </c>
      <c r="N21" s="60">
        <f>VLOOKUP($A21,'Return Data'!$B$7:$R$2292,17,0)</f>
        <v>4.5602</v>
      </c>
      <c r="O21" s="61">
        <f t="shared" si="7"/>
        <v>10</v>
      </c>
      <c r="P21" s="60">
        <f>VLOOKUP($A21,'Return Data'!$B$7:$R$2292,14,0)</f>
        <v>6.9626000000000001</v>
      </c>
      <c r="Q21" s="61">
        <f t="shared" si="8"/>
        <v>3</v>
      </c>
      <c r="R21" s="60">
        <f>VLOOKUP($A21,'Return Data'!$B$7:$R$2292,16,0)</f>
        <v>7.8609999999999998</v>
      </c>
      <c r="S21" s="62">
        <f t="shared" si="1"/>
        <v>11</v>
      </c>
    </row>
    <row r="22" spans="1:19" x14ac:dyDescent="0.3">
      <c r="A22" s="77" t="s">
        <v>1043</v>
      </c>
      <c r="B22" s="59">
        <f>VLOOKUP($A22,'Return Data'!$B$7:$R$2292,3,0)</f>
        <v>44777</v>
      </c>
      <c r="C22" s="60">
        <f>VLOOKUP($A22,'Return Data'!$B$7:$R$2292,4,0)</f>
        <v>58.770600000000002</v>
      </c>
      <c r="D22" s="60">
        <f>VLOOKUP($A22,'Return Data'!$B$7:$R$2292,9,0)</f>
        <v>12.66</v>
      </c>
      <c r="E22" s="61">
        <f t="shared" si="2"/>
        <v>22</v>
      </c>
      <c r="F22" s="60">
        <f>VLOOKUP($A22,'Return Data'!$B$7:$R$2292,10,0)</f>
        <v>5.2413999999999996</v>
      </c>
      <c r="G22" s="61">
        <f t="shared" si="3"/>
        <v>25</v>
      </c>
      <c r="H22" s="60">
        <f>VLOOKUP($A22,'Return Data'!$B$7:$R$2292,11,0)</f>
        <v>0.48670000000000002</v>
      </c>
      <c r="I22" s="61">
        <f t="shared" si="4"/>
        <v>29</v>
      </c>
      <c r="J22" s="60">
        <f>VLOOKUP($A22,'Return Data'!$B$7:$R$2292,12,0)</f>
        <v>-0.36259999999999998</v>
      </c>
      <c r="K22" s="61">
        <f t="shared" si="5"/>
        <v>33</v>
      </c>
      <c r="L22" s="60">
        <f>VLOOKUP($A22,'Return Data'!$B$7:$R$2292,13,0)</f>
        <v>0.49590000000000001</v>
      </c>
      <c r="M22" s="61">
        <f t="shared" si="6"/>
        <v>28</v>
      </c>
      <c r="N22" s="60">
        <f>VLOOKUP($A22,'Return Data'!$B$7:$R$2292,17,0)</f>
        <v>1.4018999999999999</v>
      </c>
      <c r="O22" s="61">
        <f t="shared" si="7"/>
        <v>26</v>
      </c>
      <c r="P22" s="60">
        <f>VLOOKUP($A22,'Return Data'!$B$7:$R$2292,14,0)</f>
        <v>3.1974999999999998</v>
      </c>
      <c r="Q22" s="61">
        <f t="shared" si="8"/>
        <v>26</v>
      </c>
      <c r="R22" s="60">
        <f>VLOOKUP($A22,'Return Data'!$B$7:$R$2292,16,0)</f>
        <v>7.4511000000000003</v>
      </c>
      <c r="S22" s="62">
        <f t="shared" si="1"/>
        <v>19</v>
      </c>
    </row>
    <row r="23" spans="1:19" x14ac:dyDescent="0.3">
      <c r="A23" s="77" t="s">
        <v>1047</v>
      </c>
      <c r="B23" s="59">
        <f>VLOOKUP($A23,'Return Data'!$B$7:$R$2292,3,0)</f>
        <v>44777</v>
      </c>
      <c r="C23" s="60">
        <f>VLOOKUP($A23,'Return Data'!$B$7:$R$2292,4,0)</f>
        <v>29.758600000000001</v>
      </c>
      <c r="D23" s="60">
        <f>VLOOKUP($A23,'Return Data'!$B$7:$R$2292,9,0)</f>
        <v>13.571400000000001</v>
      </c>
      <c r="E23" s="61">
        <f t="shared" si="2"/>
        <v>16</v>
      </c>
      <c r="F23" s="60">
        <f>VLOOKUP($A23,'Return Data'!$B$7:$R$2292,10,0)</f>
        <v>6.5566000000000004</v>
      </c>
      <c r="G23" s="61">
        <f t="shared" si="3"/>
        <v>17</v>
      </c>
      <c r="H23" s="60">
        <f>VLOOKUP($A23,'Return Data'!$B$7:$R$2292,11,0)</f>
        <v>2.2557999999999998</v>
      </c>
      <c r="I23" s="61">
        <f t="shared" si="4"/>
        <v>17</v>
      </c>
      <c r="J23" s="60">
        <f>VLOOKUP($A23,'Return Data'!$B$7:$R$2292,12,0)</f>
        <v>2.0495000000000001</v>
      </c>
      <c r="K23" s="61">
        <f t="shared" si="5"/>
        <v>7</v>
      </c>
      <c r="L23" s="60">
        <f>VLOOKUP($A23,'Return Data'!$B$7:$R$2292,13,0)</f>
        <v>2.9167999999999998</v>
      </c>
      <c r="M23" s="61">
        <f t="shared" si="6"/>
        <v>8</v>
      </c>
      <c r="N23" s="60">
        <f>VLOOKUP($A23,'Return Data'!$B$7:$R$2292,17,0)</f>
        <v>4.2934000000000001</v>
      </c>
      <c r="O23" s="61">
        <f t="shared" si="7"/>
        <v>11</v>
      </c>
      <c r="P23" s="60">
        <f>VLOOKUP($A23,'Return Data'!$B$7:$R$2292,14,0)</f>
        <v>6.5003000000000002</v>
      </c>
      <c r="Q23" s="61">
        <f t="shared" si="8"/>
        <v>6</v>
      </c>
      <c r="R23" s="60">
        <f>VLOOKUP($A23,'Return Data'!$B$7:$R$2292,16,0)</f>
        <v>5.6913999999999998</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30</v>
      </c>
      <c r="J24" s="60">
        <f>VLOOKUP($A24,'Return Data'!$B$7:$R$2292,12,0)</f>
        <v>0</v>
      </c>
      <c r="K24" s="61">
        <f t="shared" si="5"/>
        <v>23</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30</v>
      </c>
      <c r="J25" s="60">
        <f>VLOOKUP($A25,'Return Data'!$B$7:$R$2292,12,0)</f>
        <v>0</v>
      </c>
      <c r="K25" s="61">
        <f t="shared" si="5"/>
        <v>23</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44777</v>
      </c>
      <c r="C26" s="60">
        <f>VLOOKUP($A26,'Return Data'!$B$7:$R$2292,4,0)</f>
        <v>15.0177</v>
      </c>
      <c r="D26" s="60">
        <f>VLOOKUP($A26,'Return Data'!$B$7:$R$2292,9,0)</f>
        <v>10.560600000000001</v>
      </c>
      <c r="E26" s="61">
        <f t="shared" si="2"/>
        <v>27</v>
      </c>
      <c r="F26" s="60">
        <f>VLOOKUP($A26,'Return Data'!$B$7:$R$2292,10,0)</f>
        <v>5.5613000000000001</v>
      </c>
      <c r="G26" s="61">
        <f t="shared" si="3"/>
        <v>24</v>
      </c>
      <c r="H26" s="60">
        <f>VLOOKUP($A26,'Return Data'!$B$7:$R$2292,11,0)</f>
        <v>1.5357000000000001</v>
      </c>
      <c r="I26" s="61">
        <f t="shared" si="4"/>
        <v>20</v>
      </c>
      <c r="J26" s="60">
        <f>VLOOKUP($A26,'Return Data'!$B$7:$R$2292,12,0)</f>
        <v>1.3212999999999999</v>
      </c>
      <c r="K26" s="61">
        <f t="shared" si="5"/>
        <v>14</v>
      </c>
      <c r="L26" s="60">
        <f>VLOOKUP($A26,'Return Data'!$B$7:$R$2292,13,0)</f>
        <v>5.3171999999999997</v>
      </c>
      <c r="M26" s="61">
        <f t="shared" si="6"/>
        <v>3</v>
      </c>
      <c r="N26" s="60">
        <f>VLOOKUP($A26,'Return Data'!$B$7:$R$2292,17,0)</f>
        <v>4.6784999999999997</v>
      </c>
      <c r="O26" s="61">
        <f t="shared" si="7"/>
        <v>9</v>
      </c>
      <c r="P26" s="60">
        <f>VLOOKUP($A26,'Return Data'!$B$7:$R$2292,14,0)</f>
        <v>2.7004000000000001</v>
      </c>
      <c r="Q26" s="61">
        <f t="shared" si="8"/>
        <v>27</v>
      </c>
      <c r="R26" s="60">
        <f>VLOOKUP($A26,'Return Data'!$B$7:$R$2292,16,0)</f>
        <v>5.6879</v>
      </c>
      <c r="S26" s="62">
        <f t="shared" si="1"/>
        <v>27</v>
      </c>
    </row>
    <row r="27" spans="1:19" x14ac:dyDescent="0.3">
      <c r="A27" s="77" t="s">
        <v>1057</v>
      </c>
      <c r="B27" s="59">
        <f>VLOOKUP($A27,'Return Data'!$B$7:$R$2292,3,0)</f>
        <v>44777</v>
      </c>
      <c r="C27" s="60">
        <f>VLOOKUP($A27,'Return Data'!$B$7:$R$2292,4,0)</f>
        <v>102.6341</v>
      </c>
      <c r="D27" s="60">
        <f>VLOOKUP($A27,'Return Data'!$B$7:$R$2292,9,0)</f>
        <v>15.5664</v>
      </c>
      <c r="E27" s="61">
        <f t="shared" si="2"/>
        <v>7</v>
      </c>
      <c r="F27" s="60">
        <f>VLOOKUP($A27,'Return Data'!$B$7:$R$2292,10,0)</f>
        <v>6.3705999999999996</v>
      </c>
      <c r="G27" s="61">
        <f t="shared" si="3"/>
        <v>19</v>
      </c>
      <c r="H27" s="60">
        <f>VLOOKUP($A27,'Return Data'!$B$7:$R$2292,11,0)</f>
        <v>2.4136000000000002</v>
      </c>
      <c r="I27" s="61">
        <f t="shared" si="4"/>
        <v>15</v>
      </c>
      <c r="J27" s="60">
        <f>VLOOKUP($A27,'Return Data'!$B$7:$R$2292,12,0)</f>
        <v>1.6245000000000001</v>
      </c>
      <c r="K27" s="61">
        <f t="shared" si="5"/>
        <v>11</v>
      </c>
      <c r="L27" s="60">
        <f>VLOOKUP($A27,'Return Data'!$B$7:$R$2292,13,0)</f>
        <v>2.7818999999999998</v>
      </c>
      <c r="M27" s="61">
        <f t="shared" si="6"/>
        <v>10</v>
      </c>
      <c r="N27" s="60">
        <f>VLOOKUP($A27,'Return Data'!$B$7:$R$2292,17,0)</f>
        <v>3.5062000000000002</v>
      </c>
      <c r="O27" s="61">
        <f t="shared" si="7"/>
        <v>13</v>
      </c>
      <c r="P27" s="60">
        <f>VLOOKUP($A27,'Return Data'!$B$7:$R$2292,14,0)</f>
        <v>5.9873000000000003</v>
      </c>
      <c r="Q27" s="61">
        <f t="shared" si="8"/>
        <v>10</v>
      </c>
      <c r="R27" s="60">
        <f>VLOOKUP($A27,'Return Data'!$B$7:$R$2292,16,0)</f>
        <v>9.0754999999999999</v>
      </c>
      <c r="S27" s="62">
        <f t="shared" si="1"/>
        <v>1</v>
      </c>
    </row>
    <row r="28" spans="1:19" x14ac:dyDescent="0.3">
      <c r="A28" s="77" t="s">
        <v>1060</v>
      </c>
      <c r="B28" s="59">
        <f>VLOOKUP($A28,'Return Data'!$B$7:$R$2292,3,0)</f>
        <v>44777</v>
      </c>
      <c r="C28" s="60">
        <f>VLOOKUP($A28,'Return Data'!$B$7:$R$2292,4,0)</f>
        <v>46.415100000000002</v>
      </c>
      <c r="D28" s="60">
        <f>VLOOKUP($A28,'Return Data'!$B$7:$R$2292,9,0)</f>
        <v>13.597300000000001</v>
      </c>
      <c r="E28" s="61">
        <f t="shared" si="2"/>
        <v>15</v>
      </c>
      <c r="F28" s="60">
        <f>VLOOKUP($A28,'Return Data'!$B$7:$R$2292,10,0)</f>
        <v>6.2000999999999999</v>
      </c>
      <c r="G28" s="61">
        <f t="shared" si="3"/>
        <v>21</v>
      </c>
      <c r="H28" s="60">
        <f>VLOOKUP($A28,'Return Data'!$B$7:$R$2292,11,0)</f>
        <v>2.6194999999999999</v>
      </c>
      <c r="I28" s="61">
        <f t="shared" si="4"/>
        <v>12</v>
      </c>
      <c r="J28" s="60">
        <f>VLOOKUP($A28,'Return Data'!$B$7:$R$2292,12,0)</f>
        <v>0.67759999999999998</v>
      </c>
      <c r="K28" s="61">
        <f t="shared" si="5"/>
        <v>18</v>
      </c>
      <c r="L28" s="60">
        <f>VLOOKUP($A28,'Return Data'!$B$7:$R$2292,13,0)</f>
        <v>1.1288</v>
      </c>
      <c r="M28" s="61">
        <f t="shared" si="6"/>
        <v>24</v>
      </c>
      <c r="N28" s="60">
        <f>VLOOKUP($A28,'Return Data'!$B$7:$R$2292,17,0)</f>
        <v>1.8521000000000001</v>
      </c>
      <c r="O28" s="61">
        <f t="shared" si="7"/>
        <v>20</v>
      </c>
      <c r="P28" s="60">
        <f>VLOOKUP($A28,'Return Data'!$B$7:$R$2292,14,0)</f>
        <v>4.4577</v>
      </c>
      <c r="Q28" s="61">
        <f t="shared" si="8"/>
        <v>18</v>
      </c>
      <c r="R28" s="60">
        <f>VLOOKUP($A28,'Return Data'!$B$7:$R$2292,16,0)</f>
        <v>8.0242000000000004</v>
      </c>
      <c r="S28" s="62">
        <f t="shared" si="1"/>
        <v>9</v>
      </c>
    </row>
    <row r="29" spans="1:19" x14ac:dyDescent="0.3">
      <c r="A29" s="77" t="s">
        <v>1061</v>
      </c>
      <c r="B29" s="59">
        <f>VLOOKUP($A29,'Return Data'!$B$7:$R$2292,3,0)</f>
        <v>44777</v>
      </c>
      <c r="C29" s="60">
        <f>VLOOKUP($A29,'Return Data'!$B$7:$R$2292,4,0)</f>
        <v>47.401600000000002</v>
      </c>
      <c r="D29" s="60">
        <f>VLOOKUP($A29,'Return Data'!$B$7:$R$2292,9,0)</f>
        <v>14.6005</v>
      </c>
      <c r="E29" s="61">
        <f t="shared" si="2"/>
        <v>12</v>
      </c>
      <c r="F29" s="60">
        <f>VLOOKUP($A29,'Return Data'!$B$7:$R$2292,10,0)</f>
        <v>6.2995999999999999</v>
      </c>
      <c r="G29" s="61">
        <f t="shared" si="3"/>
        <v>20</v>
      </c>
      <c r="H29" s="60">
        <f>VLOOKUP($A29,'Return Data'!$B$7:$R$2292,11,0)</f>
        <v>1.5855999999999999</v>
      </c>
      <c r="I29" s="61">
        <f t="shared" si="4"/>
        <v>19</v>
      </c>
      <c r="J29" s="60">
        <f>VLOOKUP($A29,'Return Data'!$B$7:$R$2292,12,0)</f>
        <v>-0.74170000000000003</v>
      </c>
      <c r="K29" s="61">
        <f t="shared" si="5"/>
        <v>34</v>
      </c>
      <c r="L29" s="60">
        <f>VLOOKUP($A29,'Return Data'!$B$7:$R$2292,13,0)</f>
        <v>0.4254</v>
      </c>
      <c r="M29" s="61">
        <f t="shared" si="6"/>
        <v>29</v>
      </c>
      <c r="N29" s="60">
        <f>VLOOKUP($A29,'Return Data'!$B$7:$R$2292,17,0)</f>
        <v>1.7101999999999999</v>
      </c>
      <c r="O29" s="61">
        <f t="shared" si="7"/>
        <v>21</v>
      </c>
      <c r="P29" s="60">
        <f>VLOOKUP($A29,'Return Data'!$B$7:$R$2292,14,0)</f>
        <v>4.0712000000000002</v>
      </c>
      <c r="Q29" s="61">
        <f t="shared" si="8"/>
        <v>21</v>
      </c>
      <c r="R29" s="60">
        <f>VLOOKUP($A29,'Return Data'!$B$7:$R$2292,16,0)</f>
        <v>7.3605</v>
      </c>
      <c r="S29" s="62">
        <f t="shared" si="1"/>
        <v>21</v>
      </c>
    </row>
    <row r="30" spans="1:19" x14ac:dyDescent="0.3">
      <c r="A30" s="77" t="s">
        <v>1063</v>
      </c>
      <c r="B30" s="59">
        <f>VLOOKUP($A30,'Return Data'!$B$7:$R$2292,3,0)</f>
        <v>44777</v>
      </c>
      <c r="C30" s="60">
        <f>VLOOKUP($A30,'Return Data'!$B$7:$R$2292,4,0)</f>
        <v>35.192500000000003</v>
      </c>
      <c r="D30" s="60">
        <f>VLOOKUP($A30,'Return Data'!$B$7:$R$2292,9,0)</f>
        <v>15.5664</v>
      </c>
      <c r="E30" s="61">
        <f t="shared" si="2"/>
        <v>7</v>
      </c>
      <c r="F30" s="60">
        <f>VLOOKUP($A30,'Return Data'!$B$7:$R$2292,10,0)</f>
        <v>7.7220000000000004</v>
      </c>
      <c r="G30" s="61">
        <f t="shared" si="3"/>
        <v>11</v>
      </c>
      <c r="H30" s="60">
        <f>VLOOKUP($A30,'Return Data'!$B$7:$R$2292,11,0)</f>
        <v>1.1722999999999999</v>
      </c>
      <c r="I30" s="61">
        <f t="shared" si="4"/>
        <v>25</v>
      </c>
      <c r="J30" s="60">
        <f>VLOOKUP($A30,'Return Data'!$B$7:$R$2292,12,0)</f>
        <v>-0.24709999999999999</v>
      </c>
      <c r="K30" s="61">
        <f t="shared" si="5"/>
        <v>31</v>
      </c>
      <c r="L30" s="60">
        <f>VLOOKUP($A30,'Return Data'!$B$7:$R$2292,13,0)</f>
        <v>1.0450999999999999</v>
      </c>
      <c r="M30" s="61">
        <f t="shared" si="6"/>
        <v>25</v>
      </c>
      <c r="N30" s="60">
        <f>VLOOKUP($A30,'Return Data'!$B$7:$R$2292,17,0)</f>
        <v>1.5026999999999999</v>
      </c>
      <c r="O30" s="61">
        <f t="shared" si="7"/>
        <v>23</v>
      </c>
      <c r="P30" s="60">
        <f>VLOOKUP($A30,'Return Data'!$B$7:$R$2292,14,0)</f>
        <v>3.6503000000000001</v>
      </c>
      <c r="Q30" s="61">
        <f t="shared" si="8"/>
        <v>25</v>
      </c>
      <c r="R30" s="60">
        <f>VLOOKUP($A30,'Return Data'!$B$7:$R$2292,16,0)</f>
        <v>6.6082000000000001</v>
      </c>
      <c r="S30" s="62">
        <f t="shared" si="1"/>
        <v>24</v>
      </c>
    </row>
    <row r="31" spans="1:19" x14ac:dyDescent="0.3">
      <c r="A31" s="77" t="s">
        <v>1065</v>
      </c>
      <c r="B31" s="59">
        <f>VLOOKUP($A31,'Return Data'!$B$7:$R$2292,3,0)</f>
        <v>44777</v>
      </c>
      <c r="C31" s="60">
        <f>VLOOKUP($A31,'Return Data'!$B$7:$R$2292,4,0)</f>
        <v>32.135399999999997</v>
      </c>
      <c r="D31" s="60">
        <f>VLOOKUP($A31,'Return Data'!$B$7:$R$2292,9,0)</f>
        <v>15.5434</v>
      </c>
      <c r="E31" s="61">
        <f t="shared" si="2"/>
        <v>9</v>
      </c>
      <c r="F31" s="60">
        <f>VLOOKUP($A31,'Return Data'!$B$7:$R$2292,10,0)</f>
        <v>8.8912999999999993</v>
      </c>
      <c r="G31" s="61">
        <f t="shared" si="3"/>
        <v>4</v>
      </c>
      <c r="H31" s="60">
        <f>VLOOKUP($A31,'Return Data'!$B$7:$R$2292,11,0)</f>
        <v>4.7405999999999997</v>
      </c>
      <c r="I31" s="61">
        <f t="shared" si="4"/>
        <v>5</v>
      </c>
      <c r="J31" s="60">
        <f>VLOOKUP($A31,'Return Data'!$B$7:$R$2292,12,0)</f>
        <v>1.6068</v>
      </c>
      <c r="K31" s="61">
        <f t="shared" si="5"/>
        <v>12</v>
      </c>
      <c r="L31" s="60">
        <f>VLOOKUP($A31,'Return Data'!$B$7:$R$2292,13,0)</f>
        <v>2.4973999999999998</v>
      </c>
      <c r="M31" s="61">
        <f t="shared" si="6"/>
        <v>12</v>
      </c>
      <c r="N31" s="60">
        <f>VLOOKUP($A31,'Return Data'!$B$7:$R$2292,17,0)</f>
        <v>3.0861000000000001</v>
      </c>
      <c r="O31" s="61">
        <f t="shared" si="7"/>
        <v>15</v>
      </c>
      <c r="P31" s="60">
        <f>VLOOKUP($A31,'Return Data'!$B$7:$R$2292,14,0)</f>
        <v>6.1087999999999996</v>
      </c>
      <c r="Q31" s="61">
        <f t="shared" si="8"/>
        <v>8</v>
      </c>
      <c r="R31" s="60">
        <f>VLOOKUP($A31,'Return Data'!$B$7:$R$2292,16,0)</f>
        <v>8.7154000000000007</v>
      </c>
      <c r="S31" s="62">
        <f t="shared" si="1"/>
        <v>3</v>
      </c>
    </row>
    <row r="32" spans="1:19" x14ac:dyDescent="0.3">
      <c r="A32" s="77" t="s">
        <v>1068</v>
      </c>
      <c r="B32" s="59">
        <f>VLOOKUP($A32,'Return Data'!$B$7:$R$2292,3,0)</f>
        <v>44777</v>
      </c>
      <c r="C32" s="60">
        <f>VLOOKUP($A32,'Return Data'!$B$7:$R$2292,4,0)</f>
        <v>54.324399999999997</v>
      </c>
      <c r="D32" s="60">
        <f>VLOOKUP($A32,'Return Data'!$B$7:$R$2292,9,0)</f>
        <v>15.6723</v>
      </c>
      <c r="E32" s="61">
        <f t="shared" si="2"/>
        <v>6</v>
      </c>
      <c r="F32" s="60">
        <f>VLOOKUP($A32,'Return Data'!$B$7:$R$2292,10,0)</f>
        <v>7.1136999999999997</v>
      </c>
      <c r="G32" s="61">
        <f t="shared" si="3"/>
        <v>15</v>
      </c>
      <c r="H32" s="60">
        <f>VLOOKUP($A32,'Return Data'!$B$7:$R$2292,11,0)</f>
        <v>1.1206</v>
      </c>
      <c r="I32" s="61">
        <f t="shared" si="4"/>
        <v>26</v>
      </c>
      <c r="J32" s="60">
        <f>VLOOKUP($A32,'Return Data'!$B$7:$R$2292,12,0)</f>
        <v>-9.2399999999999996E-2</v>
      </c>
      <c r="K32" s="61">
        <f t="shared" si="5"/>
        <v>28</v>
      </c>
      <c r="L32" s="60">
        <f>VLOOKUP($A32,'Return Data'!$B$7:$R$2292,13,0)</f>
        <v>0.86350000000000005</v>
      </c>
      <c r="M32" s="61">
        <f t="shared" si="6"/>
        <v>27</v>
      </c>
      <c r="N32" s="60">
        <f>VLOOKUP($A32,'Return Data'!$B$7:$R$2292,17,0)</f>
        <v>1.4787999999999999</v>
      </c>
      <c r="O32" s="61">
        <f t="shared" si="7"/>
        <v>24</v>
      </c>
      <c r="P32" s="60">
        <f>VLOOKUP($A32,'Return Data'!$B$7:$R$2292,14,0)</f>
        <v>4.5262000000000002</v>
      </c>
      <c r="Q32" s="61">
        <f t="shared" si="8"/>
        <v>17</v>
      </c>
      <c r="R32" s="60">
        <f>VLOOKUP($A32,'Return Data'!$B$7:$R$2292,16,0)</f>
        <v>7.9695</v>
      </c>
      <c r="S32" s="62">
        <f t="shared" si="1"/>
        <v>10</v>
      </c>
    </row>
    <row r="33" spans="1:19" x14ac:dyDescent="0.3">
      <c r="A33" s="77" t="s">
        <v>2005</v>
      </c>
      <c r="B33" s="59">
        <f>VLOOKUP($A33,'Return Data'!$B$7:$R$2292,3,0)</f>
        <v>44777</v>
      </c>
      <c r="C33" s="60">
        <f>VLOOKUP($A33,'Return Data'!$B$7:$R$2292,4,0)</f>
        <v>50.933100000000003</v>
      </c>
      <c r="D33" s="60">
        <f>VLOOKUP($A33,'Return Data'!$B$7:$R$2292,9,0)</f>
        <v>16.697399999999998</v>
      </c>
      <c r="E33" s="61">
        <f t="shared" si="2"/>
        <v>5</v>
      </c>
      <c r="F33" s="60">
        <f>VLOOKUP($A33,'Return Data'!$B$7:$R$2292,10,0)</f>
        <v>8.5363000000000007</v>
      </c>
      <c r="G33" s="61">
        <f t="shared" si="3"/>
        <v>6</v>
      </c>
      <c r="H33" s="60">
        <f>VLOOKUP($A33,'Return Data'!$B$7:$R$2292,11,0)</f>
        <v>1.4502999999999999</v>
      </c>
      <c r="I33" s="61">
        <f t="shared" si="4"/>
        <v>23</v>
      </c>
      <c r="J33" s="60">
        <f>VLOOKUP($A33,'Return Data'!$B$7:$R$2292,12,0)</f>
        <v>7.0099999999999996E-2</v>
      </c>
      <c r="K33" s="61">
        <f t="shared" si="5"/>
        <v>22</v>
      </c>
      <c r="L33" s="60">
        <f>VLOOKUP($A33,'Return Data'!$B$7:$R$2292,13,0)</f>
        <v>1.1328</v>
      </c>
      <c r="M33" s="61">
        <f t="shared" si="6"/>
        <v>23</v>
      </c>
      <c r="N33" s="60">
        <f>VLOOKUP($A33,'Return Data'!$B$7:$R$2292,17,0)</f>
        <v>1.3021</v>
      </c>
      <c r="O33" s="61">
        <f t="shared" si="7"/>
        <v>27</v>
      </c>
      <c r="P33" s="60">
        <f>VLOOKUP($A33,'Return Data'!$B$7:$R$2292,14,0)</f>
        <v>2.6379999999999999</v>
      </c>
      <c r="Q33" s="61">
        <f t="shared" si="8"/>
        <v>28</v>
      </c>
      <c r="R33" s="60">
        <f>VLOOKUP($A33,'Return Data'!$B$7:$R$2292,16,0)</f>
        <v>6.0930999999999997</v>
      </c>
      <c r="S33" s="62">
        <f t="shared" si="1"/>
        <v>25</v>
      </c>
    </row>
    <row r="34" spans="1:19" x14ac:dyDescent="0.3">
      <c r="A34" s="77" t="s">
        <v>1070</v>
      </c>
      <c r="B34" s="59">
        <f>VLOOKUP($A34,'Return Data'!$B$7:$R$2292,3,0)</f>
        <v>44777</v>
      </c>
      <c r="C34" s="60">
        <f>VLOOKUP($A34,'Return Data'!$B$7:$R$2292,4,0)</f>
        <v>62.568800000000003</v>
      </c>
      <c r="D34" s="60">
        <f>VLOOKUP($A34,'Return Data'!$B$7:$R$2292,9,0)</f>
        <v>14.7263</v>
      </c>
      <c r="E34" s="61">
        <f t="shared" si="2"/>
        <v>11</v>
      </c>
      <c r="F34" s="60">
        <f>VLOOKUP($A34,'Return Data'!$B$7:$R$2292,10,0)</f>
        <v>5.8207000000000004</v>
      </c>
      <c r="G34" s="61">
        <f t="shared" si="3"/>
        <v>22</v>
      </c>
      <c r="H34" s="60">
        <f>VLOOKUP($A34,'Return Data'!$B$7:$R$2292,11,0)</f>
        <v>1.4599</v>
      </c>
      <c r="I34" s="61">
        <f t="shared" si="4"/>
        <v>21</v>
      </c>
      <c r="J34" s="60">
        <f>VLOOKUP($A34,'Return Data'!$B$7:$R$2292,12,0)</f>
        <v>0.33789999999999998</v>
      </c>
      <c r="K34" s="61">
        <f t="shared" si="5"/>
        <v>21</v>
      </c>
      <c r="L34" s="60">
        <f>VLOOKUP($A34,'Return Data'!$B$7:$R$2292,13,0)</f>
        <v>1.7839</v>
      </c>
      <c r="M34" s="61">
        <f t="shared" si="6"/>
        <v>16</v>
      </c>
      <c r="N34" s="60">
        <f>VLOOKUP($A34,'Return Data'!$B$7:$R$2292,17,0)</f>
        <v>2.5236000000000001</v>
      </c>
      <c r="O34" s="61">
        <f t="shared" si="7"/>
        <v>16</v>
      </c>
      <c r="P34" s="60">
        <f>VLOOKUP($A34,'Return Data'!$B$7:$R$2292,14,0)</f>
        <v>5.1871</v>
      </c>
      <c r="Q34" s="61">
        <f t="shared" si="8"/>
        <v>14</v>
      </c>
      <c r="R34" s="60">
        <f>VLOOKUP($A34,'Return Data'!$B$7:$R$2292,16,0)</f>
        <v>8.4105000000000008</v>
      </c>
      <c r="S34" s="62">
        <f t="shared" si="1"/>
        <v>6</v>
      </c>
    </row>
    <row r="35" spans="1:19" x14ac:dyDescent="0.3">
      <c r="A35" s="77" t="s">
        <v>1889</v>
      </c>
      <c r="B35" s="59">
        <f>VLOOKUP($A35,'Return Data'!$B$7:$R$2292,3,0)</f>
        <v>44777</v>
      </c>
      <c r="C35" s="60">
        <f>VLOOKUP($A35,'Return Data'!$B$7:$R$2292,4,0)</f>
        <v>58.371000000000002</v>
      </c>
      <c r="D35" s="60">
        <f>VLOOKUP($A35,'Return Data'!$B$7:$R$2292,9,0)</f>
        <v>17.324200000000001</v>
      </c>
      <c r="E35" s="61">
        <f t="shared" si="2"/>
        <v>4</v>
      </c>
      <c r="F35" s="60">
        <f>VLOOKUP($A35,'Return Data'!$B$7:$R$2292,10,0)</f>
        <v>8.2856000000000005</v>
      </c>
      <c r="G35" s="61">
        <f t="shared" si="3"/>
        <v>9</v>
      </c>
      <c r="H35" s="60">
        <f>VLOOKUP($A35,'Return Data'!$B$7:$R$2292,11,0)</f>
        <v>2.4994000000000001</v>
      </c>
      <c r="I35" s="61">
        <f t="shared" si="4"/>
        <v>13</v>
      </c>
      <c r="J35" s="60">
        <f>VLOOKUP($A35,'Return Data'!$B$7:$R$2292,12,0)</f>
        <v>1.3642000000000001</v>
      </c>
      <c r="K35" s="61">
        <f t="shared" si="5"/>
        <v>13</v>
      </c>
      <c r="L35" s="60">
        <f>VLOOKUP($A35,'Return Data'!$B$7:$R$2292,13,0)</f>
        <v>1.4715</v>
      </c>
      <c r="M35" s="61">
        <f t="shared" si="6"/>
        <v>20</v>
      </c>
      <c r="N35" s="60">
        <f>VLOOKUP($A35,'Return Data'!$B$7:$R$2292,17,0)</f>
        <v>1.4646999999999999</v>
      </c>
      <c r="O35" s="61">
        <f t="shared" si="7"/>
        <v>25</v>
      </c>
      <c r="P35" s="60">
        <f>VLOOKUP($A35,'Return Data'!$B$7:$R$2292,14,0)</f>
        <v>4.1622000000000003</v>
      </c>
      <c r="Q35" s="61">
        <f t="shared" si="8"/>
        <v>20</v>
      </c>
      <c r="R35" s="60">
        <f>VLOOKUP($A35,'Return Data'!$B$7:$R$2292,16,0)</f>
        <v>7.7961999999999998</v>
      </c>
      <c r="S35" s="62">
        <f t="shared" si="1"/>
        <v>13</v>
      </c>
    </row>
    <row r="36" spans="1:19" x14ac:dyDescent="0.3">
      <c r="A36" s="77" t="s">
        <v>1072</v>
      </c>
      <c r="B36" s="59">
        <f>VLOOKUP($A36,'Return Data'!$B$7:$R$2292,3,0)</f>
        <v>44777</v>
      </c>
      <c r="C36" s="60">
        <f>VLOOKUP($A36,'Return Data'!$B$7:$R$2292,4,0)</f>
        <v>72.249099999999999</v>
      </c>
      <c r="D36" s="60">
        <f>VLOOKUP($A36,'Return Data'!$B$7:$R$2292,9,0)</f>
        <v>12.3324</v>
      </c>
      <c r="E36" s="61">
        <f t="shared" si="2"/>
        <v>23</v>
      </c>
      <c r="F36" s="60">
        <f>VLOOKUP($A36,'Return Data'!$B$7:$R$2292,10,0)</f>
        <v>2.0716000000000001</v>
      </c>
      <c r="G36" s="61">
        <f t="shared" si="3"/>
        <v>29</v>
      </c>
      <c r="H36" s="60">
        <f>VLOOKUP($A36,'Return Data'!$B$7:$R$2292,11,0)</f>
        <v>1.0082</v>
      </c>
      <c r="I36" s="61">
        <f t="shared" si="4"/>
        <v>28</v>
      </c>
      <c r="J36" s="60">
        <f>VLOOKUP($A36,'Return Data'!$B$7:$R$2292,12,0)</f>
        <v>-0.26679999999999998</v>
      </c>
      <c r="K36" s="61">
        <f t="shared" si="5"/>
        <v>32</v>
      </c>
      <c r="L36" s="60">
        <f>VLOOKUP($A36,'Return Data'!$B$7:$R$2292,13,0)</f>
        <v>1.1983999999999999</v>
      </c>
      <c r="M36" s="61">
        <f t="shared" si="6"/>
        <v>22</v>
      </c>
      <c r="N36" s="60">
        <f>VLOOKUP($A36,'Return Data'!$B$7:$R$2292,17,0)</f>
        <v>1.5147999999999999</v>
      </c>
      <c r="O36" s="61">
        <f t="shared" si="7"/>
        <v>22</v>
      </c>
      <c r="P36" s="60">
        <f>VLOOKUP($A36,'Return Data'!$B$7:$R$2292,14,0)</f>
        <v>4.3563999999999998</v>
      </c>
      <c r="Q36" s="61">
        <f t="shared" si="8"/>
        <v>19</v>
      </c>
      <c r="R36" s="60">
        <f>VLOOKUP($A36,'Return Data'!$B$7:$R$2292,16,0)</f>
        <v>8.3819999999999997</v>
      </c>
      <c r="S36" s="62">
        <f t="shared" si="1"/>
        <v>7</v>
      </c>
    </row>
    <row r="37" spans="1:19" x14ac:dyDescent="0.3">
      <c r="A37" s="77" t="s">
        <v>1075</v>
      </c>
      <c r="B37" s="59">
        <f>VLOOKUP($A37,'Return Data'!$B$7:$R$2292,3,0)</f>
        <v>44777</v>
      </c>
      <c r="C37" s="60">
        <f>VLOOKUP($A37,'Return Data'!$B$7:$R$2292,4,0)</f>
        <v>57.224800000000002</v>
      </c>
      <c r="D37" s="60">
        <f>VLOOKUP($A37,'Return Data'!$B$7:$R$2292,9,0)</f>
        <v>14.490399999999999</v>
      </c>
      <c r="E37" s="61">
        <f t="shared" si="2"/>
        <v>14</v>
      </c>
      <c r="F37" s="60">
        <f>VLOOKUP($A37,'Return Data'!$B$7:$R$2292,10,0)</f>
        <v>8.3574999999999999</v>
      </c>
      <c r="G37" s="61">
        <f t="shared" si="3"/>
        <v>8</v>
      </c>
      <c r="H37" s="60">
        <f>VLOOKUP($A37,'Return Data'!$B$7:$R$2292,11,0)</f>
        <v>3.2688000000000001</v>
      </c>
      <c r="I37" s="61">
        <f t="shared" si="4"/>
        <v>8</v>
      </c>
      <c r="J37" s="60">
        <f>VLOOKUP($A37,'Return Data'!$B$7:$R$2292,12,0)</f>
        <v>1.669</v>
      </c>
      <c r="K37" s="61">
        <f t="shared" si="5"/>
        <v>10</v>
      </c>
      <c r="L37" s="60">
        <f>VLOOKUP($A37,'Return Data'!$B$7:$R$2292,13,0)</f>
        <v>2.2888999999999999</v>
      </c>
      <c r="M37" s="61">
        <f t="shared" si="6"/>
        <v>13</v>
      </c>
      <c r="N37" s="60">
        <f>VLOOKUP($A37,'Return Data'!$B$7:$R$2292,17,0)</f>
        <v>3.7881</v>
      </c>
      <c r="O37" s="61">
        <f t="shared" si="7"/>
        <v>12</v>
      </c>
      <c r="P37" s="60">
        <f>VLOOKUP($A37,'Return Data'!$B$7:$R$2292,14,0)</f>
        <v>6.6657999999999999</v>
      </c>
      <c r="Q37" s="61">
        <f t="shared" si="8"/>
        <v>5</v>
      </c>
      <c r="R37" s="60">
        <f>VLOOKUP($A37,'Return Data'!$B$7:$R$2292,16,0)</f>
        <v>7.609</v>
      </c>
      <c r="S37" s="62">
        <f t="shared" si="1"/>
        <v>17</v>
      </c>
    </row>
    <row r="38" spans="1:19" x14ac:dyDescent="0.3">
      <c r="A38" s="77" t="s">
        <v>1077</v>
      </c>
      <c r="B38" s="59">
        <f>VLOOKUP($A38,'Return Data'!$B$7:$R$2292,3,0)</f>
        <v>44777</v>
      </c>
      <c r="C38" s="60">
        <f>VLOOKUP($A38,'Return Data'!$B$7:$R$2292,4,0)</f>
        <v>66.786100000000005</v>
      </c>
      <c r="D38" s="60">
        <f>VLOOKUP($A38,'Return Data'!$B$7:$R$2292,9,0)</f>
        <v>15.0283</v>
      </c>
      <c r="E38" s="61">
        <f t="shared" si="2"/>
        <v>10</v>
      </c>
      <c r="F38" s="60">
        <f>VLOOKUP($A38,'Return Data'!$B$7:$R$2292,10,0)</f>
        <v>8.4605999999999995</v>
      </c>
      <c r="G38" s="61">
        <f t="shared" si="3"/>
        <v>7</v>
      </c>
      <c r="H38" s="60">
        <f>VLOOKUP($A38,'Return Data'!$B$7:$R$2292,11,0)</f>
        <v>2.3271000000000002</v>
      </c>
      <c r="I38" s="61">
        <f t="shared" si="4"/>
        <v>16</v>
      </c>
      <c r="J38" s="60">
        <f>VLOOKUP($A38,'Return Data'!$B$7:$R$2292,12,0)</f>
        <v>0.49690000000000001</v>
      </c>
      <c r="K38" s="61">
        <f t="shared" si="5"/>
        <v>20</v>
      </c>
      <c r="L38" s="60">
        <f>VLOOKUP($A38,'Return Data'!$B$7:$R$2292,13,0)</f>
        <v>1.5043</v>
      </c>
      <c r="M38" s="61">
        <f t="shared" si="6"/>
        <v>19</v>
      </c>
      <c r="N38" s="60">
        <f>VLOOKUP($A38,'Return Data'!$B$7:$R$2292,17,0)</f>
        <v>2.1619000000000002</v>
      </c>
      <c r="O38" s="61">
        <f t="shared" si="7"/>
        <v>19</v>
      </c>
      <c r="P38" s="60">
        <f>VLOOKUP($A38,'Return Data'!$B$7:$R$2292,14,0)</f>
        <v>5.1864999999999997</v>
      </c>
      <c r="Q38" s="61">
        <f t="shared" si="8"/>
        <v>15</v>
      </c>
      <c r="R38" s="60">
        <f>VLOOKUP($A38,'Return Data'!$B$7:$R$2292,16,0)</f>
        <v>7.7991999999999999</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30</v>
      </c>
      <c r="J39" s="60">
        <f>VLOOKUP($A39,'Return Data'!$B$7:$R$2292,12,0)</f>
        <v>0</v>
      </c>
      <c r="K39" s="61">
        <f t="shared" si="5"/>
        <v>23</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44777</v>
      </c>
      <c r="C40" s="60">
        <f>VLOOKUP($A40,'Return Data'!$B$7:$R$2292,4,0)</f>
        <v>59.650199999999998</v>
      </c>
      <c r="D40" s="60">
        <f>VLOOKUP($A40,'Return Data'!$B$7:$R$2292,9,0)</f>
        <v>12.102600000000001</v>
      </c>
      <c r="E40" s="61">
        <f t="shared" si="2"/>
        <v>24</v>
      </c>
      <c r="F40" s="60">
        <f>VLOOKUP($A40,'Return Data'!$B$7:$R$2292,10,0)</f>
        <v>38.145000000000003</v>
      </c>
      <c r="G40" s="61">
        <f t="shared" si="3"/>
        <v>2</v>
      </c>
      <c r="H40" s="60">
        <f>VLOOKUP($A40,'Return Data'!$B$7:$R$2292,11,0)</f>
        <v>16.746600000000001</v>
      </c>
      <c r="I40" s="61">
        <f t="shared" si="4"/>
        <v>2</v>
      </c>
      <c r="J40" s="60">
        <f>VLOOKUP($A40,'Return Data'!$B$7:$R$2292,12,0)</f>
        <v>10.0625</v>
      </c>
      <c r="K40" s="61">
        <f t="shared" si="5"/>
        <v>2</v>
      </c>
      <c r="L40" s="60">
        <f>VLOOKUP($A40,'Return Data'!$B$7:$R$2292,13,0)</f>
        <v>16.7362</v>
      </c>
      <c r="M40" s="61">
        <f t="shared" si="6"/>
        <v>2</v>
      </c>
      <c r="N40" s="60">
        <f>VLOOKUP($A40,'Return Data'!$B$7:$R$2292,17,0)</f>
        <v>9.1303999999999998</v>
      </c>
      <c r="O40" s="61">
        <f t="shared" si="7"/>
        <v>3</v>
      </c>
      <c r="P40" s="60">
        <f>VLOOKUP($A40,'Return Data'!$B$7:$R$2292,14,0)</f>
        <v>5.4469000000000003</v>
      </c>
      <c r="Q40" s="61">
        <f t="shared" si="8"/>
        <v>12</v>
      </c>
      <c r="R40" s="60">
        <f>VLOOKUP($A40,'Return Data'!$B$7:$R$2292,16,0)</f>
        <v>7.6760999999999999</v>
      </c>
      <c r="S40" s="62">
        <f t="shared" si="1"/>
        <v>16</v>
      </c>
    </row>
    <row r="41" spans="1:19" x14ac:dyDescent="0.3">
      <c r="A41" s="77" t="s">
        <v>955</v>
      </c>
      <c r="B41" s="59">
        <f>VLOOKUP($A41,'Return Data'!$B$7:$R$2292,3,0)</f>
        <v>44777</v>
      </c>
      <c r="C41" s="60">
        <f>VLOOKUP($A41,'Return Data'!$B$7:$R$2292,4,0)</f>
        <v>71.985600000000005</v>
      </c>
      <c r="D41" s="60">
        <f>VLOOKUP($A41,'Return Data'!$B$7:$R$2292,9,0)</f>
        <v>22.914300000000001</v>
      </c>
      <c r="E41" s="61">
        <f t="shared" si="2"/>
        <v>2</v>
      </c>
      <c r="F41" s="60">
        <f>VLOOKUP($A41,'Return Data'!$B$7:$R$2292,10,0)</f>
        <v>11.0097</v>
      </c>
      <c r="G41" s="61">
        <f t="shared" si="3"/>
        <v>3</v>
      </c>
      <c r="H41" s="60">
        <f>VLOOKUP($A41,'Return Data'!$B$7:$R$2292,11,0)</f>
        <v>4.8316999999999997</v>
      </c>
      <c r="I41" s="61">
        <f t="shared" si="4"/>
        <v>4</v>
      </c>
      <c r="J41" s="60">
        <f>VLOOKUP($A41,'Return Data'!$B$7:$R$2292,12,0)</f>
        <v>-0.1663</v>
      </c>
      <c r="K41" s="61">
        <f>RANK(J41,J$8:J$42,0)</f>
        <v>30</v>
      </c>
      <c r="L41" s="60">
        <f>VLOOKUP($A41,'Return Data'!$B$7:$R$2292,13,0)</f>
        <v>1.0239</v>
      </c>
      <c r="M41" s="61">
        <f>RANK(L41,L$8:L$42,0)</f>
        <v>26</v>
      </c>
      <c r="N41" s="60">
        <f>VLOOKUP($A41,'Return Data'!$B$7:$R$2292,17,0)</f>
        <v>0.85489999999999999</v>
      </c>
      <c r="O41" s="61">
        <f>RANK(N41,N$8:N$42,0)</f>
        <v>28</v>
      </c>
      <c r="P41" s="60">
        <f>VLOOKUP($A41,'Return Data'!$B$7:$R$2292,14,0)</f>
        <v>3.9329000000000001</v>
      </c>
      <c r="Q41" s="61">
        <f>RANK(P41,P$8:P$42,0)</f>
        <v>23</v>
      </c>
      <c r="R41" s="60">
        <f>VLOOKUP($A41,'Return Data'!$B$7:$R$2292,16,0)</f>
        <v>8.5396999999999998</v>
      </c>
      <c r="S41" s="62">
        <f t="shared" si="0"/>
        <v>4</v>
      </c>
    </row>
    <row r="42" spans="1:19" x14ac:dyDescent="0.3">
      <c r="A42" s="77" t="s">
        <v>957</v>
      </c>
      <c r="B42" s="59">
        <f>VLOOKUP($A42,'Return Data'!$B$7:$R$2292,3,0)</f>
        <v>44777</v>
      </c>
      <c r="C42" s="60">
        <f>VLOOKUP($A42,'Return Data'!$B$7:$R$2292,4,0)</f>
        <v>13.917</v>
      </c>
      <c r="D42" s="60">
        <f>VLOOKUP($A42,'Return Data'!$B$7:$R$2292,9,0)</f>
        <v>19.295999999999999</v>
      </c>
      <c r="E42" s="61">
        <f t="shared" si="2"/>
        <v>3</v>
      </c>
      <c r="F42" s="60">
        <f>VLOOKUP($A42,'Return Data'!$B$7:$R$2292,10,0)</f>
        <v>8.0123999999999995</v>
      </c>
      <c r="G42" s="61">
        <f t="shared" si="3"/>
        <v>10</v>
      </c>
      <c r="H42" s="60">
        <f>VLOOKUP($A42,'Return Data'!$B$7:$R$2292,11,0)</f>
        <v>4.1677</v>
      </c>
      <c r="I42" s="61">
        <f t="shared" si="4"/>
        <v>6</v>
      </c>
      <c r="J42" s="60">
        <f>VLOOKUP($A42,'Return Data'!$B$7:$R$2292,12,0)</f>
        <v>-0.1348</v>
      </c>
      <c r="K42" s="61">
        <f t="shared" ref="K42" si="9">RANK(J42,J$8:J$42,0)</f>
        <v>29</v>
      </c>
      <c r="L42" s="60">
        <f>VLOOKUP($A42,'Return Data'!$B$7:$R$2292,13,0)</f>
        <v>1.9320999999999999</v>
      </c>
      <c r="M42" s="61">
        <f t="shared" ref="M42" si="10">RANK(L42,L$8:L$42,0)</f>
        <v>15</v>
      </c>
      <c r="N42" s="60">
        <f>VLOOKUP($A42,'Return Data'!$B$7:$R$2292,17,0)</f>
        <v>0.37680000000000002</v>
      </c>
      <c r="O42" s="61">
        <f t="shared" ref="O42" si="11">RANK(N42,N$8:N$42,0)</f>
        <v>29</v>
      </c>
      <c r="P42" s="60">
        <f>VLOOKUP($A42,'Return Data'!$B$7:$R$2292,14,0)</f>
        <v>3.9762</v>
      </c>
      <c r="Q42" s="61">
        <f t="shared" ref="Q42" si="12">RANK(P42,P$8:P$42,0)</f>
        <v>22</v>
      </c>
      <c r="R42" s="60">
        <f>VLOOKUP($A42,'Return Data'!$B$7:$R$2292,16,0)</f>
        <v>8.4336000000000002</v>
      </c>
      <c r="S42" s="62">
        <f t="shared" ref="S42" si="13">RANK(R42,R$8:R$42,0)</f>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17.22523235294118</v>
      </c>
      <c r="E44" s="83"/>
      <c r="F44" s="84">
        <f>AVERAGE(F8:F42)</f>
        <v>8.482397058823528</v>
      </c>
      <c r="G44" s="83"/>
      <c r="H44" s="84">
        <f>AVERAGE(H8:H42)</f>
        <v>3.6971647058823534</v>
      </c>
      <c r="I44" s="83"/>
      <c r="J44" s="84">
        <f>AVERAGE(J8:J42)</f>
        <v>2.0251529411764699</v>
      </c>
      <c r="K44" s="83"/>
      <c r="L44" s="84">
        <f>AVERAGE(L8:L42)</f>
        <v>2.857705882352942</v>
      </c>
      <c r="M44" s="83"/>
      <c r="N44" s="84">
        <f>AVERAGE(N8:N42)</f>
        <v>3.5896096774193551</v>
      </c>
      <c r="O44" s="83"/>
      <c r="P44" s="84">
        <f>AVERAGE(P8:P42)</f>
        <v>4.7384233333333334</v>
      </c>
      <c r="Q44" s="83"/>
      <c r="R44" s="84">
        <f>AVERAGE(R8:R42)</f>
        <v>5.1298914285714305</v>
      </c>
      <c r="S44" s="85"/>
    </row>
    <row r="45" spans="1:19" x14ac:dyDescent="0.3">
      <c r="A45" s="82" t="s">
        <v>28</v>
      </c>
      <c r="B45" s="83"/>
      <c r="C45" s="83"/>
      <c r="D45" s="84">
        <f>MIN(D8:D42)</f>
        <v>0</v>
      </c>
      <c r="E45" s="83"/>
      <c r="F45" s="84">
        <f>MIN(F8:F42)</f>
        <v>0</v>
      </c>
      <c r="G45" s="83"/>
      <c r="H45" s="84">
        <f>MIN(H8:H42)</f>
        <v>0</v>
      </c>
      <c r="I45" s="83"/>
      <c r="J45" s="84">
        <f>MIN(J8:J42)</f>
        <v>-0.74170000000000003</v>
      </c>
      <c r="K45" s="83"/>
      <c r="L45" s="84">
        <f>MIN(L8:L42)</f>
        <v>0</v>
      </c>
      <c r="M45" s="83"/>
      <c r="N45" s="84">
        <f>MIN(N8:N42)</f>
        <v>0</v>
      </c>
      <c r="O45" s="83"/>
      <c r="P45" s="84">
        <f>MIN(P8:P42)</f>
        <v>-3.5112000000000001</v>
      </c>
      <c r="Q45" s="83"/>
      <c r="R45" s="84">
        <f>MIN(R8:R42)</f>
        <v>-35.162199999999999</v>
      </c>
      <c r="S45" s="85"/>
    </row>
    <row r="46" spans="1:19" ht="15" thickBot="1" x14ac:dyDescent="0.35">
      <c r="A46" s="86" t="s">
        <v>29</v>
      </c>
      <c r="B46" s="87"/>
      <c r="C46" s="87"/>
      <c r="D46" s="88">
        <f>MAX(D8:D42)</f>
        <v>193.10140000000001</v>
      </c>
      <c r="E46" s="87"/>
      <c r="F46" s="88">
        <f>MAX(F8:F42)</f>
        <v>68.590900000000005</v>
      </c>
      <c r="G46" s="87"/>
      <c r="H46" s="88">
        <f>MAX(H8:H42)</f>
        <v>44.0944</v>
      </c>
      <c r="I46" s="87"/>
      <c r="J46" s="88">
        <f>MAX(J8:J42)</f>
        <v>29.993600000000001</v>
      </c>
      <c r="K46" s="87"/>
      <c r="L46" s="88">
        <f>MAX(L8:L42)</f>
        <v>24.1584</v>
      </c>
      <c r="M46" s="87"/>
      <c r="N46" s="88">
        <f>MAX(N8:N42)</f>
        <v>16.5867</v>
      </c>
      <c r="O46" s="87"/>
      <c r="P46" s="88">
        <f>MAX(P8:P42)</f>
        <v>9.5347000000000008</v>
      </c>
      <c r="Q46" s="87"/>
      <c r="R46" s="88">
        <f>MAX(R8:R42)</f>
        <v>9.0754999999999999</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44777</v>
      </c>
      <c r="C8" s="60">
        <f>VLOOKUP($A8,'Return Data'!$B$7:$R$2292,4,0)</f>
        <v>365.35</v>
      </c>
      <c r="D8" s="60">
        <f>VLOOKUP($A8,'Return Data'!$B$7:$R$2292,10,0)</f>
        <v>5.0701999999999998</v>
      </c>
      <c r="E8" s="61">
        <f t="shared" ref="E8:E35" si="0">RANK(D8,D$8:D$35,0)</f>
        <v>13</v>
      </c>
      <c r="F8" s="60">
        <f>VLOOKUP($A8,'Return Data'!$B$7:$R$2292,11,0)</f>
        <v>-1.5256000000000001</v>
      </c>
      <c r="G8" s="61">
        <f t="shared" ref="G8:G35" si="1">RANK(F8,F$8:F$35,0)</f>
        <v>14</v>
      </c>
      <c r="H8" s="60">
        <f>VLOOKUP($A8,'Return Data'!$B$7:$R$2292,12,0)</f>
        <v>-3.2928000000000002</v>
      </c>
      <c r="I8" s="61">
        <f t="shared" ref="I8:I35" si="2">RANK(H8,H$8:H$35,0)</f>
        <v>11</v>
      </c>
      <c r="J8" s="60">
        <f>VLOOKUP($A8,'Return Data'!$B$7:$R$2292,13,0)</f>
        <v>5.8064999999999998</v>
      </c>
      <c r="K8" s="61">
        <f t="shared" ref="K8:K35" si="3">RANK(J8,J$8:J$35,0)</f>
        <v>10</v>
      </c>
      <c r="L8" s="60">
        <f>VLOOKUP($A8,'Return Data'!$B$7:$R$2292,17,0)</f>
        <v>27.4389</v>
      </c>
      <c r="M8" s="61">
        <f t="shared" ref="M8:M35" si="4">RANK(L8,L$8:L$35,0)</f>
        <v>9</v>
      </c>
      <c r="N8" s="60">
        <f>VLOOKUP($A8,'Return Data'!$B$7:$R$2292,14,0)</f>
        <v>17.369299999999999</v>
      </c>
      <c r="O8" s="61">
        <f t="shared" ref="O8:O25" si="5">RANK(N8,N$8:N$35,0)</f>
        <v>15</v>
      </c>
      <c r="P8" s="60">
        <f>VLOOKUP($A8,'Return Data'!$B$7:$R$2292,15,0)</f>
        <v>10.5206</v>
      </c>
      <c r="Q8" s="61">
        <f t="shared" ref="Q8:Q25" si="6">RANK(P8,P$8:P$35,0)</f>
        <v>19</v>
      </c>
      <c r="R8" s="60">
        <f>VLOOKUP($A8,'Return Data'!$B$7:$R$2292,16,0)</f>
        <v>14.430199999999999</v>
      </c>
      <c r="S8" s="62">
        <f t="shared" ref="S8:S35" si="7">RANK(R8,R$8:R$35,0)</f>
        <v>11</v>
      </c>
    </row>
    <row r="9" spans="1:20" x14ac:dyDescent="0.3">
      <c r="A9" s="58" t="s">
        <v>908</v>
      </c>
      <c r="B9" s="59">
        <f>VLOOKUP($A9,'Return Data'!$B$7:$R$2292,3,0)</f>
        <v>44777</v>
      </c>
      <c r="C9" s="60">
        <f>VLOOKUP($A9,'Return Data'!$B$7:$R$2292,4,0)</f>
        <v>48.93</v>
      </c>
      <c r="D9" s="60">
        <f>VLOOKUP($A9,'Return Data'!$B$7:$R$2292,10,0)</f>
        <v>4.7079000000000004</v>
      </c>
      <c r="E9" s="61">
        <f t="shared" si="0"/>
        <v>18</v>
      </c>
      <c r="F9" s="60">
        <f>VLOOKUP($A9,'Return Data'!$B$7:$R$2292,11,0)</f>
        <v>-3.4148999999999998</v>
      </c>
      <c r="G9" s="61">
        <f t="shared" si="1"/>
        <v>27</v>
      </c>
      <c r="H9" s="60">
        <f>VLOOKUP($A9,'Return Data'!$B$7:$R$2292,12,0)</f>
        <v>-7.4172000000000002</v>
      </c>
      <c r="I9" s="61">
        <f t="shared" si="2"/>
        <v>28</v>
      </c>
      <c r="J9" s="60">
        <f>VLOOKUP($A9,'Return Data'!$B$7:$R$2292,13,0)</f>
        <v>1.4302999999999999</v>
      </c>
      <c r="K9" s="61">
        <f t="shared" si="3"/>
        <v>25</v>
      </c>
      <c r="L9" s="60">
        <f>VLOOKUP($A9,'Return Data'!$B$7:$R$2292,17,0)</f>
        <v>21.491499999999998</v>
      </c>
      <c r="M9" s="61">
        <f t="shared" si="4"/>
        <v>25</v>
      </c>
      <c r="N9" s="60">
        <f>VLOOKUP($A9,'Return Data'!$B$7:$R$2292,14,0)</f>
        <v>16.3459</v>
      </c>
      <c r="O9" s="61">
        <f t="shared" si="5"/>
        <v>19</v>
      </c>
      <c r="P9" s="60">
        <f>VLOOKUP($A9,'Return Data'!$B$7:$R$2292,15,0)</f>
        <v>14.5863</v>
      </c>
      <c r="Q9" s="61">
        <f t="shared" si="6"/>
        <v>2</v>
      </c>
      <c r="R9" s="60">
        <f>VLOOKUP($A9,'Return Data'!$B$7:$R$2292,16,0)</f>
        <v>15.5966</v>
      </c>
      <c r="S9" s="62">
        <f t="shared" si="7"/>
        <v>3</v>
      </c>
    </row>
    <row r="10" spans="1:20" x14ac:dyDescent="0.3">
      <c r="A10" s="58" t="s">
        <v>1977</v>
      </c>
      <c r="B10" s="59">
        <f>VLOOKUP($A10,'Return Data'!$B$7:$R$2292,3,0)</f>
        <v>44777</v>
      </c>
      <c r="C10" s="60">
        <f>VLOOKUP($A10,'Return Data'!$B$7:$R$2292,4,0)</f>
        <v>154.99719999999999</v>
      </c>
      <c r="D10" s="60">
        <f>VLOOKUP($A10,'Return Data'!$B$7:$R$2292,10,0)</f>
        <v>5.6448999999999998</v>
      </c>
      <c r="E10" s="61">
        <f t="shared" si="0"/>
        <v>6</v>
      </c>
      <c r="F10" s="60">
        <f>VLOOKUP($A10,'Return Data'!$B$7:$R$2292,11,0)</f>
        <v>-0.60460000000000003</v>
      </c>
      <c r="G10" s="61">
        <f t="shared" si="1"/>
        <v>6</v>
      </c>
      <c r="H10" s="60">
        <f>VLOOKUP($A10,'Return Data'!$B$7:$R$2292,12,0)</f>
        <v>-2.4683999999999999</v>
      </c>
      <c r="I10" s="61">
        <f t="shared" si="2"/>
        <v>9</v>
      </c>
      <c r="J10" s="60">
        <f>VLOOKUP($A10,'Return Data'!$B$7:$R$2292,13,0)</f>
        <v>6.4176000000000002</v>
      </c>
      <c r="K10" s="61">
        <f t="shared" si="3"/>
        <v>5</v>
      </c>
      <c r="L10" s="60">
        <f>VLOOKUP($A10,'Return Data'!$B$7:$R$2292,17,0)</f>
        <v>23.966000000000001</v>
      </c>
      <c r="M10" s="61">
        <f t="shared" si="4"/>
        <v>19</v>
      </c>
      <c r="N10" s="60">
        <f>VLOOKUP($A10,'Return Data'!$B$7:$R$2292,14,0)</f>
        <v>17.886900000000001</v>
      </c>
      <c r="O10" s="61">
        <f t="shared" si="5"/>
        <v>12</v>
      </c>
      <c r="P10" s="60">
        <f>VLOOKUP($A10,'Return Data'!$B$7:$R$2292,15,0)</f>
        <v>12.4725</v>
      </c>
      <c r="Q10" s="61">
        <f t="shared" si="6"/>
        <v>7</v>
      </c>
      <c r="R10" s="60">
        <f>VLOOKUP($A10,'Return Data'!$B$7:$R$2292,16,0)</f>
        <v>15.176500000000001</v>
      </c>
      <c r="S10" s="62">
        <f t="shared" si="7"/>
        <v>6</v>
      </c>
    </row>
    <row r="11" spans="1:20" x14ac:dyDescent="0.3">
      <c r="A11" s="58" t="s">
        <v>912</v>
      </c>
      <c r="B11" s="59">
        <f>VLOOKUP($A11,'Return Data'!$B$7:$R$2292,3,0)</f>
        <v>44777</v>
      </c>
      <c r="C11" s="60">
        <f>VLOOKUP($A11,'Return Data'!$B$7:$R$2292,4,0)</f>
        <v>45.08</v>
      </c>
      <c r="D11" s="60">
        <f>VLOOKUP($A11,'Return Data'!$B$7:$R$2292,10,0)</f>
        <v>4.9836999999999998</v>
      </c>
      <c r="E11" s="61">
        <f t="shared" si="0"/>
        <v>14</v>
      </c>
      <c r="F11" s="60">
        <f>VLOOKUP($A11,'Return Data'!$B$7:$R$2292,11,0)</f>
        <v>-2.5297000000000001</v>
      </c>
      <c r="G11" s="61">
        <f t="shared" si="1"/>
        <v>21</v>
      </c>
      <c r="H11" s="60">
        <f>VLOOKUP($A11,'Return Data'!$B$7:$R$2292,12,0)</f>
        <v>-4.1055000000000001</v>
      </c>
      <c r="I11" s="61">
        <f t="shared" si="2"/>
        <v>20</v>
      </c>
      <c r="J11" s="60">
        <f>VLOOKUP($A11,'Return Data'!$B$7:$R$2292,13,0)</f>
        <v>3.9908000000000001</v>
      </c>
      <c r="K11" s="61">
        <f t="shared" si="3"/>
        <v>23</v>
      </c>
      <c r="L11" s="60">
        <f>VLOOKUP($A11,'Return Data'!$B$7:$R$2292,17,0)</f>
        <v>24.657399999999999</v>
      </c>
      <c r="M11" s="61">
        <f t="shared" si="4"/>
        <v>16</v>
      </c>
      <c r="N11" s="60">
        <f>VLOOKUP($A11,'Return Data'!$B$7:$R$2292,14,0)</f>
        <v>20.695399999999999</v>
      </c>
      <c r="O11" s="61">
        <f t="shared" si="5"/>
        <v>1</v>
      </c>
      <c r="P11" s="60">
        <f>VLOOKUP($A11,'Return Data'!$B$7:$R$2292,15,0)</f>
        <v>14.6081</v>
      </c>
      <c r="Q11" s="61">
        <f t="shared" si="6"/>
        <v>1</v>
      </c>
      <c r="R11" s="60">
        <f>VLOOKUP($A11,'Return Data'!$B$7:$R$2292,16,0)</f>
        <v>14.7715</v>
      </c>
      <c r="S11" s="62">
        <f t="shared" si="7"/>
        <v>9</v>
      </c>
    </row>
    <row r="12" spans="1:20" x14ac:dyDescent="0.3">
      <c r="A12" s="58" t="s">
        <v>914</v>
      </c>
      <c r="B12" s="59">
        <f>VLOOKUP($A12,'Return Data'!$B$7:$R$2292,3,0)</f>
        <v>44777</v>
      </c>
      <c r="C12" s="60">
        <f>VLOOKUP($A12,'Return Data'!$B$7:$R$2292,4,0)</f>
        <v>303.625</v>
      </c>
      <c r="D12" s="60">
        <f>VLOOKUP($A12,'Return Data'!$B$7:$R$2292,10,0)</f>
        <v>7.0814000000000004</v>
      </c>
      <c r="E12" s="61">
        <f t="shared" si="0"/>
        <v>3</v>
      </c>
      <c r="F12" s="60">
        <f>VLOOKUP($A12,'Return Data'!$B$7:$R$2292,11,0)</f>
        <v>-1.6477999999999999</v>
      </c>
      <c r="G12" s="61">
        <f t="shared" si="1"/>
        <v>15</v>
      </c>
      <c r="H12" s="60">
        <f>VLOOKUP($A12,'Return Data'!$B$7:$R$2292,12,0)</f>
        <v>-4.3478000000000003</v>
      </c>
      <c r="I12" s="61">
        <f t="shared" si="2"/>
        <v>21</v>
      </c>
      <c r="J12" s="60">
        <f>VLOOKUP($A12,'Return Data'!$B$7:$R$2292,13,0)</f>
        <v>-0.80530000000000002</v>
      </c>
      <c r="K12" s="61">
        <f t="shared" si="3"/>
        <v>28</v>
      </c>
      <c r="L12" s="60">
        <f>VLOOKUP($A12,'Return Data'!$B$7:$R$2292,17,0)</f>
        <v>21.247800000000002</v>
      </c>
      <c r="M12" s="61">
        <f t="shared" si="4"/>
        <v>26</v>
      </c>
      <c r="N12" s="60">
        <f>VLOOKUP($A12,'Return Data'!$B$7:$R$2292,14,0)</f>
        <v>14.2181</v>
      </c>
      <c r="O12" s="61">
        <f t="shared" si="5"/>
        <v>25</v>
      </c>
      <c r="P12" s="60">
        <f>VLOOKUP($A12,'Return Data'!$B$7:$R$2292,15,0)</f>
        <v>8.3192000000000004</v>
      </c>
      <c r="Q12" s="61">
        <f t="shared" si="6"/>
        <v>25</v>
      </c>
      <c r="R12" s="60">
        <f>VLOOKUP($A12,'Return Data'!$B$7:$R$2292,16,0)</f>
        <v>11.0397</v>
      </c>
      <c r="S12" s="62">
        <f t="shared" si="7"/>
        <v>25</v>
      </c>
    </row>
    <row r="13" spans="1:20" x14ac:dyDescent="0.3">
      <c r="A13" s="58" t="s">
        <v>916</v>
      </c>
      <c r="B13" s="59">
        <f>VLOOKUP($A13,'Return Data'!$B$7:$R$2292,3,0)</f>
        <v>44777</v>
      </c>
      <c r="C13" s="60">
        <f>VLOOKUP($A13,'Return Data'!$B$7:$R$2292,4,0)</f>
        <v>58.92</v>
      </c>
      <c r="D13" s="60">
        <f>VLOOKUP($A13,'Return Data'!$B$7:$R$2292,10,0)</f>
        <v>4.8212000000000002</v>
      </c>
      <c r="E13" s="61">
        <f t="shared" si="0"/>
        <v>16</v>
      </c>
      <c r="F13" s="60">
        <f>VLOOKUP($A13,'Return Data'!$B$7:$R$2292,11,0)</f>
        <v>-1.3065</v>
      </c>
      <c r="G13" s="61">
        <f t="shared" si="1"/>
        <v>12</v>
      </c>
      <c r="H13" s="60">
        <f>VLOOKUP($A13,'Return Data'!$B$7:$R$2292,12,0)</f>
        <v>-2.4180000000000001</v>
      </c>
      <c r="I13" s="61">
        <f t="shared" si="2"/>
        <v>8</v>
      </c>
      <c r="J13" s="60">
        <f>VLOOKUP($A13,'Return Data'!$B$7:$R$2292,13,0)</f>
        <v>5.1767000000000003</v>
      </c>
      <c r="K13" s="61">
        <f t="shared" si="3"/>
        <v>19</v>
      </c>
      <c r="L13" s="60">
        <f>VLOOKUP($A13,'Return Data'!$B$7:$R$2292,17,0)</f>
        <v>24.8491</v>
      </c>
      <c r="M13" s="61">
        <f t="shared" si="4"/>
        <v>14</v>
      </c>
      <c r="N13" s="60">
        <f>VLOOKUP($A13,'Return Data'!$B$7:$R$2292,14,0)</f>
        <v>18.001899999999999</v>
      </c>
      <c r="O13" s="61">
        <f t="shared" si="5"/>
        <v>10</v>
      </c>
      <c r="P13" s="60">
        <f>VLOOKUP($A13,'Return Data'!$B$7:$R$2292,15,0)</f>
        <v>12.8513</v>
      </c>
      <c r="Q13" s="61">
        <f t="shared" si="6"/>
        <v>4</v>
      </c>
      <c r="R13" s="60">
        <f>VLOOKUP($A13,'Return Data'!$B$7:$R$2292,16,0)</f>
        <v>14.335900000000001</v>
      </c>
      <c r="S13" s="62">
        <f t="shared" si="7"/>
        <v>12</v>
      </c>
    </row>
    <row r="14" spans="1:20" x14ac:dyDescent="0.3">
      <c r="A14" s="58" t="s">
        <v>918</v>
      </c>
      <c r="B14" s="59">
        <f>VLOOKUP($A14,'Return Data'!$B$7:$R$2292,3,0)</f>
        <v>44777</v>
      </c>
      <c r="C14" s="60">
        <f>VLOOKUP($A14,'Return Data'!$B$7:$R$2292,4,0)</f>
        <v>741.37649999999996</v>
      </c>
      <c r="D14" s="60">
        <f>VLOOKUP($A14,'Return Data'!$B$7:$R$2292,10,0)</f>
        <v>5.8086000000000002</v>
      </c>
      <c r="E14" s="61">
        <f t="shared" si="0"/>
        <v>5</v>
      </c>
      <c r="F14" s="60">
        <f>VLOOKUP($A14,'Return Data'!$B$7:$R$2292,11,0)</f>
        <v>-2.9762</v>
      </c>
      <c r="G14" s="61">
        <f t="shared" si="1"/>
        <v>24</v>
      </c>
      <c r="H14" s="60">
        <f>VLOOKUP($A14,'Return Data'!$B$7:$R$2292,12,0)</f>
        <v>-6.4771999999999998</v>
      </c>
      <c r="I14" s="61">
        <f t="shared" si="2"/>
        <v>27</v>
      </c>
      <c r="J14" s="60">
        <f>VLOOKUP($A14,'Return Data'!$B$7:$R$2292,13,0)</f>
        <v>1.7354000000000001</v>
      </c>
      <c r="K14" s="61">
        <f t="shared" si="3"/>
        <v>24</v>
      </c>
      <c r="L14" s="60">
        <f>VLOOKUP($A14,'Return Data'!$B$7:$R$2292,17,0)</f>
        <v>29.289400000000001</v>
      </c>
      <c r="M14" s="61">
        <f t="shared" si="4"/>
        <v>3</v>
      </c>
      <c r="N14" s="60">
        <f>VLOOKUP($A14,'Return Data'!$B$7:$R$2292,14,0)</f>
        <v>17.709499999999998</v>
      </c>
      <c r="O14" s="61">
        <f t="shared" si="5"/>
        <v>14</v>
      </c>
      <c r="P14" s="60">
        <f>VLOOKUP($A14,'Return Data'!$B$7:$R$2292,15,0)</f>
        <v>9.8681999999999999</v>
      </c>
      <c r="Q14" s="61">
        <f t="shared" si="6"/>
        <v>24</v>
      </c>
      <c r="R14" s="60">
        <f>VLOOKUP($A14,'Return Data'!$B$7:$R$2292,16,0)</f>
        <v>12.555400000000001</v>
      </c>
      <c r="S14" s="62">
        <f t="shared" si="7"/>
        <v>22</v>
      </c>
    </row>
    <row r="15" spans="1:20" x14ac:dyDescent="0.3">
      <c r="A15" s="58" t="s">
        <v>920</v>
      </c>
      <c r="B15" s="59">
        <f>VLOOKUP($A15,'Return Data'!$B$7:$R$2292,3,0)</f>
        <v>44777</v>
      </c>
      <c r="C15" s="60">
        <f>VLOOKUP($A15,'Return Data'!$B$7:$R$2292,4,0)</f>
        <v>752.64800000000002</v>
      </c>
      <c r="D15" s="60">
        <f>VLOOKUP($A15,'Return Data'!$B$7:$R$2292,10,0)</f>
        <v>4.9835000000000003</v>
      </c>
      <c r="E15" s="61">
        <f t="shared" si="0"/>
        <v>15</v>
      </c>
      <c r="F15" s="60">
        <f>VLOOKUP($A15,'Return Data'!$B$7:$R$2292,11,0)</f>
        <v>1.6922999999999999</v>
      </c>
      <c r="G15" s="61">
        <f t="shared" si="1"/>
        <v>2</v>
      </c>
      <c r="H15" s="60">
        <f>VLOOKUP($A15,'Return Data'!$B$7:$R$2292,12,0)</f>
        <v>0.81489999999999996</v>
      </c>
      <c r="I15" s="61">
        <f t="shared" si="2"/>
        <v>2</v>
      </c>
      <c r="J15" s="60">
        <f>VLOOKUP($A15,'Return Data'!$B$7:$R$2292,13,0)</f>
        <v>10.474299999999999</v>
      </c>
      <c r="K15" s="61">
        <f t="shared" si="3"/>
        <v>2</v>
      </c>
      <c r="L15" s="60">
        <f>VLOOKUP($A15,'Return Data'!$B$7:$R$2292,17,0)</f>
        <v>29.6967</v>
      </c>
      <c r="M15" s="61">
        <f t="shared" si="4"/>
        <v>2</v>
      </c>
      <c r="N15" s="60">
        <f>VLOOKUP($A15,'Return Data'!$B$7:$R$2292,14,0)</f>
        <v>15.3324</v>
      </c>
      <c r="O15" s="61">
        <f t="shared" si="5"/>
        <v>22</v>
      </c>
      <c r="P15" s="60">
        <f>VLOOKUP($A15,'Return Data'!$B$7:$R$2292,15,0)</f>
        <v>10.644500000000001</v>
      </c>
      <c r="Q15" s="61">
        <f t="shared" si="6"/>
        <v>18</v>
      </c>
      <c r="R15" s="60">
        <f>VLOOKUP($A15,'Return Data'!$B$7:$R$2292,16,0)</f>
        <v>13.342499999999999</v>
      </c>
      <c r="S15" s="62">
        <f t="shared" si="7"/>
        <v>17</v>
      </c>
    </row>
    <row r="16" spans="1:20" x14ac:dyDescent="0.3">
      <c r="A16" s="58" t="s">
        <v>922</v>
      </c>
      <c r="B16" s="59">
        <f>VLOOKUP($A16,'Return Data'!$B$7:$R$2292,3,0)</f>
        <v>44777</v>
      </c>
      <c r="C16" s="60">
        <f>VLOOKUP($A16,'Return Data'!$B$7:$R$2292,4,0)</f>
        <v>339.00290000000001</v>
      </c>
      <c r="D16" s="60">
        <f>VLOOKUP($A16,'Return Data'!$B$7:$R$2292,10,0)</f>
        <v>7.2862</v>
      </c>
      <c r="E16" s="61">
        <f t="shared" si="0"/>
        <v>2</v>
      </c>
      <c r="F16" s="60">
        <f>VLOOKUP($A16,'Return Data'!$B$7:$R$2292,11,0)</f>
        <v>-2.2023999999999999</v>
      </c>
      <c r="G16" s="61">
        <f t="shared" si="1"/>
        <v>19</v>
      </c>
      <c r="H16" s="60">
        <f>VLOOKUP($A16,'Return Data'!$B$7:$R$2292,12,0)</f>
        <v>-3.3071000000000002</v>
      </c>
      <c r="I16" s="61">
        <f t="shared" si="2"/>
        <v>13</v>
      </c>
      <c r="J16" s="60">
        <f>VLOOKUP($A16,'Return Data'!$B$7:$R$2292,13,0)</f>
        <v>5.2759</v>
      </c>
      <c r="K16" s="61">
        <f t="shared" si="3"/>
        <v>18</v>
      </c>
      <c r="L16" s="60">
        <f>VLOOKUP($A16,'Return Data'!$B$7:$R$2292,17,0)</f>
        <v>24.097999999999999</v>
      </c>
      <c r="M16" s="61">
        <f t="shared" si="4"/>
        <v>17</v>
      </c>
      <c r="N16" s="60">
        <f>VLOOKUP($A16,'Return Data'!$B$7:$R$2292,14,0)</f>
        <v>16.383099999999999</v>
      </c>
      <c r="O16" s="61">
        <f t="shared" si="5"/>
        <v>18</v>
      </c>
      <c r="P16" s="60">
        <f>VLOOKUP($A16,'Return Data'!$B$7:$R$2292,15,0)</f>
        <v>10.8751</v>
      </c>
      <c r="Q16" s="61">
        <f t="shared" si="6"/>
        <v>16</v>
      </c>
      <c r="R16" s="60">
        <f>VLOOKUP($A16,'Return Data'!$B$7:$R$2292,16,0)</f>
        <v>12.749599999999999</v>
      </c>
      <c r="S16" s="62">
        <f t="shared" si="7"/>
        <v>21</v>
      </c>
    </row>
    <row r="17" spans="1:19" x14ac:dyDescent="0.3">
      <c r="A17" s="58" t="s">
        <v>924</v>
      </c>
      <c r="B17" s="59">
        <f>VLOOKUP($A17,'Return Data'!$B$7:$R$2292,3,0)</f>
        <v>44777</v>
      </c>
      <c r="C17" s="60">
        <f>VLOOKUP($A17,'Return Data'!$B$7:$R$2292,4,0)</f>
        <v>70.88</v>
      </c>
      <c r="D17" s="60">
        <f>VLOOKUP($A17,'Return Data'!$B$7:$R$2292,10,0)</f>
        <v>4.7435999999999998</v>
      </c>
      <c r="E17" s="61">
        <f t="shared" si="0"/>
        <v>17</v>
      </c>
      <c r="F17" s="60">
        <f>VLOOKUP($A17,'Return Data'!$B$7:$R$2292,11,0)</f>
        <v>-1.0056</v>
      </c>
      <c r="G17" s="61">
        <f t="shared" si="1"/>
        <v>7</v>
      </c>
      <c r="H17" s="60">
        <f>VLOOKUP($A17,'Return Data'!$B$7:$R$2292,12,0)</f>
        <v>-1.2676000000000001</v>
      </c>
      <c r="I17" s="61">
        <f t="shared" si="2"/>
        <v>5</v>
      </c>
      <c r="J17" s="60">
        <f>VLOOKUP($A17,'Return Data'!$B$7:$R$2292,13,0)</f>
        <v>9.1805000000000003</v>
      </c>
      <c r="K17" s="61">
        <f t="shared" si="3"/>
        <v>3</v>
      </c>
      <c r="L17" s="60">
        <f>VLOOKUP($A17,'Return Data'!$B$7:$R$2292,17,0)</f>
        <v>28.239899999999999</v>
      </c>
      <c r="M17" s="61">
        <f t="shared" si="4"/>
        <v>5</v>
      </c>
      <c r="N17" s="60">
        <f>VLOOKUP($A17,'Return Data'!$B$7:$R$2292,14,0)</f>
        <v>18.3675</v>
      </c>
      <c r="O17" s="61">
        <f t="shared" si="5"/>
        <v>6</v>
      </c>
      <c r="P17" s="60">
        <f>VLOOKUP($A17,'Return Data'!$B$7:$R$2292,15,0)</f>
        <v>12.4148</v>
      </c>
      <c r="Q17" s="61">
        <f t="shared" si="6"/>
        <v>8</v>
      </c>
      <c r="R17" s="60">
        <f>VLOOKUP($A17,'Return Data'!$B$7:$R$2292,16,0)</f>
        <v>14.9948</v>
      </c>
      <c r="S17" s="62">
        <f t="shared" si="7"/>
        <v>8</v>
      </c>
    </row>
    <row r="18" spans="1:19" x14ac:dyDescent="0.3">
      <c r="A18" s="58" t="s">
        <v>926</v>
      </c>
      <c r="B18" s="59">
        <f>VLOOKUP($A18,'Return Data'!$B$7:$R$2292,3,0)</f>
        <v>44777</v>
      </c>
      <c r="C18" s="60">
        <f>VLOOKUP($A18,'Return Data'!$B$7:$R$2292,4,0)</f>
        <v>43.52</v>
      </c>
      <c r="D18" s="60">
        <f>VLOOKUP($A18,'Return Data'!$B$7:$R$2292,10,0)</f>
        <v>5.2988</v>
      </c>
      <c r="E18" s="61">
        <f t="shared" si="0"/>
        <v>11</v>
      </c>
      <c r="F18" s="60">
        <f>VLOOKUP($A18,'Return Data'!$B$7:$R$2292,11,0)</f>
        <v>-1.0684</v>
      </c>
      <c r="G18" s="61">
        <f t="shared" si="1"/>
        <v>8</v>
      </c>
      <c r="H18" s="60">
        <f>VLOOKUP($A18,'Return Data'!$B$7:$R$2292,12,0)</f>
        <v>-2.2462</v>
      </c>
      <c r="I18" s="61">
        <f t="shared" si="2"/>
        <v>7</v>
      </c>
      <c r="J18" s="60">
        <f>VLOOKUP($A18,'Return Data'!$B$7:$R$2292,13,0)</f>
        <v>7.6961000000000004</v>
      </c>
      <c r="K18" s="61">
        <f t="shared" si="3"/>
        <v>4</v>
      </c>
      <c r="L18" s="60">
        <f>VLOOKUP($A18,'Return Data'!$B$7:$R$2292,17,0)</f>
        <v>28.5395</v>
      </c>
      <c r="M18" s="61">
        <f t="shared" si="4"/>
        <v>4</v>
      </c>
      <c r="N18" s="60">
        <f>VLOOKUP($A18,'Return Data'!$B$7:$R$2292,14,0)</f>
        <v>20.540199999999999</v>
      </c>
      <c r="O18" s="61">
        <f t="shared" si="5"/>
        <v>2</v>
      </c>
      <c r="P18" s="60">
        <f>VLOOKUP($A18,'Return Data'!$B$7:$R$2292,15,0)</f>
        <v>11.6556</v>
      </c>
      <c r="Q18" s="61">
        <f t="shared" si="6"/>
        <v>11</v>
      </c>
      <c r="R18" s="60">
        <f>VLOOKUP($A18,'Return Data'!$B$7:$R$2292,16,0)</f>
        <v>14.232699999999999</v>
      </c>
      <c r="S18" s="62">
        <f t="shared" si="7"/>
        <v>13</v>
      </c>
    </row>
    <row r="19" spans="1:19" x14ac:dyDescent="0.3">
      <c r="A19" s="58" t="s">
        <v>927</v>
      </c>
      <c r="B19" s="59">
        <f>VLOOKUP($A19,'Return Data'!$B$7:$R$2292,3,0)</f>
        <v>44777</v>
      </c>
      <c r="C19" s="60">
        <f>VLOOKUP($A19,'Return Data'!$B$7:$R$2292,4,0)</f>
        <v>54.441000000000003</v>
      </c>
      <c r="D19" s="60">
        <f>VLOOKUP($A19,'Return Data'!$B$7:$R$2292,10,0)</f>
        <v>6.3300999999999998</v>
      </c>
      <c r="E19" s="61">
        <f t="shared" si="0"/>
        <v>4</v>
      </c>
      <c r="F19" s="60">
        <f>VLOOKUP($A19,'Return Data'!$B$7:$R$2292,11,0)</f>
        <v>-2.6448</v>
      </c>
      <c r="G19" s="61">
        <f t="shared" si="1"/>
        <v>22</v>
      </c>
      <c r="H19" s="60">
        <f>VLOOKUP($A19,'Return Data'!$B$7:$R$2292,12,0)</f>
        <v>-3.3706</v>
      </c>
      <c r="I19" s="61">
        <f t="shared" si="2"/>
        <v>14</v>
      </c>
      <c r="J19" s="60">
        <f>VLOOKUP($A19,'Return Data'!$B$7:$R$2292,13,0)</f>
        <v>6.3924000000000003</v>
      </c>
      <c r="K19" s="61">
        <f t="shared" si="3"/>
        <v>6</v>
      </c>
      <c r="L19" s="60">
        <f>VLOOKUP($A19,'Return Data'!$B$7:$R$2292,17,0)</f>
        <v>23.3338</v>
      </c>
      <c r="M19" s="61">
        <f t="shared" si="4"/>
        <v>21</v>
      </c>
      <c r="N19" s="60">
        <f>VLOOKUP($A19,'Return Data'!$B$7:$R$2292,14,0)</f>
        <v>18.201499999999999</v>
      </c>
      <c r="O19" s="61">
        <f t="shared" si="5"/>
        <v>8</v>
      </c>
      <c r="P19" s="60">
        <f>VLOOKUP($A19,'Return Data'!$B$7:$R$2292,15,0)</f>
        <v>11.4815</v>
      </c>
      <c r="Q19" s="61">
        <f t="shared" si="6"/>
        <v>13</v>
      </c>
      <c r="R19" s="60">
        <f>VLOOKUP($A19,'Return Data'!$B$7:$R$2292,16,0)</f>
        <v>12.7563</v>
      </c>
      <c r="S19" s="62">
        <f t="shared" si="7"/>
        <v>20</v>
      </c>
    </row>
    <row r="20" spans="1:19" x14ac:dyDescent="0.3">
      <c r="A20" s="58" t="s">
        <v>929</v>
      </c>
      <c r="B20" s="59">
        <f>VLOOKUP($A20,'Return Data'!$B$7:$R$2292,3,0)</f>
        <v>44777</v>
      </c>
      <c r="C20" s="60">
        <f>VLOOKUP($A20,'Return Data'!$B$7:$R$2292,4,0)</f>
        <v>32.950000000000003</v>
      </c>
      <c r="D20" s="60">
        <f>VLOOKUP($A20,'Return Data'!$B$7:$R$2292,10,0)</f>
        <v>5.3052000000000001</v>
      </c>
      <c r="E20" s="61">
        <f t="shared" si="0"/>
        <v>10</v>
      </c>
      <c r="F20" s="60">
        <f>VLOOKUP($A20,'Return Data'!$B$7:$R$2292,11,0)</f>
        <v>-1.0808</v>
      </c>
      <c r="G20" s="61">
        <f t="shared" si="1"/>
        <v>9</v>
      </c>
      <c r="H20" s="60">
        <f>VLOOKUP($A20,'Return Data'!$B$7:$R$2292,12,0)</f>
        <v>-3.9077999999999999</v>
      </c>
      <c r="I20" s="61">
        <f t="shared" si="2"/>
        <v>18</v>
      </c>
      <c r="J20" s="60">
        <f>VLOOKUP($A20,'Return Data'!$B$7:$R$2292,13,0)</f>
        <v>6.0167000000000002</v>
      </c>
      <c r="K20" s="61">
        <f t="shared" si="3"/>
        <v>8</v>
      </c>
      <c r="L20" s="60">
        <f>VLOOKUP($A20,'Return Data'!$B$7:$R$2292,17,0)</f>
        <v>22.409500000000001</v>
      </c>
      <c r="M20" s="61">
        <f t="shared" si="4"/>
        <v>22</v>
      </c>
      <c r="N20" s="60">
        <f>VLOOKUP($A20,'Return Data'!$B$7:$R$2292,14,0)</f>
        <v>13.8238</v>
      </c>
      <c r="O20" s="61">
        <f t="shared" si="5"/>
        <v>26</v>
      </c>
      <c r="P20" s="60">
        <f>VLOOKUP($A20,'Return Data'!$B$7:$R$2292,15,0)</f>
        <v>9.9398999999999997</v>
      </c>
      <c r="Q20" s="61">
        <f t="shared" si="6"/>
        <v>23</v>
      </c>
      <c r="R20" s="60">
        <f>VLOOKUP($A20,'Return Data'!$B$7:$R$2292,16,0)</f>
        <v>12.426600000000001</v>
      </c>
      <c r="S20" s="62">
        <f t="shared" si="7"/>
        <v>23</v>
      </c>
    </row>
    <row r="21" spans="1:19" x14ac:dyDescent="0.3">
      <c r="A21" s="58" t="s">
        <v>931</v>
      </c>
      <c r="B21" s="59">
        <f>VLOOKUP($A21,'Return Data'!$B$7:$R$2292,3,0)</f>
        <v>44777</v>
      </c>
      <c r="C21" s="60">
        <f>VLOOKUP($A21,'Return Data'!$B$7:$R$2292,4,0)</f>
        <v>49.82</v>
      </c>
      <c r="D21" s="60">
        <f>VLOOKUP($A21,'Return Data'!$B$7:$R$2292,10,0)</f>
        <v>5.2386999999999997</v>
      </c>
      <c r="E21" s="61">
        <f t="shared" si="0"/>
        <v>12</v>
      </c>
      <c r="F21" s="60">
        <f>VLOOKUP($A21,'Return Data'!$B$7:$R$2292,11,0)</f>
        <v>-4.0632000000000001</v>
      </c>
      <c r="G21" s="61">
        <f t="shared" si="1"/>
        <v>28</v>
      </c>
      <c r="H21" s="60">
        <f>VLOOKUP($A21,'Return Data'!$B$7:$R$2292,12,0)</f>
        <v>-5.0686</v>
      </c>
      <c r="I21" s="61">
        <f t="shared" si="2"/>
        <v>23</v>
      </c>
      <c r="J21" s="60">
        <f>VLOOKUP($A21,'Return Data'!$B$7:$R$2292,13,0)</f>
        <v>5.0833000000000004</v>
      </c>
      <c r="K21" s="61">
        <f t="shared" si="3"/>
        <v>20</v>
      </c>
      <c r="L21" s="60">
        <f>VLOOKUP($A21,'Return Data'!$B$7:$R$2292,17,0)</f>
        <v>24.755299999999998</v>
      </c>
      <c r="M21" s="61">
        <f t="shared" si="4"/>
        <v>15</v>
      </c>
      <c r="N21" s="60">
        <f>VLOOKUP($A21,'Return Data'!$B$7:$R$2292,14,0)</f>
        <v>18.026900000000001</v>
      </c>
      <c r="O21" s="61">
        <f t="shared" si="5"/>
        <v>9</v>
      </c>
      <c r="P21" s="60">
        <f>VLOOKUP($A21,'Return Data'!$B$7:$R$2292,15,0)</f>
        <v>12.3926</v>
      </c>
      <c r="Q21" s="61">
        <f t="shared" si="6"/>
        <v>9</v>
      </c>
      <c r="R21" s="60">
        <f>VLOOKUP($A21,'Return Data'!$B$7:$R$2292,16,0)</f>
        <v>15.011799999999999</v>
      </c>
      <c r="S21" s="62">
        <f t="shared" si="7"/>
        <v>7</v>
      </c>
    </row>
    <row r="22" spans="1:19" x14ac:dyDescent="0.3">
      <c r="A22" s="58" t="s">
        <v>932</v>
      </c>
      <c r="B22" s="59">
        <f>VLOOKUP($A22,'Return Data'!$B$7:$R$2292,3,0)</f>
        <v>44777</v>
      </c>
      <c r="C22" s="60">
        <f>VLOOKUP($A22,'Return Data'!$B$7:$R$2292,4,0)</f>
        <v>107.1456</v>
      </c>
      <c r="D22" s="60">
        <f>VLOOKUP($A22,'Return Data'!$B$7:$R$2292,10,0)</f>
        <v>4.1952999999999996</v>
      </c>
      <c r="E22" s="61">
        <f t="shared" si="0"/>
        <v>24</v>
      </c>
      <c r="F22" s="60">
        <f>VLOOKUP($A22,'Return Data'!$B$7:$R$2292,11,0)</f>
        <v>-2.0659999999999998</v>
      </c>
      <c r="G22" s="61">
        <f t="shared" si="1"/>
        <v>18</v>
      </c>
      <c r="H22" s="60">
        <f>VLOOKUP($A22,'Return Data'!$B$7:$R$2292,12,0)</f>
        <v>-3.8395999999999999</v>
      </c>
      <c r="I22" s="61">
        <f t="shared" si="2"/>
        <v>16</v>
      </c>
      <c r="J22" s="60">
        <f>VLOOKUP($A22,'Return Data'!$B$7:$R$2292,13,0)</f>
        <v>5.8018999999999998</v>
      </c>
      <c r="K22" s="61">
        <f t="shared" si="3"/>
        <v>11</v>
      </c>
      <c r="L22" s="60">
        <f>VLOOKUP($A22,'Return Data'!$B$7:$R$2292,17,0)</f>
        <v>19.588200000000001</v>
      </c>
      <c r="M22" s="61">
        <f t="shared" si="4"/>
        <v>27</v>
      </c>
      <c r="N22" s="60">
        <f>VLOOKUP($A22,'Return Data'!$B$7:$R$2292,14,0)</f>
        <v>15.1897</v>
      </c>
      <c r="O22" s="61">
        <f t="shared" si="5"/>
        <v>23</v>
      </c>
      <c r="P22" s="60">
        <f>VLOOKUP($A22,'Return Data'!$B$7:$R$2292,15,0)</f>
        <v>10.055999999999999</v>
      </c>
      <c r="Q22" s="61">
        <f t="shared" si="6"/>
        <v>21</v>
      </c>
      <c r="R22" s="60">
        <f>VLOOKUP($A22,'Return Data'!$B$7:$R$2292,16,0)</f>
        <v>11.976599999999999</v>
      </c>
      <c r="S22" s="62">
        <f t="shared" si="7"/>
        <v>24</v>
      </c>
    </row>
    <row r="23" spans="1:19" x14ac:dyDescent="0.3">
      <c r="A23" s="58" t="s">
        <v>1777</v>
      </c>
      <c r="B23" s="59">
        <f>VLOOKUP($A23,'Return Data'!$B$7:$R$2292,3,0)</f>
        <v>44777</v>
      </c>
      <c r="C23" s="60">
        <f>VLOOKUP($A23,'Return Data'!$B$7:$R$2292,4,0)</f>
        <v>410.10399999999998</v>
      </c>
      <c r="D23" s="60">
        <f>VLOOKUP($A23,'Return Data'!$B$7:$R$2292,10,0)</f>
        <v>5.3057999999999996</v>
      </c>
      <c r="E23" s="61">
        <f t="shared" si="0"/>
        <v>9</v>
      </c>
      <c r="F23" s="60">
        <f>VLOOKUP($A23,'Return Data'!$B$7:$R$2292,11,0)</f>
        <v>-1.1898</v>
      </c>
      <c r="G23" s="61">
        <f t="shared" si="1"/>
        <v>11</v>
      </c>
      <c r="H23" s="60">
        <f>VLOOKUP($A23,'Return Data'!$B$7:$R$2292,12,0)</f>
        <v>-3.1391</v>
      </c>
      <c r="I23" s="61">
        <f t="shared" si="2"/>
        <v>10</v>
      </c>
      <c r="J23" s="60">
        <f>VLOOKUP($A23,'Return Data'!$B$7:$R$2292,13,0)</f>
        <v>5.4995000000000003</v>
      </c>
      <c r="K23" s="61">
        <f t="shared" si="3"/>
        <v>14</v>
      </c>
      <c r="L23" s="60">
        <f>VLOOKUP($A23,'Return Data'!$B$7:$R$2292,17,0)</f>
        <v>26.644600000000001</v>
      </c>
      <c r="M23" s="61">
        <f t="shared" si="4"/>
        <v>11</v>
      </c>
      <c r="N23" s="60">
        <f>VLOOKUP($A23,'Return Data'!$B$7:$R$2292,14,0)</f>
        <v>19.832899999999999</v>
      </c>
      <c r="O23" s="61">
        <f t="shared" si="5"/>
        <v>3</v>
      </c>
      <c r="P23" s="60">
        <f>VLOOKUP($A23,'Return Data'!$B$7:$R$2292,15,0)</f>
        <v>12.8611</v>
      </c>
      <c r="Q23" s="61">
        <f t="shared" si="6"/>
        <v>3</v>
      </c>
      <c r="R23" s="60">
        <f>VLOOKUP($A23,'Return Data'!$B$7:$R$2292,16,0)</f>
        <v>14.581300000000001</v>
      </c>
      <c r="S23" s="62">
        <f t="shared" si="7"/>
        <v>10</v>
      </c>
    </row>
    <row r="24" spans="1:19" x14ac:dyDescent="0.3">
      <c r="A24" s="58" t="s">
        <v>933</v>
      </c>
      <c r="B24" s="59">
        <f>VLOOKUP($A24,'Return Data'!$B$7:$R$2292,3,0)</f>
        <v>44777</v>
      </c>
      <c r="C24" s="60">
        <f>VLOOKUP($A24,'Return Data'!$B$7:$R$2292,4,0)</f>
        <v>43.107999999999997</v>
      </c>
      <c r="D24" s="60">
        <f>VLOOKUP($A24,'Return Data'!$B$7:$R$2292,10,0)</f>
        <v>5.5689000000000002</v>
      </c>
      <c r="E24" s="61">
        <f t="shared" si="0"/>
        <v>7</v>
      </c>
      <c r="F24" s="60">
        <f>VLOOKUP($A24,'Return Data'!$B$7:$R$2292,11,0)</f>
        <v>-1.1012</v>
      </c>
      <c r="G24" s="61">
        <f t="shared" si="1"/>
        <v>10</v>
      </c>
      <c r="H24" s="60">
        <f>VLOOKUP($A24,'Return Data'!$B$7:$R$2292,12,0)</f>
        <v>-3.9033000000000002</v>
      </c>
      <c r="I24" s="61">
        <f t="shared" si="2"/>
        <v>17</v>
      </c>
      <c r="J24" s="60">
        <f>VLOOKUP($A24,'Return Data'!$B$7:$R$2292,13,0)</f>
        <v>4.4889999999999999</v>
      </c>
      <c r="K24" s="61">
        <f t="shared" si="3"/>
        <v>22</v>
      </c>
      <c r="L24" s="60">
        <f>VLOOKUP($A24,'Return Data'!$B$7:$R$2292,17,0)</f>
        <v>23.6233</v>
      </c>
      <c r="M24" s="61">
        <f t="shared" si="4"/>
        <v>20</v>
      </c>
      <c r="N24" s="60">
        <f>VLOOKUP($A24,'Return Data'!$B$7:$R$2292,14,0)</f>
        <v>16.079499999999999</v>
      </c>
      <c r="O24" s="61">
        <f t="shared" si="5"/>
        <v>21</v>
      </c>
      <c r="P24" s="60">
        <f>VLOOKUP($A24,'Return Data'!$B$7:$R$2292,15,0)</f>
        <v>10.736599999999999</v>
      </c>
      <c r="Q24" s="61">
        <f t="shared" si="6"/>
        <v>17</v>
      </c>
      <c r="R24" s="60">
        <f>VLOOKUP($A24,'Return Data'!$B$7:$R$2292,16,0)</f>
        <v>13.332800000000001</v>
      </c>
      <c r="S24" s="62">
        <f t="shared" si="7"/>
        <v>18</v>
      </c>
    </row>
    <row r="25" spans="1:19" x14ac:dyDescent="0.3">
      <c r="A25" s="58" t="s">
        <v>935</v>
      </c>
      <c r="B25" s="59">
        <f>VLOOKUP($A25,'Return Data'!$B$7:$R$2292,3,0)</f>
        <v>44777</v>
      </c>
      <c r="C25" s="60">
        <f>VLOOKUP($A25,'Return Data'!$B$7:$R$2292,4,0)</f>
        <v>43.605400000000003</v>
      </c>
      <c r="D25" s="60">
        <f>VLOOKUP($A25,'Return Data'!$B$7:$R$2292,10,0)</f>
        <v>4.3930999999999996</v>
      </c>
      <c r="E25" s="61">
        <f t="shared" si="0"/>
        <v>21</v>
      </c>
      <c r="F25" s="60">
        <f>VLOOKUP($A25,'Return Data'!$B$7:$R$2292,11,0)</f>
        <v>-3.0916000000000001</v>
      </c>
      <c r="G25" s="61">
        <f t="shared" si="1"/>
        <v>25</v>
      </c>
      <c r="H25" s="60">
        <f>VLOOKUP($A25,'Return Data'!$B$7:$R$2292,12,0)</f>
        <v>-5.2439999999999998</v>
      </c>
      <c r="I25" s="61">
        <f t="shared" si="2"/>
        <v>25</v>
      </c>
      <c r="J25" s="60">
        <f>VLOOKUP($A25,'Return Data'!$B$7:$R$2292,13,0)</f>
        <v>5.3566000000000003</v>
      </c>
      <c r="K25" s="61">
        <f t="shared" si="3"/>
        <v>17</v>
      </c>
      <c r="L25" s="60">
        <f>VLOOKUP($A25,'Return Data'!$B$7:$R$2292,17,0)</f>
        <v>24.0505</v>
      </c>
      <c r="M25" s="61">
        <f t="shared" si="4"/>
        <v>18</v>
      </c>
      <c r="N25" s="60">
        <f>VLOOKUP($A25,'Return Data'!$B$7:$R$2292,14,0)</f>
        <v>16.8032</v>
      </c>
      <c r="O25" s="61">
        <f t="shared" si="5"/>
        <v>17</v>
      </c>
      <c r="P25" s="60">
        <f>VLOOKUP($A25,'Return Data'!$B$7:$R$2292,15,0)</f>
        <v>11.405900000000001</v>
      </c>
      <c r="Q25" s="61">
        <f t="shared" si="6"/>
        <v>14</v>
      </c>
      <c r="R25" s="60">
        <f>VLOOKUP($A25,'Return Data'!$B$7:$R$2292,16,0)</f>
        <v>13.069599999999999</v>
      </c>
      <c r="S25" s="62">
        <f t="shared" si="7"/>
        <v>19</v>
      </c>
    </row>
    <row r="26" spans="1:19" x14ac:dyDescent="0.3">
      <c r="A26" s="58" t="s">
        <v>936</v>
      </c>
      <c r="B26" s="59">
        <f>VLOOKUP($A26,'Return Data'!$B$7:$R$2292,3,0)</f>
        <v>44777</v>
      </c>
      <c r="C26" s="60">
        <f>VLOOKUP($A26,'Return Data'!$B$7:$R$2292,4,0)</f>
        <v>16.366099999999999</v>
      </c>
      <c r="D26" s="60">
        <f>VLOOKUP($A26,'Return Data'!$B$7:$R$2292,10,0)</f>
        <v>3.3441999999999998</v>
      </c>
      <c r="E26" s="61">
        <f t="shared" si="0"/>
        <v>27</v>
      </c>
      <c r="F26" s="60">
        <f>VLOOKUP($A26,'Return Data'!$B$7:$R$2292,11,0)</f>
        <v>-1.8589</v>
      </c>
      <c r="G26" s="61">
        <f t="shared" si="1"/>
        <v>17</v>
      </c>
      <c r="H26" s="60">
        <f>VLOOKUP($A26,'Return Data'!$B$7:$R$2292,12,0)</f>
        <v>-3.9661</v>
      </c>
      <c r="I26" s="61">
        <f t="shared" si="2"/>
        <v>19</v>
      </c>
      <c r="J26" s="60">
        <f>VLOOKUP($A26,'Return Data'!$B$7:$R$2292,13,0)</f>
        <v>5.9829999999999997</v>
      </c>
      <c r="K26" s="61">
        <f t="shared" si="3"/>
        <v>9</v>
      </c>
      <c r="L26" s="60">
        <f>VLOOKUP($A26,'Return Data'!$B$7:$R$2292,17,0)</f>
        <v>27.912800000000001</v>
      </c>
      <c r="M26" s="61">
        <f t="shared" si="4"/>
        <v>6</v>
      </c>
      <c r="N26" s="60">
        <f>VLOOKUP($A26,'Return Data'!$B$7:$R$2292,14,0)</f>
        <v>18.678000000000001</v>
      </c>
      <c r="O26" s="61">
        <f t="shared" ref="O26" si="8">RANK(N26,N$8:N$35,0)</f>
        <v>5</v>
      </c>
      <c r="P26" s="60"/>
      <c r="Q26" s="61"/>
      <c r="R26" s="60">
        <f>VLOOKUP($A26,'Return Data'!$B$7:$R$2292,16,0)</f>
        <v>15.6319</v>
      </c>
      <c r="S26" s="62">
        <f t="shared" si="7"/>
        <v>2</v>
      </c>
    </row>
    <row r="27" spans="1:19" x14ac:dyDescent="0.3">
      <c r="A27" s="58" t="s">
        <v>938</v>
      </c>
      <c r="B27" s="59">
        <f>VLOOKUP($A27,'Return Data'!$B$7:$R$2292,3,0)</f>
        <v>44777</v>
      </c>
      <c r="C27" s="60">
        <f>VLOOKUP($A27,'Return Data'!$B$7:$R$2292,4,0)</f>
        <v>84.66</v>
      </c>
      <c r="D27" s="60">
        <f>VLOOKUP($A27,'Return Data'!$B$7:$R$2292,10,0)</f>
        <v>4.6943000000000001</v>
      </c>
      <c r="E27" s="61">
        <f t="shared" si="0"/>
        <v>19</v>
      </c>
      <c r="F27" s="60">
        <f>VLOOKUP($A27,'Return Data'!$B$7:$R$2292,11,0)</f>
        <v>-1.6485000000000001</v>
      </c>
      <c r="G27" s="61">
        <f t="shared" si="1"/>
        <v>16</v>
      </c>
      <c r="H27" s="60">
        <f>VLOOKUP($A27,'Return Data'!$B$7:$R$2292,12,0)</f>
        <v>-3.3043</v>
      </c>
      <c r="I27" s="61">
        <f t="shared" si="2"/>
        <v>12</v>
      </c>
      <c r="J27" s="60">
        <f>VLOOKUP($A27,'Return Data'!$B$7:$R$2292,13,0)</f>
        <v>5.3890000000000002</v>
      </c>
      <c r="K27" s="61">
        <f t="shared" si="3"/>
        <v>15</v>
      </c>
      <c r="L27" s="60">
        <f>VLOOKUP($A27,'Return Data'!$B$7:$R$2292,17,0)</f>
        <v>25.5731</v>
      </c>
      <c r="M27" s="61">
        <f t="shared" si="4"/>
        <v>12</v>
      </c>
      <c r="N27" s="60">
        <f>VLOOKUP($A27,'Return Data'!$B$7:$R$2292,14,0)</f>
        <v>17.723500000000001</v>
      </c>
      <c r="O27" s="61">
        <f t="shared" ref="O27:O35" si="9">RANK(N27,N$8:N$35,0)</f>
        <v>13</v>
      </c>
      <c r="P27" s="60">
        <f>VLOOKUP($A27,'Return Data'!$B$7:$R$2292,15,0)</f>
        <v>12.6501</v>
      </c>
      <c r="Q27" s="61">
        <f t="shared" ref="Q27:Q35" si="10">RANK(P27,P$8:P$35,0)</f>
        <v>6</v>
      </c>
      <c r="R27" s="60">
        <f>VLOOKUP($A27,'Return Data'!$B$7:$R$2292,16,0)</f>
        <v>16.972200000000001</v>
      </c>
      <c r="S27" s="62">
        <f t="shared" si="7"/>
        <v>1</v>
      </c>
    </row>
    <row r="28" spans="1:19" x14ac:dyDescent="0.3">
      <c r="A28" s="58" t="s">
        <v>1875</v>
      </c>
      <c r="B28" s="59">
        <f>VLOOKUP($A28,'Return Data'!$B$7:$R$2292,3,0)</f>
        <v>0</v>
      </c>
      <c r="C28" s="60">
        <f>VLOOKUP($A28,'Return Data'!$B$7:$R$2292,4,0)</f>
        <v>0</v>
      </c>
      <c r="D28" s="60">
        <f>VLOOKUP($A28,'Return Data'!$B$7:$R$2292,10,0)</f>
        <v>0</v>
      </c>
      <c r="E28" s="61">
        <f t="shared" si="0"/>
        <v>28</v>
      </c>
      <c r="F28" s="60">
        <f>VLOOKUP($A28,'Return Data'!$B$7:$R$2292,11,0)</f>
        <v>0</v>
      </c>
      <c r="G28" s="61">
        <f t="shared" si="1"/>
        <v>5</v>
      </c>
      <c r="H28" s="60">
        <f>VLOOKUP($A28,'Return Data'!$B$7:$R$2292,12,0)</f>
        <v>0</v>
      </c>
      <c r="I28" s="61">
        <f t="shared" si="2"/>
        <v>3</v>
      </c>
      <c r="J28" s="60">
        <f>VLOOKUP($A28,'Return Data'!$B$7:$R$2292,13,0)</f>
        <v>0</v>
      </c>
      <c r="K28" s="61">
        <f t="shared" si="3"/>
        <v>26</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44777</v>
      </c>
      <c r="C29" s="60">
        <f>VLOOKUP($A29,'Return Data'!$B$7:$R$2292,4,0)</f>
        <v>56.673400000000001</v>
      </c>
      <c r="D29" s="60">
        <f>VLOOKUP($A29,'Return Data'!$B$7:$R$2292,10,0)</f>
        <v>7.5069999999999997</v>
      </c>
      <c r="E29" s="61">
        <f t="shared" si="0"/>
        <v>1</v>
      </c>
      <c r="F29" s="60">
        <f>VLOOKUP($A29,'Return Data'!$B$7:$R$2292,11,0)</f>
        <v>2.4845000000000002</v>
      </c>
      <c r="G29" s="61">
        <f t="shared" si="1"/>
        <v>1</v>
      </c>
      <c r="H29" s="60">
        <f>VLOOKUP($A29,'Return Data'!$B$7:$R$2292,12,0)</f>
        <v>1.9804999999999999</v>
      </c>
      <c r="I29" s="61">
        <f t="shared" si="2"/>
        <v>1</v>
      </c>
      <c r="J29" s="60">
        <f>VLOOKUP($A29,'Return Data'!$B$7:$R$2292,13,0)</f>
        <v>13.8278</v>
      </c>
      <c r="K29" s="61">
        <f t="shared" si="3"/>
        <v>1</v>
      </c>
      <c r="L29" s="60">
        <f>VLOOKUP($A29,'Return Data'!$B$7:$R$2292,17,0)</f>
        <v>34.124499999999998</v>
      </c>
      <c r="M29" s="61">
        <f t="shared" si="4"/>
        <v>1</v>
      </c>
      <c r="N29" s="60">
        <f>VLOOKUP($A29,'Return Data'!$B$7:$R$2292,14,0)</f>
        <v>17.9788</v>
      </c>
      <c r="O29" s="61">
        <f t="shared" si="9"/>
        <v>11</v>
      </c>
      <c r="P29" s="60">
        <f>VLOOKUP($A29,'Return Data'!$B$7:$R$2292,15,0)</f>
        <v>12.2742</v>
      </c>
      <c r="Q29" s="61">
        <f t="shared" si="10"/>
        <v>10</v>
      </c>
      <c r="R29" s="60">
        <f>VLOOKUP($A29,'Return Data'!$B$7:$R$2292,16,0)</f>
        <v>15.199</v>
      </c>
      <c r="S29" s="62">
        <f t="shared" si="7"/>
        <v>5</v>
      </c>
    </row>
    <row r="30" spans="1:19" x14ac:dyDescent="0.3">
      <c r="A30" s="58" t="s">
        <v>943</v>
      </c>
      <c r="B30" s="59">
        <f>VLOOKUP($A30,'Return Data'!$B$7:$R$2292,3,0)</f>
        <v>44777</v>
      </c>
      <c r="C30" s="60">
        <f>VLOOKUP($A30,'Return Data'!$B$7:$R$2292,4,0)</f>
        <v>266.99</v>
      </c>
      <c r="D30" s="60">
        <f>VLOOKUP($A30,'Return Data'!$B$7:$R$2292,10,0)</f>
        <v>4.3174000000000001</v>
      </c>
      <c r="E30" s="61">
        <f t="shared" si="0"/>
        <v>22</v>
      </c>
      <c r="F30" s="60">
        <f>VLOOKUP($A30,'Return Data'!$B$7:$R$2292,11,0)</f>
        <v>-2.6827000000000001</v>
      </c>
      <c r="G30" s="61">
        <f t="shared" si="1"/>
        <v>23</v>
      </c>
      <c r="H30" s="60">
        <f>VLOOKUP($A30,'Return Data'!$B$7:$R$2292,12,0)</f>
        <v>-5.1646000000000001</v>
      </c>
      <c r="I30" s="61">
        <f t="shared" si="2"/>
        <v>24</v>
      </c>
      <c r="J30" s="60">
        <f>VLOOKUP($A30,'Return Data'!$B$7:$R$2292,13,0)</f>
        <v>-0.25030000000000002</v>
      </c>
      <c r="K30" s="61">
        <f t="shared" si="3"/>
        <v>27</v>
      </c>
      <c r="L30" s="60">
        <f>VLOOKUP($A30,'Return Data'!$B$7:$R$2292,17,0)</f>
        <v>21.911899999999999</v>
      </c>
      <c r="M30" s="61">
        <f t="shared" si="4"/>
        <v>23</v>
      </c>
      <c r="N30" s="60">
        <f>VLOOKUP($A30,'Return Data'!$B$7:$R$2292,14,0)</f>
        <v>14.631500000000001</v>
      </c>
      <c r="O30" s="61">
        <f t="shared" si="9"/>
        <v>24</v>
      </c>
      <c r="P30" s="60">
        <f>VLOOKUP($A30,'Return Data'!$B$7:$R$2292,15,0)</f>
        <v>10.051299999999999</v>
      </c>
      <c r="Q30" s="61">
        <f t="shared" si="10"/>
        <v>22</v>
      </c>
      <c r="R30" s="60">
        <f>VLOOKUP($A30,'Return Data'!$B$7:$R$2292,16,0)</f>
        <v>13.702</v>
      </c>
      <c r="S30" s="62">
        <f t="shared" si="7"/>
        <v>15</v>
      </c>
    </row>
    <row r="31" spans="1:19" x14ac:dyDescent="0.3">
      <c r="A31" s="58" t="s">
        <v>944</v>
      </c>
      <c r="B31" s="59">
        <f>VLOOKUP($A31,'Return Data'!$B$7:$R$2292,3,0)</f>
        <v>44777</v>
      </c>
      <c r="C31" s="60">
        <f>VLOOKUP($A31,'Return Data'!$B$7:$R$2292,4,0)</f>
        <v>66.136300000000006</v>
      </c>
      <c r="D31" s="60">
        <f>VLOOKUP($A31,'Return Data'!$B$7:$R$2292,10,0)</f>
        <v>5.5190999999999999</v>
      </c>
      <c r="E31" s="61">
        <f t="shared" si="0"/>
        <v>8</v>
      </c>
      <c r="F31" s="60">
        <f>VLOOKUP($A31,'Return Data'!$B$7:$R$2292,11,0)</f>
        <v>0.37790000000000001</v>
      </c>
      <c r="G31" s="61">
        <f t="shared" si="1"/>
        <v>4</v>
      </c>
      <c r="H31" s="60">
        <f>VLOOKUP($A31,'Return Data'!$B$7:$R$2292,12,0)</f>
        <v>-2.1936</v>
      </c>
      <c r="I31" s="61">
        <f t="shared" si="2"/>
        <v>6</v>
      </c>
      <c r="J31" s="60">
        <f>VLOOKUP($A31,'Return Data'!$B$7:$R$2292,13,0)</f>
        <v>6.3071000000000002</v>
      </c>
      <c r="K31" s="61">
        <f t="shared" si="3"/>
        <v>7</v>
      </c>
      <c r="L31" s="60">
        <f>VLOOKUP($A31,'Return Data'!$B$7:$R$2292,17,0)</f>
        <v>27.860399999999998</v>
      </c>
      <c r="M31" s="61">
        <f t="shared" si="4"/>
        <v>7</v>
      </c>
      <c r="N31" s="60">
        <f>VLOOKUP($A31,'Return Data'!$B$7:$R$2292,14,0)</f>
        <v>18.203399999999998</v>
      </c>
      <c r="O31" s="61">
        <f t="shared" si="9"/>
        <v>7</v>
      </c>
      <c r="P31" s="60">
        <f>VLOOKUP($A31,'Return Data'!$B$7:$R$2292,15,0)</f>
        <v>11.4877</v>
      </c>
      <c r="Q31" s="61">
        <f t="shared" si="10"/>
        <v>12</v>
      </c>
      <c r="R31" s="60">
        <f>VLOOKUP($A31,'Return Data'!$B$7:$R$2292,16,0)</f>
        <v>15.4102</v>
      </c>
      <c r="S31" s="62">
        <f t="shared" si="7"/>
        <v>4</v>
      </c>
    </row>
    <row r="32" spans="1:19" x14ac:dyDescent="0.3">
      <c r="A32" s="58" t="s">
        <v>947</v>
      </c>
      <c r="B32" s="59">
        <f>VLOOKUP($A32,'Return Data'!$B$7:$R$2292,3,0)</f>
        <v>44777</v>
      </c>
      <c r="C32" s="60">
        <f>VLOOKUP($A32,'Return Data'!$B$7:$R$2292,4,0)</f>
        <v>364.09949999999998</v>
      </c>
      <c r="D32" s="60">
        <f>VLOOKUP($A32,'Return Data'!$B$7:$R$2292,10,0)</f>
        <v>3.8994</v>
      </c>
      <c r="E32" s="61">
        <f t="shared" si="0"/>
        <v>26</v>
      </c>
      <c r="F32" s="60">
        <f>VLOOKUP($A32,'Return Data'!$B$7:$R$2292,11,0)</f>
        <v>-2.5089999999999999</v>
      </c>
      <c r="G32" s="61">
        <f t="shared" si="1"/>
        <v>20</v>
      </c>
      <c r="H32" s="60">
        <f>VLOOKUP($A32,'Return Data'!$B$7:$R$2292,12,0)</f>
        <v>-3.7938000000000001</v>
      </c>
      <c r="I32" s="61">
        <f t="shared" si="2"/>
        <v>15</v>
      </c>
      <c r="J32" s="60">
        <f>VLOOKUP($A32,'Return Data'!$B$7:$R$2292,13,0)</f>
        <v>5.5831999999999997</v>
      </c>
      <c r="K32" s="61">
        <f t="shared" si="3"/>
        <v>12</v>
      </c>
      <c r="L32" s="60">
        <f>VLOOKUP($A32,'Return Data'!$B$7:$R$2292,17,0)</f>
        <v>27.606300000000001</v>
      </c>
      <c r="M32" s="61">
        <f t="shared" si="4"/>
        <v>8</v>
      </c>
      <c r="N32" s="60">
        <f>VLOOKUP($A32,'Return Data'!$B$7:$R$2292,14,0)</f>
        <v>16.279</v>
      </c>
      <c r="O32" s="61">
        <f t="shared" si="9"/>
        <v>20</v>
      </c>
      <c r="P32" s="60">
        <f>VLOOKUP($A32,'Return Data'!$B$7:$R$2292,15,0)</f>
        <v>11.218</v>
      </c>
      <c r="Q32" s="61">
        <f t="shared" si="10"/>
        <v>15</v>
      </c>
      <c r="R32" s="60">
        <f>VLOOKUP($A32,'Return Data'!$B$7:$R$2292,16,0)</f>
        <v>13.4391</v>
      </c>
      <c r="S32" s="62">
        <f t="shared" si="7"/>
        <v>16</v>
      </c>
    </row>
    <row r="33" spans="1:19" x14ac:dyDescent="0.3">
      <c r="A33" s="58" t="s">
        <v>948</v>
      </c>
      <c r="B33" s="59">
        <f>VLOOKUP($A33,'Return Data'!$B$7:$R$2292,3,0)</f>
        <v>44777</v>
      </c>
      <c r="C33" s="60">
        <f>VLOOKUP($A33,'Return Data'!$B$7:$R$2292,4,0)</f>
        <v>109.34</v>
      </c>
      <c r="D33" s="60">
        <f>VLOOKUP($A33,'Return Data'!$B$7:$R$2292,10,0)</f>
        <v>4.1532</v>
      </c>
      <c r="E33" s="61">
        <f t="shared" si="0"/>
        <v>25</v>
      </c>
      <c r="F33" s="60">
        <f>VLOOKUP($A33,'Return Data'!$B$7:$R$2292,11,0)</f>
        <v>1.1003000000000001</v>
      </c>
      <c r="G33" s="61">
        <f t="shared" si="1"/>
        <v>3</v>
      </c>
      <c r="H33" s="60">
        <f>VLOOKUP($A33,'Return Data'!$B$7:$R$2292,12,0)</f>
        <v>-1.0855999999999999</v>
      </c>
      <c r="I33" s="61">
        <f t="shared" si="2"/>
        <v>4</v>
      </c>
      <c r="J33" s="60">
        <f>VLOOKUP($A33,'Return Data'!$B$7:$R$2292,13,0)</f>
        <v>4.9328000000000003</v>
      </c>
      <c r="K33" s="61">
        <f t="shared" si="3"/>
        <v>21</v>
      </c>
      <c r="L33" s="60">
        <f>VLOOKUP($A33,'Return Data'!$B$7:$R$2292,17,0)</f>
        <v>21.588100000000001</v>
      </c>
      <c r="M33" s="61">
        <f t="shared" si="4"/>
        <v>24</v>
      </c>
      <c r="N33" s="60">
        <f>VLOOKUP($A33,'Return Data'!$B$7:$R$2292,14,0)</f>
        <v>13.745100000000001</v>
      </c>
      <c r="O33" s="61">
        <f t="shared" si="9"/>
        <v>27</v>
      </c>
      <c r="P33" s="60">
        <f>VLOOKUP($A33,'Return Data'!$B$7:$R$2292,15,0)</f>
        <v>7.5781999999999998</v>
      </c>
      <c r="Q33" s="61">
        <f t="shared" si="10"/>
        <v>26</v>
      </c>
      <c r="R33" s="60">
        <f>VLOOKUP($A33,'Return Data'!$B$7:$R$2292,16,0)</f>
        <v>9.8896999999999995</v>
      </c>
      <c r="S33" s="62">
        <f t="shared" si="7"/>
        <v>27</v>
      </c>
    </row>
    <row r="34" spans="1:19" x14ac:dyDescent="0.3">
      <c r="A34" s="58" t="s">
        <v>950</v>
      </c>
      <c r="B34" s="59">
        <f>VLOOKUP($A34,'Return Data'!$B$7:$R$2292,3,0)</f>
        <v>44777</v>
      </c>
      <c r="C34" s="60">
        <f>VLOOKUP($A34,'Return Data'!$B$7:$R$2292,4,0)</f>
        <v>16.82</v>
      </c>
      <c r="D34" s="60">
        <f>VLOOKUP($A34,'Return Data'!$B$7:$R$2292,10,0)</f>
        <v>4.2777000000000003</v>
      </c>
      <c r="E34" s="61">
        <f t="shared" si="0"/>
        <v>23</v>
      </c>
      <c r="F34" s="60">
        <f>VLOOKUP($A34,'Return Data'!$B$7:$R$2292,11,0)</f>
        <v>-1.4068000000000001</v>
      </c>
      <c r="G34" s="61">
        <f t="shared" si="1"/>
        <v>13</v>
      </c>
      <c r="H34" s="60">
        <f>VLOOKUP($A34,'Return Data'!$B$7:$R$2292,12,0)</f>
        <v>-5.9283999999999999</v>
      </c>
      <c r="I34" s="61">
        <f t="shared" si="2"/>
        <v>26</v>
      </c>
      <c r="J34" s="60">
        <f>VLOOKUP($A34,'Return Data'!$B$7:$R$2292,13,0)</f>
        <v>5.5206999999999997</v>
      </c>
      <c r="K34" s="61">
        <f t="shared" si="3"/>
        <v>13</v>
      </c>
      <c r="L34" s="60">
        <f>VLOOKUP($A34,'Return Data'!$B$7:$R$2292,17,0)</f>
        <v>25.027899999999999</v>
      </c>
      <c r="M34" s="61">
        <f t="shared" si="4"/>
        <v>13</v>
      </c>
      <c r="N34" s="60">
        <f>VLOOKUP($A34,'Return Data'!$B$7:$R$2292,14,0)</f>
        <v>17.031099999999999</v>
      </c>
      <c r="O34" s="61">
        <f t="shared" si="9"/>
        <v>16</v>
      </c>
      <c r="P34" s="60">
        <f>VLOOKUP($A34,'Return Data'!$B$7:$R$2292,15,0)</f>
        <v>10.257</v>
      </c>
      <c r="Q34" s="61">
        <f t="shared" si="10"/>
        <v>20</v>
      </c>
      <c r="R34" s="60">
        <f>VLOOKUP($A34,'Return Data'!$B$7:$R$2292,16,0)</f>
        <v>10.441599999999999</v>
      </c>
      <c r="S34" s="62">
        <f t="shared" si="7"/>
        <v>26</v>
      </c>
    </row>
    <row r="35" spans="1:19" x14ac:dyDescent="0.3">
      <c r="A35" s="58" t="s">
        <v>1780</v>
      </c>
      <c r="B35" s="59">
        <f>VLOOKUP($A35,'Return Data'!$B$7:$R$2292,3,0)</f>
        <v>44777</v>
      </c>
      <c r="C35" s="60">
        <f>VLOOKUP($A35,'Return Data'!$B$7:$R$2292,4,0)</f>
        <v>203.48589999999999</v>
      </c>
      <c r="D35" s="60">
        <f>VLOOKUP($A35,'Return Data'!$B$7:$R$2292,10,0)</f>
        <v>4.4625000000000004</v>
      </c>
      <c r="E35" s="61">
        <f t="shared" si="0"/>
        <v>20</v>
      </c>
      <c r="F35" s="60">
        <f>VLOOKUP($A35,'Return Data'!$B$7:$R$2292,11,0)</f>
        <v>-3.1646999999999998</v>
      </c>
      <c r="G35" s="61">
        <f t="shared" si="1"/>
        <v>26</v>
      </c>
      <c r="H35" s="60">
        <f>VLOOKUP($A35,'Return Data'!$B$7:$R$2292,12,0)</f>
        <v>-4.7321</v>
      </c>
      <c r="I35" s="61">
        <f t="shared" si="2"/>
        <v>22</v>
      </c>
      <c r="J35" s="60">
        <f>VLOOKUP($A35,'Return Data'!$B$7:$R$2292,13,0)</f>
        <v>5.3699000000000003</v>
      </c>
      <c r="K35" s="61">
        <f t="shared" si="3"/>
        <v>16</v>
      </c>
      <c r="L35" s="60">
        <f>VLOOKUP($A35,'Return Data'!$B$7:$R$2292,17,0)</f>
        <v>27.1965</v>
      </c>
      <c r="M35" s="61">
        <f t="shared" si="4"/>
        <v>10</v>
      </c>
      <c r="N35" s="60">
        <f>VLOOKUP($A35,'Return Data'!$B$7:$R$2292,14,0)</f>
        <v>18.8447</v>
      </c>
      <c r="O35" s="61">
        <f t="shared" si="9"/>
        <v>4</v>
      </c>
      <c r="P35" s="60">
        <f>VLOOKUP($A35,'Return Data'!$B$7:$R$2292,15,0)</f>
        <v>12.739800000000001</v>
      </c>
      <c r="Q35" s="61">
        <f t="shared" si="10"/>
        <v>5</v>
      </c>
      <c r="R35" s="60">
        <f>VLOOKUP($A35,'Return Data'!$B$7:$R$2292,16,0)</f>
        <v>13.9824</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4.9622107142857157</v>
      </c>
      <c r="E37" s="69"/>
      <c r="F37" s="70">
        <f>AVERAGE(F8:F35)</f>
        <v>-1.4690964285714283</v>
      </c>
      <c r="G37" s="69"/>
      <c r="H37" s="70">
        <f>AVERAGE(H8:H35)</f>
        <v>-3.3283535714285715</v>
      </c>
      <c r="I37" s="69"/>
      <c r="J37" s="70">
        <f>AVERAGE(J8:J35)</f>
        <v>5.2743357142857139</v>
      </c>
      <c r="K37" s="69"/>
      <c r="L37" s="70">
        <f>AVERAGE(L8:L35)</f>
        <v>24.525746428571434</v>
      </c>
      <c r="M37" s="69"/>
      <c r="N37" s="70">
        <f>AVERAGE(N8:N35)</f>
        <v>16.568671428571427</v>
      </c>
      <c r="O37" s="69"/>
      <c r="P37" s="70">
        <f>AVERAGE(P8:P35)</f>
        <v>10.960966666666666</v>
      </c>
      <c r="Q37" s="69"/>
      <c r="R37" s="70">
        <f>AVERAGE(R8:R35)</f>
        <v>13.25173214285714</v>
      </c>
      <c r="S37" s="71"/>
    </row>
    <row r="38" spans="1:19" x14ac:dyDescent="0.3">
      <c r="A38" s="68" t="s">
        <v>28</v>
      </c>
      <c r="B38" s="69"/>
      <c r="C38" s="69"/>
      <c r="D38" s="70">
        <f>MIN(D8:D35)</f>
        <v>0</v>
      </c>
      <c r="E38" s="69"/>
      <c r="F38" s="70">
        <f>MIN(F8:F35)</f>
        <v>-4.0632000000000001</v>
      </c>
      <c r="G38" s="69"/>
      <c r="H38" s="70">
        <f>MIN(H8:H35)</f>
        <v>-7.4172000000000002</v>
      </c>
      <c r="I38" s="69"/>
      <c r="J38" s="70">
        <f>MIN(J8:J35)</f>
        <v>-0.80530000000000002</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7.5069999999999997</v>
      </c>
      <c r="E39" s="73"/>
      <c r="F39" s="74">
        <f>MAX(F8:F35)</f>
        <v>2.4845000000000002</v>
      </c>
      <c r="G39" s="73"/>
      <c r="H39" s="74">
        <f>MAX(H8:H35)</f>
        <v>1.9804999999999999</v>
      </c>
      <c r="I39" s="73"/>
      <c r="J39" s="74">
        <f>MAX(J8:J35)</f>
        <v>13.8278</v>
      </c>
      <c r="K39" s="73"/>
      <c r="L39" s="74">
        <f>MAX(L8:L35)</f>
        <v>34.124499999999998</v>
      </c>
      <c r="M39" s="73"/>
      <c r="N39" s="74">
        <f>MAX(N8:N35)</f>
        <v>20.695399999999999</v>
      </c>
      <c r="O39" s="73"/>
      <c r="P39" s="74">
        <f>MAX(P8:P35)</f>
        <v>14.6081</v>
      </c>
      <c r="Q39" s="73"/>
      <c r="R39" s="74">
        <f>MAX(R8:R35)</f>
        <v>16.972200000000001</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44777</v>
      </c>
      <c r="C8" s="60">
        <f>VLOOKUP($A8,'Return Data'!$B$7:$R$2292,4,0)</f>
        <v>69.645300000000006</v>
      </c>
      <c r="D8" s="60">
        <f>VLOOKUP($A8,'Return Data'!$B$7:$R$2292,9,0)</f>
        <v>15.980499999999999</v>
      </c>
      <c r="E8" s="61">
        <f t="shared" ref="E8:E31" si="0">RANK(D8,D$8:D$31,0)</f>
        <v>9</v>
      </c>
      <c r="F8" s="60">
        <f>VLOOKUP($A8,'Return Data'!$B$7:$R$2292,10,0)</f>
        <v>7.5014000000000003</v>
      </c>
      <c r="G8" s="61">
        <f t="shared" ref="G8:G31" si="1">RANK(F8,F$8:F$31,0)</f>
        <v>11</v>
      </c>
      <c r="H8" s="60">
        <f>VLOOKUP($A8,'Return Data'!$B$7:$R$2292,11,0)</f>
        <v>2.3797999999999999</v>
      </c>
      <c r="I8" s="61">
        <f t="shared" ref="I8:I31" si="2">RANK(H8,H$8:H$31,0)</f>
        <v>20</v>
      </c>
      <c r="J8" s="60">
        <f>VLOOKUP($A8,'Return Data'!$B$7:$R$2292,12,0)</f>
        <v>1.6814</v>
      </c>
      <c r="K8" s="61">
        <f t="shared" ref="K8:K31" si="3">RANK(J8,J$8:J$31,0)</f>
        <v>13</v>
      </c>
      <c r="L8" s="60">
        <f>VLOOKUP($A8,'Return Data'!$B$7:$R$2292,13,0)</f>
        <v>2.9428999999999998</v>
      </c>
      <c r="M8" s="61">
        <f t="shared" ref="M8:M31" si="4">RANK(L8,L$8:L$31,0)</f>
        <v>10</v>
      </c>
      <c r="N8" s="60">
        <f>VLOOKUP($A8,'Return Data'!$B$7:$R$2292,17,0)</f>
        <v>3.5438999999999998</v>
      </c>
      <c r="O8" s="61">
        <f t="shared" ref="O8:O31" si="5">RANK(N8,N$8:N$31,0)</f>
        <v>5</v>
      </c>
      <c r="P8" s="60">
        <f>VLOOKUP($A8,'Return Data'!$B$7:$R$2292,14,0)</f>
        <v>6.0250000000000004</v>
      </c>
      <c r="Q8" s="61">
        <f t="shared" ref="Q8:Q31" si="6">RANK(P8,P$8:P$31,0)</f>
        <v>7</v>
      </c>
      <c r="R8" s="60">
        <f>VLOOKUP($A8,'Return Data'!$B$7:$R$2292,16,0)</f>
        <v>9.1113999999999997</v>
      </c>
      <c r="S8" s="62">
        <f t="shared" ref="S8:S31" si="7">RANK(R8,R$8:R$31,0)</f>
        <v>6</v>
      </c>
    </row>
    <row r="9" spans="1:19" x14ac:dyDescent="0.3">
      <c r="A9" s="77" t="s">
        <v>1267</v>
      </c>
      <c r="B9" s="59">
        <f>VLOOKUP($A9,'Return Data'!$B$7:$R$2292,3,0)</f>
        <v>44777</v>
      </c>
      <c r="C9" s="60">
        <f>VLOOKUP($A9,'Return Data'!$B$7:$R$2292,4,0)</f>
        <v>21.625499999999999</v>
      </c>
      <c r="D9" s="60">
        <f>VLOOKUP($A9,'Return Data'!$B$7:$R$2292,9,0)</f>
        <v>16.5747</v>
      </c>
      <c r="E9" s="61">
        <f t="shared" si="0"/>
        <v>8</v>
      </c>
      <c r="F9" s="60">
        <f>VLOOKUP($A9,'Return Data'!$B$7:$R$2292,10,0)</f>
        <v>7.3205999999999998</v>
      </c>
      <c r="G9" s="61">
        <f t="shared" si="1"/>
        <v>13</v>
      </c>
      <c r="H9" s="60">
        <f>VLOOKUP($A9,'Return Data'!$B$7:$R$2292,11,0)</f>
        <v>3.8439000000000001</v>
      </c>
      <c r="I9" s="61">
        <f t="shared" si="2"/>
        <v>11</v>
      </c>
      <c r="J9" s="60">
        <f>VLOOKUP($A9,'Return Data'!$B$7:$R$2292,12,0)</f>
        <v>2.4432999999999998</v>
      </c>
      <c r="K9" s="61">
        <f t="shared" si="3"/>
        <v>5</v>
      </c>
      <c r="L9" s="60">
        <f>VLOOKUP($A9,'Return Data'!$B$7:$R$2292,13,0)</f>
        <v>3.1446000000000001</v>
      </c>
      <c r="M9" s="61">
        <f t="shared" si="4"/>
        <v>7</v>
      </c>
      <c r="N9" s="60">
        <f>VLOOKUP($A9,'Return Data'!$B$7:$R$2292,17,0)</f>
        <v>3.8481999999999998</v>
      </c>
      <c r="O9" s="61">
        <f t="shared" si="5"/>
        <v>3</v>
      </c>
      <c r="P9" s="60">
        <f>VLOOKUP($A9,'Return Data'!$B$7:$R$2292,14,0)</f>
        <v>6.4282000000000004</v>
      </c>
      <c r="Q9" s="61">
        <f t="shared" si="6"/>
        <v>5</v>
      </c>
      <c r="R9" s="60">
        <f>VLOOKUP($A9,'Return Data'!$B$7:$R$2292,16,0)</f>
        <v>7.6241000000000003</v>
      </c>
      <c r="S9" s="62">
        <f t="shared" si="7"/>
        <v>20</v>
      </c>
    </row>
    <row r="10" spans="1:19" x14ac:dyDescent="0.3">
      <c r="A10" s="77" t="s">
        <v>1990</v>
      </c>
      <c r="B10" s="59">
        <f>VLOOKUP($A10,'Return Data'!$B$7:$R$2292,3,0)</f>
        <v>44777</v>
      </c>
      <c r="C10" s="60">
        <f>VLOOKUP($A10,'Return Data'!$B$7:$R$2292,4,0)</f>
        <v>36.845399999999998</v>
      </c>
      <c r="D10" s="60">
        <f>VLOOKUP($A10,'Return Data'!$B$7:$R$2292,9,0)</f>
        <v>12.3056</v>
      </c>
      <c r="E10" s="61">
        <f t="shared" si="0"/>
        <v>19</v>
      </c>
      <c r="F10" s="60">
        <f>VLOOKUP($A10,'Return Data'!$B$7:$R$2292,10,0)</f>
        <v>5.8411</v>
      </c>
      <c r="G10" s="61">
        <f t="shared" si="1"/>
        <v>19</v>
      </c>
      <c r="H10" s="60">
        <f>VLOOKUP($A10,'Return Data'!$B$7:$R$2292,11,0)</f>
        <v>2.1545000000000001</v>
      </c>
      <c r="I10" s="61">
        <f t="shared" si="2"/>
        <v>23</v>
      </c>
      <c r="J10" s="60">
        <f>VLOOKUP($A10,'Return Data'!$B$7:$R$2292,12,0)</f>
        <v>0.39340000000000003</v>
      </c>
      <c r="K10" s="61">
        <f t="shared" si="3"/>
        <v>21</v>
      </c>
      <c r="L10" s="60">
        <f>VLOOKUP($A10,'Return Data'!$B$7:$R$2292,13,0)</f>
        <v>1.7749999999999999</v>
      </c>
      <c r="M10" s="61">
        <f t="shared" si="4"/>
        <v>22</v>
      </c>
      <c r="N10" s="60">
        <f>VLOOKUP($A10,'Return Data'!$B$7:$R$2292,17,0)</f>
        <v>2.3456000000000001</v>
      </c>
      <c r="O10" s="61">
        <f t="shared" si="5"/>
        <v>19</v>
      </c>
      <c r="P10" s="60">
        <f>VLOOKUP($A10,'Return Data'!$B$7:$R$2292,14,0)</f>
        <v>4.7682000000000002</v>
      </c>
      <c r="Q10" s="61">
        <f t="shared" si="6"/>
        <v>18</v>
      </c>
      <c r="R10" s="60">
        <f>VLOOKUP($A10,'Return Data'!$B$7:$R$2292,16,0)</f>
        <v>7.7461000000000002</v>
      </c>
      <c r="S10" s="62">
        <f t="shared" si="7"/>
        <v>17</v>
      </c>
    </row>
    <row r="11" spans="1:19" x14ac:dyDescent="0.3">
      <c r="A11" s="77" t="s">
        <v>1881</v>
      </c>
      <c r="B11" s="59">
        <f>VLOOKUP($A11,'Return Data'!$B$7:$R$2292,3,0)</f>
        <v>44777</v>
      </c>
      <c r="C11" s="60">
        <f>VLOOKUP($A11,'Return Data'!$B$7:$R$2292,4,0)</f>
        <v>65.3232</v>
      </c>
      <c r="D11" s="60">
        <f>VLOOKUP($A11,'Return Data'!$B$7:$R$2292,9,0)</f>
        <v>14.6668</v>
      </c>
      <c r="E11" s="61">
        <f t="shared" si="0"/>
        <v>15</v>
      </c>
      <c r="F11" s="60">
        <f>VLOOKUP($A11,'Return Data'!$B$7:$R$2292,10,0)</f>
        <v>7.16</v>
      </c>
      <c r="G11" s="61">
        <f t="shared" si="1"/>
        <v>15</v>
      </c>
      <c r="H11" s="60">
        <f>VLOOKUP($A11,'Return Data'!$B$7:$R$2292,11,0)</f>
        <v>2.8956</v>
      </c>
      <c r="I11" s="61">
        <f t="shared" si="2"/>
        <v>16</v>
      </c>
      <c r="J11" s="60">
        <f>VLOOKUP($A11,'Return Data'!$B$7:$R$2292,12,0)</f>
        <v>2.0977000000000001</v>
      </c>
      <c r="K11" s="61">
        <f t="shared" si="3"/>
        <v>10</v>
      </c>
      <c r="L11" s="60">
        <f>VLOOKUP($A11,'Return Data'!$B$7:$R$2292,13,0)</f>
        <v>2.7930000000000001</v>
      </c>
      <c r="M11" s="61">
        <f t="shared" si="4"/>
        <v>12</v>
      </c>
      <c r="N11" s="60">
        <f>VLOOKUP($A11,'Return Data'!$B$7:$R$2292,17,0)</f>
        <v>2.8370000000000002</v>
      </c>
      <c r="O11" s="61">
        <f t="shared" si="5"/>
        <v>11</v>
      </c>
      <c r="P11" s="60">
        <f>VLOOKUP($A11,'Return Data'!$B$7:$R$2292,14,0)</f>
        <v>5.0743</v>
      </c>
      <c r="Q11" s="61">
        <f t="shared" si="6"/>
        <v>17</v>
      </c>
      <c r="R11" s="60">
        <f>VLOOKUP($A11,'Return Data'!$B$7:$R$2292,16,0)</f>
        <v>8.2774999999999999</v>
      </c>
      <c r="S11" s="62">
        <f t="shared" si="7"/>
        <v>14</v>
      </c>
    </row>
    <row r="12" spans="1:19" x14ac:dyDescent="0.3">
      <c r="A12" s="77" t="s">
        <v>1269</v>
      </c>
      <c r="B12" s="59">
        <f>VLOOKUP($A12,'Return Data'!$B$7:$R$2292,3,0)</f>
        <v>44777</v>
      </c>
      <c r="C12" s="60">
        <f>VLOOKUP($A12,'Return Data'!$B$7:$R$2292,4,0)</f>
        <v>80.555400000000006</v>
      </c>
      <c r="D12" s="60">
        <f>VLOOKUP($A12,'Return Data'!$B$7:$R$2292,9,0)</f>
        <v>14.813499999999999</v>
      </c>
      <c r="E12" s="61">
        <f t="shared" si="0"/>
        <v>14</v>
      </c>
      <c r="F12" s="60">
        <f>VLOOKUP($A12,'Return Data'!$B$7:$R$2292,10,0)</f>
        <v>7.24</v>
      </c>
      <c r="G12" s="61">
        <f t="shared" si="1"/>
        <v>14</v>
      </c>
      <c r="H12" s="60">
        <f>VLOOKUP($A12,'Return Data'!$B$7:$R$2292,11,0)</f>
        <v>3.7153</v>
      </c>
      <c r="I12" s="61">
        <f t="shared" si="2"/>
        <v>12</v>
      </c>
      <c r="J12" s="60">
        <f>VLOOKUP($A12,'Return Data'!$B$7:$R$2292,12,0)</f>
        <v>2.2448000000000001</v>
      </c>
      <c r="K12" s="61">
        <f t="shared" si="3"/>
        <v>8</v>
      </c>
      <c r="L12" s="60">
        <f>VLOOKUP($A12,'Return Data'!$B$7:$R$2292,13,0)</f>
        <v>3.3689</v>
      </c>
      <c r="M12" s="61">
        <f t="shared" si="4"/>
        <v>3</v>
      </c>
      <c r="N12" s="60">
        <f>VLOOKUP($A12,'Return Data'!$B$7:$R$2292,17,0)</f>
        <v>3.7423000000000002</v>
      </c>
      <c r="O12" s="61">
        <f t="shared" si="5"/>
        <v>4</v>
      </c>
      <c r="P12" s="60">
        <f>VLOOKUP($A12,'Return Data'!$B$7:$R$2292,14,0)</f>
        <v>6.7301000000000002</v>
      </c>
      <c r="Q12" s="61">
        <f t="shared" si="6"/>
        <v>2</v>
      </c>
      <c r="R12" s="60">
        <f>VLOOKUP($A12,'Return Data'!$B$7:$R$2292,16,0)</f>
        <v>8.3285999999999998</v>
      </c>
      <c r="S12" s="62">
        <f t="shared" si="7"/>
        <v>13</v>
      </c>
    </row>
    <row r="13" spans="1:19" x14ac:dyDescent="0.3">
      <c r="A13" s="77" t="s">
        <v>1271</v>
      </c>
      <c r="B13" s="59">
        <f>VLOOKUP($A13,'Return Data'!$B$7:$R$2292,3,0)</f>
        <v>44777</v>
      </c>
      <c r="C13" s="60">
        <f>VLOOKUP($A13,'Return Data'!$B$7:$R$2292,4,0)</f>
        <v>20.926500000000001</v>
      </c>
      <c r="D13" s="60">
        <f>VLOOKUP($A13,'Return Data'!$B$7:$R$2292,9,0)</f>
        <v>20.6797</v>
      </c>
      <c r="E13" s="61">
        <f t="shared" si="0"/>
        <v>5</v>
      </c>
      <c r="F13" s="60">
        <f>VLOOKUP($A13,'Return Data'!$B$7:$R$2292,10,0)</f>
        <v>8.3628</v>
      </c>
      <c r="G13" s="61">
        <f t="shared" si="1"/>
        <v>7</v>
      </c>
      <c r="H13" s="60">
        <f>VLOOKUP($A13,'Return Data'!$B$7:$R$2292,11,0)</f>
        <v>4.4749999999999996</v>
      </c>
      <c r="I13" s="61">
        <f t="shared" si="2"/>
        <v>6</v>
      </c>
      <c r="J13" s="60">
        <f>VLOOKUP($A13,'Return Data'!$B$7:$R$2292,12,0)</f>
        <v>2.6614</v>
      </c>
      <c r="K13" s="61">
        <f t="shared" si="3"/>
        <v>3</v>
      </c>
      <c r="L13" s="60">
        <f>VLOOKUP($A13,'Return Data'!$B$7:$R$2292,13,0)</f>
        <v>3.8525999999999998</v>
      </c>
      <c r="M13" s="61">
        <f t="shared" si="4"/>
        <v>1</v>
      </c>
      <c r="N13" s="60">
        <f>VLOOKUP($A13,'Return Data'!$B$7:$R$2292,17,0)</f>
        <v>5.3042999999999996</v>
      </c>
      <c r="O13" s="61">
        <f t="shared" si="5"/>
        <v>1</v>
      </c>
      <c r="P13" s="60">
        <f>VLOOKUP($A13,'Return Data'!$B$7:$R$2292,14,0)</f>
        <v>6.8087</v>
      </c>
      <c r="Q13" s="61">
        <f t="shared" si="6"/>
        <v>1</v>
      </c>
      <c r="R13" s="60">
        <f>VLOOKUP($A13,'Return Data'!$B$7:$R$2292,16,0)</f>
        <v>9.1020000000000003</v>
      </c>
      <c r="S13" s="62">
        <f t="shared" si="7"/>
        <v>8</v>
      </c>
    </row>
    <row r="14" spans="1:19" x14ac:dyDescent="0.3">
      <c r="A14" s="77" t="s">
        <v>1274</v>
      </c>
      <c r="B14" s="59">
        <f>VLOOKUP($A14,'Return Data'!$B$7:$R$2292,3,0)</f>
        <v>44777</v>
      </c>
      <c r="C14" s="60">
        <f>VLOOKUP($A14,'Return Data'!$B$7:$R$2292,4,0)</f>
        <v>53.220199999999998</v>
      </c>
      <c r="D14" s="60">
        <f>VLOOKUP($A14,'Return Data'!$B$7:$R$2292,9,0)</f>
        <v>16.9527</v>
      </c>
      <c r="E14" s="61">
        <f t="shared" si="0"/>
        <v>7</v>
      </c>
      <c r="F14" s="60">
        <f>VLOOKUP($A14,'Return Data'!$B$7:$R$2292,10,0)</f>
        <v>7.5727000000000002</v>
      </c>
      <c r="G14" s="61">
        <f t="shared" si="1"/>
        <v>10</v>
      </c>
      <c r="H14" s="60">
        <f>VLOOKUP($A14,'Return Data'!$B$7:$R$2292,11,0)</f>
        <v>3.9944000000000002</v>
      </c>
      <c r="I14" s="61">
        <f t="shared" si="2"/>
        <v>8</v>
      </c>
      <c r="J14" s="60">
        <f>VLOOKUP($A14,'Return Data'!$B$7:$R$2292,12,0)</f>
        <v>2.7404999999999999</v>
      </c>
      <c r="K14" s="61">
        <f t="shared" si="3"/>
        <v>2</v>
      </c>
      <c r="L14" s="60">
        <f>VLOOKUP($A14,'Return Data'!$B$7:$R$2292,13,0)</f>
        <v>3.5009999999999999</v>
      </c>
      <c r="M14" s="61">
        <f t="shared" si="4"/>
        <v>2</v>
      </c>
      <c r="N14" s="60">
        <f>VLOOKUP($A14,'Return Data'!$B$7:$R$2292,17,0)</f>
        <v>2.7038000000000002</v>
      </c>
      <c r="O14" s="61">
        <f t="shared" si="5"/>
        <v>14</v>
      </c>
      <c r="P14" s="60">
        <f>VLOOKUP($A14,'Return Data'!$B$7:$R$2292,14,0)</f>
        <v>4.7060000000000004</v>
      </c>
      <c r="Q14" s="61">
        <f t="shared" si="6"/>
        <v>20</v>
      </c>
      <c r="R14" s="60">
        <f>VLOOKUP($A14,'Return Data'!$B$7:$R$2292,16,0)</f>
        <v>7.4016999999999999</v>
      </c>
      <c r="S14" s="62">
        <f t="shared" si="7"/>
        <v>23</v>
      </c>
    </row>
    <row r="15" spans="1:19" x14ac:dyDescent="0.3">
      <c r="A15" s="77" t="s">
        <v>1276</v>
      </c>
      <c r="B15" s="59">
        <f>VLOOKUP($A15,'Return Data'!$B$7:$R$2292,3,0)</f>
        <v>44777</v>
      </c>
      <c r="C15" s="60">
        <f>VLOOKUP($A15,'Return Data'!$B$7:$R$2292,4,0)</f>
        <v>46.623800000000003</v>
      </c>
      <c r="D15" s="60">
        <f>VLOOKUP($A15,'Return Data'!$B$7:$R$2292,9,0)</f>
        <v>14.9559</v>
      </c>
      <c r="E15" s="61">
        <f t="shared" si="0"/>
        <v>12</v>
      </c>
      <c r="F15" s="60">
        <f>VLOOKUP($A15,'Return Data'!$B$7:$R$2292,10,0)</f>
        <v>7.7569999999999997</v>
      </c>
      <c r="G15" s="61">
        <f t="shared" si="1"/>
        <v>9</v>
      </c>
      <c r="H15" s="60">
        <f>VLOOKUP($A15,'Return Data'!$B$7:$R$2292,11,0)</f>
        <v>2.9847000000000001</v>
      </c>
      <c r="I15" s="61">
        <f t="shared" si="2"/>
        <v>15</v>
      </c>
      <c r="J15" s="60">
        <f>VLOOKUP($A15,'Return Data'!$B$7:$R$2292,12,0)</f>
        <v>0.95709999999999995</v>
      </c>
      <c r="K15" s="61">
        <f t="shared" si="3"/>
        <v>16</v>
      </c>
      <c r="L15" s="60">
        <f>VLOOKUP($A15,'Return Data'!$B$7:$R$2292,13,0)</f>
        <v>2.2559</v>
      </c>
      <c r="M15" s="61">
        <f t="shared" si="4"/>
        <v>16</v>
      </c>
      <c r="N15" s="60">
        <f>VLOOKUP($A15,'Return Data'!$B$7:$R$2292,17,0)</f>
        <v>2.6996000000000002</v>
      </c>
      <c r="O15" s="61">
        <f t="shared" si="5"/>
        <v>15</v>
      </c>
      <c r="P15" s="60">
        <f>VLOOKUP($A15,'Return Data'!$B$7:$R$2292,14,0)</f>
        <v>5.1786000000000003</v>
      </c>
      <c r="Q15" s="61">
        <f t="shared" si="6"/>
        <v>16</v>
      </c>
      <c r="R15" s="60">
        <f>VLOOKUP($A15,'Return Data'!$B$7:$R$2292,16,0)</f>
        <v>7.7187999999999999</v>
      </c>
      <c r="S15" s="62">
        <f t="shared" si="7"/>
        <v>19</v>
      </c>
    </row>
    <row r="16" spans="1:19" x14ac:dyDescent="0.3">
      <c r="A16" s="77" t="s">
        <v>1278</v>
      </c>
      <c r="B16" s="59">
        <f>VLOOKUP($A16,'Return Data'!$B$7:$R$2292,3,0)</f>
        <v>44777</v>
      </c>
      <c r="C16" s="60">
        <f>VLOOKUP($A16,'Return Data'!$B$7:$R$2292,4,0)</f>
        <v>85.930599999999998</v>
      </c>
      <c r="D16" s="60">
        <f>VLOOKUP($A16,'Return Data'!$B$7:$R$2292,9,0)</f>
        <v>13.2605</v>
      </c>
      <c r="E16" s="61">
        <f t="shared" si="0"/>
        <v>18</v>
      </c>
      <c r="F16" s="60">
        <f>VLOOKUP($A16,'Return Data'!$B$7:$R$2292,10,0)</f>
        <v>3.4937</v>
      </c>
      <c r="G16" s="61">
        <f t="shared" si="1"/>
        <v>23</v>
      </c>
      <c r="H16" s="60">
        <f>VLOOKUP($A16,'Return Data'!$B$7:$R$2292,11,0)</f>
        <v>5.4135</v>
      </c>
      <c r="I16" s="61">
        <f t="shared" si="2"/>
        <v>3</v>
      </c>
      <c r="J16" s="60">
        <f>VLOOKUP($A16,'Return Data'!$B$7:$R$2292,12,0)</f>
        <v>1.2678</v>
      </c>
      <c r="K16" s="61">
        <f t="shared" si="3"/>
        <v>15</v>
      </c>
      <c r="L16" s="60">
        <f>VLOOKUP($A16,'Return Data'!$B$7:$R$2292,13,0)</f>
        <v>3.1829000000000001</v>
      </c>
      <c r="M16" s="61">
        <f t="shared" si="4"/>
        <v>5</v>
      </c>
      <c r="N16" s="60">
        <f>VLOOKUP($A16,'Return Data'!$B$7:$R$2292,17,0)</f>
        <v>3.5141</v>
      </c>
      <c r="O16" s="61">
        <f t="shared" si="5"/>
        <v>6</v>
      </c>
      <c r="P16" s="60">
        <f>VLOOKUP($A16,'Return Data'!$B$7:$R$2292,14,0)</f>
        <v>6.5892999999999997</v>
      </c>
      <c r="Q16" s="61">
        <f t="shared" si="6"/>
        <v>3</v>
      </c>
      <c r="R16" s="60">
        <f>VLOOKUP($A16,'Return Data'!$B$7:$R$2292,16,0)</f>
        <v>8.5882000000000005</v>
      </c>
      <c r="S16" s="62">
        <f t="shared" si="7"/>
        <v>10</v>
      </c>
    </row>
    <row r="17" spans="1:19" x14ac:dyDescent="0.3">
      <c r="A17" s="77" t="s">
        <v>1280</v>
      </c>
      <c r="B17" s="59">
        <f>VLOOKUP($A17,'Return Data'!$B$7:$R$2292,3,0)</f>
        <v>44777</v>
      </c>
      <c r="C17" s="60">
        <f>VLOOKUP($A17,'Return Data'!$B$7:$R$2292,4,0)</f>
        <v>18.757100000000001</v>
      </c>
      <c r="D17" s="60">
        <f>VLOOKUP($A17,'Return Data'!$B$7:$R$2292,9,0)</f>
        <v>19.319199999999999</v>
      </c>
      <c r="E17" s="61">
        <f t="shared" si="0"/>
        <v>6</v>
      </c>
      <c r="F17" s="60">
        <f>VLOOKUP($A17,'Return Data'!$B$7:$R$2292,10,0)</f>
        <v>9.9764999999999997</v>
      </c>
      <c r="G17" s="61">
        <f t="shared" si="1"/>
        <v>5</v>
      </c>
      <c r="H17" s="60">
        <f>VLOOKUP($A17,'Return Data'!$B$7:$R$2292,11,0)</f>
        <v>5.5317999999999996</v>
      </c>
      <c r="I17" s="61">
        <f t="shared" si="2"/>
        <v>2</v>
      </c>
      <c r="J17" s="60">
        <f>VLOOKUP($A17,'Return Data'!$B$7:$R$2292,12,0)</f>
        <v>1.7082999999999999</v>
      </c>
      <c r="K17" s="61">
        <f t="shared" si="3"/>
        <v>12</v>
      </c>
      <c r="L17" s="60">
        <f>VLOOKUP($A17,'Return Data'!$B$7:$R$2292,13,0)</f>
        <v>2.11</v>
      </c>
      <c r="M17" s="61">
        <f t="shared" si="4"/>
        <v>18</v>
      </c>
      <c r="N17" s="60">
        <f>VLOOKUP($A17,'Return Data'!$B$7:$R$2292,17,0)</f>
        <v>2.5541999999999998</v>
      </c>
      <c r="O17" s="61">
        <f t="shared" si="5"/>
        <v>17</v>
      </c>
      <c r="P17" s="60">
        <f>VLOOKUP($A17,'Return Data'!$B$7:$R$2292,14,0)</f>
        <v>4.2392000000000003</v>
      </c>
      <c r="Q17" s="61">
        <f t="shared" si="6"/>
        <v>22</v>
      </c>
      <c r="R17" s="60">
        <f>VLOOKUP($A17,'Return Data'!$B$7:$R$2292,16,0)</f>
        <v>6.7081</v>
      </c>
      <c r="S17" s="62">
        <f t="shared" si="7"/>
        <v>24</v>
      </c>
    </row>
    <row r="18" spans="1:19" x14ac:dyDescent="0.3">
      <c r="A18" s="77" t="s">
        <v>1281</v>
      </c>
      <c r="B18" s="59">
        <f>VLOOKUP($A18,'Return Data'!$B$7:$R$2292,3,0)</f>
        <v>44777</v>
      </c>
      <c r="C18" s="60">
        <f>VLOOKUP($A18,'Return Data'!$B$7:$R$2292,4,0)</f>
        <v>30.326899999999998</v>
      </c>
      <c r="D18" s="60">
        <f>VLOOKUP($A18,'Return Data'!$B$7:$R$2292,9,0)</f>
        <v>15.5579</v>
      </c>
      <c r="E18" s="61">
        <f t="shared" si="0"/>
        <v>10</v>
      </c>
      <c r="F18" s="60">
        <f>VLOOKUP($A18,'Return Data'!$B$7:$R$2292,10,0)</f>
        <v>7.3769</v>
      </c>
      <c r="G18" s="61">
        <f t="shared" si="1"/>
        <v>12</v>
      </c>
      <c r="H18" s="60">
        <f>VLOOKUP($A18,'Return Data'!$B$7:$R$2292,11,0)</f>
        <v>2.3462999999999998</v>
      </c>
      <c r="I18" s="61">
        <f t="shared" si="2"/>
        <v>21</v>
      </c>
      <c r="J18" s="60">
        <f>VLOOKUP($A18,'Return Data'!$B$7:$R$2292,12,0)</f>
        <v>1.3587</v>
      </c>
      <c r="K18" s="61">
        <f t="shared" si="3"/>
        <v>14</v>
      </c>
      <c r="L18" s="60">
        <f>VLOOKUP($A18,'Return Data'!$B$7:$R$2292,13,0)</f>
        <v>2.3222999999999998</v>
      </c>
      <c r="M18" s="61">
        <f t="shared" si="4"/>
        <v>14</v>
      </c>
      <c r="N18" s="60">
        <f>VLOOKUP($A18,'Return Data'!$B$7:$R$2292,17,0)</f>
        <v>2.8111999999999999</v>
      </c>
      <c r="O18" s="61">
        <f t="shared" si="5"/>
        <v>12</v>
      </c>
      <c r="P18" s="60">
        <f>VLOOKUP($A18,'Return Data'!$B$7:$R$2292,14,0)</f>
        <v>6.5086000000000004</v>
      </c>
      <c r="Q18" s="61">
        <f t="shared" si="6"/>
        <v>4</v>
      </c>
      <c r="R18" s="60">
        <f>VLOOKUP($A18,'Return Data'!$B$7:$R$2292,16,0)</f>
        <v>9.1075999999999997</v>
      </c>
      <c r="S18" s="62">
        <f t="shared" si="7"/>
        <v>7</v>
      </c>
    </row>
    <row r="19" spans="1:19" x14ac:dyDescent="0.3">
      <c r="A19" s="77" t="s">
        <v>1284</v>
      </c>
      <c r="B19" s="59">
        <f>VLOOKUP($A19,'Return Data'!$B$7:$R$2292,3,0)</f>
        <v>44777</v>
      </c>
      <c r="C19" s="60">
        <f>VLOOKUP($A19,'Return Data'!$B$7:$R$2292,4,0)</f>
        <v>2489.6473000000001</v>
      </c>
      <c r="D19" s="60">
        <f>VLOOKUP($A19,'Return Data'!$B$7:$R$2292,9,0)</f>
        <v>10.4978</v>
      </c>
      <c r="E19" s="61">
        <f t="shared" si="0"/>
        <v>22</v>
      </c>
      <c r="F19" s="60">
        <f>VLOOKUP($A19,'Return Data'!$B$7:$R$2292,10,0)</f>
        <v>6.8117000000000001</v>
      </c>
      <c r="G19" s="61">
        <f t="shared" si="1"/>
        <v>16</v>
      </c>
      <c r="H19" s="60">
        <f>VLOOKUP($A19,'Return Data'!$B$7:$R$2292,11,0)</f>
        <v>5.5471000000000004</v>
      </c>
      <c r="I19" s="61">
        <f t="shared" si="2"/>
        <v>1</v>
      </c>
      <c r="J19" s="60">
        <f>VLOOKUP($A19,'Return Data'!$B$7:$R$2292,12,0)</f>
        <v>2.7745000000000002</v>
      </c>
      <c r="K19" s="61">
        <f t="shared" si="3"/>
        <v>1</v>
      </c>
      <c r="L19" s="60">
        <f>VLOOKUP($A19,'Return Data'!$B$7:$R$2292,13,0)</f>
        <v>3.0977000000000001</v>
      </c>
      <c r="M19" s="61">
        <f t="shared" si="4"/>
        <v>8</v>
      </c>
      <c r="N19" s="60">
        <f>VLOOKUP($A19,'Return Data'!$B$7:$R$2292,17,0)</f>
        <v>1.9924999999999999</v>
      </c>
      <c r="O19" s="61">
        <f t="shared" si="5"/>
        <v>22</v>
      </c>
      <c r="P19" s="60">
        <f>VLOOKUP($A19,'Return Data'!$B$7:$R$2292,14,0)</f>
        <v>3.9651000000000001</v>
      </c>
      <c r="Q19" s="61">
        <f t="shared" si="6"/>
        <v>23</v>
      </c>
      <c r="R19" s="60">
        <f>VLOOKUP($A19,'Return Data'!$B$7:$R$2292,16,0)</f>
        <v>7.4893000000000001</v>
      </c>
      <c r="S19" s="62">
        <f t="shared" si="7"/>
        <v>22</v>
      </c>
    </row>
    <row r="20" spans="1:19" x14ac:dyDescent="0.3">
      <c r="A20" s="77" t="s">
        <v>1285</v>
      </c>
      <c r="B20" s="59">
        <f>VLOOKUP($A20,'Return Data'!$B$7:$R$2292,3,0)</f>
        <v>44777</v>
      </c>
      <c r="C20" s="60">
        <f>VLOOKUP($A20,'Return Data'!$B$7:$R$2292,4,0)</f>
        <v>88.018199999999993</v>
      </c>
      <c r="D20" s="60">
        <f>VLOOKUP($A20,'Return Data'!$B$7:$R$2292,9,0)</f>
        <v>13.8552</v>
      </c>
      <c r="E20" s="61">
        <f t="shared" si="0"/>
        <v>17</v>
      </c>
      <c r="F20" s="60">
        <f>VLOOKUP($A20,'Return Data'!$B$7:$R$2292,10,0)</f>
        <v>4.3365999999999998</v>
      </c>
      <c r="G20" s="61">
        <f t="shared" si="1"/>
        <v>22</v>
      </c>
      <c r="H20" s="60">
        <f>VLOOKUP($A20,'Return Data'!$B$7:$R$2292,11,0)</f>
        <v>1.8747</v>
      </c>
      <c r="I20" s="61">
        <f t="shared" si="2"/>
        <v>24</v>
      </c>
      <c r="J20" s="60">
        <f>VLOOKUP($A20,'Return Data'!$B$7:$R$2292,12,0)</f>
        <v>0.79379999999999995</v>
      </c>
      <c r="K20" s="61">
        <f t="shared" si="3"/>
        <v>19</v>
      </c>
      <c r="L20" s="60">
        <f>VLOOKUP($A20,'Return Data'!$B$7:$R$2292,13,0)</f>
        <v>2.4653999999999998</v>
      </c>
      <c r="M20" s="61">
        <f t="shared" si="4"/>
        <v>13</v>
      </c>
      <c r="N20" s="60">
        <f>VLOOKUP($A20,'Return Data'!$B$7:$R$2292,17,0)</f>
        <v>3.3982000000000001</v>
      </c>
      <c r="O20" s="61">
        <f t="shared" si="5"/>
        <v>8</v>
      </c>
      <c r="P20" s="60">
        <f>VLOOKUP($A20,'Return Data'!$B$7:$R$2292,14,0)</f>
        <v>5.9330999999999996</v>
      </c>
      <c r="Q20" s="61">
        <f t="shared" si="6"/>
        <v>9</v>
      </c>
      <c r="R20" s="60">
        <f>VLOOKUP($A20,'Return Data'!$B$7:$R$2292,16,0)</f>
        <v>8.3567</v>
      </c>
      <c r="S20" s="62">
        <f t="shared" si="7"/>
        <v>12</v>
      </c>
    </row>
    <row r="21" spans="1:19" x14ac:dyDescent="0.3">
      <c r="A21" s="77" t="s">
        <v>1287</v>
      </c>
      <c r="B21" s="59">
        <f>VLOOKUP($A21,'Return Data'!$B$7:$R$2292,3,0)</f>
        <v>44777</v>
      </c>
      <c r="C21" s="60">
        <f>VLOOKUP($A21,'Return Data'!$B$7:$R$2292,4,0)</f>
        <v>61.022399999999998</v>
      </c>
      <c r="D21" s="60">
        <f>VLOOKUP($A21,'Return Data'!$B$7:$R$2292,9,0)</f>
        <v>15.326000000000001</v>
      </c>
      <c r="E21" s="61">
        <f t="shared" si="0"/>
        <v>11</v>
      </c>
      <c r="F21" s="60">
        <f>VLOOKUP($A21,'Return Data'!$B$7:$R$2292,10,0)</f>
        <v>7.9583000000000004</v>
      </c>
      <c r="G21" s="61">
        <f t="shared" si="1"/>
        <v>8</v>
      </c>
      <c r="H21" s="60">
        <f>VLOOKUP($A21,'Return Data'!$B$7:$R$2292,11,0)</f>
        <v>4.7343999999999999</v>
      </c>
      <c r="I21" s="61">
        <f t="shared" si="2"/>
        <v>5</v>
      </c>
      <c r="J21" s="60">
        <f>VLOOKUP($A21,'Return Data'!$B$7:$R$2292,12,0)</f>
        <v>1.9772000000000001</v>
      </c>
      <c r="K21" s="61">
        <f t="shared" si="3"/>
        <v>11</v>
      </c>
      <c r="L21" s="60">
        <f>VLOOKUP($A21,'Return Data'!$B$7:$R$2292,13,0)</f>
        <v>2.8647999999999998</v>
      </c>
      <c r="M21" s="61">
        <f t="shared" si="4"/>
        <v>11</v>
      </c>
      <c r="N21" s="60">
        <f>VLOOKUP($A21,'Return Data'!$B$7:$R$2292,17,0)</f>
        <v>3.0061</v>
      </c>
      <c r="O21" s="61">
        <f t="shared" si="5"/>
        <v>10</v>
      </c>
      <c r="P21" s="60">
        <f>VLOOKUP($A21,'Return Data'!$B$7:$R$2292,14,0)</f>
        <v>5.4432</v>
      </c>
      <c r="Q21" s="61">
        <f t="shared" si="6"/>
        <v>13</v>
      </c>
      <c r="R21" s="60">
        <f>VLOOKUP($A21,'Return Data'!$B$7:$R$2292,16,0)</f>
        <v>9.0336999999999996</v>
      </c>
      <c r="S21" s="62">
        <f t="shared" si="7"/>
        <v>9</v>
      </c>
    </row>
    <row r="22" spans="1:19" x14ac:dyDescent="0.3">
      <c r="A22" s="77" t="s">
        <v>1289</v>
      </c>
      <c r="B22" s="59">
        <f>VLOOKUP($A22,'Return Data'!$B$7:$R$2292,3,0)</f>
        <v>44777</v>
      </c>
      <c r="C22" s="60">
        <f>VLOOKUP($A22,'Return Data'!$B$7:$R$2292,4,0)</f>
        <v>53.393799999999999</v>
      </c>
      <c r="D22" s="60">
        <f>VLOOKUP($A22,'Return Data'!$B$7:$R$2292,9,0)</f>
        <v>10.741400000000001</v>
      </c>
      <c r="E22" s="61">
        <f t="shared" si="0"/>
        <v>21</v>
      </c>
      <c r="F22" s="60">
        <f>VLOOKUP($A22,'Return Data'!$B$7:$R$2292,10,0)</f>
        <v>6.0922000000000001</v>
      </c>
      <c r="G22" s="61">
        <f t="shared" si="1"/>
        <v>18</v>
      </c>
      <c r="H22" s="60">
        <f>VLOOKUP($A22,'Return Data'!$B$7:$R$2292,11,0)</f>
        <v>2.8321999999999998</v>
      </c>
      <c r="I22" s="61">
        <f t="shared" si="2"/>
        <v>17</v>
      </c>
      <c r="J22" s="60">
        <f>VLOOKUP($A22,'Return Data'!$B$7:$R$2292,12,0)</f>
        <v>2.3022</v>
      </c>
      <c r="K22" s="61">
        <f t="shared" si="3"/>
        <v>7</v>
      </c>
      <c r="L22" s="60">
        <f>VLOOKUP($A22,'Return Data'!$B$7:$R$2292,13,0)</f>
        <v>2.2696999999999998</v>
      </c>
      <c r="M22" s="61">
        <f t="shared" si="4"/>
        <v>15</v>
      </c>
      <c r="N22" s="60">
        <f>VLOOKUP($A22,'Return Data'!$B$7:$R$2292,17,0)</f>
        <v>3.1263999999999998</v>
      </c>
      <c r="O22" s="61">
        <f t="shared" si="5"/>
        <v>9</v>
      </c>
      <c r="P22" s="60">
        <f>VLOOKUP($A22,'Return Data'!$B$7:$R$2292,14,0)</f>
        <v>5.5277000000000003</v>
      </c>
      <c r="Q22" s="61">
        <f t="shared" si="6"/>
        <v>11</v>
      </c>
      <c r="R22" s="60">
        <f>VLOOKUP($A22,'Return Data'!$B$7:$R$2292,16,0)</f>
        <v>7.7243000000000004</v>
      </c>
      <c r="S22" s="62">
        <f t="shared" si="7"/>
        <v>18</v>
      </c>
    </row>
    <row r="23" spans="1:19" x14ac:dyDescent="0.3">
      <c r="A23" s="77" t="s">
        <v>1292</v>
      </c>
      <c r="B23" s="59">
        <f>VLOOKUP($A23,'Return Data'!$B$7:$R$2292,3,0)</f>
        <v>44777</v>
      </c>
      <c r="C23" s="60">
        <f>VLOOKUP($A23,'Return Data'!$B$7:$R$2292,4,0)</f>
        <v>34.054200000000002</v>
      </c>
      <c r="D23" s="60">
        <f>VLOOKUP($A23,'Return Data'!$B$7:$R$2292,9,0)</f>
        <v>14.3803</v>
      </c>
      <c r="E23" s="61">
        <f t="shared" si="0"/>
        <v>16</v>
      </c>
      <c r="F23" s="60">
        <f>VLOOKUP($A23,'Return Data'!$B$7:$R$2292,10,0)</f>
        <v>5.3296000000000001</v>
      </c>
      <c r="G23" s="61">
        <f t="shared" si="1"/>
        <v>21</v>
      </c>
      <c r="H23" s="60">
        <f>VLOOKUP($A23,'Return Data'!$B$7:$R$2292,11,0)</f>
        <v>2.2823000000000002</v>
      </c>
      <c r="I23" s="61">
        <f t="shared" si="2"/>
        <v>22</v>
      </c>
      <c r="J23" s="60">
        <f>VLOOKUP($A23,'Return Data'!$B$7:$R$2292,12,0)</f>
        <v>0.86819999999999997</v>
      </c>
      <c r="K23" s="61">
        <f t="shared" si="3"/>
        <v>17</v>
      </c>
      <c r="L23" s="60">
        <f>VLOOKUP($A23,'Return Data'!$B$7:$R$2292,13,0)</f>
        <v>2.1808000000000001</v>
      </c>
      <c r="M23" s="61">
        <f t="shared" si="4"/>
        <v>17</v>
      </c>
      <c r="N23" s="60">
        <f>VLOOKUP($A23,'Return Data'!$B$7:$R$2292,17,0)</f>
        <v>2.6</v>
      </c>
      <c r="O23" s="61">
        <f t="shared" si="5"/>
        <v>16</v>
      </c>
      <c r="P23" s="60">
        <f>VLOOKUP($A23,'Return Data'!$B$7:$R$2292,14,0)</f>
        <v>5.6872999999999996</v>
      </c>
      <c r="Q23" s="61">
        <f t="shared" si="6"/>
        <v>10</v>
      </c>
      <c r="R23" s="60">
        <f>VLOOKUP($A23,'Return Data'!$B$7:$R$2292,16,0)</f>
        <v>9.6297999999999995</v>
      </c>
      <c r="S23" s="62">
        <f t="shared" si="7"/>
        <v>1</v>
      </c>
    </row>
    <row r="24" spans="1:19" x14ac:dyDescent="0.3">
      <c r="A24" s="77" t="s">
        <v>1294</v>
      </c>
      <c r="B24" s="59">
        <f>VLOOKUP($A24,'Return Data'!$B$7:$R$2292,3,0)</f>
        <v>44777</v>
      </c>
      <c r="C24" s="60">
        <f>VLOOKUP($A24,'Return Data'!$B$7:$R$2292,4,0)</f>
        <v>26.033300000000001</v>
      </c>
      <c r="D24" s="60">
        <f>VLOOKUP($A24,'Return Data'!$B$7:$R$2292,9,0)</f>
        <v>11.9377</v>
      </c>
      <c r="E24" s="61">
        <f t="shared" si="0"/>
        <v>20</v>
      </c>
      <c r="F24" s="60">
        <f>VLOOKUP($A24,'Return Data'!$B$7:$R$2292,10,0)</f>
        <v>6.4284999999999997</v>
      </c>
      <c r="G24" s="61">
        <f t="shared" si="1"/>
        <v>17</v>
      </c>
      <c r="H24" s="60">
        <f>VLOOKUP($A24,'Return Data'!$B$7:$R$2292,11,0)</f>
        <v>3.9336000000000002</v>
      </c>
      <c r="I24" s="61">
        <f t="shared" si="2"/>
        <v>10</v>
      </c>
      <c r="J24" s="60">
        <f>VLOOKUP($A24,'Return Data'!$B$7:$R$2292,12,0)</f>
        <v>2.1717</v>
      </c>
      <c r="K24" s="61">
        <f t="shared" si="3"/>
        <v>9</v>
      </c>
      <c r="L24" s="60">
        <f>VLOOKUP($A24,'Return Data'!$B$7:$R$2292,13,0)</f>
        <v>3.3047</v>
      </c>
      <c r="M24" s="61">
        <f t="shared" si="4"/>
        <v>4</v>
      </c>
      <c r="N24" s="60">
        <f>VLOOKUP($A24,'Return Data'!$B$7:$R$2292,17,0)</f>
        <v>3.8643000000000001</v>
      </c>
      <c r="O24" s="61">
        <f t="shared" si="5"/>
        <v>2</v>
      </c>
      <c r="P24" s="60">
        <f>VLOOKUP($A24,'Return Data'!$B$7:$R$2292,14,0)</f>
        <v>5.4889999999999999</v>
      </c>
      <c r="Q24" s="61">
        <f t="shared" si="6"/>
        <v>12</v>
      </c>
      <c r="R24" s="60">
        <f>VLOOKUP($A24,'Return Data'!$B$7:$R$2292,16,0)</f>
        <v>7.7847</v>
      </c>
      <c r="S24" s="62">
        <f t="shared" si="7"/>
        <v>16</v>
      </c>
    </row>
    <row r="25" spans="1:19" x14ac:dyDescent="0.3">
      <c r="A25" s="77" t="s">
        <v>1295</v>
      </c>
      <c r="B25" s="59">
        <f>VLOOKUP($A25,'Return Data'!$B$7:$R$2292,3,0)</f>
        <v>44777</v>
      </c>
      <c r="C25" s="60">
        <f>VLOOKUP($A25,'Return Data'!$B$7:$R$2292,4,0)</f>
        <v>54.810899999999997</v>
      </c>
      <c r="D25" s="60">
        <f>VLOOKUP($A25,'Return Data'!$B$7:$R$2292,9,0)</f>
        <v>5.2693000000000003</v>
      </c>
      <c r="E25" s="61">
        <f t="shared" si="0"/>
        <v>24</v>
      </c>
      <c r="F25" s="60">
        <f>VLOOKUP($A25,'Return Data'!$B$7:$R$2292,10,0)</f>
        <v>5.7809999999999997</v>
      </c>
      <c r="G25" s="61">
        <f t="shared" si="1"/>
        <v>20</v>
      </c>
      <c r="H25" s="60">
        <f>VLOOKUP($A25,'Return Data'!$B$7:$R$2292,11,0)</f>
        <v>3.5386000000000002</v>
      </c>
      <c r="I25" s="61">
        <f t="shared" si="2"/>
        <v>13</v>
      </c>
      <c r="J25" s="60">
        <f>VLOOKUP($A25,'Return Data'!$B$7:$R$2292,12,0)</f>
        <v>2.6562999999999999</v>
      </c>
      <c r="K25" s="61">
        <f t="shared" si="3"/>
        <v>4</v>
      </c>
      <c r="L25" s="60">
        <f>VLOOKUP($A25,'Return Data'!$B$7:$R$2292,13,0)</f>
        <v>3.1591</v>
      </c>
      <c r="M25" s="61">
        <f t="shared" si="4"/>
        <v>6</v>
      </c>
      <c r="N25" s="60">
        <f>VLOOKUP($A25,'Return Data'!$B$7:$R$2292,17,0)</f>
        <v>3.4796</v>
      </c>
      <c r="O25" s="61">
        <f t="shared" si="5"/>
        <v>7</v>
      </c>
      <c r="P25" s="60">
        <f>VLOOKUP($A25,'Return Data'!$B$7:$R$2292,14,0)</f>
        <v>6.2123999999999997</v>
      </c>
      <c r="Q25" s="61">
        <f t="shared" si="6"/>
        <v>6</v>
      </c>
      <c r="R25" s="60">
        <f>VLOOKUP($A25,'Return Data'!$B$7:$R$2292,16,0)</f>
        <v>9.4153000000000002</v>
      </c>
      <c r="S25" s="62">
        <f t="shared" si="7"/>
        <v>2</v>
      </c>
    </row>
    <row r="26" spans="1:19" x14ac:dyDescent="0.3">
      <c r="A26" s="77" t="s">
        <v>1297</v>
      </c>
      <c r="B26" s="59">
        <f>VLOOKUP($A26,'Return Data'!$B$7:$R$2292,3,0)</f>
        <v>44777</v>
      </c>
      <c r="C26" s="60">
        <f>VLOOKUP($A26,'Return Data'!$B$7:$R$2292,4,0)</f>
        <v>69.036100000000005</v>
      </c>
      <c r="D26" s="60">
        <f>VLOOKUP($A26,'Return Data'!$B$7:$R$2292,9,0)</f>
        <v>14.9329</v>
      </c>
      <c r="E26" s="61">
        <f t="shared" si="0"/>
        <v>13</v>
      </c>
      <c r="F26" s="60">
        <f>VLOOKUP($A26,'Return Data'!$B$7:$R$2292,10,0)</f>
        <v>9.0196000000000005</v>
      </c>
      <c r="G26" s="61">
        <f t="shared" si="1"/>
        <v>6</v>
      </c>
      <c r="H26" s="60">
        <f>VLOOKUP($A26,'Return Data'!$B$7:$R$2292,11,0)</f>
        <v>5.3696999999999999</v>
      </c>
      <c r="I26" s="61">
        <f t="shared" si="2"/>
        <v>4</v>
      </c>
      <c r="J26" s="60">
        <f>VLOOKUP($A26,'Return Data'!$B$7:$R$2292,12,0)</f>
        <v>2.3875000000000002</v>
      </c>
      <c r="K26" s="61">
        <f t="shared" si="3"/>
        <v>6</v>
      </c>
      <c r="L26" s="60">
        <f>VLOOKUP($A26,'Return Data'!$B$7:$R$2292,13,0)</f>
        <v>2.9967999999999999</v>
      </c>
      <c r="M26" s="61">
        <f t="shared" si="4"/>
        <v>9</v>
      </c>
      <c r="N26" s="60">
        <f>VLOOKUP($A26,'Return Data'!$B$7:$R$2292,17,0)</f>
        <v>2.3422000000000001</v>
      </c>
      <c r="O26" s="61">
        <f t="shared" si="5"/>
        <v>20</v>
      </c>
      <c r="P26" s="60">
        <f>VLOOKUP($A26,'Return Data'!$B$7:$R$2292,14,0)</f>
        <v>4.5411999999999999</v>
      </c>
      <c r="Q26" s="61">
        <f t="shared" si="6"/>
        <v>21</v>
      </c>
      <c r="R26" s="60">
        <f>VLOOKUP($A26,'Return Data'!$B$7:$R$2292,16,0)</f>
        <v>8.1615000000000002</v>
      </c>
      <c r="S26" s="62">
        <f t="shared" si="7"/>
        <v>15</v>
      </c>
    </row>
    <row r="27" spans="1:19" x14ac:dyDescent="0.3">
      <c r="A27" s="77" t="s">
        <v>1299</v>
      </c>
      <c r="B27" s="59">
        <f>VLOOKUP($A27,'Return Data'!$B$7:$R$2292,3,0)</f>
        <v>44777</v>
      </c>
      <c r="C27" s="60">
        <f>VLOOKUP($A27,'Return Data'!$B$7:$R$2292,4,0)</f>
        <v>52.027999999999999</v>
      </c>
      <c r="D27" s="60">
        <f>VLOOKUP($A27,'Return Data'!$B$7:$R$2292,9,0)</f>
        <v>8.0592000000000006</v>
      </c>
      <c r="E27" s="61">
        <f t="shared" si="0"/>
        <v>23</v>
      </c>
      <c r="F27" s="60">
        <f>VLOOKUP($A27,'Return Data'!$B$7:$R$2292,10,0)</f>
        <v>2.8214999999999999</v>
      </c>
      <c r="G27" s="61">
        <f t="shared" si="1"/>
        <v>24</v>
      </c>
      <c r="H27" s="60">
        <f>VLOOKUP($A27,'Return Data'!$B$7:$R$2292,11,0)</f>
        <v>2.6463000000000001</v>
      </c>
      <c r="I27" s="61">
        <f t="shared" si="2"/>
        <v>19</v>
      </c>
      <c r="J27" s="60">
        <f>VLOOKUP($A27,'Return Data'!$B$7:$R$2292,12,0)</f>
        <v>0.82669999999999999</v>
      </c>
      <c r="K27" s="61">
        <f t="shared" si="3"/>
        <v>18</v>
      </c>
      <c r="L27" s="60">
        <f>VLOOKUP($A27,'Return Data'!$B$7:$R$2292,13,0)</f>
        <v>1.9327000000000001</v>
      </c>
      <c r="M27" s="61">
        <f t="shared" si="4"/>
        <v>20</v>
      </c>
      <c r="N27" s="60">
        <f>VLOOKUP($A27,'Return Data'!$B$7:$R$2292,17,0)</f>
        <v>2.1097000000000001</v>
      </c>
      <c r="O27" s="61">
        <f t="shared" si="5"/>
        <v>21</v>
      </c>
      <c r="P27" s="60">
        <f>VLOOKUP($A27,'Return Data'!$B$7:$R$2292,14,0)</f>
        <v>4.7133000000000003</v>
      </c>
      <c r="Q27" s="61">
        <f t="shared" si="6"/>
        <v>19</v>
      </c>
      <c r="R27" s="60">
        <f>VLOOKUP($A27,'Return Data'!$B$7:$R$2292,16,0)</f>
        <v>8.4762000000000004</v>
      </c>
      <c r="S27" s="62">
        <f t="shared" si="7"/>
        <v>11</v>
      </c>
    </row>
    <row r="28" spans="1:19" x14ac:dyDescent="0.3">
      <c r="A28" s="77" t="s">
        <v>828</v>
      </c>
      <c r="B28" s="59">
        <f>VLOOKUP($A28,'Return Data'!$B$7:$R$2292,3,0)</f>
        <v>44777</v>
      </c>
      <c r="C28" s="60">
        <f>VLOOKUP($A28,'Return Data'!$B$7:$R$2292,4,0)</f>
        <v>17.8033</v>
      </c>
      <c r="D28" s="60">
        <f>VLOOKUP($A28,'Return Data'!$B$7:$R$2292,9,0)</f>
        <v>23.707699999999999</v>
      </c>
      <c r="E28" s="61">
        <f t="shared" si="0"/>
        <v>4</v>
      </c>
      <c r="F28" s="60">
        <f>VLOOKUP($A28,'Return Data'!$B$7:$R$2292,10,0)</f>
        <v>12.5025</v>
      </c>
      <c r="G28" s="61">
        <f t="shared" si="1"/>
        <v>4</v>
      </c>
      <c r="H28" s="60">
        <f>VLOOKUP($A28,'Return Data'!$B$7:$R$2292,11,0)</f>
        <v>2.7707999999999999</v>
      </c>
      <c r="I28" s="61">
        <f t="shared" si="2"/>
        <v>18</v>
      </c>
      <c r="J28" s="60">
        <f>VLOOKUP($A28,'Return Data'!$B$7:$R$2292,12,0)</f>
        <v>-1.0952999999999999</v>
      </c>
      <c r="K28" s="61">
        <f t="shared" si="3"/>
        <v>24</v>
      </c>
      <c r="L28" s="60">
        <f>VLOOKUP($A28,'Return Data'!$B$7:$R$2292,13,0)</f>
        <v>-0.53410000000000002</v>
      </c>
      <c r="M28" s="61">
        <f t="shared" si="4"/>
        <v>24</v>
      </c>
      <c r="N28" s="60">
        <f>VLOOKUP($A28,'Return Data'!$B$7:$R$2292,17,0)</f>
        <v>0.7349</v>
      </c>
      <c r="O28" s="61">
        <f t="shared" si="5"/>
        <v>24</v>
      </c>
      <c r="P28" s="60">
        <f>VLOOKUP($A28,'Return Data'!$B$7:$R$2292,14,0)</f>
        <v>3.8805000000000001</v>
      </c>
      <c r="Q28" s="61">
        <f t="shared" si="6"/>
        <v>24</v>
      </c>
      <c r="R28" s="60">
        <f>VLOOKUP($A28,'Return Data'!$B$7:$R$2292,16,0)</f>
        <v>7.6140999999999996</v>
      </c>
      <c r="S28" s="62">
        <f t="shared" si="7"/>
        <v>21</v>
      </c>
    </row>
    <row r="29" spans="1:19" x14ac:dyDescent="0.3">
      <c r="A29" s="77" t="s">
        <v>831</v>
      </c>
      <c r="B29" s="59">
        <f>VLOOKUP($A29,'Return Data'!$B$7:$R$2292,3,0)</f>
        <v>44777</v>
      </c>
      <c r="C29" s="60">
        <f>VLOOKUP($A29,'Return Data'!$B$7:$R$2292,4,0)</f>
        <v>19.997</v>
      </c>
      <c r="D29" s="60">
        <f>VLOOKUP($A29,'Return Data'!$B$7:$R$2292,9,0)</f>
        <v>24.523299999999999</v>
      </c>
      <c r="E29" s="61">
        <f t="shared" si="0"/>
        <v>1</v>
      </c>
      <c r="F29" s="60">
        <f>VLOOKUP($A29,'Return Data'!$B$7:$R$2292,10,0)</f>
        <v>12.91</v>
      </c>
      <c r="G29" s="61">
        <f t="shared" si="1"/>
        <v>2</v>
      </c>
      <c r="H29" s="60">
        <f>VLOOKUP($A29,'Return Data'!$B$7:$R$2292,11,0)</f>
        <v>4.1455000000000002</v>
      </c>
      <c r="I29" s="61">
        <f t="shared" si="2"/>
        <v>7</v>
      </c>
      <c r="J29" s="60">
        <f>VLOOKUP($A29,'Return Data'!$B$7:$R$2292,12,0)</f>
        <v>0.3332</v>
      </c>
      <c r="K29" s="61">
        <f t="shared" si="3"/>
        <v>22</v>
      </c>
      <c r="L29" s="60">
        <f>VLOOKUP($A29,'Return Data'!$B$7:$R$2292,13,0)</f>
        <v>1.8778999999999999</v>
      </c>
      <c r="M29" s="61">
        <f t="shared" si="4"/>
        <v>21</v>
      </c>
      <c r="N29" s="60">
        <f>VLOOKUP($A29,'Return Data'!$B$7:$R$2292,17,0)</f>
        <v>2.7627999999999999</v>
      </c>
      <c r="O29" s="61">
        <f t="shared" si="5"/>
        <v>13</v>
      </c>
      <c r="P29" s="60">
        <f>VLOOKUP($A29,'Return Data'!$B$7:$R$2292,14,0)</f>
        <v>5.9584999999999999</v>
      </c>
      <c r="Q29" s="61">
        <f t="shared" si="6"/>
        <v>8</v>
      </c>
      <c r="R29" s="60">
        <f>VLOOKUP($A29,'Return Data'!$B$7:$R$2292,16,0)</f>
        <v>9.17</v>
      </c>
      <c r="S29" s="62">
        <f t="shared" si="7"/>
        <v>4</v>
      </c>
    </row>
    <row r="30" spans="1:19" x14ac:dyDescent="0.3">
      <c r="A30" s="77" t="s">
        <v>832</v>
      </c>
      <c r="B30" s="59">
        <f>VLOOKUP($A30,'Return Data'!$B$7:$R$2292,3,0)</f>
        <v>44777</v>
      </c>
      <c r="C30" s="60">
        <f>VLOOKUP($A30,'Return Data'!$B$7:$R$2292,4,0)</f>
        <v>36.7652</v>
      </c>
      <c r="D30" s="60">
        <f>VLOOKUP($A30,'Return Data'!$B$7:$R$2292,9,0)</f>
        <v>24.1556</v>
      </c>
      <c r="E30" s="61">
        <f t="shared" si="0"/>
        <v>2</v>
      </c>
      <c r="F30" s="60">
        <f>VLOOKUP($A30,'Return Data'!$B$7:$R$2292,10,0)</f>
        <v>12.632400000000001</v>
      </c>
      <c r="G30" s="61">
        <f t="shared" si="1"/>
        <v>3</v>
      </c>
      <c r="H30" s="60">
        <f>VLOOKUP($A30,'Return Data'!$B$7:$R$2292,11,0)</f>
        <v>3.3761999999999999</v>
      </c>
      <c r="I30" s="61">
        <f t="shared" si="2"/>
        <v>14</v>
      </c>
      <c r="J30" s="60">
        <f>VLOOKUP($A30,'Return Data'!$B$7:$R$2292,12,0)</f>
        <v>-0.45100000000000001</v>
      </c>
      <c r="K30" s="61">
        <f t="shared" si="3"/>
        <v>23</v>
      </c>
      <c r="L30" s="60">
        <f>VLOOKUP($A30,'Return Data'!$B$7:$R$2292,13,0)</f>
        <v>0.90069999999999995</v>
      </c>
      <c r="M30" s="61">
        <f t="shared" si="4"/>
        <v>23</v>
      </c>
      <c r="N30" s="60">
        <f>VLOOKUP($A30,'Return Data'!$B$7:$R$2292,17,0)</f>
        <v>1.7422</v>
      </c>
      <c r="O30" s="61">
        <f t="shared" si="5"/>
        <v>23</v>
      </c>
      <c r="P30" s="60">
        <f>VLOOKUP($A30,'Return Data'!$B$7:$R$2292,14,0)</f>
        <v>5.3956999999999997</v>
      </c>
      <c r="Q30" s="61">
        <f t="shared" si="6"/>
        <v>14</v>
      </c>
      <c r="R30" s="60">
        <f>VLOOKUP($A30,'Return Data'!$B$7:$R$2292,16,0)</f>
        <v>9.2550000000000008</v>
      </c>
      <c r="S30" s="62">
        <f t="shared" si="7"/>
        <v>3</v>
      </c>
    </row>
    <row r="31" spans="1:19" x14ac:dyDescent="0.3">
      <c r="A31" s="77" t="s">
        <v>834</v>
      </c>
      <c r="B31" s="59">
        <f>VLOOKUP($A31,'Return Data'!$B$7:$R$2292,3,0)</f>
        <v>44777</v>
      </c>
      <c r="C31" s="60">
        <f>VLOOKUP($A31,'Return Data'!$B$7:$R$2292,4,0)</f>
        <v>52.514200000000002</v>
      </c>
      <c r="D31" s="60">
        <f>VLOOKUP($A31,'Return Data'!$B$7:$R$2292,9,0)</f>
        <v>24.113399999999999</v>
      </c>
      <c r="E31" s="61">
        <f t="shared" si="0"/>
        <v>3</v>
      </c>
      <c r="F31" s="60">
        <f>VLOOKUP($A31,'Return Data'!$B$7:$R$2292,10,0)</f>
        <v>13.095599999999999</v>
      </c>
      <c r="G31" s="61">
        <f t="shared" si="1"/>
        <v>1</v>
      </c>
      <c r="H31" s="60">
        <f>VLOOKUP($A31,'Return Data'!$B$7:$R$2292,11,0)</f>
        <v>3.9437000000000002</v>
      </c>
      <c r="I31" s="61">
        <f t="shared" si="2"/>
        <v>9</v>
      </c>
      <c r="J31" s="60">
        <f>VLOOKUP($A31,'Return Data'!$B$7:$R$2292,12,0)</f>
        <v>0.56089999999999995</v>
      </c>
      <c r="K31" s="61">
        <f t="shared" si="3"/>
        <v>20</v>
      </c>
      <c r="L31" s="60">
        <f>VLOOKUP($A31,'Return Data'!$B$7:$R$2292,13,0)</f>
        <v>1.9638</v>
      </c>
      <c r="M31" s="61">
        <f t="shared" si="4"/>
        <v>19</v>
      </c>
      <c r="N31" s="60">
        <f>VLOOKUP($A31,'Return Data'!$B$7:$R$2292,17,0)</f>
        <v>2.5419999999999998</v>
      </c>
      <c r="O31" s="61">
        <f t="shared" si="5"/>
        <v>18</v>
      </c>
      <c r="P31" s="60">
        <f>VLOOKUP($A31,'Return Data'!$B$7:$R$2292,14,0)</f>
        <v>5.2823000000000002</v>
      </c>
      <c r="Q31" s="61">
        <f t="shared" si="6"/>
        <v>15</v>
      </c>
      <c r="R31" s="60">
        <f>VLOOKUP($A31,'Return Data'!$B$7:$R$2292,16,0)</f>
        <v>9.1167999999999996</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15.690283333333333</v>
      </c>
      <c r="E33" s="83"/>
      <c r="F33" s="84">
        <f>AVERAGE(F8:F31)</f>
        <v>7.7217583333333328</v>
      </c>
      <c r="G33" s="83"/>
      <c r="H33" s="84">
        <f>AVERAGE(H8:H31)</f>
        <v>3.6137458333333328</v>
      </c>
      <c r="I33" s="83"/>
      <c r="J33" s="84">
        <f>AVERAGE(J8:J31)</f>
        <v>1.4858458333333333</v>
      </c>
      <c r="K33" s="83"/>
      <c r="L33" s="84">
        <f>AVERAGE(L8:L31)</f>
        <v>2.4887124999999997</v>
      </c>
      <c r="M33" s="83"/>
      <c r="N33" s="84">
        <f>AVERAGE(N8:N31)</f>
        <v>2.9002125000000003</v>
      </c>
      <c r="O33" s="83"/>
      <c r="P33" s="84">
        <f>AVERAGE(P8:P31)</f>
        <v>5.4618958333333341</v>
      </c>
      <c r="Q33" s="83"/>
      <c r="R33" s="84">
        <f>AVERAGE(R8:R31)</f>
        <v>8.372562499999999</v>
      </c>
      <c r="S33" s="85"/>
    </row>
    <row r="34" spans="1:19" x14ac:dyDescent="0.3">
      <c r="A34" s="82" t="s">
        <v>28</v>
      </c>
      <c r="B34" s="83"/>
      <c r="C34" s="83"/>
      <c r="D34" s="84">
        <f>MIN(D8:D31)</f>
        <v>5.2693000000000003</v>
      </c>
      <c r="E34" s="83"/>
      <c r="F34" s="84">
        <f>MIN(F8:F31)</f>
        <v>2.8214999999999999</v>
      </c>
      <c r="G34" s="83"/>
      <c r="H34" s="84">
        <f>MIN(H8:H31)</f>
        <v>1.8747</v>
      </c>
      <c r="I34" s="83"/>
      <c r="J34" s="84">
        <f>MIN(J8:J31)</f>
        <v>-1.0952999999999999</v>
      </c>
      <c r="K34" s="83"/>
      <c r="L34" s="84">
        <f>MIN(L8:L31)</f>
        <v>-0.53410000000000002</v>
      </c>
      <c r="M34" s="83"/>
      <c r="N34" s="84">
        <f>MIN(N8:N31)</f>
        <v>0.7349</v>
      </c>
      <c r="O34" s="83"/>
      <c r="P34" s="84">
        <f>MIN(P8:P31)</f>
        <v>3.8805000000000001</v>
      </c>
      <c r="Q34" s="83"/>
      <c r="R34" s="84">
        <f>MIN(R8:R31)</f>
        <v>6.7081</v>
      </c>
      <c r="S34" s="85"/>
    </row>
    <row r="35" spans="1:19" ht="15" thickBot="1" x14ac:dyDescent="0.35">
      <c r="A35" s="86" t="s">
        <v>29</v>
      </c>
      <c r="B35" s="87"/>
      <c r="C35" s="87"/>
      <c r="D35" s="88">
        <f>MAX(D8:D31)</f>
        <v>24.523299999999999</v>
      </c>
      <c r="E35" s="87"/>
      <c r="F35" s="88">
        <f>MAX(F8:F31)</f>
        <v>13.095599999999999</v>
      </c>
      <c r="G35" s="87"/>
      <c r="H35" s="88">
        <f>MAX(H8:H31)</f>
        <v>5.5471000000000004</v>
      </c>
      <c r="I35" s="87"/>
      <c r="J35" s="88">
        <f>MAX(J8:J31)</f>
        <v>2.7745000000000002</v>
      </c>
      <c r="K35" s="87"/>
      <c r="L35" s="88">
        <f>MAX(L8:L31)</f>
        <v>3.8525999999999998</v>
      </c>
      <c r="M35" s="87"/>
      <c r="N35" s="88">
        <f>MAX(N8:N31)</f>
        <v>5.3042999999999996</v>
      </c>
      <c r="O35" s="87"/>
      <c r="P35" s="88">
        <f>MAX(P8:P31)</f>
        <v>6.8087</v>
      </c>
      <c r="Q35" s="87"/>
      <c r="R35" s="88">
        <f>MAX(R8:R31)</f>
        <v>9.6297999999999995</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44777</v>
      </c>
      <c r="C8" s="60">
        <f>VLOOKUP($A8,'Return Data'!$B$7:$R$2292,4,0)</f>
        <v>66.052300000000002</v>
      </c>
      <c r="D8" s="60">
        <f>VLOOKUP($A8,'Return Data'!$B$7:$R$2292,9,0)</f>
        <v>15.3218</v>
      </c>
      <c r="E8" s="61">
        <f>RANK(D8,D$8:D$34,0)</f>
        <v>12</v>
      </c>
      <c r="F8" s="60">
        <f>VLOOKUP($A8,'Return Data'!$B$7:$R$2292,10,0)</f>
        <v>6.8400999999999996</v>
      </c>
      <c r="G8" s="61">
        <f>RANK(F8,F$8:F$34,0)</f>
        <v>13</v>
      </c>
      <c r="H8" s="60">
        <f>VLOOKUP($A8,'Return Data'!$B$7:$R$2292,11,0)</f>
        <v>1.7237</v>
      </c>
      <c r="I8" s="61">
        <f>RANK(H8,H$8:H$34,0)</f>
        <v>23</v>
      </c>
      <c r="J8" s="60">
        <f>VLOOKUP($A8,'Return Data'!$B$7:$R$2292,12,0)</f>
        <v>1.0253000000000001</v>
      </c>
      <c r="K8" s="61">
        <f>RANK(J8,J$8:J$34,0)</f>
        <v>11</v>
      </c>
      <c r="L8" s="60">
        <f>VLOOKUP($A8,'Return Data'!$B$7:$R$2292,13,0)</f>
        <v>2.2765</v>
      </c>
      <c r="M8" s="61">
        <f>RANK(L8,L$8:L$34,0)</f>
        <v>8</v>
      </c>
      <c r="N8" s="60">
        <f>VLOOKUP($A8,'Return Data'!$B$7:$R$2292,17,0)</f>
        <v>2.8803000000000001</v>
      </c>
      <c r="O8" s="61">
        <f>RANK(N8,N$8:N$34,0)</f>
        <v>6</v>
      </c>
      <c r="P8" s="60">
        <f>VLOOKUP($A8,'Return Data'!$B$7:$R$2292,14,0)</f>
        <v>5.3616000000000001</v>
      </c>
      <c r="Q8" s="61">
        <f>RANK(P8,P$8:P$34,0)</f>
        <v>8</v>
      </c>
      <c r="R8" s="60">
        <f>VLOOKUP($A8,'Return Data'!$B$7:$R$2292,16,0)</f>
        <v>8.6206999999999994</v>
      </c>
      <c r="S8" s="62">
        <f>RANK(R8,R$8:R$34,0)</f>
        <v>5</v>
      </c>
    </row>
    <row r="9" spans="1:19" x14ac:dyDescent="0.3">
      <c r="A9" s="77" t="s">
        <v>1268</v>
      </c>
      <c r="B9" s="59">
        <f>VLOOKUP($A9,'Return Data'!$B$7:$R$2292,3,0)</f>
        <v>44777</v>
      </c>
      <c r="C9" s="60">
        <f>VLOOKUP($A9,'Return Data'!$B$7:$R$2292,4,0)</f>
        <v>20.566500000000001</v>
      </c>
      <c r="D9" s="60">
        <f>VLOOKUP($A9,'Return Data'!$B$7:$R$2292,9,0)</f>
        <v>15.9628</v>
      </c>
      <c r="E9" s="61">
        <f>RANK(D9,D$8:D$34,0)</f>
        <v>11</v>
      </c>
      <c r="F9" s="60">
        <f>VLOOKUP($A9,'Return Data'!$B$7:$R$2292,10,0)</f>
        <v>6.7049000000000003</v>
      </c>
      <c r="G9" s="61">
        <f>RANK(F9,F$8:F$34,0)</f>
        <v>17</v>
      </c>
      <c r="H9" s="60">
        <f>VLOOKUP($A9,'Return Data'!$B$7:$R$2292,11,0)</f>
        <v>3.2296999999999998</v>
      </c>
      <c r="I9" s="61">
        <f>RANK(H9,H$8:H$34,0)</f>
        <v>14</v>
      </c>
      <c r="J9" s="60">
        <f>VLOOKUP($A9,'Return Data'!$B$7:$R$2292,12,0)</f>
        <v>1.8306</v>
      </c>
      <c r="K9" s="61">
        <f>RANK(J9,J$8:J$34,0)</f>
        <v>5</v>
      </c>
      <c r="L9" s="60">
        <f>VLOOKUP($A9,'Return Data'!$B$7:$R$2292,13,0)</f>
        <v>2.5238999999999998</v>
      </c>
      <c r="M9" s="61">
        <f>RANK(L9,L$8:L$34,0)</f>
        <v>6</v>
      </c>
      <c r="N9" s="60">
        <f>VLOOKUP($A9,'Return Data'!$B$7:$R$2292,17,0)</f>
        <v>3.2294999999999998</v>
      </c>
      <c r="O9" s="61">
        <f>RANK(N9,N$8:N$34,0)</f>
        <v>2</v>
      </c>
      <c r="P9" s="60">
        <f>VLOOKUP($A9,'Return Data'!$B$7:$R$2292,14,0)</f>
        <v>5.8453999999999997</v>
      </c>
      <c r="Q9" s="61">
        <f>RANK(P9,P$8:P$34,0)</f>
        <v>5</v>
      </c>
      <c r="R9" s="60">
        <f>VLOOKUP($A9,'Return Data'!$B$7:$R$2292,16,0)</f>
        <v>7.0829000000000004</v>
      </c>
      <c r="S9" s="62">
        <f>RANK(R9,R$8:R$34,0)</f>
        <v>19</v>
      </c>
    </row>
    <row r="10" spans="1:19" x14ac:dyDescent="0.3">
      <c r="A10" s="77" t="s">
        <v>2008</v>
      </c>
      <c r="B10" s="59">
        <f>VLOOKUP($A10,'Return Data'!$B$7:$R$2292,3,0)</f>
        <v>44777</v>
      </c>
      <c r="C10" s="60">
        <f>VLOOKUP($A10,'Return Data'!$B$7:$R$2292,4,0)</f>
        <v>33.969299999999997</v>
      </c>
      <c r="D10" s="60">
        <f>VLOOKUP($A10,'Return Data'!$B$7:$R$2292,9,0)</f>
        <v>11.525700000000001</v>
      </c>
      <c r="E10" s="61">
        <f>RANK(D10,D$8:D$34,0)</f>
        <v>22</v>
      </c>
      <c r="F10" s="60">
        <f>VLOOKUP($A10,'Return Data'!$B$7:$R$2292,10,0)</f>
        <v>5.0660999999999996</v>
      </c>
      <c r="G10" s="61">
        <f>RANK(F10,F$8:F$34,0)</f>
        <v>23</v>
      </c>
      <c r="H10" s="60">
        <f>VLOOKUP($A10,'Return Data'!$B$7:$R$2292,11,0)</f>
        <v>1.403</v>
      </c>
      <c r="I10" s="61">
        <f>RANK(H10,H$8:H$34,0)</f>
        <v>25</v>
      </c>
      <c r="J10" s="60">
        <f>VLOOKUP($A10,'Return Data'!$B$7:$R$2292,12,0)</f>
        <v>-0.3614</v>
      </c>
      <c r="K10" s="61">
        <f>RANK(J10,J$8:J$34,0)</f>
        <v>24</v>
      </c>
      <c r="L10" s="60">
        <f>VLOOKUP($A10,'Return Data'!$B$7:$R$2292,13,0)</f>
        <v>1.0101</v>
      </c>
      <c r="M10" s="61">
        <f>RANK(L10,L$8:L$34,0)</f>
        <v>22</v>
      </c>
      <c r="N10" s="60">
        <f>VLOOKUP($A10,'Return Data'!$B$7:$R$2292,17,0)</f>
        <v>1.5684</v>
      </c>
      <c r="O10" s="61">
        <f>RANK(N10,N$8:N$34,0)</f>
        <v>21</v>
      </c>
      <c r="P10" s="60">
        <f>VLOOKUP($A10,'Return Data'!$B$7:$R$2292,14,0)</f>
        <v>3.9617</v>
      </c>
      <c r="Q10" s="61">
        <f>RANK(P10,P$8:P$34,0)</f>
        <v>22</v>
      </c>
      <c r="R10" s="60">
        <f>VLOOKUP($A10,'Return Data'!$B$7:$R$2292,16,0)</f>
        <v>6.1821000000000002</v>
      </c>
      <c r="S10" s="62">
        <f>RANK(R10,R$8:R$34,0)</f>
        <v>24</v>
      </c>
    </row>
    <row r="11" spans="1:19" x14ac:dyDescent="0.3">
      <c r="A11" s="77" t="s">
        <v>1882</v>
      </c>
      <c r="B11" s="59">
        <f>VLOOKUP($A11,'Return Data'!$B$7:$R$2292,3,0)</f>
        <v>44777</v>
      </c>
      <c r="C11" s="60">
        <f>VLOOKUP($A11,'Return Data'!$B$7:$R$2292,4,0)</f>
        <v>61.928199999999997</v>
      </c>
      <c r="D11" s="60">
        <f>VLOOKUP($A11,'Return Data'!$B$7:$R$2292,9,0)</f>
        <v>13.926</v>
      </c>
      <c r="E11" s="61">
        <f>RANK(D11,D$8:D$34,0)</f>
        <v>18</v>
      </c>
      <c r="F11" s="60">
        <f>VLOOKUP($A11,'Return Data'!$B$7:$R$2292,10,0)</f>
        <v>6.4229000000000003</v>
      </c>
      <c r="G11" s="61">
        <f>RANK(F11,F$8:F$34,0)</f>
        <v>18</v>
      </c>
      <c r="H11" s="60">
        <f>VLOOKUP($A11,'Return Data'!$B$7:$R$2292,11,0)</f>
        <v>2.2302</v>
      </c>
      <c r="I11" s="61">
        <f>RANK(H11,H$8:H$34,0)</f>
        <v>21</v>
      </c>
      <c r="J11" s="60">
        <f>VLOOKUP($A11,'Return Data'!$B$7:$R$2292,12,0)</f>
        <v>1.4552</v>
      </c>
      <c r="K11" s="61">
        <f>RANK(J11,J$8:J$34,0)</f>
        <v>9</v>
      </c>
      <c r="L11" s="60">
        <f>VLOOKUP($A11,'Return Data'!$B$7:$R$2292,13,0)</f>
        <v>2.1158999999999999</v>
      </c>
      <c r="M11" s="61">
        <f>RANK(L11,L$8:L$34,0)</f>
        <v>10</v>
      </c>
      <c r="N11" s="60">
        <f>VLOOKUP($A11,'Return Data'!$B$7:$R$2292,17,0)</f>
        <v>2.1103000000000001</v>
      </c>
      <c r="O11" s="61">
        <f>RANK(N11,N$8:N$34,0)</f>
        <v>15</v>
      </c>
      <c r="P11" s="60">
        <f>VLOOKUP($A11,'Return Data'!$B$7:$R$2292,14,0)</f>
        <v>4.3540999999999999</v>
      </c>
      <c r="Q11" s="61">
        <f>RANK(P11,P$8:P$34,0)</f>
        <v>17</v>
      </c>
      <c r="R11" s="60">
        <f>VLOOKUP($A11,'Return Data'!$B$7:$R$2292,16,0)</f>
        <v>8.3971999999999998</v>
      </c>
      <c r="S11" s="62">
        <f>RANK(R11,R$8:R$34,0)</f>
        <v>8</v>
      </c>
    </row>
    <row r="12" spans="1:19" x14ac:dyDescent="0.3">
      <c r="A12" s="77" t="s">
        <v>1270</v>
      </c>
      <c r="B12" s="59">
        <f>VLOOKUP($A12,'Return Data'!$B$7:$R$2292,3,0)</f>
        <v>44777</v>
      </c>
      <c r="C12" s="60">
        <f>VLOOKUP($A12,'Return Data'!$B$7:$R$2292,4,0)</f>
        <v>76.886799999999994</v>
      </c>
      <c r="D12" s="60">
        <f>VLOOKUP($A12,'Return Data'!$B$7:$R$2292,9,0)</f>
        <v>14.2859</v>
      </c>
      <c r="E12" s="61">
        <f>RANK(D12,D$8:D$34,0)</f>
        <v>15</v>
      </c>
      <c r="F12" s="60">
        <f>VLOOKUP($A12,'Return Data'!$B$7:$R$2292,10,0)</f>
        <v>6.7107999999999999</v>
      </c>
      <c r="G12" s="61">
        <f>RANK(F12,F$8:F$34,0)</f>
        <v>16</v>
      </c>
      <c r="H12" s="60">
        <f>VLOOKUP($A12,'Return Data'!$B$7:$R$2292,11,0)</f>
        <v>3.1863999999999999</v>
      </c>
      <c r="I12" s="61">
        <f>RANK(H12,H$8:H$34,0)</f>
        <v>15</v>
      </c>
      <c r="J12" s="60">
        <f>VLOOKUP($A12,'Return Data'!$B$7:$R$2292,12,0)</f>
        <v>1.7076</v>
      </c>
      <c r="K12" s="61">
        <f>RANK(J12,J$8:J$34,0)</f>
        <v>6</v>
      </c>
      <c r="L12" s="60">
        <f>VLOOKUP($A12,'Return Data'!$B$7:$R$2292,13,0)</f>
        <v>2.8281000000000001</v>
      </c>
      <c r="M12" s="61">
        <f>RANK(L12,L$8:L$34,0)</f>
        <v>3</v>
      </c>
      <c r="N12" s="60">
        <f>VLOOKUP($A12,'Return Data'!$B$7:$R$2292,17,0)</f>
        <v>3.2056</v>
      </c>
      <c r="O12" s="61">
        <f>RANK(N12,N$8:N$34,0)</f>
        <v>3</v>
      </c>
      <c r="P12" s="60">
        <f>VLOOKUP($A12,'Return Data'!$B$7:$R$2292,14,0)</f>
        <v>6.1571999999999996</v>
      </c>
      <c r="Q12" s="61">
        <f>RANK(P12,P$8:P$34,0)</f>
        <v>2</v>
      </c>
      <c r="R12" s="60">
        <f>VLOOKUP($A12,'Return Data'!$B$7:$R$2292,16,0)</f>
        <v>9.3329000000000004</v>
      </c>
      <c r="S12" s="62">
        <f>RANK(R12,R$8:R$34,0)</f>
        <v>2</v>
      </c>
    </row>
    <row r="13" spans="1:19" x14ac:dyDescent="0.3">
      <c r="A13" s="77" t="s">
        <v>1272</v>
      </c>
      <c r="B13" s="59">
        <f>VLOOKUP($A13,'Return Data'!$B$7:$R$2292,3,0)</f>
        <v>44777</v>
      </c>
      <c r="C13" s="60">
        <f>VLOOKUP($A13,'Return Data'!$B$7:$R$2292,4,0)</f>
        <v>20.050699999999999</v>
      </c>
      <c r="D13" s="60">
        <f>VLOOKUP($A13,'Return Data'!$B$7:$R$2292,9,0)</f>
        <v>20.0244</v>
      </c>
      <c r="E13" s="61">
        <f>RANK(D13,D$8:D$34,0)</f>
        <v>8</v>
      </c>
      <c r="F13" s="60">
        <f>VLOOKUP($A13,'Return Data'!$B$7:$R$2292,10,0)</f>
        <v>7.6992000000000003</v>
      </c>
      <c r="G13" s="61">
        <f>RANK(F13,F$8:F$34,0)</f>
        <v>10</v>
      </c>
      <c r="H13" s="60">
        <f>VLOOKUP($A13,'Return Data'!$B$7:$R$2292,11,0)</f>
        <v>3.8130999999999999</v>
      </c>
      <c r="I13" s="61">
        <f>RANK(H13,H$8:H$34,0)</f>
        <v>8</v>
      </c>
      <c r="J13" s="60">
        <f>VLOOKUP($A13,'Return Data'!$B$7:$R$2292,12,0)</f>
        <v>2.0001000000000002</v>
      </c>
      <c r="K13" s="61">
        <f>RANK(J13,J$8:J$34,0)</f>
        <v>3</v>
      </c>
      <c r="L13" s="60">
        <f>VLOOKUP($A13,'Return Data'!$B$7:$R$2292,13,0)</f>
        <v>3.1631999999999998</v>
      </c>
      <c r="M13" s="61">
        <f>RANK(L13,L$8:L$34,0)</f>
        <v>1</v>
      </c>
      <c r="N13" s="60">
        <f>VLOOKUP($A13,'Return Data'!$B$7:$R$2292,17,0)</f>
        <v>4.6344000000000003</v>
      </c>
      <c r="O13" s="61">
        <f>RANK(N13,N$8:N$34,0)</f>
        <v>1</v>
      </c>
      <c r="P13" s="60">
        <f>VLOOKUP($A13,'Return Data'!$B$7:$R$2292,14,0)</f>
        <v>6.1980000000000004</v>
      </c>
      <c r="Q13" s="61">
        <f>RANK(P13,P$8:P$34,0)</f>
        <v>1</v>
      </c>
      <c r="R13" s="60">
        <f>VLOOKUP($A13,'Return Data'!$B$7:$R$2292,16,0)</f>
        <v>8.5531000000000006</v>
      </c>
      <c r="S13" s="62">
        <f>RANK(R13,R$8:R$34,0)</f>
        <v>6</v>
      </c>
    </row>
    <row r="14" spans="1:19" x14ac:dyDescent="0.3">
      <c r="A14" s="77" t="s">
        <v>1273</v>
      </c>
      <c r="B14" s="59">
        <f>VLOOKUP($A14,'Return Data'!$B$7:$R$2292,3,0)</f>
        <v>44777</v>
      </c>
      <c r="C14" s="60">
        <f>VLOOKUP($A14,'Return Data'!$B$7:$R$2292,4,0)</f>
        <v>49.282200000000003</v>
      </c>
      <c r="D14" s="60">
        <f>VLOOKUP($A14,'Return Data'!$B$7:$R$2292,9,0)</f>
        <v>16.532399999999999</v>
      </c>
      <c r="E14" s="61">
        <f>RANK(D14,D$8:D$34,0)</f>
        <v>10</v>
      </c>
      <c r="F14" s="60">
        <f>VLOOKUP($A14,'Return Data'!$B$7:$R$2292,10,0)</f>
        <v>7.1397000000000004</v>
      </c>
      <c r="G14" s="61">
        <f>RANK(F14,F$8:F$34,0)</f>
        <v>12</v>
      </c>
      <c r="H14" s="60">
        <f>VLOOKUP($A14,'Return Data'!$B$7:$R$2292,11,0)</f>
        <v>3.5455000000000001</v>
      </c>
      <c r="I14" s="61">
        <f>RANK(H14,H$8:H$34,0)</f>
        <v>10</v>
      </c>
      <c r="J14" s="60">
        <f>VLOOKUP($A14,'Return Data'!$B$7:$R$2292,12,0)</f>
        <v>2.2852999999999999</v>
      </c>
      <c r="K14" s="61">
        <f>RANK(J14,J$8:J$34,0)</f>
        <v>1</v>
      </c>
      <c r="L14" s="60">
        <f>VLOOKUP($A14,'Return Data'!$B$7:$R$2292,13,0)</f>
        <v>3.0369999999999999</v>
      </c>
      <c r="M14" s="61">
        <f>RANK(L14,L$8:L$34,0)</f>
        <v>2</v>
      </c>
      <c r="N14" s="60">
        <f>VLOOKUP($A14,'Return Data'!$B$7:$R$2292,17,0)</f>
        <v>2.2475999999999998</v>
      </c>
      <c r="O14" s="61">
        <f>RANK(N14,N$8:N$34,0)</f>
        <v>11</v>
      </c>
      <c r="P14" s="60">
        <f>VLOOKUP($A14,'Return Data'!$B$7:$R$2292,14,0)</f>
        <v>4.2201000000000004</v>
      </c>
      <c r="Q14" s="61">
        <f>RANK(P14,P$8:P$34,0)</f>
        <v>18</v>
      </c>
      <c r="R14" s="60">
        <f>VLOOKUP($A14,'Return Data'!$B$7:$R$2292,16,0)</f>
        <v>8.0213999999999999</v>
      </c>
      <c r="S14" s="62">
        <f>RANK(R14,R$8:R$34,0)</f>
        <v>11</v>
      </c>
    </row>
    <row r="15" spans="1:19" x14ac:dyDescent="0.3">
      <c r="A15" s="77" t="s">
        <v>1275</v>
      </c>
      <c r="B15" s="59">
        <f>VLOOKUP($A15,'Return Data'!$B$7:$R$2292,3,0)</f>
        <v>44777</v>
      </c>
      <c r="C15" s="60">
        <f>VLOOKUP($A15,'Return Data'!$B$7:$R$2292,4,0)</f>
        <v>44.849499999999999</v>
      </c>
      <c r="D15" s="60">
        <f>VLOOKUP($A15,'Return Data'!$B$7:$R$2292,9,0)</f>
        <v>14.524100000000001</v>
      </c>
      <c r="E15" s="61">
        <f>RANK(D15,D$8:D$34,0)</f>
        <v>14</v>
      </c>
      <c r="F15" s="60">
        <f>VLOOKUP($A15,'Return Data'!$B$7:$R$2292,10,0)</f>
        <v>7.3273000000000001</v>
      </c>
      <c r="G15" s="61">
        <f>RANK(F15,F$8:F$34,0)</f>
        <v>11</v>
      </c>
      <c r="H15" s="60">
        <f>VLOOKUP($A15,'Return Data'!$B$7:$R$2292,11,0)</f>
        <v>2.5529999999999999</v>
      </c>
      <c r="I15" s="61">
        <f>RANK(H15,H$8:H$34,0)</f>
        <v>19</v>
      </c>
      <c r="J15" s="60">
        <f>VLOOKUP($A15,'Return Data'!$B$7:$R$2292,12,0)</f>
        <v>0.52029999999999998</v>
      </c>
      <c r="K15" s="61">
        <f>RANK(J15,J$8:J$34,0)</f>
        <v>17</v>
      </c>
      <c r="L15" s="60">
        <f>VLOOKUP($A15,'Return Data'!$B$7:$R$2292,13,0)</f>
        <v>1.8067</v>
      </c>
      <c r="M15" s="61">
        <f>RANK(L15,L$8:L$34,0)</f>
        <v>12</v>
      </c>
      <c r="N15" s="60">
        <f>VLOOKUP($A15,'Return Data'!$B$7:$R$2292,17,0)</f>
        <v>2.2418999999999998</v>
      </c>
      <c r="O15" s="61">
        <f>RANK(N15,N$8:N$34,0)</f>
        <v>12</v>
      </c>
      <c r="P15" s="60">
        <f>VLOOKUP($A15,'Return Data'!$B$7:$R$2292,14,0)</f>
        <v>4.7225000000000001</v>
      </c>
      <c r="Q15" s="61">
        <f>RANK(P15,P$8:P$34,0)</f>
        <v>13</v>
      </c>
      <c r="R15" s="60">
        <f>VLOOKUP($A15,'Return Data'!$B$7:$R$2292,16,0)</f>
        <v>7.3929</v>
      </c>
      <c r="S15" s="62">
        <f>RANK(R15,R$8:R$34,0)</f>
        <v>16</v>
      </c>
    </row>
    <row r="16" spans="1:19" x14ac:dyDescent="0.3">
      <c r="A16" s="77" t="s">
        <v>1277</v>
      </c>
      <c r="B16" s="59">
        <f>VLOOKUP($A16,'Return Data'!$B$7:$R$2292,3,0)</f>
        <v>44777</v>
      </c>
      <c r="C16" s="60">
        <f>VLOOKUP($A16,'Return Data'!$B$7:$R$2292,4,0)</f>
        <v>80.992699999999999</v>
      </c>
      <c r="D16" s="60">
        <f>VLOOKUP($A16,'Return Data'!$B$7:$R$2292,9,0)</f>
        <v>12.674899999999999</v>
      </c>
      <c r="E16" s="61">
        <f>RANK(D16,D$8:D$34,0)</f>
        <v>21</v>
      </c>
      <c r="F16" s="60">
        <f>VLOOKUP($A16,'Return Data'!$B$7:$R$2292,10,0)</f>
        <v>2.9093</v>
      </c>
      <c r="G16" s="61">
        <f>RANK(F16,F$8:F$34,0)</f>
        <v>26</v>
      </c>
      <c r="H16" s="60">
        <f>VLOOKUP($A16,'Return Data'!$B$7:$R$2292,11,0)</f>
        <v>4.819</v>
      </c>
      <c r="I16" s="61">
        <f>RANK(H16,H$8:H$34,0)</f>
        <v>1</v>
      </c>
      <c r="J16" s="60">
        <f>VLOOKUP($A16,'Return Data'!$B$7:$R$2292,12,0)</f>
        <v>0.67359999999999998</v>
      </c>
      <c r="K16" s="61">
        <f>RANK(J16,J$8:J$34,0)</f>
        <v>15</v>
      </c>
      <c r="L16" s="60">
        <f>VLOOKUP($A16,'Return Data'!$B$7:$R$2292,13,0)</f>
        <v>2.5710000000000002</v>
      </c>
      <c r="M16" s="61">
        <f>RANK(L16,L$8:L$34,0)</f>
        <v>5</v>
      </c>
      <c r="N16" s="60">
        <f>VLOOKUP($A16,'Return Data'!$B$7:$R$2292,17,0)</f>
        <v>2.8923999999999999</v>
      </c>
      <c r="O16" s="61">
        <f>RANK(N16,N$8:N$34,0)</f>
        <v>5</v>
      </c>
      <c r="P16" s="60">
        <f>VLOOKUP($A16,'Return Data'!$B$7:$R$2292,14,0)</f>
        <v>6.0034000000000001</v>
      </c>
      <c r="Q16" s="61">
        <f>RANK(P16,P$8:P$34,0)</f>
        <v>3</v>
      </c>
      <c r="R16" s="60">
        <f>VLOOKUP($A16,'Return Data'!$B$7:$R$2292,16,0)</f>
        <v>9.5318000000000005</v>
      </c>
      <c r="S16" s="62">
        <f>RANK(R16,R$8:R$34,0)</f>
        <v>1</v>
      </c>
    </row>
    <row r="17" spans="1:19" x14ac:dyDescent="0.3">
      <c r="A17" s="77" t="s">
        <v>1279</v>
      </c>
      <c r="B17" s="59">
        <f>VLOOKUP($A17,'Return Data'!$B$7:$R$2292,3,0)</f>
        <v>44777</v>
      </c>
      <c r="C17" s="60">
        <f>VLOOKUP($A17,'Return Data'!$B$7:$R$2292,4,0)</f>
        <v>17.557500000000001</v>
      </c>
      <c r="D17" s="60">
        <f>VLOOKUP($A17,'Return Data'!$B$7:$R$2292,9,0)</f>
        <v>18.541399999999999</v>
      </c>
      <c r="E17" s="61">
        <f>RANK(D17,D$8:D$34,0)</f>
        <v>9</v>
      </c>
      <c r="F17" s="60">
        <f>VLOOKUP($A17,'Return Data'!$B$7:$R$2292,10,0)</f>
        <v>9.1877999999999993</v>
      </c>
      <c r="G17" s="61">
        <f>RANK(F17,F$8:F$34,0)</f>
        <v>8</v>
      </c>
      <c r="H17" s="60">
        <f>VLOOKUP($A17,'Return Data'!$B$7:$R$2292,11,0)</f>
        <v>4.7422000000000004</v>
      </c>
      <c r="I17" s="61">
        <f>RANK(H17,H$8:H$34,0)</f>
        <v>3</v>
      </c>
      <c r="J17" s="60">
        <f>VLOOKUP($A17,'Return Data'!$B$7:$R$2292,12,0)</f>
        <v>0.93130000000000002</v>
      </c>
      <c r="K17" s="61">
        <f>RANK(J17,J$8:J$34,0)</f>
        <v>12</v>
      </c>
      <c r="L17" s="60">
        <f>VLOOKUP($A17,'Return Data'!$B$7:$R$2292,13,0)</f>
        <v>1.3268</v>
      </c>
      <c r="M17" s="61">
        <f>RANK(L17,L$8:L$34,0)</f>
        <v>20</v>
      </c>
      <c r="N17" s="60">
        <f>VLOOKUP($A17,'Return Data'!$B$7:$R$2292,17,0)</f>
        <v>1.7606999999999999</v>
      </c>
      <c r="O17" s="61">
        <f>RANK(N17,N$8:N$34,0)</f>
        <v>18</v>
      </c>
      <c r="P17" s="60">
        <f>VLOOKUP($A17,'Return Data'!$B$7:$R$2292,14,0)</f>
        <v>3.3940999999999999</v>
      </c>
      <c r="Q17" s="61">
        <f>RANK(P17,P$8:P$34,0)</f>
        <v>25</v>
      </c>
      <c r="R17" s="60">
        <f>VLOOKUP($A17,'Return Data'!$B$7:$R$2292,16,0)</f>
        <v>6.0228999999999999</v>
      </c>
      <c r="S17" s="62">
        <f>RANK(R17,R$8:R$34,0)</f>
        <v>25</v>
      </c>
    </row>
    <row r="18" spans="1:19" x14ac:dyDescent="0.3">
      <c r="A18" s="77" t="s">
        <v>1282</v>
      </c>
      <c r="B18" s="59">
        <f>VLOOKUP($A18,'Return Data'!$B$7:$R$2292,3,0)</f>
        <v>44777</v>
      </c>
      <c r="C18" s="60">
        <f>VLOOKUP($A18,'Return Data'!$B$7:$R$2292,4,0)</f>
        <v>28.566199999999998</v>
      </c>
      <c r="D18" s="60">
        <f>VLOOKUP($A18,'Return Data'!$B$7:$R$2292,9,0)</f>
        <v>14.930400000000001</v>
      </c>
      <c r="E18" s="61">
        <f>RANK(D18,D$8:D$34,0)</f>
        <v>13</v>
      </c>
      <c r="F18" s="60">
        <f>VLOOKUP($A18,'Return Data'!$B$7:$R$2292,10,0)</f>
        <v>6.7416</v>
      </c>
      <c r="G18" s="61">
        <f>RANK(F18,F$8:F$34,0)</f>
        <v>14</v>
      </c>
      <c r="H18" s="60">
        <f>VLOOKUP($A18,'Return Data'!$B$7:$R$2292,11,0)</f>
        <v>1.7115</v>
      </c>
      <c r="I18" s="61">
        <f>RANK(H18,H$8:H$34,0)</f>
        <v>24</v>
      </c>
      <c r="J18" s="60">
        <f>VLOOKUP($A18,'Return Data'!$B$7:$R$2292,12,0)</f>
        <v>0.7258</v>
      </c>
      <c r="K18" s="61">
        <f>RANK(J18,J$8:J$34,0)</f>
        <v>14</v>
      </c>
      <c r="L18" s="60">
        <f>VLOOKUP($A18,'Return Data'!$B$7:$R$2292,13,0)</f>
        <v>1.6837</v>
      </c>
      <c r="M18" s="61">
        <f>RANK(L18,L$8:L$34,0)</f>
        <v>14</v>
      </c>
      <c r="N18" s="60">
        <f>VLOOKUP($A18,'Return Data'!$B$7:$R$2292,17,0)</f>
        <v>2.1711999999999998</v>
      </c>
      <c r="O18" s="61">
        <f>RANK(N18,N$8:N$34,0)</f>
        <v>14</v>
      </c>
      <c r="P18" s="60">
        <f>VLOOKUP($A18,'Return Data'!$B$7:$R$2292,14,0)</f>
        <v>5.8574000000000002</v>
      </c>
      <c r="Q18" s="61">
        <f>RANK(P18,P$8:P$34,0)</f>
        <v>4</v>
      </c>
      <c r="R18" s="60">
        <f>VLOOKUP($A18,'Return Data'!$B$7:$R$2292,16,0)</f>
        <v>7.9832999999999998</v>
      </c>
      <c r="S18" s="62">
        <f>RANK(R18,R$8:R$34,0)</f>
        <v>12</v>
      </c>
    </row>
    <row r="19" spans="1:19" x14ac:dyDescent="0.3">
      <c r="A19" s="77" t="s">
        <v>1283</v>
      </c>
      <c r="B19" s="59">
        <f>VLOOKUP($A19,'Return Data'!$B$7:$R$2292,3,0)</f>
        <v>44777</v>
      </c>
      <c r="C19" s="60">
        <f>VLOOKUP($A19,'Return Data'!$B$7:$R$2292,4,0)</f>
        <v>2301.3303999999998</v>
      </c>
      <c r="D19" s="60">
        <f>VLOOKUP($A19,'Return Data'!$B$7:$R$2292,9,0)</f>
        <v>9.7211999999999996</v>
      </c>
      <c r="E19" s="61">
        <f>RANK(D19,D$8:D$34,0)</f>
        <v>25</v>
      </c>
      <c r="F19" s="60">
        <f>VLOOKUP($A19,'Return Data'!$B$7:$R$2292,10,0)</f>
        <v>6.0293000000000001</v>
      </c>
      <c r="G19" s="61">
        <f>RANK(F19,F$8:F$34,0)</f>
        <v>19</v>
      </c>
      <c r="H19" s="60">
        <f>VLOOKUP($A19,'Return Data'!$B$7:$R$2292,11,0)</f>
        <v>4.7573999999999996</v>
      </c>
      <c r="I19" s="61">
        <f>RANK(H19,H$8:H$34,0)</f>
        <v>2</v>
      </c>
      <c r="J19" s="60">
        <f>VLOOKUP($A19,'Return Data'!$B$7:$R$2292,12,0)</f>
        <v>1.9906999999999999</v>
      </c>
      <c r="K19" s="61">
        <f>RANK(J19,J$8:J$34,0)</f>
        <v>4</v>
      </c>
      <c r="L19" s="60">
        <f>VLOOKUP($A19,'Return Data'!$B$7:$R$2292,13,0)</f>
        <v>2.3069000000000002</v>
      </c>
      <c r="M19" s="61">
        <f>RANK(L19,L$8:L$34,0)</f>
        <v>7</v>
      </c>
      <c r="N19" s="60">
        <f>VLOOKUP($A19,'Return Data'!$B$7:$R$2292,17,0)</f>
        <v>1.2098</v>
      </c>
      <c r="O19" s="61">
        <f>RANK(N19,N$8:N$34,0)</f>
        <v>25</v>
      </c>
      <c r="P19" s="60">
        <f>VLOOKUP($A19,'Return Data'!$B$7:$R$2292,14,0)</f>
        <v>3.1465000000000001</v>
      </c>
      <c r="Q19" s="61">
        <f>RANK(P19,P$8:P$34,0)</f>
        <v>26</v>
      </c>
      <c r="R19" s="60">
        <f>VLOOKUP($A19,'Return Data'!$B$7:$R$2292,16,0)</f>
        <v>5.9195000000000002</v>
      </c>
      <c r="S19" s="62">
        <f>RANK(R19,R$8:R$34,0)</f>
        <v>26</v>
      </c>
    </row>
    <row r="20" spans="1:19" x14ac:dyDescent="0.3">
      <c r="A20" s="77" t="s">
        <v>1286</v>
      </c>
      <c r="B20" s="59">
        <f>VLOOKUP($A20,'Return Data'!$B$7:$R$2292,3,0)</f>
        <v>44777</v>
      </c>
      <c r="C20" s="60">
        <f>VLOOKUP($A20,'Return Data'!$B$7:$R$2292,4,0)</f>
        <v>78.06</v>
      </c>
      <c r="D20" s="60">
        <f>VLOOKUP($A20,'Return Data'!$B$7:$R$2292,9,0)</f>
        <v>12.778700000000001</v>
      </c>
      <c r="E20" s="61">
        <f>RANK(D20,D$8:D$34,0)</f>
        <v>20</v>
      </c>
      <c r="F20" s="60">
        <f>VLOOKUP($A20,'Return Data'!$B$7:$R$2292,10,0)</f>
        <v>3.2621000000000002</v>
      </c>
      <c r="G20" s="61">
        <f>RANK(F20,F$8:F$34,0)</f>
        <v>25</v>
      </c>
      <c r="H20" s="60">
        <f>VLOOKUP($A20,'Return Data'!$B$7:$R$2292,11,0)</f>
        <v>0.83240000000000003</v>
      </c>
      <c r="I20" s="61">
        <f>RANK(H20,H$8:H$34,0)</f>
        <v>27</v>
      </c>
      <c r="J20" s="60">
        <f>VLOOKUP($A20,'Return Data'!$B$7:$R$2292,12,0)</f>
        <v>-0.25409999999999999</v>
      </c>
      <c r="K20" s="61">
        <f>RANK(J20,J$8:J$34,0)</f>
        <v>22</v>
      </c>
      <c r="L20" s="60">
        <f>VLOOKUP($A20,'Return Data'!$B$7:$R$2292,13,0)</f>
        <v>1.4032</v>
      </c>
      <c r="M20" s="61">
        <f>RANK(L20,L$8:L$34,0)</f>
        <v>19</v>
      </c>
      <c r="N20" s="60">
        <f>VLOOKUP($A20,'Return Data'!$B$7:$R$2292,17,0)</f>
        <v>2.3411</v>
      </c>
      <c r="O20" s="61">
        <f>RANK(N20,N$8:N$34,0)</f>
        <v>10</v>
      </c>
      <c r="P20" s="60">
        <f>VLOOKUP($A20,'Return Data'!$B$7:$R$2292,14,0)</f>
        <v>4.8521999999999998</v>
      </c>
      <c r="Q20" s="61">
        <f>RANK(P20,P$8:P$34,0)</f>
        <v>11</v>
      </c>
      <c r="R20" s="60">
        <f>VLOOKUP($A20,'Return Data'!$B$7:$R$2292,16,0)</f>
        <v>9.0920000000000005</v>
      </c>
      <c r="S20" s="62">
        <f>RANK(R20,R$8:R$34,0)</f>
        <v>3</v>
      </c>
    </row>
    <row r="21" spans="1:19" x14ac:dyDescent="0.3">
      <c r="A21" s="77" t="s">
        <v>1288</v>
      </c>
      <c r="B21" s="59">
        <f>VLOOKUP($A21,'Return Data'!$B$7:$R$2292,3,0)</f>
        <v>44777</v>
      </c>
      <c r="C21" s="60">
        <f>VLOOKUP($A21,'Return Data'!$B$7:$R$2292,4,0)</f>
        <v>55.125</v>
      </c>
      <c r="D21" s="60">
        <f>VLOOKUP($A21,'Return Data'!$B$7:$R$2292,9,0)</f>
        <v>14.110300000000001</v>
      </c>
      <c r="E21" s="61">
        <f>RANK(D21,D$8:D$34,0)</f>
        <v>16</v>
      </c>
      <c r="F21" s="60">
        <f>VLOOKUP($A21,'Return Data'!$B$7:$R$2292,10,0)</f>
        <v>6.7351999999999999</v>
      </c>
      <c r="G21" s="61">
        <f>RANK(F21,F$8:F$34,0)</f>
        <v>15</v>
      </c>
      <c r="H21" s="60">
        <f>VLOOKUP($A21,'Return Data'!$B$7:$R$2292,11,0)</f>
        <v>3.5097</v>
      </c>
      <c r="I21" s="61">
        <f>RANK(H21,H$8:H$34,0)</f>
        <v>11</v>
      </c>
      <c r="J21" s="60">
        <f>VLOOKUP($A21,'Return Data'!$B$7:$R$2292,12,0)</f>
        <v>0.76459999999999995</v>
      </c>
      <c r="K21" s="61">
        <f>RANK(J21,J$8:J$34,0)</f>
        <v>13</v>
      </c>
      <c r="L21" s="60">
        <f>VLOOKUP($A21,'Return Data'!$B$7:$R$2292,13,0)</f>
        <v>1.6377999999999999</v>
      </c>
      <c r="M21" s="61">
        <f>RANK(L21,L$8:L$34,0)</f>
        <v>17</v>
      </c>
      <c r="N21" s="60">
        <f>VLOOKUP($A21,'Return Data'!$B$7:$R$2292,17,0)</f>
        <v>1.7885</v>
      </c>
      <c r="O21" s="61">
        <f>RANK(N21,N$8:N$34,0)</f>
        <v>17</v>
      </c>
      <c r="P21" s="60">
        <f>VLOOKUP($A21,'Return Data'!$B$7:$R$2292,14,0)</f>
        <v>4.1818999999999997</v>
      </c>
      <c r="Q21" s="61">
        <f>RANK(P21,P$8:P$34,0)</f>
        <v>19</v>
      </c>
      <c r="R21" s="60">
        <f>VLOOKUP($A21,'Return Data'!$B$7:$R$2292,16,0)</f>
        <v>7.9316000000000004</v>
      </c>
      <c r="S21" s="62">
        <f>RANK(R21,R$8:R$34,0)</f>
        <v>14</v>
      </c>
    </row>
    <row r="22" spans="1:19" x14ac:dyDescent="0.3">
      <c r="A22" s="77" t="s">
        <v>1290</v>
      </c>
      <c r="B22" s="59">
        <f>VLOOKUP($A22,'Return Data'!$B$7:$R$2292,3,0)</f>
        <v>44777</v>
      </c>
      <c r="C22" s="60">
        <f>VLOOKUP($A22,'Return Data'!$B$7:$R$2292,4,0)</f>
        <v>49.4908</v>
      </c>
      <c r="D22" s="60">
        <f>VLOOKUP($A22,'Return Data'!$B$7:$R$2292,9,0)</f>
        <v>10.0098</v>
      </c>
      <c r="E22" s="61">
        <f>RANK(D22,D$8:D$34,0)</f>
        <v>24</v>
      </c>
      <c r="F22" s="60">
        <f>VLOOKUP($A22,'Return Data'!$B$7:$R$2292,10,0)</f>
        <v>5.3582000000000001</v>
      </c>
      <c r="G22" s="61">
        <f>RANK(F22,F$8:F$34,0)</f>
        <v>21</v>
      </c>
      <c r="H22" s="60">
        <f>VLOOKUP($A22,'Return Data'!$B$7:$R$2292,11,0)</f>
        <v>2.1000999999999999</v>
      </c>
      <c r="I22" s="61">
        <f>RANK(H22,H$8:H$34,0)</f>
        <v>22</v>
      </c>
      <c r="J22" s="60">
        <f>VLOOKUP($A22,'Return Data'!$B$7:$R$2292,12,0)</f>
        <v>1.57</v>
      </c>
      <c r="K22" s="61">
        <f>RANK(J22,J$8:J$34,0)</f>
        <v>7</v>
      </c>
      <c r="L22" s="60">
        <f>VLOOKUP($A22,'Return Data'!$B$7:$R$2292,13,0)</f>
        <v>1.5347999999999999</v>
      </c>
      <c r="M22" s="61">
        <f>RANK(L22,L$8:L$34,0)</f>
        <v>18</v>
      </c>
      <c r="N22" s="60">
        <f>VLOOKUP($A22,'Return Data'!$B$7:$R$2292,17,0)</f>
        <v>2.3868</v>
      </c>
      <c r="O22" s="61">
        <f>RANK(N22,N$8:N$34,0)</f>
        <v>9</v>
      </c>
      <c r="P22" s="60">
        <f>VLOOKUP($A22,'Return Data'!$B$7:$R$2292,14,0)</f>
        <v>4.7866999999999997</v>
      </c>
      <c r="Q22" s="61">
        <f>RANK(P22,P$8:P$34,0)</f>
        <v>12</v>
      </c>
      <c r="R22" s="60">
        <f>VLOOKUP($A22,'Return Data'!$B$7:$R$2292,16,0)</f>
        <v>7.3003999999999998</v>
      </c>
      <c r="S22" s="62">
        <f>RANK(R22,R$8:R$34,0)</f>
        <v>18</v>
      </c>
    </row>
    <row r="23" spans="1:19" x14ac:dyDescent="0.3">
      <c r="A23" s="77" t="s">
        <v>1291</v>
      </c>
      <c r="B23" s="59">
        <f>VLOOKUP($A23,'Return Data'!$B$7:$R$2292,3,0)</f>
        <v>44777</v>
      </c>
      <c r="C23" s="60">
        <f>VLOOKUP($A23,'Return Data'!$B$7:$R$2292,4,0)</f>
        <v>30.848199999999999</v>
      </c>
      <c r="D23" s="60">
        <f>VLOOKUP($A23,'Return Data'!$B$7:$R$2292,9,0)</f>
        <v>13.410600000000001</v>
      </c>
      <c r="E23" s="61">
        <f>RANK(D23,D$8:D$34,0)</f>
        <v>19</v>
      </c>
      <c r="F23" s="60">
        <f>VLOOKUP($A23,'Return Data'!$B$7:$R$2292,10,0)</f>
        <v>4.3597000000000001</v>
      </c>
      <c r="G23" s="61">
        <f>RANK(F23,F$8:F$34,0)</f>
        <v>24</v>
      </c>
      <c r="H23" s="60">
        <f>VLOOKUP($A23,'Return Data'!$B$7:$R$2292,11,0)</f>
        <v>1.3152999999999999</v>
      </c>
      <c r="I23" s="61">
        <f>RANK(H23,H$8:H$34,0)</f>
        <v>26</v>
      </c>
      <c r="J23" s="60">
        <f>VLOOKUP($A23,'Return Data'!$B$7:$R$2292,12,0)</f>
        <v>-9.2799999999999994E-2</v>
      </c>
      <c r="K23" s="61">
        <f>RANK(J23,J$8:J$34,0)</f>
        <v>21</v>
      </c>
      <c r="L23" s="60">
        <f>VLOOKUP($A23,'Return Data'!$B$7:$R$2292,13,0)</f>
        <v>1.2062999999999999</v>
      </c>
      <c r="M23" s="61">
        <f>RANK(L23,L$8:L$34,0)</f>
        <v>21</v>
      </c>
      <c r="N23" s="60">
        <f>VLOOKUP($A23,'Return Data'!$B$7:$R$2292,17,0)</f>
        <v>1.6164000000000001</v>
      </c>
      <c r="O23" s="61">
        <f>RANK(N23,N$8:N$34,0)</f>
        <v>19</v>
      </c>
      <c r="P23" s="60">
        <f>VLOOKUP($A23,'Return Data'!$B$7:$R$2292,14,0)</f>
        <v>4.6882000000000001</v>
      </c>
      <c r="Q23" s="61">
        <f>RANK(P23,P$8:P$34,0)</f>
        <v>14</v>
      </c>
      <c r="R23" s="60">
        <f>VLOOKUP($A23,'Return Data'!$B$7:$R$2292,16,0)</f>
        <v>8.4046000000000003</v>
      </c>
      <c r="S23" s="62">
        <f>RANK(R23,R$8:R$34,0)</f>
        <v>7</v>
      </c>
    </row>
    <row r="24" spans="1:19" x14ac:dyDescent="0.3">
      <c r="A24" s="77" t="s">
        <v>1293</v>
      </c>
      <c r="B24" s="59">
        <f>VLOOKUP($A24,'Return Data'!$B$7:$R$2292,3,0)</f>
        <v>44777</v>
      </c>
      <c r="C24" s="60">
        <f>VLOOKUP($A24,'Return Data'!$B$7:$R$2292,4,0)</f>
        <v>24.778400000000001</v>
      </c>
      <c r="D24" s="60">
        <f>VLOOKUP($A24,'Return Data'!$B$7:$R$2292,9,0)</f>
        <v>10.978300000000001</v>
      </c>
      <c r="E24" s="61">
        <f>RANK(D24,D$8:D$34,0)</f>
        <v>23</v>
      </c>
      <c r="F24" s="60">
        <f>VLOOKUP($A24,'Return Data'!$B$7:$R$2292,10,0)</f>
        <v>5.4669999999999996</v>
      </c>
      <c r="G24" s="61">
        <f>RANK(F24,F$8:F$34,0)</f>
        <v>20</v>
      </c>
      <c r="H24" s="60">
        <f>VLOOKUP($A24,'Return Data'!$B$7:$R$2292,11,0)</f>
        <v>2.9260999999999999</v>
      </c>
      <c r="I24" s="61">
        <f>RANK(H24,H$8:H$34,0)</f>
        <v>17</v>
      </c>
      <c r="J24" s="60">
        <f>VLOOKUP($A24,'Return Data'!$B$7:$R$2292,12,0)</f>
        <v>1.1117999999999999</v>
      </c>
      <c r="K24" s="61">
        <f>RANK(J24,J$8:J$34,0)</f>
        <v>10</v>
      </c>
      <c r="L24" s="60">
        <f>VLOOKUP($A24,'Return Data'!$B$7:$R$2292,13,0)</f>
        <v>2.2088999999999999</v>
      </c>
      <c r="M24" s="61">
        <f>RANK(L24,L$8:L$34,0)</f>
        <v>9</v>
      </c>
      <c r="N24" s="60">
        <f>VLOOKUP($A24,'Return Data'!$B$7:$R$2292,17,0)</f>
        <v>2.6877</v>
      </c>
      <c r="O24" s="61">
        <f>RANK(N24,N$8:N$34,0)</f>
        <v>7</v>
      </c>
      <c r="P24" s="60">
        <f>VLOOKUP($A24,'Return Data'!$B$7:$R$2292,14,0)</f>
        <v>4.5103999999999997</v>
      </c>
      <c r="Q24" s="61">
        <f>RANK(P24,P$8:P$34,0)</f>
        <v>15</v>
      </c>
      <c r="R24" s="60">
        <f>VLOOKUP($A24,'Return Data'!$B$7:$R$2292,16,0)</f>
        <v>6.8074000000000003</v>
      </c>
      <c r="S24" s="62">
        <f>RANK(R24,R$8:R$34,0)</f>
        <v>21</v>
      </c>
    </row>
    <row r="25" spans="1:19" x14ac:dyDescent="0.3">
      <c r="A25" s="77" t="s">
        <v>1296</v>
      </c>
      <c r="B25" s="59">
        <f>VLOOKUP($A25,'Return Data'!$B$7:$R$2292,3,0)</f>
        <v>44777</v>
      </c>
      <c r="C25" s="60">
        <f>VLOOKUP($A25,'Return Data'!$B$7:$R$2292,4,0)</f>
        <v>52.479199999999999</v>
      </c>
      <c r="D25" s="60">
        <f>VLOOKUP($A25,'Return Data'!$B$7:$R$2292,9,0)</f>
        <v>4.7892999999999999</v>
      </c>
      <c r="E25" s="61">
        <f>RANK(D25,D$8:D$34,0)</f>
        <v>27</v>
      </c>
      <c r="F25" s="60">
        <f>VLOOKUP($A25,'Return Data'!$B$7:$R$2292,10,0)</f>
        <v>5.2967000000000004</v>
      </c>
      <c r="G25" s="61">
        <f>RANK(F25,F$8:F$34,0)</f>
        <v>22</v>
      </c>
      <c r="H25" s="60">
        <f>VLOOKUP($A25,'Return Data'!$B$7:$R$2292,11,0)</f>
        <v>3.0524</v>
      </c>
      <c r="I25" s="61">
        <f>RANK(H25,H$8:H$34,0)</f>
        <v>16</v>
      </c>
      <c r="J25" s="60">
        <f>VLOOKUP($A25,'Return Data'!$B$7:$R$2292,12,0)</f>
        <v>2.1684999999999999</v>
      </c>
      <c r="K25" s="61">
        <f>RANK(J25,J$8:J$34,0)</f>
        <v>2</v>
      </c>
      <c r="L25" s="60">
        <f>VLOOKUP($A25,'Return Data'!$B$7:$R$2292,13,0)</f>
        <v>2.6657000000000002</v>
      </c>
      <c r="M25" s="61">
        <f>RANK(L25,L$8:L$34,0)</f>
        <v>4</v>
      </c>
      <c r="N25" s="60">
        <f>VLOOKUP($A25,'Return Data'!$B$7:$R$2292,17,0)</f>
        <v>2.9826999999999999</v>
      </c>
      <c r="O25" s="61">
        <f>RANK(N25,N$8:N$34,0)</f>
        <v>4</v>
      </c>
      <c r="P25" s="60">
        <f>VLOOKUP($A25,'Return Data'!$B$7:$R$2292,14,0)</f>
        <v>5.7138</v>
      </c>
      <c r="Q25" s="61">
        <f>RANK(P25,P$8:P$34,0)</f>
        <v>7</v>
      </c>
      <c r="R25" s="60">
        <f>VLOOKUP($A25,'Return Data'!$B$7:$R$2292,16,0)</f>
        <v>7.9668999999999999</v>
      </c>
      <c r="S25" s="62">
        <f>RANK(R25,R$8:R$34,0)</f>
        <v>13</v>
      </c>
    </row>
    <row r="26" spans="1:19" x14ac:dyDescent="0.3">
      <c r="A26" s="77" t="s">
        <v>1298</v>
      </c>
      <c r="B26" s="59">
        <f>VLOOKUP($A26,'Return Data'!$B$7:$R$2292,3,0)</f>
        <v>44777</v>
      </c>
      <c r="C26" s="60">
        <f>VLOOKUP($A26,'Return Data'!$B$7:$R$2292,4,0)</f>
        <v>63.474800000000002</v>
      </c>
      <c r="D26" s="60">
        <f>VLOOKUP($A26,'Return Data'!$B$7:$R$2292,9,0)</f>
        <v>14.0822</v>
      </c>
      <c r="E26" s="61">
        <f>RANK(D26,D$8:D$34,0)</f>
        <v>17</v>
      </c>
      <c r="F26" s="60">
        <f>VLOOKUP($A26,'Return Data'!$B$7:$R$2292,10,0)</f>
        <v>8.1599000000000004</v>
      </c>
      <c r="G26" s="61">
        <f>RANK(F26,F$8:F$34,0)</f>
        <v>9</v>
      </c>
      <c r="H26" s="60">
        <f>VLOOKUP($A26,'Return Data'!$B$7:$R$2292,11,0)</f>
        <v>4.4032999999999998</v>
      </c>
      <c r="I26" s="61">
        <f>RANK(H26,H$8:H$34,0)</f>
        <v>4</v>
      </c>
      <c r="J26" s="60">
        <f>VLOOKUP($A26,'Return Data'!$B$7:$R$2292,12,0)</f>
        <v>1.5085999999999999</v>
      </c>
      <c r="K26" s="61">
        <f>RANK(J26,J$8:J$34,0)</f>
        <v>8</v>
      </c>
      <c r="L26" s="60">
        <f>VLOOKUP($A26,'Return Data'!$B$7:$R$2292,13,0)</f>
        <v>2.1048</v>
      </c>
      <c r="M26" s="61">
        <f>RANK(L26,L$8:L$34,0)</f>
        <v>11</v>
      </c>
      <c r="N26" s="60">
        <f>VLOOKUP($A26,'Return Data'!$B$7:$R$2292,17,0)</f>
        <v>1.4755</v>
      </c>
      <c r="O26" s="61">
        <f>RANK(N26,N$8:N$34,0)</f>
        <v>23</v>
      </c>
      <c r="P26" s="60">
        <f>VLOOKUP($A26,'Return Data'!$B$7:$R$2292,14,0)</f>
        <v>3.7172000000000001</v>
      </c>
      <c r="Q26" s="61">
        <f>RANK(P26,P$8:P$34,0)</f>
        <v>23</v>
      </c>
      <c r="R26" s="60">
        <f>VLOOKUP($A26,'Return Data'!$B$7:$R$2292,16,0)</f>
        <v>8.3926999999999996</v>
      </c>
      <c r="S26" s="62">
        <f>RANK(R26,R$8:R$34,0)</f>
        <v>9</v>
      </c>
    </row>
    <row r="27" spans="1:19" x14ac:dyDescent="0.3">
      <c r="A27" s="77" t="s">
        <v>1300</v>
      </c>
      <c r="B27" s="59">
        <f>VLOOKUP($A27,'Return Data'!$B$7:$R$2292,3,0)</f>
        <v>44777</v>
      </c>
      <c r="C27" s="60">
        <f>VLOOKUP($A27,'Return Data'!$B$7:$R$2292,4,0)</f>
        <v>50.640700000000002</v>
      </c>
      <c r="D27" s="60">
        <f>VLOOKUP($A27,'Return Data'!$B$7:$R$2292,9,0)</f>
        <v>7.7888999999999999</v>
      </c>
      <c r="E27" s="61">
        <f>RANK(D27,D$8:D$34,0)</f>
        <v>26</v>
      </c>
      <c r="F27" s="60">
        <f>VLOOKUP($A27,'Return Data'!$B$7:$R$2292,10,0)</f>
        <v>2.5451999999999999</v>
      </c>
      <c r="G27" s="61">
        <f>RANK(F27,F$8:F$34,0)</f>
        <v>27</v>
      </c>
      <c r="H27" s="60">
        <f>VLOOKUP($A27,'Return Data'!$B$7:$R$2292,11,0)</f>
        <v>2.3656999999999999</v>
      </c>
      <c r="I27" s="61">
        <f>RANK(H27,H$8:H$34,0)</f>
        <v>20</v>
      </c>
      <c r="J27" s="60">
        <f>VLOOKUP($A27,'Return Data'!$B$7:$R$2292,12,0)</f>
        <v>0.54730000000000001</v>
      </c>
      <c r="K27" s="61">
        <f>RANK(J27,J$8:J$34,0)</f>
        <v>16</v>
      </c>
      <c r="L27" s="60">
        <f>VLOOKUP($A27,'Return Data'!$B$7:$R$2292,13,0)</f>
        <v>1.6494</v>
      </c>
      <c r="M27" s="61">
        <f>RANK(L27,L$8:L$34,0)</f>
        <v>16</v>
      </c>
      <c r="N27" s="60">
        <f>VLOOKUP($A27,'Return Data'!$B$7:$R$2292,17,0)</f>
        <v>1.8173999999999999</v>
      </c>
      <c r="O27" s="61">
        <f>RANK(N27,N$8:N$34,0)</f>
        <v>16</v>
      </c>
      <c r="P27" s="60">
        <f>VLOOKUP($A27,'Return Data'!$B$7:$R$2292,14,0)</f>
        <v>4.4065000000000003</v>
      </c>
      <c r="Q27" s="61">
        <f>RANK(P27,P$8:P$34,0)</f>
        <v>16</v>
      </c>
      <c r="R27" s="60">
        <f>VLOOKUP($A27,'Return Data'!$B$7:$R$2292,16,0)</f>
        <v>8.2144999999999992</v>
      </c>
      <c r="S27" s="62">
        <f>RANK(R27,R$8:R$34,0)</f>
        <v>10</v>
      </c>
    </row>
    <row r="28" spans="1:19" x14ac:dyDescent="0.3">
      <c r="A28" s="77" t="s">
        <v>829</v>
      </c>
      <c r="B28" s="59">
        <f>VLOOKUP($A28,'Return Data'!$B$7:$R$2292,3,0)</f>
        <v>44777</v>
      </c>
      <c r="C28" s="60">
        <f>VLOOKUP($A28,'Return Data'!$B$7:$R$2292,4,0)</f>
        <v>17.4818</v>
      </c>
      <c r="D28" s="60">
        <f>VLOOKUP($A28,'Return Data'!$B$7:$R$2292,9,0)</f>
        <v>23.479700000000001</v>
      </c>
      <c r="E28" s="61">
        <f>RANK(D28,D$8:D$34,0)</f>
        <v>7</v>
      </c>
      <c r="F28" s="60">
        <f>VLOOKUP($A28,'Return Data'!$B$7:$R$2292,10,0)</f>
        <v>12.276199999999999</v>
      </c>
      <c r="G28" s="61">
        <f>RANK(F28,F$8:F$34,0)</f>
        <v>7</v>
      </c>
      <c r="H28" s="60">
        <f>VLOOKUP($A28,'Return Data'!$B$7:$R$2292,11,0)</f>
        <v>2.5558999999999998</v>
      </c>
      <c r="I28" s="61">
        <f>RANK(H28,H$8:H$34,0)</f>
        <v>18</v>
      </c>
      <c r="J28" s="60">
        <f>VLOOKUP($A28,'Return Data'!$B$7:$R$2292,12,0)</f>
        <v>-1.3039000000000001</v>
      </c>
      <c r="K28" s="61">
        <f>RANK(J28,J$8:J$34,0)</f>
        <v>27</v>
      </c>
      <c r="L28" s="60">
        <f>VLOOKUP($A28,'Return Data'!$B$7:$R$2292,13,0)</f>
        <v>-0.74319999999999997</v>
      </c>
      <c r="M28" s="61">
        <f>RANK(L28,L$8:L$34,0)</f>
        <v>27</v>
      </c>
      <c r="N28" s="60">
        <f>VLOOKUP($A28,'Return Data'!$B$7:$R$2292,17,0)</f>
        <v>0.5252</v>
      </c>
      <c r="O28" s="61">
        <f>RANK(N28,N$8:N$34,0)</f>
        <v>27</v>
      </c>
      <c r="P28" s="60">
        <f>VLOOKUP($A28,'Return Data'!$B$7:$R$2292,14,0)</f>
        <v>3.6623000000000001</v>
      </c>
      <c r="Q28" s="61">
        <f>RANK(P28,P$8:P$34,0)</f>
        <v>24</v>
      </c>
      <c r="R28" s="60">
        <f>VLOOKUP($A28,'Return Data'!$B$7:$R$2292,16,0)</f>
        <v>7.3648999999999996</v>
      </c>
      <c r="S28" s="62">
        <f>RANK(R28,R$8:R$34,0)</f>
        <v>17</v>
      </c>
    </row>
    <row r="29" spans="1:19" x14ac:dyDescent="0.3">
      <c r="A29" s="77" t="s">
        <v>830</v>
      </c>
      <c r="B29" s="59">
        <f>VLOOKUP($A29,'Return Data'!$B$7:$R$2292,3,0)</f>
        <v>44777</v>
      </c>
      <c r="C29" s="60">
        <f>VLOOKUP($A29,'Return Data'!$B$7:$R$2292,4,0)</f>
        <v>19.650300000000001</v>
      </c>
      <c r="D29" s="60">
        <f>VLOOKUP($A29,'Return Data'!$B$7:$R$2292,9,0)</f>
        <v>24.365600000000001</v>
      </c>
      <c r="E29" s="61">
        <f>RANK(D29,D$8:D$34,0)</f>
        <v>3</v>
      </c>
      <c r="F29" s="60">
        <f>VLOOKUP($A29,'Return Data'!$B$7:$R$2292,10,0)</f>
        <v>12.747</v>
      </c>
      <c r="G29" s="61">
        <f>RANK(F29,F$8:F$34,0)</f>
        <v>5</v>
      </c>
      <c r="H29" s="60">
        <f>VLOOKUP($A29,'Return Data'!$B$7:$R$2292,11,0)</f>
        <v>3.9830000000000001</v>
      </c>
      <c r="I29" s="61">
        <f>RANK(H29,H$8:H$34,0)</f>
        <v>5</v>
      </c>
      <c r="J29" s="60">
        <f>VLOOKUP($A29,'Return Data'!$B$7:$R$2292,12,0)</f>
        <v>0.17380000000000001</v>
      </c>
      <c r="K29" s="61">
        <f>RANK(J29,J$8:J$34,0)</f>
        <v>19</v>
      </c>
      <c r="L29" s="60">
        <f>VLOOKUP($A29,'Return Data'!$B$7:$R$2292,13,0)</f>
        <v>1.7154</v>
      </c>
      <c r="M29" s="61">
        <f>RANK(L29,L$8:L$34,0)</f>
        <v>13</v>
      </c>
      <c r="N29" s="60">
        <f>VLOOKUP($A29,'Return Data'!$B$7:$R$2292,17,0)</f>
        <v>2.5989</v>
      </c>
      <c r="O29" s="61">
        <f>RANK(N29,N$8:N$34,0)</f>
        <v>8</v>
      </c>
      <c r="P29" s="60">
        <f>VLOOKUP($A29,'Return Data'!$B$7:$R$2292,14,0)</f>
        <v>5.7843999999999998</v>
      </c>
      <c r="Q29" s="61">
        <f>RANK(P29,P$8:P$34,0)</f>
        <v>6</v>
      </c>
      <c r="R29" s="60">
        <f>VLOOKUP($A29,'Return Data'!$B$7:$R$2292,16,0)</f>
        <v>8.9285999999999994</v>
      </c>
      <c r="S29" s="62">
        <f>RANK(R29,R$8:R$34,0)</f>
        <v>4</v>
      </c>
    </row>
    <row r="30" spans="1:19" x14ac:dyDescent="0.3">
      <c r="A30" s="77" t="s">
        <v>833</v>
      </c>
      <c r="B30" s="59">
        <f>VLOOKUP($A30,'Return Data'!$B$7:$R$2292,3,0)</f>
        <v>44777</v>
      </c>
      <c r="C30" s="60">
        <f>VLOOKUP($A30,'Return Data'!$B$7:$R$2292,4,0)</f>
        <v>36.369700000000002</v>
      </c>
      <c r="D30" s="60">
        <f>VLOOKUP($A30,'Return Data'!$B$7:$R$2292,9,0)</f>
        <v>24.022400000000001</v>
      </c>
      <c r="E30" s="61">
        <f>RANK(D30,D$8:D$34,0)</f>
        <v>4</v>
      </c>
      <c r="F30" s="60">
        <f>VLOOKUP($A30,'Return Data'!$B$7:$R$2292,10,0)</f>
        <v>12.4977</v>
      </c>
      <c r="G30" s="61">
        <f>RANK(F30,F$8:F$34,0)</f>
        <v>6</v>
      </c>
      <c r="H30" s="60">
        <f>VLOOKUP($A30,'Return Data'!$B$7:$R$2292,11,0)</f>
        <v>3.2353999999999998</v>
      </c>
      <c r="I30" s="61">
        <f>RANK(H30,H$8:H$34,0)</f>
        <v>13</v>
      </c>
      <c r="J30" s="60">
        <f>VLOOKUP($A30,'Return Data'!$B$7:$R$2292,12,0)</f>
        <v>-0.58819999999999995</v>
      </c>
      <c r="K30" s="61">
        <f>RANK(J30,J$8:J$34,0)</f>
        <v>25</v>
      </c>
      <c r="L30" s="60">
        <f>VLOOKUP($A30,'Return Data'!$B$7:$R$2292,13,0)</f>
        <v>0.76359999999999995</v>
      </c>
      <c r="M30" s="61">
        <f>RANK(L30,L$8:L$34,0)</f>
        <v>24</v>
      </c>
      <c r="N30" s="60">
        <f>VLOOKUP($A30,'Return Data'!$B$7:$R$2292,17,0)</f>
        <v>1.6069</v>
      </c>
      <c r="O30" s="61">
        <f>RANK(N30,N$8:N$34,0)</f>
        <v>20</v>
      </c>
      <c r="P30" s="60">
        <f>VLOOKUP($A30,'Return Data'!$B$7:$R$2292,14,0)</f>
        <v>5.2552000000000003</v>
      </c>
      <c r="Q30" s="61">
        <f>RANK(P30,P$8:P$34,0)</f>
        <v>9</v>
      </c>
      <c r="R30" s="60">
        <f>VLOOKUP($A30,'Return Data'!$B$7:$R$2292,16,0)</f>
        <v>6.5274000000000001</v>
      </c>
      <c r="S30" s="62">
        <f>RANK(R30,R$8:R$34,0)</f>
        <v>22</v>
      </c>
    </row>
    <row r="31" spans="1:19" x14ac:dyDescent="0.3">
      <c r="A31" s="77" t="s">
        <v>1950</v>
      </c>
      <c r="B31" s="59">
        <f>VLOOKUP($A31,'Return Data'!$B$7:$R$2292,3,0)</f>
        <v>44777</v>
      </c>
      <c r="C31" s="60">
        <f>VLOOKUP($A31,'Return Data'!$B$7:$R$2292,4,0)</f>
        <v>50.980400000000003</v>
      </c>
      <c r="D31" s="60">
        <f>VLOOKUP($A31,'Return Data'!$B$7:$R$2292,9,0)</f>
        <v>23.805199999999999</v>
      </c>
      <c r="E31" s="61">
        <f>RANK(D31,D$8:D$34,0)</f>
        <v>6</v>
      </c>
      <c r="F31" s="60">
        <f>VLOOKUP($A31,'Return Data'!$B$7:$R$2292,10,0)</f>
        <v>12.779500000000001</v>
      </c>
      <c r="G31" s="61">
        <f>RANK(F31,F$8:F$34,0)</f>
        <v>4</v>
      </c>
      <c r="H31" s="60">
        <f>VLOOKUP($A31,'Return Data'!$B$7:$R$2292,11,0)</f>
        <v>3.6301999999999999</v>
      </c>
      <c r="I31" s="61">
        <f>RANK(H31,H$8:H$34,0)</f>
        <v>9</v>
      </c>
      <c r="J31" s="60">
        <f>VLOOKUP($A31,'Return Data'!$B$7:$R$2292,12,0)</f>
        <v>0.25159999999999999</v>
      </c>
      <c r="K31" s="61">
        <f>RANK(J31,J$8:J$34,0)</f>
        <v>18</v>
      </c>
      <c r="L31" s="60">
        <f>VLOOKUP($A31,'Return Data'!$B$7:$R$2292,13,0)</f>
        <v>1.6495</v>
      </c>
      <c r="M31" s="61">
        <f>RANK(L31,L$8:L$34,0)</f>
        <v>15</v>
      </c>
      <c r="N31" s="60">
        <f>VLOOKUP($A31,'Return Data'!$B$7:$R$2292,17,0)</f>
        <v>2.2258</v>
      </c>
      <c r="O31" s="61">
        <f>RANK(N31,N$8:N$34,0)</f>
        <v>13</v>
      </c>
      <c r="P31" s="60">
        <f>VLOOKUP($A31,'Return Data'!$B$7:$R$2292,14,0)</f>
        <v>4.9608999999999996</v>
      </c>
      <c r="Q31" s="61">
        <f>RANK(P31,P$8:P$34,0)</f>
        <v>10</v>
      </c>
      <c r="R31" s="60">
        <f>VLOOKUP($A31,'Return Data'!$B$7:$R$2292,16,0)</f>
        <v>7.8243999999999998</v>
      </c>
      <c r="S31" s="62">
        <f>RANK(R31,R$8:R$34,0)</f>
        <v>15</v>
      </c>
    </row>
    <row r="32" spans="1:19" x14ac:dyDescent="0.3">
      <c r="A32" s="77" t="s">
        <v>2061</v>
      </c>
      <c r="B32" s="59">
        <f>VLOOKUP($A32,'Return Data'!$B$7:$R$2292,3,0)</f>
        <v>44777</v>
      </c>
      <c r="C32" s="60">
        <f>VLOOKUP($A32,'Return Data'!$B$7:$R$2292,4,0)</f>
        <v>22.311800000000002</v>
      </c>
      <c r="D32" s="60">
        <f>VLOOKUP($A32,'Return Data'!$B$7:$R$2292,9,0)</f>
        <v>23.8567</v>
      </c>
      <c r="E32" s="61">
        <f>RANK(D32,D$8:D$34,0)</f>
        <v>5</v>
      </c>
      <c r="F32" s="60">
        <f>VLOOKUP($A32,'Return Data'!$B$7:$R$2292,10,0)</f>
        <v>13.4861</v>
      </c>
      <c r="G32" s="61">
        <f>RANK(F32,F$8:F$34,0)</f>
        <v>2</v>
      </c>
      <c r="H32" s="60">
        <f>VLOOKUP($A32,'Return Data'!$B$7:$R$2292,11,0)</f>
        <v>3.9279999999999999</v>
      </c>
      <c r="I32" s="61">
        <f>RANK(H32,H$8:H$34,0)</f>
        <v>6</v>
      </c>
      <c r="J32" s="60">
        <f>VLOOKUP($A32,'Return Data'!$B$7:$R$2292,12,0)</f>
        <v>-8.1100000000000005E-2</v>
      </c>
      <c r="K32" s="61">
        <f>RANK(J32,J$8:J$34,0)</f>
        <v>20</v>
      </c>
      <c r="L32" s="60">
        <f>VLOOKUP($A32,'Return Data'!$B$7:$R$2292,13,0)</f>
        <v>0.82289999999999996</v>
      </c>
      <c r="M32" s="61">
        <f>RANK(L32,L$8:L$34,0)</f>
        <v>23</v>
      </c>
      <c r="N32" s="60">
        <f>VLOOKUP($A32,'Return Data'!$B$7:$R$2292,17,0)</f>
        <v>1.4892000000000001</v>
      </c>
      <c r="O32" s="61">
        <f>RANK(N32,N$8:N$34,0)</f>
        <v>22</v>
      </c>
      <c r="P32" s="60">
        <f>VLOOKUP($A32,'Return Data'!$B$7:$R$2292,14,0)</f>
        <v>4.0281000000000002</v>
      </c>
      <c r="Q32" s="61">
        <f>RANK(P32,P$8:P$34,0)</f>
        <v>21</v>
      </c>
      <c r="R32" s="60">
        <f>VLOOKUP($A32,'Return Data'!$B$7:$R$2292,16,0)</f>
        <v>6.9131999999999998</v>
      </c>
      <c r="S32" s="62">
        <f>RANK(R32,R$8:R$34,0)</f>
        <v>20</v>
      </c>
    </row>
    <row r="33" spans="1:19" x14ac:dyDescent="0.3">
      <c r="A33" s="77" t="s">
        <v>2049</v>
      </c>
      <c r="B33" s="59">
        <f>VLOOKUP($A33,'Return Data'!$B$7:$R$2292,3,0)</f>
        <v>44777</v>
      </c>
      <c r="C33" s="60">
        <f>VLOOKUP($A33,'Return Data'!$B$7:$R$2292,4,0)</f>
        <v>22.6279</v>
      </c>
      <c r="D33" s="60">
        <f>VLOOKUP($A33,'Return Data'!$B$7:$R$2292,9,0)</f>
        <v>24.3672</v>
      </c>
      <c r="E33" s="61">
        <f>RANK(D33,D$8:D$34,0)</f>
        <v>2</v>
      </c>
      <c r="F33" s="60">
        <f>VLOOKUP($A33,'Return Data'!$B$7:$R$2292,10,0)</f>
        <v>13.5669</v>
      </c>
      <c r="G33" s="61">
        <f>RANK(F33,F$8:F$34,0)</f>
        <v>1</v>
      </c>
      <c r="H33" s="60">
        <f>VLOOKUP($A33,'Return Data'!$B$7:$R$2292,11,0)</f>
        <v>3.8489</v>
      </c>
      <c r="I33" s="61">
        <f>RANK(H33,H$8:H$34,0)</f>
        <v>7</v>
      </c>
      <c r="J33" s="60">
        <f>VLOOKUP($A33,'Return Data'!$B$7:$R$2292,12,0)</f>
        <v>-0.3523</v>
      </c>
      <c r="K33" s="61">
        <f>RANK(J33,J$8:J$34,0)</f>
        <v>23</v>
      </c>
      <c r="L33" s="60">
        <f>VLOOKUP($A33,'Return Data'!$B$7:$R$2292,13,0)</f>
        <v>0.61270000000000002</v>
      </c>
      <c r="M33" s="61">
        <f>RANK(L33,L$8:L$34,0)</f>
        <v>25</v>
      </c>
      <c r="N33" s="60">
        <f>VLOOKUP($A33,'Return Data'!$B$7:$R$2292,17,0)</f>
        <v>1.4394</v>
      </c>
      <c r="O33" s="61">
        <f>RANK(N33,N$8:N$34,0)</f>
        <v>24</v>
      </c>
      <c r="P33" s="60">
        <f>VLOOKUP($A33,'Return Data'!$B$7:$R$2292,14,0)</f>
        <v>4.0964999999999998</v>
      </c>
      <c r="Q33" s="61">
        <f>RANK(P33,P$8:P$34,0)</f>
        <v>20</v>
      </c>
      <c r="R33" s="60">
        <f>VLOOKUP($A33,'Return Data'!$B$7:$R$2292,16,0)</f>
        <v>6.5195999999999996</v>
      </c>
      <c r="S33" s="62">
        <f>RANK(R33,R$8:R$34,0)</f>
        <v>23</v>
      </c>
    </row>
    <row r="34" spans="1:19" x14ac:dyDescent="0.3">
      <c r="A34" s="77" t="s">
        <v>2059</v>
      </c>
      <c r="B34" s="59">
        <f>VLOOKUP($A34,'Return Data'!$B$7:$R$2292,3,0)</f>
        <v>44777</v>
      </c>
      <c r="C34" s="60">
        <f>VLOOKUP($A34,'Return Data'!$B$7:$R$2292,4,0)</f>
        <v>203.33</v>
      </c>
      <c r="D34" s="60">
        <f>VLOOKUP($A34,'Return Data'!$B$7:$R$2292,9,0)</f>
        <v>24.949200000000001</v>
      </c>
      <c r="E34" s="61">
        <f>RANK(D34,D$8:D$34,0)</f>
        <v>1</v>
      </c>
      <c r="F34" s="60">
        <f>VLOOKUP($A34,'Return Data'!$B$7:$R$2292,10,0)</f>
        <v>13.363799999999999</v>
      </c>
      <c r="G34" s="61">
        <f>RANK(F34,F$8:F$34,0)</f>
        <v>3</v>
      </c>
      <c r="H34" s="60">
        <f>VLOOKUP($A34,'Return Data'!$B$7:$R$2292,11,0)</f>
        <v>3.3207</v>
      </c>
      <c r="I34" s="61">
        <f>RANK(H34,H$8:H$34,0)</f>
        <v>12</v>
      </c>
      <c r="J34" s="60">
        <f>VLOOKUP($A34,'Return Data'!$B$7:$R$2292,12,0)</f>
        <v>-0.83930000000000005</v>
      </c>
      <c r="K34" s="61">
        <f>RANK(J34,J$8:J$34,0)</f>
        <v>26</v>
      </c>
      <c r="L34" s="60">
        <f>VLOOKUP($A34,'Return Data'!$B$7:$R$2292,13,0)</f>
        <v>-0.32929999999999998</v>
      </c>
      <c r="M34" s="61">
        <f>RANK(L34,L$8:L$34,0)</f>
        <v>26</v>
      </c>
      <c r="N34" s="60">
        <f>VLOOKUP($A34,'Return Data'!$B$7:$R$2292,17,0)</f>
        <v>0.74219999999999997</v>
      </c>
      <c r="O34" s="61">
        <f>RANK(N34,N$8:N$34,0)</f>
        <v>26</v>
      </c>
      <c r="P34" s="60">
        <f>VLOOKUP($A34,'Return Data'!$B$7:$R$2292,14,0)</f>
        <v>2.8683000000000001</v>
      </c>
      <c r="Q34" s="61">
        <f>RANK(P34,P$8:P$34,0)</f>
        <v>27</v>
      </c>
      <c r="R34" s="60">
        <f>VLOOKUP($A34,'Return Data'!$B$7:$R$2292,16,0)</f>
        <v>5.5839999999999996</v>
      </c>
      <c r="S34" s="62">
        <f>RANK(R34,R$8:R$34,0)</f>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16.102411111111113</v>
      </c>
      <c r="E36" s="83"/>
      <c r="F36" s="84">
        <f>AVERAGE(F8:F34)</f>
        <v>7.802970370370371</v>
      </c>
      <c r="G36" s="83"/>
      <c r="H36" s="84">
        <f>AVERAGE(H8:H34)</f>
        <v>3.0637703703703698</v>
      </c>
      <c r="I36" s="83"/>
      <c r="J36" s="84">
        <f>AVERAGE(J8:J34)</f>
        <v>0.71736666666666671</v>
      </c>
      <c r="K36" s="83"/>
      <c r="L36" s="84">
        <f>AVERAGE(L8:L34)</f>
        <v>1.6871222222222217</v>
      </c>
      <c r="M36" s="83"/>
      <c r="N36" s="84">
        <f>AVERAGE(N8:N34)</f>
        <v>2.143548148148148</v>
      </c>
      <c r="O36" s="83"/>
      <c r="P36" s="84">
        <f>AVERAGE(P8:P34)</f>
        <v>4.693874074074075</v>
      </c>
      <c r="Q36" s="83"/>
      <c r="R36" s="84">
        <f>AVERAGE(R8:R34)</f>
        <v>7.6597370370370355</v>
      </c>
      <c r="S36" s="85"/>
    </row>
    <row r="37" spans="1:19" x14ac:dyDescent="0.3">
      <c r="A37" s="82" t="s">
        <v>28</v>
      </c>
      <c r="B37" s="83"/>
      <c r="C37" s="83"/>
      <c r="D37" s="84">
        <f>MIN(D8:D34)</f>
        <v>4.7892999999999999</v>
      </c>
      <c r="E37" s="83"/>
      <c r="F37" s="84">
        <f>MIN(F8:F34)</f>
        <v>2.5451999999999999</v>
      </c>
      <c r="G37" s="83"/>
      <c r="H37" s="84">
        <f>MIN(H8:H34)</f>
        <v>0.83240000000000003</v>
      </c>
      <c r="I37" s="83"/>
      <c r="J37" s="84">
        <f>MIN(J8:J34)</f>
        <v>-1.3039000000000001</v>
      </c>
      <c r="K37" s="83"/>
      <c r="L37" s="84">
        <f>MIN(L8:L34)</f>
        <v>-0.74319999999999997</v>
      </c>
      <c r="M37" s="83"/>
      <c r="N37" s="84">
        <f>MIN(N8:N34)</f>
        <v>0.5252</v>
      </c>
      <c r="O37" s="83"/>
      <c r="P37" s="84">
        <f>MIN(P8:P34)</f>
        <v>2.8683000000000001</v>
      </c>
      <c r="Q37" s="83"/>
      <c r="R37" s="84">
        <f>MIN(R8:R34)</f>
        <v>5.5839999999999996</v>
      </c>
      <c r="S37" s="85"/>
    </row>
    <row r="38" spans="1:19" ht="15" thickBot="1" x14ac:dyDescent="0.35">
      <c r="A38" s="86" t="s">
        <v>29</v>
      </c>
      <c r="B38" s="87"/>
      <c r="C38" s="87"/>
      <c r="D38" s="88">
        <f>MAX(D8:D34)</f>
        <v>24.949200000000001</v>
      </c>
      <c r="E38" s="87"/>
      <c r="F38" s="88">
        <f>MAX(F8:F34)</f>
        <v>13.5669</v>
      </c>
      <c r="G38" s="87"/>
      <c r="H38" s="88">
        <f>MAX(H8:H34)</f>
        <v>4.819</v>
      </c>
      <c r="I38" s="87"/>
      <c r="J38" s="88">
        <f>MAX(J8:J34)</f>
        <v>2.2852999999999999</v>
      </c>
      <c r="K38" s="87"/>
      <c r="L38" s="88">
        <f>MAX(L8:L34)</f>
        <v>3.1631999999999998</v>
      </c>
      <c r="M38" s="87"/>
      <c r="N38" s="88">
        <f>MAX(N8:N34)</f>
        <v>4.6344000000000003</v>
      </c>
      <c r="O38" s="87"/>
      <c r="P38" s="88">
        <f>MAX(P8:P34)</f>
        <v>6.1980000000000004</v>
      </c>
      <c r="Q38" s="87"/>
      <c r="R38" s="88">
        <f>MAX(R8:R34)</f>
        <v>9.5318000000000005</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44777</v>
      </c>
      <c r="C8" s="60">
        <f>VLOOKUP($A8,'Return Data'!$B$7:$R$2292,4,0)</f>
        <v>306.57479999999998</v>
      </c>
      <c r="D8" s="60">
        <f>VLOOKUP($A8,'Return Data'!$B$7:$R$2292,9,0)</f>
        <v>8.2258999999999993</v>
      </c>
      <c r="E8" s="61">
        <f t="shared" ref="E8:E25" si="0">RANK(D8,D$8:D$25,0)</f>
        <v>11</v>
      </c>
      <c r="F8" s="60">
        <f>VLOOKUP($A8,'Return Data'!$B$7:$R$2292,10,0)</f>
        <v>5.2241</v>
      </c>
      <c r="G8" s="61">
        <f t="shared" ref="G8:G25" si="1">RANK(F8,F$8:F$25,0)</f>
        <v>8</v>
      </c>
      <c r="H8" s="60">
        <f>VLOOKUP($A8,'Return Data'!$B$7:$R$2292,11,0)</f>
        <v>3.5341999999999998</v>
      </c>
      <c r="I8" s="61">
        <f t="shared" ref="I8:I25" si="2">RANK(H8,H$8:H$25,0)</f>
        <v>6</v>
      </c>
      <c r="J8" s="60">
        <f>VLOOKUP($A8,'Return Data'!$B$7:$R$2292,12,0)</f>
        <v>3.2054999999999998</v>
      </c>
      <c r="K8" s="61">
        <f t="shared" ref="K8:K25" si="3">RANK(J8,J$8:J$25,0)</f>
        <v>4</v>
      </c>
      <c r="L8" s="60">
        <f>VLOOKUP($A8,'Return Data'!$B$7:$R$2292,13,0)</f>
        <v>3.4422999999999999</v>
      </c>
      <c r="M8" s="61">
        <f t="shared" ref="M8:M25" si="4">RANK(L8,L$8:L$25,0)</f>
        <v>5</v>
      </c>
      <c r="N8" s="60">
        <f>VLOOKUP($A8,'Return Data'!$B$7:$R$2292,17,0)</f>
        <v>4.3005000000000004</v>
      </c>
      <c r="O8" s="61">
        <f t="shared" ref="O8:O23" si="5">RANK(N8,N$8:N$25,0)</f>
        <v>4</v>
      </c>
      <c r="P8" s="60">
        <f>VLOOKUP($A8,'Return Data'!$B$7:$R$2292,14,0)</f>
        <v>6.5911</v>
      </c>
      <c r="Q8" s="61">
        <f t="shared" ref="Q8:Q23" si="6">RANK(P8,P$8:P$25,0)</f>
        <v>7</v>
      </c>
      <c r="R8" s="60">
        <f>VLOOKUP($A8,'Return Data'!$B$7:$R$2292,16,0)</f>
        <v>8.7197999999999993</v>
      </c>
      <c r="S8" s="62">
        <f t="shared" ref="S8:S25" si="7">RANK(R8,R$8:R$25,0)</f>
        <v>1</v>
      </c>
    </row>
    <row r="9" spans="1:19" x14ac:dyDescent="0.3">
      <c r="A9" s="77" t="s">
        <v>558</v>
      </c>
      <c r="B9" s="59">
        <f>VLOOKUP($A9,'Return Data'!$B$7:$R$2292,3,0)</f>
        <v>44777</v>
      </c>
      <c r="C9" s="60">
        <f>VLOOKUP($A9,'Return Data'!$B$7:$R$2292,4,0)</f>
        <v>2210.3368999999998</v>
      </c>
      <c r="D9" s="60">
        <f>VLOOKUP($A9,'Return Data'!$B$7:$R$2292,9,0)</f>
        <v>6.0570000000000004</v>
      </c>
      <c r="E9" s="61">
        <f t="shared" si="0"/>
        <v>17</v>
      </c>
      <c r="F9" s="60">
        <f>VLOOKUP($A9,'Return Data'!$B$7:$R$2292,10,0)</f>
        <v>4.4231999999999996</v>
      </c>
      <c r="G9" s="61">
        <f t="shared" si="1"/>
        <v>14</v>
      </c>
      <c r="H9" s="60">
        <f>VLOOKUP($A9,'Return Data'!$B$7:$R$2292,11,0)</f>
        <v>3.7174</v>
      </c>
      <c r="I9" s="61">
        <f t="shared" si="2"/>
        <v>3</v>
      </c>
      <c r="J9" s="60">
        <f>VLOOKUP($A9,'Return Data'!$B$7:$R$2292,12,0)</f>
        <v>3.5680999999999998</v>
      </c>
      <c r="K9" s="61">
        <f t="shared" si="3"/>
        <v>2</v>
      </c>
      <c r="L9" s="60">
        <f>VLOOKUP($A9,'Return Data'!$B$7:$R$2292,13,0)</f>
        <v>3.4491999999999998</v>
      </c>
      <c r="M9" s="61">
        <f t="shared" si="4"/>
        <v>4</v>
      </c>
      <c r="N9" s="60">
        <f>VLOOKUP($A9,'Return Data'!$B$7:$R$2292,17,0)</f>
        <v>4.1464999999999996</v>
      </c>
      <c r="O9" s="61">
        <f t="shared" si="5"/>
        <v>8</v>
      </c>
      <c r="P9" s="60">
        <f>VLOOKUP($A9,'Return Data'!$B$7:$R$2292,14,0)</f>
        <v>6.3863000000000003</v>
      </c>
      <c r="Q9" s="61">
        <f t="shared" si="6"/>
        <v>11</v>
      </c>
      <c r="R9" s="60">
        <f>VLOOKUP($A9,'Return Data'!$B$7:$R$2292,16,0)</f>
        <v>8.0367999999999995</v>
      </c>
      <c r="S9" s="62">
        <f t="shared" si="7"/>
        <v>10</v>
      </c>
    </row>
    <row r="10" spans="1:19" x14ac:dyDescent="0.3">
      <c r="A10" s="77" t="s">
        <v>560</v>
      </c>
      <c r="B10" s="59">
        <f>VLOOKUP($A10,'Return Data'!$B$7:$R$2292,3,0)</f>
        <v>44777</v>
      </c>
      <c r="C10" s="60">
        <f>VLOOKUP($A10,'Return Data'!$B$7:$R$2292,4,0)</f>
        <v>20.118300000000001</v>
      </c>
      <c r="D10" s="60">
        <f>VLOOKUP($A10,'Return Data'!$B$7:$R$2292,9,0)</f>
        <v>8.6902000000000008</v>
      </c>
      <c r="E10" s="61">
        <f t="shared" si="0"/>
        <v>9</v>
      </c>
      <c r="F10" s="60">
        <f>VLOOKUP($A10,'Return Data'!$B$7:$R$2292,10,0)</f>
        <v>4.8021000000000003</v>
      </c>
      <c r="G10" s="61">
        <f t="shared" si="1"/>
        <v>12</v>
      </c>
      <c r="H10" s="60">
        <f>VLOOKUP($A10,'Return Data'!$B$7:$R$2292,11,0)</f>
        <v>2.9679000000000002</v>
      </c>
      <c r="I10" s="61">
        <f t="shared" si="2"/>
        <v>10</v>
      </c>
      <c r="J10" s="60">
        <f>VLOOKUP($A10,'Return Data'!$B$7:$R$2292,12,0)</f>
        <v>2.9129</v>
      </c>
      <c r="K10" s="61">
        <f t="shared" si="3"/>
        <v>9</v>
      </c>
      <c r="L10" s="60">
        <f>VLOOKUP($A10,'Return Data'!$B$7:$R$2292,13,0)</f>
        <v>2.9053</v>
      </c>
      <c r="M10" s="61">
        <f t="shared" si="4"/>
        <v>14</v>
      </c>
      <c r="N10" s="60">
        <f>VLOOKUP($A10,'Return Data'!$B$7:$R$2292,17,0)</f>
        <v>3.8237999999999999</v>
      </c>
      <c r="O10" s="61">
        <f t="shared" si="5"/>
        <v>12</v>
      </c>
      <c r="P10" s="60">
        <f>VLOOKUP($A10,'Return Data'!$B$7:$R$2292,14,0)</f>
        <v>6.4358000000000004</v>
      </c>
      <c r="Q10" s="61">
        <f t="shared" si="6"/>
        <v>10</v>
      </c>
      <c r="R10" s="60">
        <f>VLOOKUP($A10,'Return Data'!$B$7:$R$2292,16,0)</f>
        <v>8.1776999999999997</v>
      </c>
      <c r="S10" s="62">
        <f t="shared" si="7"/>
        <v>5</v>
      </c>
    </row>
    <row r="11" spans="1:19" x14ac:dyDescent="0.3">
      <c r="A11" s="77" t="s">
        <v>562</v>
      </c>
      <c r="B11" s="59">
        <f>VLOOKUP($A11,'Return Data'!$B$7:$R$2292,3,0)</f>
        <v>44777</v>
      </c>
      <c r="C11" s="60">
        <f>VLOOKUP($A11,'Return Data'!$B$7:$R$2292,4,0)</f>
        <v>20.5411</v>
      </c>
      <c r="D11" s="60">
        <f>VLOOKUP($A11,'Return Data'!$B$7:$R$2292,9,0)</f>
        <v>16.200800000000001</v>
      </c>
      <c r="E11" s="61">
        <f t="shared" si="0"/>
        <v>2</v>
      </c>
      <c r="F11" s="60">
        <f>VLOOKUP($A11,'Return Data'!$B$7:$R$2292,10,0)</f>
        <v>10.966200000000001</v>
      </c>
      <c r="G11" s="61">
        <f t="shared" si="1"/>
        <v>2</v>
      </c>
      <c r="H11" s="60">
        <f>VLOOKUP($A11,'Return Data'!$B$7:$R$2292,11,0)</f>
        <v>3.6573000000000002</v>
      </c>
      <c r="I11" s="61">
        <f t="shared" si="2"/>
        <v>4</v>
      </c>
      <c r="J11" s="60">
        <f>VLOOKUP($A11,'Return Data'!$B$7:$R$2292,12,0)</f>
        <v>1.9276</v>
      </c>
      <c r="K11" s="61">
        <f t="shared" si="3"/>
        <v>16</v>
      </c>
      <c r="L11" s="60">
        <f>VLOOKUP($A11,'Return Data'!$B$7:$R$2292,13,0)</f>
        <v>3.4134000000000002</v>
      </c>
      <c r="M11" s="61">
        <f t="shared" si="4"/>
        <v>7</v>
      </c>
      <c r="N11" s="60">
        <f>VLOOKUP($A11,'Return Data'!$B$7:$R$2292,17,0)</f>
        <v>3.8285</v>
      </c>
      <c r="O11" s="61">
        <f t="shared" si="5"/>
        <v>11</v>
      </c>
      <c r="P11" s="60">
        <f>VLOOKUP($A11,'Return Data'!$B$7:$R$2292,14,0)</f>
        <v>7.1619000000000002</v>
      </c>
      <c r="Q11" s="61">
        <f t="shared" si="6"/>
        <v>1</v>
      </c>
      <c r="R11" s="60">
        <f>VLOOKUP($A11,'Return Data'!$B$7:$R$2292,16,0)</f>
        <v>8.4283000000000001</v>
      </c>
      <c r="S11" s="62">
        <f t="shared" si="7"/>
        <v>2</v>
      </c>
    </row>
    <row r="12" spans="1:19" x14ac:dyDescent="0.3">
      <c r="A12" s="77" t="s">
        <v>565</v>
      </c>
      <c r="B12" s="59">
        <f>VLOOKUP($A12,'Return Data'!$B$7:$R$2292,3,0)</f>
        <v>44777</v>
      </c>
      <c r="C12" s="60">
        <f>VLOOKUP($A12,'Return Data'!$B$7:$R$2292,4,0)</f>
        <v>19.005700000000001</v>
      </c>
      <c r="D12" s="60">
        <f>VLOOKUP($A12,'Return Data'!$B$7:$R$2292,9,0)</f>
        <v>11.3904</v>
      </c>
      <c r="E12" s="61">
        <f t="shared" si="0"/>
        <v>4</v>
      </c>
      <c r="F12" s="60">
        <f>VLOOKUP($A12,'Return Data'!$B$7:$R$2292,10,0)</f>
        <v>5.7603999999999997</v>
      </c>
      <c r="G12" s="61">
        <f t="shared" si="1"/>
        <v>5</v>
      </c>
      <c r="H12" s="60">
        <f>VLOOKUP($A12,'Return Data'!$B$7:$R$2292,11,0)</f>
        <v>3.5897000000000001</v>
      </c>
      <c r="I12" s="61">
        <f t="shared" si="2"/>
        <v>5</v>
      </c>
      <c r="J12" s="60">
        <f>VLOOKUP($A12,'Return Data'!$B$7:$R$2292,12,0)</f>
        <v>3.2673000000000001</v>
      </c>
      <c r="K12" s="61">
        <f t="shared" si="3"/>
        <v>3</v>
      </c>
      <c r="L12" s="60">
        <f>VLOOKUP($A12,'Return Data'!$B$7:$R$2292,13,0)</f>
        <v>3.4009</v>
      </c>
      <c r="M12" s="61">
        <f t="shared" si="4"/>
        <v>8</v>
      </c>
      <c r="N12" s="60">
        <f>VLOOKUP($A12,'Return Data'!$B$7:$R$2292,17,0)</f>
        <v>4.0048000000000004</v>
      </c>
      <c r="O12" s="61">
        <f t="shared" si="5"/>
        <v>10</v>
      </c>
      <c r="P12" s="60">
        <f>VLOOKUP($A12,'Return Data'!$B$7:$R$2292,14,0)</f>
        <v>6.2954999999999997</v>
      </c>
      <c r="Q12" s="61">
        <f t="shared" si="6"/>
        <v>12</v>
      </c>
      <c r="R12" s="60">
        <f>VLOOKUP($A12,'Return Data'!$B$7:$R$2292,16,0)</f>
        <v>8.0618999999999996</v>
      </c>
      <c r="S12" s="62">
        <f t="shared" si="7"/>
        <v>9</v>
      </c>
    </row>
    <row r="13" spans="1:19" x14ac:dyDescent="0.3">
      <c r="A13" s="77" t="s">
        <v>566</v>
      </c>
      <c r="B13" s="59">
        <f>VLOOKUP($A13,'Return Data'!$B$7:$R$2292,3,0)</f>
        <v>44777</v>
      </c>
      <c r="C13" s="60">
        <f>VLOOKUP($A13,'Return Data'!$B$7:$R$2292,4,0)</f>
        <v>19.259</v>
      </c>
      <c r="D13" s="60">
        <f>VLOOKUP($A13,'Return Data'!$B$7:$R$2292,9,0)</f>
        <v>7.7229000000000001</v>
      </c>
      <c r="E13" s="61">
        <f t="shared" si="0"/>
        <v>14</v>
      </c>
      <c r="F13" s="60">
        <f>VLOOKUP($A13,'Return Data'!$B$7:$R$2292,10,0)</f>
        <v>4.9916</v>
      </c>
      <c r="G13" s="61">
        <f t="shared" si="1"/>
        <v>11</v>
      </c>
      <c r="H13" s="60">
        <f>VLOOKUP($A13,'Return Data'!$B$7:$R$2292,11,0)</f>
        <v>3.2795999999999998</v>
      </c>
      <c r="I13" s="61">
        <f t="shared" si="2"/>
        <v>7</v>
      </c>
      <c r="J13" s="60">
        <f>VLOOKUP($A13,'Return Data'!$B$7:$R$2292,12,0)</f>
        <v>2.7374999999999998</v>
      </c>
      <c r="K13" s="61">
        <f t="shared" si="3"/>
        <v>11</v>
      </c>
      <c r="L13" s="60">
        <f>VLOOKUP($A13,'Return Data'!$B$7:$R$2292,13,0)</f>
        <v>3.2709999999999999</v>
      </c>
      <c r="M13" s="61">
        <f t="shared" si="4"/>
        <v>9</v>
      </c>
      <c r="N13" s="60">
        <f>VLOOKUP($A13,'Return Data'!$B$7:$R$2292,17,0)</f>
        <v>4.4142999999999999</v>
      </c>
      <c r="O13" s="61">
        <f t="shared" si="5"/>
        <v>3</v>
      </c>
      <c r="P13" s="60">
        <f>VLOOKUP($A13,'Return Data'!$B$7:$R$2292,14,0)</f>
        <v>6.7462</v>
      </c>
      <c r="Q13" s="61">
        <f t="shared" si="6"/>
        <v>4</v>
      </c>
      <c r="R13" s="60">
        <f>VLOOKUP($A13,'Return Data'!$B$7:$R$2292,16,0)</f>
        <v>8.1507000000000005</v>
      </c>
      <c r="S13" s="62">
        <f t="shared" si="7"/>
        <v>6</v>
      </c>
    </row>
    <row r="14" spans="1:19" x14ac:dyDescent="0.3">
      <c r="A14" s="77" t="s">
        <v>569</v>
      </c>
      <c r="B14" s="59">
        <f>VLOOKUP($A14,'Return Data'!$B$7:$R$2292,3,0)</f>
        <v>44777</v>
      </c>
      <c r="C14" s="60">
        <f>VLOOKUP($A14,'Return Data'!$B$7:$R$2292,4,0)</f>
        <v>27.186499999999999</v>
      </c>
      <c r="D14" s="60">
        <f>VLOOKUP($A14,'Return Data'!$B$7:$R$2292,9,0)</f>
        <v>8.1593</v>
      </c>
      <c r="E14" s="61">
        <f t="shared" si="0"/>
        <v>12</v>
      </c>
      <c r="F14" s="60">
        <f>VLOOKUP($A14,'Return Data'!$B$7:$R$2292,10,0)</f>
        <v>5.6165000000000003</v>
      </c>
      <c r="G14" s="61">
        <f t="shared" si="1"/>
        <v>6</v>
      </c>
      <c r="H14" s="60">
        <f>VLOOKUP($A14,'Return Data'!$B$7:$R$2292,11,0)</f>
        <v>4.5602999999999998</v>
      </c>
      <c r="I14" s="61">
        <f t="shared" si="2"/>
        <v>2</v>
      </c>
      <c r="J14" s="60">
        <f>VLOOKUP($A14,'Return Data'!$B$7:$R$2292,12,0)</f>
        <v>3.0247000000000002</v>
      </c>
      <c r="K14" s="61">
        <f t="shared" si="3"/>
        <v>8</v>
      </c>
      <c r="L14" s="60">
        <f>VLOOKUP($A14,'Return Data'!$B$7:$R$2292,13,0)</f>
        <v>3.8144</v>
      </c>
      <c r="M14" s="61">
        <f t="shared" si="4"/>
        <v>2</v>
      </c>
      <c r="N14" s="60">
        <f>VLOOKUP($A14,'Return Data'!$B$7:$R$2292,17,0)</f>
        <v>4.6083999999999996</v>
      </c>
      <c r="O14" s="61">
        <f t="shared" si="5"/>
        <v>2</v>
      </c>
      <c r="P14" s="60">
        <f>VLOOKUP($A14,'Return Data'!$B$7:$R$2292,14,0)</f>
        <v>6.4720000000000004</v>
      </c>
      <c r="Q14" s="61">
        <f t="shared" si="6"/>
        <v>9</v>
      </c>
      <c r="R14" s="60">
        <f>VLOOKUP($A14,'Return Data'!$B$7:$R$2292,16,0)</f>
        <v>8.2739999999999991</v>
      </c>
      <c r="S14" s="62">
        <f t="shared" si="7"/>
        <v>4</v>
      </c>
    </row>
    <row r="15" spans="1:19" x14ac:dyDescent="0.3">
      <c r="A15" s="77" t="s">
        <v>570</v>
      </c>
      <c r="B15" s="59">
        <f>VLOOKUP($A15,'Return Data'!$B$7:$R$2292,3,0)</f>
        <v>44777</v>
      </c>
      <c r="C15" s="60">
        <f>VLOOKUP($A15,'Return Data'!$B$7:$R$2292,4,0)</f>
        <v>20.534099999999999</v>
      </c>
      <c r="D15" s="60">
        <f>VLOOKUP($A15,'Return Data'!$B$7:$R$2292,9,0)</f>
        <v>5.7214999999999998</v>
      </c>
      <c r="E15" s="61">
        <f t="shared" si="0"/>
        <v>18</v>
      </c>
      <c r="F15" s="60">
        <f>VLOOKUP($A15,'Return Data'!$B$7:$R$2292,10,0)</f>
        <v>3.7229999999999999</v>
      </c>
      <c r="G15" s="61">
        <f t="shared" si="1"/>
        <v>18</v>
      </c>
      <c r="H15" s="60">
        <f>VLOOKUP($A15,'Return Data'!$B$7:$R$2292,11,0)</f>
        <v>2.9575</v>
      </c>
      <c r="I15" s="61">
        <f t="shared" si="2"/>
        <v>11</v>
      </c>
      <c r="J15" s="60">
        <f>VLOOKUP($A15,'Return Data'!$B$7:$R$2292,12,0)</f>
        <v>3.0348999999999999</v>
      </c>
      <c r="K15" s="61">
        <f t="shared" si="3"/>
        <v>7</v>
      </c>
      <c r="L15" s="60">
        <f>VLOOKUP($A15,'Return Data'!$B$7:$R$2292,13,0)</f>
        <v>3.0141</v>
      </c>
      <c r="M15" s="61">
        <f t="shared" si="4"/>
        <v>13</v>
      </c>
      <c r="N15" s="60">
        <f>VLOOKUP($A15,'Return Data'!$B$7:$R$2292,17,0)</f>
        <v>4.0670000000000002</v>
      </c>
      <c r="O15" s="61">
        <f t="shared" si="5"/>
        <v>9</v>
      </c>
      <c r="P15" s="60">
        <f>VLOOKUP($A15,'Return Data'!$B$7:$R$2292,14,0)</f>
        <v>6.7240000000000002</v>
      </c>
      <c r="Q15" s="61">
        <f t="shared" si="6"/>
        <v>5</v>
      </c>
      <c r="R15" s="60">
        <f>VLOOKUP($A15,'Return Data'!$B$7:$R$2292,16,0)</f>
        <v>7.9404000000000003</v>
      </c>
      <c r="S15" s="62">
        <f t="shared" si="7"/>
        <v>11</v>
      </c>
    </row>
    <row r="16" spans="1:19" x14ac:dyDescent="0.3">
      <c r="A16" s="77" t="s">
        <v>575</v>
      </c>
      <c r="B16" s="59">
        <f>VLOOKUP($A16,'Return Data'!$B$7:$R$2292,3,0)</f>
        <v>44777</v>
      </c>
      <c r="C16" s="60">
        <f>VLOOKUP($A16,'Return Data'!$B$7:$R$2292,4,0)</f>
        <v>1959.0798</v>
      </c>
      <c r="D16" s="60">
        <f>VLOOKUP($A16,'Return Data'!$B$7:$R$2292,9,0)</f>
        <v>9.3870000000000005</v>
      </c>
      <c r="E16" s="61">
        <f t="shared" si="0"/>
        <v>6</v>
      </c>
      <c r="F16" s="60">
        <f>VLOOKUP($A16,'Return Data'!$B$7:$R$2292,10,0)</f>
        <v>6.6048</v>
      </c>
      <c r="G16" s="61">
        <f t="shared" si="1"/>
        <v>3</v>
      </c>
      <c r="H16" s="60">
        <f>VLOOKUP($A16,'Return Data'!$B$7:$R$2292,11,0)</f>
        <v>1.1093</v>
      </c>
      <c r="I16" s="61">
        <f t="shared" si="2"/>
        <v>17</v>
      </c>
      <c r="J16" s="60">
        <f>VLOOKUP($A16,'Return Data'!$B$7:$R$2292,12,0)</f>
        <v>-0.11310000000000001</v>
      </c>
      <c r="K16" s="61">
        <f t="shared" si="3"/>
        <v>18</v>
      </c>
      <c r="L16" s="60">
        <f>VLOOKUP($A16,'Return Data'!$B$7:$R$2292,13,0)</f>
        <v>1.4499</v>
      </c>
      <c r="M16" s="61">
        <f t="shared" si="4"/>
        <v>18</v>
      </c>
      <c r="N16" s="60">
        <f>VLOOKUP($A16,'Return Data'!$B$7:$R$2292,17,0)</f>
        <v>2.3986000000000001</v>
      </c>
      <c r="O16" s="61">
        <f t="shared" si="5"/>
        <v>17</v>
      </c>
      <c r="P16" s="60">
        <f>VLOOKUP($A16,'Return Data'!$B$7:$R$2292,14,0)</f>
        <v>5.3205</v>
      </c>
      <c r="Q16" s="61">
        <f t="shared" si="6"/>
        <v>16</v>
      </c>
      <c r="R16" s="60">
        <f>VLOOKUP($A16,'Return Data'!$B$7:$R$2292,16,0)</f>
        <v>7.2190000000000003</v>
      </c>
      <c r="S16" s="62">
        <f t="shared" si="7"/>
        <v>16</v>
      </c>
    </row>
    <row r="17" spans="1:19" x14ac:dyDescent="0.3">
      <c r="A17" s="77" t="s">
        <v>577</v>
      </c>
      <c r="B17" s="59">
        <f>VLOOKUP($A17,'Return Data'!$B$7:$R$2292,3,0)</f>
        <v>44777</v>
      </c>
      <c r="C17" s="60">
        <f>VLOOKUP($A17,'Return Data'!$B$7:$R$2292,4,0)</f>
        <v>54.534599999999998</v>
      </c>
      <c r="D17" s="60">
        <f>VLOOKUP($A17,'Return Data'!$B$7:$R$2292,9,0)</f>
        <v>9.1646000000000001</v>
      </c>
      <c r="E17" s="61">
        <f t="shared" si="0"/>
        <v>8</v>
      </c>
      <c r="F17" s="60">
        <f>VLOOKUP($A17,'Return Data'!$B$7:$R$2292,10,0)</f>
        <v>5.5218999999999996</v>
      </c>
      <c r="G17" s="61">
        <f t="shared" si="1"/>
        <v>7</v>
      </c>
      <c r="H17" s="60">
        <f>VLOOKUP($A17,'Return Data'!$B$7:$R$2292,11,0)</f>
        <v>2.9451999999999998</v>
      </c>
      <c r="I17" s="61">
        <f t="shared" si="2"/>
        <v>12</v>
      </c>
      <c r="J17" s="60">
        <f>VLOOKUP($A17,'Return Data'!$B$7:$R$2292,12,0)</f>
        <v>2.5590999999999999</v>
      </c>
      <c r="K17" s="61">
        <f t="shared" si="3"/>
        <v>13</v>
      </c>
      <c r="L17" s="60">
        <f>VLOOKUP($A17,'Return Data'!$B$7:$R$2292,13,0)</f>
        <v>3.524</v>
      </c>
      <c r="M17" s="61">
        <f t="shared" si="4"/>
        <v>3</v>
      </c>
      <c r="N17" s="60">
        <f>VLOOKUP($A17,'Return Data'!$B$7:$R$2292,17,0)</f>
        <v>4.2713000000000001</v>
      </c>
      <c r="O17" s="61">
        <f t="shared" si="5"/>
        <v>7</v>
      </c>
      <c r="P17" s="60">
        <f>VLOOKUP($A17,'Return Data'!$B$7:$R$2292,14,0)</f>
        <v>6.6341999999999999</v>
      </c>
      <c r="Q17" s="61">
        <f t="shared" si="6"/>
        <v>6</v>
      </c>
      <c r="R17" s="60">
        <f>VLOOKUP($A17,'Return Data'!$B$7:$R$2292,16,0)</f>
        <v>8.3207000000000004</v>
      </c>
      <c r="S17" s="62">
        <f t="shared" si="7"/>
        <v>3</v>
      </c>
    </row>
    <row r="18" spans="1:19" x14ac:dyDescent="0.3">
      <c r="A18" s="77" t="s">
        <v>578</v>
      </c>
      <c r="B18" s="59">
        <f>VLOOKUP($A18,'Return Data'!$B$7:$R$2292,3,0)</f>
        <v>44777</v>
      </c>
      <c r="C18" s="60">
        <f>VLOOKUP($A18,'Return Data'!$B$7:$R$2292,4,0)</f>
        <v>20.856999999999999</v>
      </c>
      <c r="D18" s="60">
        <f>VLOOKUP($A18,'Return Data'!$B$7:$R$2292,9,0)</f>
        <v>14.654400000000001</v>
      </c>
      <c r="E18" s="61">
        <f t="shared" si="0"/>
        <v>3</v>
      </c>
      <c r="F18" s="60">
        <f>VLOOKUP($A18,'Return Data'!$B$7:$R$2292,10,0)</f>
        <v>6.5214999999999996</v>
      </c>
      <c r="G18" s="61">
        <f t="shared" si="1"/>
        <v>4</v>
      </c>
      <c r="H18" s="60">
        <f>VLOOKUP($A18,'Return Data'!$B$7:$R$2292,11,0)</f>
        <v>0.87590000000000001</v>
      </c>
      <c r="I18" s="61">
        <f t="shared" si="2"/>
        <v>18</v>
      </c>
      <c r="J18" s="60">
        <f>VLOOKUP($A18,'Return Data'!$B$7:$R$2292,12,0)</f>
        <v>1.159</v>
      </c>
      <c r="K18" s="61">
        <f t="shared" si="3"/>
        <v>17</v>
      </c>
      <c r="L18" s="60">
        <f>VLOOKUP($A18,'Return Data'!$B$7:$R$2292,13,0)</f>
        <v>1.488</v>
      </c>
      <c r="M18" s="61">
        <f t="shared" si="4"/>
        <v>17</v>
      </c>
      <c r="N18" s="60">
        <f>VLOOKUP($A18,'Return Data'!$B$7:$R$2292,17,0)</f>
        <v>3.2753999999999999</v>
      </c>
      <c r="O18" s="61">
        <f t="shared" si="5"/>
        <v>15</v>
      </c>
      <c r="P18" s="60">
        <f>VLOOKUP($A18,'Return Data'!$B$7:$R$2292,14,0)</f>
        <v>5.9843999999999999</v>
      </c>
      <c r="Q18" s="61">
        <f t="shared" si="6"/>
        <v>14</v>
      </c>
      <c r="R18" s="60">
        <f>VLOOKUP($A18,'Return Data'!$B$7:$R$2292,16,0)</f>
        <v>7.6829999999999998</v>
      </c>
      <c r="S18" s="62">
        <f t="shared" si="7"/>
        <v>13</v>
      </c>
    </row>
    <row r="19" spans="1:19" x14ac:dyDescent="0.3">
      <c r="A19" s="77" t="s">
        <v>581</v>
      </c>
      <c r="B19" s="59">
        <f>VLOOKUP($A19,'Return Data'!$B$7:$R$2292,3,0)</f>
        <v>44777</v>
      </c>
      <c r="C19" s="60">
        <f>VLOOKUP($A19,'Return Data'!$B$7:$R$2292,4,0)</f>
        <v>30.2956</v>
      </c>
      <c r="D19" s="60">
        <f>VLOOKUP($A19,'Return Data'!$B$7:$R$2292,9,0)</f>
        <v>7.1711</v>
      </c>
      <c r="E19" s="61">
        <f t="shared" si="0"/>
        <v>15</v>
      </c>
      <c r="F19" s="60">
        <f>VLOOKUP($A19,'Return Data'!$B$7:$R$2292,10,0)</f>
        <v>4.3223000000000003</v>
      </c>
      <c r="G19" s="61">
        <f t="shared" si="1"/>
        <v>15</v>
      </c>
      <c r="H19" s="60">
        <f>VLOOKUP($A19,'Return Data'!$B$7:$R$2292,11,0)</f>
        <v>3.2094</v>
      </c>
      <c r="I19" s="61">
        <f t="shared" si="2"/>
        <v>9</v>
      </c>
      <c r="J19" s="60">
        <f>VLOOKUP($A19,'Return Data'!$B$7:$R$2292,12,0)</f>
        <v>3.0817000000000001</v>
      </c>
      <c r="K19" s="61">
        <f t="shared" si="3"/>
        <v>5</v>
      </c>
      <c r="L19" s="60">
        <f>VLOOKUP($A19,'Return Data'!$B$7:$R$2292,13,0)</f>
        <v>3.0581999999999998</v>
      </c>
      <c r="M19" s="61">
        <f t="shared" si="4"/>
        <v>12</v>
      </c>
      <c r="N19" s="60">
        <f>VLOOKUP($A19,'Return Data'!$B$7:$R$2292,17,0)</f>
        <v>3.5043000000000002</v>
      </c>
      <c r="O19" s="61">
        <f t="shared" si="5"/>
        <v>13</v>
      </c>
      <c r="P19" s="60">
        <f>VLOOKUP($A19,'Return Data'!$B$7:$R$2292,14,0)</f>
        <v>5.6197999999999997</v>
      </c>
      <c r="Q19" s="61">
        <f t="shared" si="6"/>
        <v>15</v>
      </c>
      <c r="R19" s="60">
        <f>VLOOKUP($A19,'Return Data'!$B$7:$R$2292,16,0)</f>
        <v>7.4786000000000001</v>
      </c>
      <c r="S19" s="62">
        <f t="shared" si="7"/>
        <v>14</v>
      </c>
    </row>
    <row r="20" spans="1:19" x14ac:dyDescent="0.3">
      <c r="A20" s="77" t="s">
        <v>583</v>
      </c>
      <c r="B20" s="59">
        <f>VLOOKUP($A20,'Return Data'!$B$7:$R$2292,3,0)</f>
        <v>44777</v>
      </c>
      <c r="C20" s="60">
        <f>VLOOKUP($A20,'Return Data'!$B$7:$R$2292,4,0)</f>
        <v>17.325800000000001</v>
      </c>
      <c r="D20" s="60">
        <f>VLOOKUP($A20,'Return Data'!$B$7:$R$2292,9,0)</f>
        <v>9.2324999999999999</v>
      </c>
      <c r="E20" s="61">
        <f t="shared" si="0"/>
        <v>7</v>
      </c>
      <c r="F20" s="60">
        <f>VLOOKUP($A20,'Return Data'!$B$7:$R$2292,10,0)</f>
        <v>4.7927</v>
      </c>
      <c r="G20" s="61">
        <f t="shared" si="1"/>
        <v>13</v>
      </c>
      <c r="H20" s="60">
        <f>VLOOKUP($A20,'Return Data'!$B$7:$R$2292,11,0)</f>
        <v>2.8685</v>
      </c>
      <c r="I20" s="61">
        <f t="shared" si="2"/>
        <v>13</v>
      </c>
      <c r="J20" s="60">
        <f>VLOOKUP($A20,'Return Data'!$B$7:$R$2292,12,0)</f>
        <v>2.7625000000000002</v>
      </c>
      <c r="K20" s="61">
        <f t="shared" si="3"/>
        <v>10</v>
      </c>
      <c r="L20" s="60">
        <f>VLOOKUP($A20,'Return Data'!$B$7:$R$2292,13,0)</f>
        <v>3.2021999999999999</v>
      </c>
      <c r="M20" s="61">
        <f t="shared" si="4"/>
        <v>10</v>
      </c>
      <c r="N20" s="60">
        <f>VLOOKUP($A20,'Return Data'!$B$7:$R$2292,17,0)</f>
        <v>4.2935999999999996</v>
      </c>
      <c r="O20" s="61">
        <f t="shared" si="5"/>
        <v>5</v>
      </c>
      <c r="P20" s="60">
        <f>VLOOKUP($A20,'Return Data'!$B$7:$R$2292,14,0)</f>
        <v>6.8155999999999999</v>
      </c>
      <c r="Q20" s="61">
        <f t="shared" si="6"/>
        <v>3</v>
      </c>
      <c r="R20" s="60">
        <f>VLOOKUP($A20,'Return Data'!$B$7:$R$2292,16,0)</f>
        <v>7.9012000000000002</v>
      </c>
      <c r="S20" s="62">
        <f t="shared" si="7"/>
        <v>12</v>
      </c>
    </row>
    <row r="21" spans="1:19" x14ac:dyDescent="0.3">
      <c r="A21" s="77" t="s">
        <v>585</v>
      </c>
      <c r="B21" s="59">
        <f>VLOOKUP($A21,'Return Data'!$B$7:$R$2292,3,0)</f>
        <v>44777</v>
      </c>
      <c r="C21" s="60">
        <f>VLOOKUP($A21,'Return Data'!$B$7:$R$2292,4,0)</f>
        <v>20.886299999999999</v>
      </c>
      <c r="D21" s="60">
        <f>VLOOKUP($A21,'Return Data'!$B$7:$R$2292,9,0)</f>
        <v>7.7397999999999998</v>
      </c>
      <c r="E21" s="61">
        <f t="shared" si="0"/>
        <v>13</v>
      </c>
      <c r="F21" s="60">
        <f>VLOOKUP($A21,'Return Data'!$B$7:$R$2292,10,0)</f>
        <v>4.9951999999999996</v>
      </c>
      <c r="G21" s="61">
        <f t="shared" si="1"/>
        <v>10</v>
      </c>
      <c r="H21" s="60">
        <f>VLOOKUP($A21,'Return Data'!$B$7:$R$2292,11,0)</f>
        <v>3.2153999999999998</v>
      </c>
      <c r="I21" s="61">
        <f t="shared" si="2"/>
        <v>8</v>
      </c>
      <c r="J21" s="60">
        <f>VLOOKUP($A21,'Return Data'!$B$7:$R$2292,12,0)</f>
        <v>3.048</v>
      </c>
      <c r="K21" s="61">
        <f t="shared" si="3"/>
        <v>6</v>
      </c>
      <c r="L21" s="60">
        <f>VLOOKUP($A21,'Return Data'!$B$7:$R$2292,13,0)</f>
        <v>3.4359000000000002</v>
      </c>
      <c r="M21" s="61">
        <f t="shared" si="4"/>
        <v>6</v>
      </c>
      <c r="N21" s="60">
        <f>VLOOKUP($A21,'Return Data'!$B$7:$R$2292,17,0)</f>
        <v>4.28</v>
      </c>
      <c r="O21" s="61">
        <f t="shared" si="5"/>
        <v>6</v>
      </c>
      <c r="P21" s="60">
        <f>VLOOKUP($A21,'Return Data'!$B$7:$R$2292,14,0)</f>
        <v>6.5822000000000003</v>
      </c>
      <c r="Q21" s="61">
        <f t="shared" si="6"/>
        <v>8</v>
      </c>
      <c r="R21" s="60">
        <f>VLOOKUP($A21,'Return Data'!$B$7:$R$2292,16,0)</f>
        <v>8.1379999999999999</v>
      </c>
      <c r="S21" s="62">
        <f t="shared" si="7"/>
        <v>7</v>
      </c>
    </row>
    <row r="22" spans="1:19" x14ac:dyDescent="0.3">
      <c r="A22" s="77" t="s">
        <v>586</v>
      </c>
      <c r="B22" s="59">
        <f>VLOOKUP($A22,'Return Data'!$B$7:$R$2292,3,0)</f>
        <v>44777</v>
      </c>
      <c r="C22" s="60">
        <f>VLOOKUP($A22,'Return Data'!$B$7:$R$2292,4,0)</f>
        <v>2671.9531000000002</v>
      </c>
      <c r="D22" s="60">
        <f>VLOOKUP($A22,'Return Data'!$B$7:$R$2292,9,0)</f>
        <v>6.4981</v>
      </c>
      <c r="E22" s="61">
        <f t="shared" si="0"/>
        <v>16</v>
      </c>
      <c r="F22" s="60">
        <f>VLOOKUP($A22,'Return Data'!$B$7:$R$2292,10,0)</f>
        <v>3.7490999999999999</v>
      </c>
      <c r="G22" s="61">
        <f t="shared" si="1"/>
        <v>17</v>
      </c>
      <c r="H22" s="60">
        <f>VLOOKUP($A22,'Return Data'!$B$7:$R$2292,11,0)</f>
        <v>2.2858999999999998</v>
      </c>
      <c r="I22" s="61">
        <f t="shared" si="2"/>
        <v>16</v>
      </c>
      <c r="J22" s="60">
        <f>VLOOKUP($A22,'Return Data'!$B$7:$R$2292,12,0)</f>
        <v>2.2515999999999998</v>
      </c>
      <c r="K22" s="61">
        <f t="shared" si="3"/>
        <v>15</v>
      </c>
      <c r="L22" s="60">
        <f>VLOOKUP($A22,'Return Data'!$B$7:$R$2292,13,0)</f>
        <v>2.4676999999999998</v>
      </c>
      <c r="M22" s="61">
        <f t="shared" si="4"/>
        <v>15</v>
      </c>
      <c r="N22" s="60">
        <f>VLOOKUP($A22,'Return Data'!$B$7:$R$2292,17,0)</f>
        <v>3.4295</v>
      </c>
      <c r="O22" s="61">
        <f t="shared" si="5"/>
        <v>14</v>
      </c>
      <c r="P22" s="60">
        <f>VLOOKUP($A22,'Return Data'!$B$7:$R$2292,14,0)</f>
        <v>6.0456000000000003</v>
      </c>
      <c r="Q22" s="61">
        <f t="shared" si="6"/>
        <v>13</v>
      </c>
      <c r="R22" s="60">
        <f>VLOOKUP($A22,'Return Data'!$B$7:$R$2292,16,0)</f>
        <v>8.0859000000000005</v>
      </c>
      <c r="S22" s="62">
        <f t="shared" si="7"/>
        <v>8</v>
      </c>
    </row>
    <row r="23" spans="1:19" x14ac:dyDescent="0.3">
      <c r="A23" s="77" t="s">
        <v>589</v>
      </c>
      <c r="B23" s="59">
        <f>VLOOKUP($A23,'Return Data'!$B$7:$R$2292,3,0)</f>
        <v>44777</v>
      </c>
      <c r="C23" s="60">
        <f>VLOOKUP($A23,'Return Data'!$B$7:$R$2292,4,0)</f>
        <v>35.4024</v>
      </c>
      <c r="D23" s="60">
        <f>VLOOKUP($A23,'Return Data'!$B$7:$R$2292,9,0)</f>
        <v>9.4946999999999999</v>
      </c>
      <c r="E23" s="61">
        <f t="shared" si="0"/>
        <v>5</v>
      </c>
      <c r="F23" s="60">
        <f>VLOOKUP($A23,'Return Data'!$B$7:$R$2292,10,0)</f>
        <v>5.1055999999999999</v>
      </c>
      <c r="G23" s="61">
        <f t="shared" si="1"/>
        <v>9</v>
      </c>
      <c r="H23" s="60">
        <f>VLOOKUP($A23,'Return Data'!$B$7:$R$2292,11,0)</f>
        <v>2.7307999999999999</v>
      </c>
      <c r="I23" s="61">
        <f t="shared" si="2"/>
        <v>14</v>
      </c>
      <c r="J23" s="60">
        <f>VLOOKUP($A23,'Return Data'!$B$7:$R$2292,12,0)</f>
        <v>2.4034</v>
      </c>
      <c r="K23" s="61">
        <f t="shared" si="3"/>
        <v>14</v>
      </c>
      <c r="L23" s="60">
        <f>VLOOKUP($A23,'Return Data'!$B$7:$R$2292,13,0)</f>
        <v>2.3616999999999999</v>
      </c>
      <c r="M23" s="61">
        <f t="shared" si="4"/>
        <v>16</v>
      </c>
      <c r="N23" s="60">
        <f>VLOOKUP($A23,'Return Data'!$B$7:$R$2292,17,0)</f>
        <v>3.1246999999999998</v>
      </c>
      <c r="O23" s="61">
        <f t="shared" si="5"/>
        <v>16</v>
      </c>
      <c r="P23" s="60">
        <f>VLOOKUP($A23,'Return Data'!$B$7:$R$2292,14,0)</f>
        <v>5.181</v>
      </c>
      <c r="Q23" s="61">
        <f t="shared" si="6"/>
        <v>17</v>
      </c>
      <c r="R23" s="60">
        <f>VLOOKUP($A23,'Return Data'!$B$7:$R$2292,16,0)</f>
        <v>7.1952999999999996</v>
      </c>
      <c r="S23" s="62">
        <f t="shared" si="7"/>
        <v>17</v>
      </c>
    </row>
    <row r="24" spans="1:19" x14ac:dyDescent="0.3">
      <c r="A24" s="77" t="s">
        <v>590</v>
      </c>
      <c r="B24" s="59">
        <f>VLOOKUP($A24,'Return Data'!$B$7:$R$2292,3,0)</f>
        <v>44777</v>
      </c>
      <c r="C24" s="60">
        <f>VLOOKUP($A24,'Return Data'!$B$7:$R$2292,4,0)</f>
        <v>11.905099999999999</v>
      </c>
      <c r="D24" s="60">
        <f>VLOOKUP($A24,'Return Data'!$B$7:$R$2292,9,0)</f>
        <v>8.3466000000000005</v>
      </c>
      <c r="E24" s="61">
        <f t="shared" si="0"/>
        <v>10</v>
      </c>
      <c r="F24" s="60">
        <f>VLOOKUP($A24,'Return Data'!$B$7:$R$2292,10,0)</f>
        <v>4.1962000000000002</v>
      </c>
      <c r="G24" s="61">
        <f t="shared" si="1"/>
        <v>16</v>
      </c>
      <c r="H24" s="60">
        <f>VLOOKUP($A24,'Return Data'!$B$7:$R$2292,11,0)</f>
        <v>2.3702000000000001</v>
      </c>
      <c r="I24" s="61">
        <f t="shared" si="2"/>
        <v>15</v>
      </c>
      <c r="J24" s="60">
        <f>VLOOKUP($A24,'Return Data'!$B$7:$R$2292,12,0)</f>
        <v>2.5811999999999999</v>
      </c>
      <c r="K24" s="61">
        <f t="shared" si="3"/>
        <v>12</v>
      </c>
      <c r="L24" s="60">
        <f>VLOOKUP($A24,'Return Data'!$B$7:$R$2292,13,0)</f>
        <v>3.0691000000000002</v>
      </c>
      <c r="M24" s="61">
        <f t="shared" si="4"/>
        <v>11</v>
      </c>
      <c r="N24" s="60"/>
      <c r="O24" s="61"/>
      <c r="P24" s="60"/>
      <c r="Q24" s="61"/>
      <c r="R24" s="60">
        <f>VLOOKUP($A24,'Return Data'!$B$7:$R$2292,16,0)</f>
        <v>6.3808999999999996</v>
      </c>
      <c r="S24" s="62">
        <f t="shared" si="7"/>
        <v>18</v>
      </c>
    </row>
    <row r="25" spans="1:19" x14ac:dyDescent="0.3">
      <c r="A25" s="77" t="s">
        <v>592</v>
      </c>
      <c r="B25" s="59">
        <f>VLOOKUP($A25,'Return Data'!$B$7:$R$2292,3,0)</f>
        <v>44777</v>
      </c>
      <c r="C25" s="60">
        <f>VLOOKUP($A25,'Return Data'!$B$7:$R$2292,4,0)</f>
        <v>18.134599999999999</v>
      </c>
      <c r="D25" s="60">
        <f>VLOOKUP($A25,'Return Data'!$B$7:$R$2292,9,0)</f>
        <v>16.485299999999999</v>
      </c>
      <c r="E25" s="61">
        <f t="shared" si="0"/>
        <v>1</v>
      </c>
      <c r="F25" s="60">
        <f>VLOOKUP($A25,'Return Data'!$B$7:$R$2292,10,0)</f>
        <v>33.7851</v>
      </c>
      <c r="G25" s="61">
        <f t="shared" si="1"/>
        <v>1</v>
      </c>
      <c r="H25" s="60">
        <f>VLOOKUP($A25,'Return Data'!$B$7:$R$2292,11,0)</f>
        <v>17.281300000000002</v>
      </c>
      <c r="I25" s="61">
        <f t="shared" si="2"/>
        <v>1</v>
      </c>
      <c r="J25" s="60">
        <f>VLOOKUP($A25,'Return Data'!$B$7:$R$2292,12,0)</f>
        <v>12.2544</v>
      </c>
      <c r="K25" s="61">
        <f t="shared" si="3"/>
        <v>1</v>
      </c>
      <c r="L25" s="60">
        <f>VLOOKUP($A25,'Return Data'!$B$7:$R$2292,13,0)</f>
        <v>10.002000000000001</v>
      </c>
      <c r="M25" s="61">
        <f t="shared" si="4"/>
        <v>1</v>
      </c>
      <c r="N25" s="60">
        <f>VLOOKUP($A25,'Return Data'!$B$7:$R$2292,17,0)</f>
        <v>6.7565</v>
      </c>
      <c r="O25" s="61">
        <f>RANK(N25,N$8:N$25,0)</f>
        <v>1</v>
      </c>
      <c r="P25" s="60">
        <f>VLOOKUP($A25,'Return Data'!$B$7:$R$2292,14,0)</f>
        <v>7.1497000000000002</v>
      </c>
      <c r="Q25" s="61">
        <f>RANK(P25,P$8:P$25,0)</f>
        <v>2</v>
      </c>
      <c r="R25" s="60">
        <f>VLOOKUP($A25,'Return Data'!$B$7:$R$2292,16,0)</f>
        <v>7.2502000000000004</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9.4634499999999999</v>
      </c>
      <c r="E27" s="83"/>
      <c r="F27" s="84">
        <f>AVERAGE(F8:F25)</f>
        <v>6.9500833333333327</v>
      </c>
      <c r="G27" s="83"/>
      <c r="H27" s="84">
        <f>AVERAGE(H8:H25)</f>
        <v>3.7308777777777777</v>
      </c>
      <c r="I27" s="83"/>
      <c r="J27" s="84">
        <f>AVERAGE(J8:J25)</f>
        <v>3.0925722222222225</v>
      </c>
      <c r="K27" s="83"/>
      <c r="L27" s="84">
        <f>AVERAGE(L8:L25)</f>
        <v>3.3760722222222217</v>
      </c>
      <c r="M27" s="83"/>
      <c r="N27" s="84">
        <f>AVERAGE(N8:N25)</f>
        <v>4.0310411764705876</v>
      </c>
      <c r="O27" s="83"/>
      <c r="P27" s="84">
        <f>AVERAGE(P8:P25)</f>
        <v>6.3615176470588235</v>
      </c>
      <c r="Q27" s="83"/>
      <c r="R27" s="84">
        <f>AVERAGE(R8:R25)</f>
        <v>7.857911111111112</v>
      </c>
      <c r="S27" s="85"/>
    </row>
    <row r="28" spans="1:19" x14ac:dyDescent="0.3">
      <c r="A28" s="82" t="s">
        <v>28</v>
      </c>
      <c r="B28" s="83"/>
      <c r="C28" s="83"/>
      <c r="D28" s="84">
        <f>MIN(D8:D25)</f>
        <v>5.7214999999999998</v>
      </c>
      <c r="E28" s="83"/>
      <c r="F28" s="84">
        <f>MIN(F8:F25)</f>
        <v>3.7229999999999999</v>
      </c>
      <c r="G28" s="83"/>
      <c r="H28" s="84">
        <f>MIN(H8:H25)</f>
        <v>0.87590000000000001</v>
      </c>
      <c r="I28" s="83"/>
      <c r="J28" s="84">
        <f>MIN(J8:J25)</f>
        <v>-0.11310000000000001</v>
      </c>
      <c r="K28" s="83"/>
      <c r="L28" s="84">
        <f>MIN(L8:L25)</f>
        <v>1.4499</v>
      </c>
      <c r="M28" s="83"/>
      <c r="N28" s="84">
        <f>MIN(N8:N25)</f>
        <v>2.3986000000000001</v>
      </c>
      <c r="O28" s="83"/>
      <c r="P28" s="84">
        <f>MIN(P8:P25)</f>
        <v>5.181</v>
      </c>
      <c r="Q28" s="83"/>
      <c r="R28" s="84">
        <f>MIN(R8:R25)</f>
        <v>6.3808999999999996</v>
      </c>
      <c r="S28" s="85"/>
    </row>
    <row r="29" spans="1:19" ht="15" thickBot="1" x14ac:dyDescent="0.35">
      <c r="A29" s="86" t="s">
        <v>29</v>
      </c>
      <c r="B29" s="87"/>
      <c r="C29" s="87"/>
      <c r="D29" s="88">
        <f>MAX(D8:D25)</f>
        <v>16.485299999999999</v>
      </c>
      <c r="E29" s="87"/>
      <c r="F29" s="88">
        <f>MAX(F8:F25)</f>
        <v>33.7851</v>
      </c>
      <c r="G29" s="87"/>
      <c r="H29" s="88">
        <f>MAX(H8:H25)</f>
        <v>17.281300000000002</v>
      </c>
      <c r="I29" s="87"/>
      <c r="J29" s="88">
        <f>MAX(J8:J25)</f>
        <v>12.2544</v>
      </c>
      <c r="K29" s="87"/>
      <c r="L29" s="88">
        <f>MAX(L8:L25)</f>
        <v>10.002000000000001</v>
      </c>
      <c r="M29" s="87"/>
      <c r="N29" s="88">
        <f>MAX(N8:N25)</f>
        <v>6.7565</v>
      </c>
      <c r="O29" s="87"/>
      <c r="P29" s="88">
        <f>MAX(P8:P25)</f>
        <v>7.1619000000000002</v>
      </c>
      <c r="Q29" s="87"/>
      <c r="R29" s="88">
        <f>MAX(R8:R25)</f>
        <v>8.7197999999999993</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44777</v>
      </c>
      <c r="C8" s="60">
        <f>VLOOKUP($A8,'Return Data'!$B$7:$R$2292,4,0)</f>
        <v>298.34890000000001</v>
      </c>
      <c r="D8" s="60">
        <f>VLOOKUP($A8,'Return Data'!$B$7:$R$2292,9,0)</f>
        <v>7.8738000000000001</v>
      </c>
      <c r="E8" s="61">
        <f t="shared" ref="E8:E27" si="0">RANK(D8,D$8:D$27,0)</f>
        <v>11</v>
      </c>
      <c r="F8" s="60">
        <f>VLOOKUP($A8,'Return Data'!$B$7:$R$2292,10,0)</f>
        <v>4.8720999999999997</v>
      </c>
      <c r="G8" s="61">
        <f t="shared" ref="G8:G27" si="1">RANK(F8,F$8:F$27,0)</f>
        <v>10</v>
      </c>
      <c r="H8" s="60">
        <f>VLOOKUP($A8,'Return Data'!$B$7:$R$2292,11,0)</f>
        <v>3.1844999999999999</v>
      </c>
      <c r="I8" s="61">
        <f t="shared" ref="I8:I27" si="2">RANK(H8,H$8:H$27,0)</f>
        <v>8</v>
      </c>
      <c r="J8" s="60">
        <f>VLOOKUP($A8,'Return Data'!$B$7:$R$2292,12,0)</f>
        <v>2.8576999999999999</v>
      </c>
      <c r="K8" s="61">
        <f t="shared" ref="K8:K27" si="3">RANK(J8,J$8:J$27,0)</f>
        <v>5</v>
      </c>
      <c r="L8" s="60">
        <f>VLOOKUP($A8,'Return Data'!$B$7:$R$2292,13,0)</f>
        <v>3.0937000000000001</v>
      </c>
      <c r="M8" s="61">
        <f t="shared" ref="M8:M25" si="4">RANK(L8,L$8:L$27,0)</f>
        <v>7</v>
      </c>
      <c r="N8" s="60">
        <f>VLOOKUP($A8,'Return Data'!$B$7:$R$2292,17,0)</f>
        <v>3.9491999999999998</v>
      </c>
      <c r="O8" s="61">
        <f t="shared" ref="O8:O23" si="5">RANK(N8,N$8:N$27,0)</f>
        <v>3</v>
      </c>
      <c r="P8" s="60">
        <f>VLOOKUP($A8,'Return Data'!$B$7:$R$2292,14,0)</f>
        <v>6.2386999999999997</v>
      </c>
      <c r="Q8" s="61">
        <f t="shared" ref="Q8:Q23" si="6">RANK(P8,P$8:P$27,0)</f>
        <v>6</v>
      </c>
      <c r="R8" s="60">
        <f>VLOOKUP($A8,'Return Data'!$B$7:$R$2292,16,0)</f>
        <v>7.9622999999999999</v>
      </c>
      <c r="S8" s="62">
        <f t="shared" ref="S8:S27" si="7">RANK(R8,R$8:R$27,0)</f>
        <v>3</v>
      </c>
    </row>
    <row r="9" spans="1:19" x14ac:dyDescent="0.3">
      <c r="A9" s="77" t="s">
        <v>559</v>
      </c>
      <c r="B9" s="59">
        <f>VLOOKUP($A9,'Return Data'!$B$7:$R$2292,3,0)</f>
        <v>44777</v>
      </c>
      <c r="C9" s="60">
        <f>VLOOKUP($A9,'Return Data'!$B$7:$R$2292,4,0)</f>
        <v>2161.34</v>
      </c>
      <c r="D9" s="60">
        <f>VLOOKUP($A9,'Return Data'!$B$7:$R$2292,9,0)</f>
        <v>5.7652999999999999</v>
      </c>
      <c r="E9" s="61">
        <f t="shared" si="0"/>
        <v>19</v>
      </c>
      <c r="F9" s="60">
        <f>VLOOKUP($A9,'Return Data'!$B$7:$R$2292,10,0)</f>
        <v>4.1298000000000004</v>
      </c>
      <c r="G9" s="61">
        <f t="shared" si="1"/>
        <v>16</v>
      </c>
      <c r="H9" s="60">
        <f>VLOOKUP($A9,'Return Data'!$B$7:$R$2292,11,0)</f>
        <v>3.4220999999999999</v>
      </c>
      <c r="I9" s="61">
        <f t="shared" si="2"/>
        <v>4</v>
      </c>
      <c r="J9" s="60">
        <f>VLOOKUP($A9,'Return Data'!$B$7:$R$2292,12,0)</f>
        <v>3.2705000000000002</v>
      </c>
      <c r="K9" s="61">
        <f t="shared" si="3"/>
        <v>3</v>
      </c>
      <c r="L9" s="60">
        <f>VLOOKUP($A9,'Return Data'!$B$7:$R$2292,13,0)</f>
        <v>3.1496</v>
      </c>
      <c r="M9" s="61">
        <f t="shared" si="4"/>
        <v>5</v>
      </c>
      <c r="N9" s="60">
        <f>VLOOKUP($A9,'Return Data'!$B$7:$R$2292,17,0)</f>
        <v>3.8355999999999999</v>
      </c>
      <c r="O9" s="61">
        <f t="shared" si="5"/>
        <v>6</v>
      </c>
      <c r="P9" s="60">
        <f>VLOOKUP($A9,'Return Data'!$B$7:$R$2292,14,0)</f>
        <v>6.0678999999999998</v>
      </c>
      <c r="Q9" s="61">
        <f t="shared" si="6"/>
        <v>10</v>
      </c>
      <c r="R9" s="60">
        <f>VLOOKUP($A9,'Return Data'!$B$7:$R$2292,16,0)</f>
        <v>7.8796999999999997</v>
      </c>
      <c r="S9" s="62">
        <f t="shared" si="7"/>
        <v>4</v>
      </c>
    </row>
    <row r="10" spans="1:19" x14ac:dyDescent="0.3">
      <c r="A10" s="77" t="s">
        <v>561</v>
      </c>
      <c r="B10" s="59">
        <f>VLOOKUP($A10,'Return Data'!$B$7:$R$2292,3,0)</f>
        <v>44777</v>
      </c>
      <c r="C10" s="60">
        <f>VLOOKUP($A10,'Return Data'!$B$7:$R$2292,4,0)</f>
        <v>19.578399999999998</v>
      </c>
      <c r="D10" s="60">
        <f>VLOOKUP($A10,'Return Data'!$B$7:$R$2292,9,0)</f>
        <v>8.4374000000000002</v>
      </c>
      <c r="E10" s="61">
        <f t="shared" si="0"/>
        <v>10</v>
      </c>
      <c r="F10" s="60">
        <f>VLOOKUP($A10,'Return Data'!$B$7:$R$2292,10,0)</f>
        <v>4.5481999999999996</v>
      </c>
      <c r="G10" s="61">
        <f t="shared" si="1"/>
        <v>12</v>
      </c>
      <c r="H10" s="60">
        <f>VLOOKUP($A10,'Return Data'!$B$7:$R$2292,11,0)</f>
        <v>2.7088000000000001</v>
      </c>
      <c r="I10" s="61">
        <f t="shared" si="2"/>
        <v>11</v>
      </c>
      <c r="J10" s="60">
        <f>VLOOKUP($A10,'Return Data'!$B$7:$R$2292,12,0)</f>
        <v>2.6509</v>
      </c>
      <c r="K10" s="61">
        <f t="shared" si="3"/>
        <v>7</v>
      </c>
      <c r="L10" s="60">
        <f>VLOOKUP($A10,'Return Data'!$B$7:$R$2292,13,0)</f>
        <v>2.6434000000000002</v>
      </c>
      <c r="M10" s="61">
        <f t="shared" si="4"/>
        <v>14</v>
      </c>
      <c r="N10" s="60">
        <f>VLOOKUP($A10,'Return Data'!$B$7:$R$2292,17,0)</f>
        <v>3.5605000000000002</v>
      </c>
      <c r="O10" s="61">
        <f t="shared" si="5"/>
        <v>11</v>
      </c>
      <c r="P10" s="60">
        <f>VLOOKUP($A10,'Return Data'!$B$7:$R$2292,14,0)</f>
        <v>6.1562000000000001</v>
      </c>
      <c r="Q10" s="61">
        <f t="shared" si="6"/>
        <v>8</v>
      </c>
      <c r="R10" s="60">
        <f>VLOOKUP($A10,'Return Data'!$B$7:$R$2292,16,0)</f>
        <v>7.8472999999999997</v>
      </c>
      <c r="S10" s="62">
        <f t="shared" si="7"/>
        <v>5</v>
      </c>
    </row>
    <row r="11" spans="1:19" x14ac:dyDescent="0.3">
      <c r="A11" s="77" t="s">
        <v>563</v>
      </c>
      <c r="B11" s="59">
        <f>VLOOKUP($A11,'Return Data'!$B$7:$R$2292,3,0)</f>
        <v>44777</v>
      </c>
      <c r="C11" s="60">
        <f>VLOOKUP($A11,'Return Data'!$B$7:$R$2292,4,0)</f>
        <v>20.0076</v>
      </c>
      <c r="D11" s="60">
        <f>VLOOKUP($A11,'Return Data'!$B$7:$R$2292,9,0)</f>
        <v>15.846500000000001</v>
      </c>
      <c r="E11" s="61">
        <f t="shared" si="0"/>
        <v>3</v>
      </c>
      <c r="F11" s="60">
        <f>VLOOKUP($A11,'Return Data'!$B$7:$R$2292,10,0)</f>
        <v>10.6303</v>
      </c>
      <c r="G11" s="61">
        <f t="shared" si="1"/>
        <v>3</v>
      </c>
      <c r="H11" s="60">
        <f>VLOOKUP($A11,'Return Data'!$B$7:$R$2292,11,0)</f>
        <v>3.335</v>
      </c>
      <c r="I11" s="61">
        <f t="shared" si="2"/>
        <v>5</v>
      </c>
      <c r="J11" s="60">
        <f>VLOOKUP($A11,'Return Data'!$B$7:$R$2292,12,0)</f>
        <v>1.6097999999999999</v>
      </c>
      <c r="K11" s="61">
        <f t="shared" si="3"/>
        <v>18</v>
      </c>
      <c r="L11" s="60">
        <f>VLOOKUP($A11,'Return Data'!$B$7:$R$2292,13,0)</f>
        <v>3.0910000000000002</v>
      </c>
      <c r="M11" s="61">
        <f t="shared" si="4"/>
        <v>8</v>
      </c>
      <c r="N11" s="60">
        <f>VLOOKUP($A11,'Return Data'!$B$7:$R$2292,17,0)</f>
        <v>3.4950000000000001</v>
      </c>
      <c r="O11" s="61">
        <f t="shared" si="5"/>
        <v>12</v>
      </c>
      <c r="P11" s="60">
        <f>VLOOKUP($A11,'Return Data'!$B$7:$R$2292,14,0)</f>
        <v>6.8064999999999998</v>
      </c>
      <c r="Q11" s="61">
        <f t="shared" si="6"/>
        <v>2</v>
      </c>
      <c r="R11" s="60">
        <f>VLOOKUP($A11,'Return Data'!$B$7:$R$2292,16,0)</f>
        <v>8.1080000000000005</v>
      </c>
      <c r="S11" s="62">
        <f t="shared" si="7"/>
        <v>1</v>
      </c>
    </row>
    <row r="12" spans="1:19" x14ac:dyDescent="0.3">
      <c r="A12" s="77" t="s">
        <v>564</v>
      </c>
      <c r="B12" s="59">
        <f>VLOOKUP($A12,'Return Data'!$B$7:$R$2292,3,0)</f>
        <v>44777</v>
      </c>
      <c r="C12" s="60">
        <f>VLOOKUP($A12,'Return Data'!$B$7:$R$2292,4,0)</f>
        <v>18.37</v>
      </c>
      <c r="D12" s="60">
        <f>VLOOKUP($A12,'Return Data'!$B$7:$R$2292,9,0)</f>
        <v>11.037100000000001</v>
      </c>
      <c r="E12" s="61">
        <f t="shared" si="0"/>
        <v>5</v>
      </c>
      <c r="F12" s="60">
        <f>VLOOKUP($A12,'Return Data'!$B$7:$R$2292,10,0)</f>
        <v>5.4071999999999996</v>
      </c>
      <c r="G12" s="61">
        <f t="shared" si="1"/>
        <v>6</v>
      </c>
      <c r="H12" s="60">
        <f>VLOOKUP($A12,'Return Data'!$B$7:$R$2292,11,0)</f>
        <v>3.2402000000000002</v>
      </c>
      <c r="I12" s="61">
        <f t="shared" si="2"/>
        <v>7</v>
      </c>
      <c r="J12" s="60">
        <f>VLOOKUP($A12,'Return Data'!$B$7:$R$2292,12,0)</f>
        <v>2.9197000000000002</v>
      </c>
      <c r="K12" s="61">
        <f t="shared" si="3"/>
        <v>4</v>
      </c>
      <c r="L12" s="60">
        <f>VLOOKUP($A12,'Return Data'!$B$7:$R$2292,13,0)</f>
        <v>3.0488</v>
      </c>
      <c r="M12" s="61">
        <f t="shared" si="4"/>
        <v>9</v>
      </c>
      <c r="N12" s="60">
        <f>VLOOKUP($A12,'Return Data'!$B$7:$R$2292,17,0)</f>
        <v>3.6629999999999998</v>
      </c>
      <c r="O12" s="61">
        <f t="shared" si="5"/>
        <v>10</v>
      </c>
      <c r="P12" s="60">
        <f>VLOOKUP($A12,'Return Data'!$B$7:$R$2292,14,0)</f>
        <v>5.9490999999999996</v>
      </c>
      <c r="Q12" s="61">
        <f t="shared" si="6"/>
        <v>12</v>
      </c>
      <c r="R12" s="60">
        <f>VLOOKUP($A12,'Return Data'!$B$7:$R$2292,16,0)</f>
        <v>7.6189999999999998</v>
      </c>
      <c r="S12" s="62">
        <f t="shared" si="7"/>
        <v>9</v>
      </c>
    </row>
    <row r="13" spans="1:19" x14ac:dyDescent="0.3">
      <c r="A13" s="77" t="s">
        <v>567</v>
      </c>
      <c r="B13" s="59">
        <f>VLOOKUP($A13,'Return Data'!$B$7:$R$2292,3,0)</f>
        <v>44777</v>
      </c>
      <c r="C13" s="60">
        <f>VLOOKUP($A13,'Return Data'!$B$7:$R$2292,4,0)</f>
        <v>18.712800000000001</v>
      </c>
      <c r="D13" s="60">
        <f>VLOOKUP($A13,'Return Data'!$B$7:$R$2292,9,0)</f>
        <v>7.2933000000000003</v>
      </c>
      <c r="E13" s="61">
        <f t="shared" si="0"/>
        <v>14</v>
      </c>
      <c r="F13" s="60">
        <f>VLOOKUP($A13,'Return Data'!$B$7:$R$2292,10,0)</f>
        <v>4.5613999999999999</v>
      </c>
      <c r="G13" s="61">
        <f t="shared" si="1"/>
        <v>11</v>
      </c>
      <c r="H13" s="60">
        <f>VLOOKUP($A13,'Return Data'!$B$7:$R$2292,11,0)</f>
        <v>2.8523999999999998</v>
      </c>
      <c r="I13" s="61">
        <f t="shared" si="2"/>
        <v>9</v>
      </c>
      <c r="J13" s="60">
        <f>VLOOKUP($A13,'Return Data'!$B$7:$R$2292,12,0)</f>
        <v>2.2985000000000002</v>
      </c>
      <c r="K13" s="61">
        <f t="shared" si="3"/>
        <v>11</v>
      </c>
      <c r="L13" s="60">
        <f>VLOOKUP($A13,'Return Data'!$B$7:$R$2292,13,0)</f>
        <v>2.8203999999999998</v>
      </c>
      <c r="M13" s="61">
        <f t="shared" si="4"/>
        <v>11</v>
      </c>
      <c r="N13" s="60">
        <f>VLOOKUP($A13,'Return Data'!$B$7:$R$2292,17,0)</f>
        <v>3.9478</v>
      </c>
      <c r="O13" s="61">
        <f t="shared" si="5"/>
        <v>4</v>
      </c>
      <c r="P13" s="60">
        <f>VLOOKUP($A13,'Return Data'!$B$7:$R$2292,14,0)</f>
        <v>6.2683999999999997</v>
      </c>
      <c r="Q13" s="61">
        <f t="shared" si="6"/>
        <v>5</v>
      </c>
      <c r="R13" s="60">
        <f>VLOOKUP($A13,'Return Data'!$B$7:$R$2292,16,0)</f>
        <v>7.7793000000000001</v>
      </c>
      <c r="S13" s="62">
        <f t="shared" si="7"/>
        <v>6</v>
      </c>
    </row>
    <row r="14" spans="1:19" x14ac:dyDescent="0.3">
      <c r="A14" s="77" t="s">
        <v>568</v>
      </c>
      <c r="B14" s="59">
        <f>VLOOKUP($A14,'Return Data'!$B$7:$R$2292,3,0)</f>
        <v>44777</v>
      </c>
      <c r="C14" s="60">
        <f>VLOOKUP($A14,'Return Data'!$B$7:$R$2292,4,0)</f>
        <v>26.352399999999999</v>
      </c>
      <c r="D14" s="60">
        <f>VLOOKUP($A14,'Return Data'!$B$7:$R$2292,9,0)</f>
        <v>7.7081999999999997</v>
      </c>
      <c r="E14" s="61">
        <f t="shared" si="0"/>
        <v>13</v>
      </c>
      <c r="F14" s="60">
        <f>VLOOKUP($A14,'Return Data'!$B$7:$R$2292,10,0)</f>
        <v>5.1624999999999996</v>
      </c>
      <c r="G14" s="61">
        <f t="shared" si="1"/>
        <v>7</v>
      </c>
      <c r="H14" s="60">
        <f>VLOOKUP($A14,'Return Data'!$B$7:$R$2292,11,0)</f>
        <v>4.1006999999999998</v>
      </c>
      <c r="I14" s="61">
        <f t="shared" si="2"/>
        <v>2</v>
      </c>
      <c r="J14" s="60">
        <f>VLOOKUP($A14,'Return Data'!$B$7:$R$2292,12,0)</f>
        <v>2.5648</v>
      </c>
      <c r="K14" s="61">
        <f t="shared" si="3"/>
        <v>8</v>
      </c>
      <c r="L14" s="60">
        <f>VLOOKUP($A14,'Return Data'!$B$7:$R$2292,13,0)</f>
        <v>3.3475999999999999</v>
      </c>
      <c r="M14" s="61">
        <f t="shared" si="4"/>
        <v>3</v>
      </c>
      <c r="N14" s="60">
        <f>VLOOKUP($A14,'Return Data'!$B$7:$R$2292,17,0)</f>
        <v>4.1365999999999996</v>
      </c>
      <c r="O14" s="61">
        <f t="shared" si="5"/>
        <v>2</v>
      </c>
      <c r="P14" s="60">
        <f>VLOOKUP($A14,'Return Data'!$B$7:$R$2292,14,0)</f>
        <v>5.9919000000000002</v>
      </c>
      <c r="Q14" s="61">
        <f t="shared" si="6"/>
        <v>11</v>
      </c>
      <c r="R14" s="60">
        <f>VLOOKUP($A14,'Return Data'!$B$7:$R$2292,16,0)</f>
        <v>7.9954999999999998</v>
      </c>
      <c r="S14" s="62">
        <f t="shared" si="7"/>
        <v>2</v>
      </c>
    </row>
    <row r="15" spans="1:19" x14ac:dyDescent="0.3">
      <c r="A15" s="77" t="s">
        <v>571</v>
      </c>
      <c r="B15" s="59">
        <f>VLOOKUP($A15,'Return Data'!$B$7:$R$2292,3,0)</f>
        <v>44777</v>
      </c>
      <c r="C15" s="60">
        <f>VLOOKUP($A15,'Return Data'!$B$7:$R$2292,4,0)</f>
        <v>20.127700000000001</v>
      </c>
      <c r="D15" s="60">
        <f>VLOOKUP($A15,'Return Data'!$B$7:$R$2292,9,0)</f>
        <v>5.4183000000000003</v>
      </c>
      <c r="E15" s="61">
        <f t="shared" si="0"/>
        <v>20</v>
      </c>
      <c r="F15" s="60">
        <f>VLOOKUP($A15,'Return Data'!$B$7:$R$2292,10,0)</f>
        <v>3.4175</v>
      </c>
      <c r="G15" s="61">
        <f t="shared" si="1"/>
        <v>19</v>
      </c>
      <c r="H15" s="60">
        <f>VLOOKUP($A15,'Return Data'!$B$7:$R$2292,11,0)</f>
        <v>2.6472000000000002</v>
      </c>
      <c r="I15" s="61">
        <f t="shared" si="2"/>
        <v>13</v>
      </c>
      <c r="J15" s="60">
        <f>VLOOKUP($A15,'Return Data'!$B$7:$R$2292,12,0)</f>
        <v>2.7202999999999999</v>
      </c>
      <c r="K15" s="61">
        <f t="shared" si="3"/>
        <v>6</v>
      </c>
      <c r="L15" s="60">
        <f>VLOOKUP($A15,'Return Data'!$B$7:$R$2292,13,0)</f>
        <v>2.6943999999999999</v>
      </c>
      <c r="M15" s="61">
        <f t="shared" si="4"/>
        <v>13</v>
      </c>
      <c r="N15" s="60">
        <f>VLOOKUP($A15,'Return Data'!$B$7:$R$2292,17,0)</f>
        <v>3.7332999999999998</v>
      </c>
      <c r="O15" s="61">
        <f t="shared" si="5"/>
        <v>9</v>
      </c>
      <c r="P15" s="60">
        <f>VLOOKUP($A15,'Return Data'!$B$7:$R$2292,14,0)</f>
        <v>6.3743999999999996</v>
      </c>
      <c r="Q15" s="61">
        <f t="shared" si="6"/>
        <v>3</v>
      </c>
      <c r="R15" s="60">
        <f>VLOOKUP($A15,'Return Data'!$B$7:$R$2292,16,0)</f>
        <v>7.7115</v>
      </c>
      <c r="S15" s="62">
        <f t="shared" si="7"/>
        <v>7</v>
      </c>
    </row>
    <row r="16" spans="1:19" x14ac:dyDescent="0.3">
      <c r="A16" s="77" t="s">
        <v>574</v>
      </c>
      <c r="B16" s="59">
        <f>VLOOKUP($A16,'Return Data'!$B$7:$R$2292,3,0)</f>
        <v>44777</v>
      </c>
      <c r="C16" s="60">
        <f>VLOOKUP($A16,'Return Data'!$B$7:$R$2292,4,0)</f>
        <v>1848.74</v>
      </c>
      <c r="D16" s="60">
        <f>VLOOKUP($A16,'Return Data'!$B$7:$R$2292,9,0)</f>
        <v>8.9626999999999999</v>
      </c>
      <c r="E16" s="61">
        <f t="shared" si="0"/>
        <v>7</v>
      </c>
      <c r="F16" s="60">
        <f>VLOOKUP($A16,'Return Data'!$B$7:$R$2292,10,0)</f>
        <v>6.1769999999999996</v>
      </c>
      <c r="G16" s="61">
        <f t="shared" si="1"/>
        <v>4</v>
      </c>
      <c r="H16" s="60">
        <f>VLOOKUP($A16,'Return Data'!$B$7:$R$2292,11,0)</f>
        <v>0.6865</v>
      </c>
      <c r="I16" s="61">
        <f t="shared" si="2"/>
        <v>19</v>
      </c>
      <c r="J16" s="60">
        <f>VLOOKUP($A16,'Return Data'!$B$7:$R$2292,12,0)</f>
        <v>-0.53259999999999996</v>
      </c>
      <c r="K16" s="61">
        <f t="shared" si="3"/>
        <v>20</v>
      </c>
      <c r="L16" s="60">
        <f>VLOOKUP($A16,'Return Data'!$B$7:$R$2292,13,0)</f>
        <v>1.0242</v>
      </c>
      <c r="M16" s="61">
        <f t="shared" si="4"/>
        <v>20</v>
      </c>
      <c r="N16" s="60">
        <f>VLOOKUP($A16,'Return Data'!$B$7:$R$2292,17,0)</f>
        <v>1.9698</v>
      </c>
      <c r="O16" s="61">
        <f t="shared" si="5"/>
        <v>17</v>
      </c>
      <c r="P16" s="60">
        <f>VLOOKUP($A16,'Return Data'!$B$7:$R$2292,14,0)</f>
        <v>4.8632999999999997</v>
      </c>
      <c r="Q16" s="61">
        <f t="shared" si="6"/>
        <v>17</v>
      </c>
      <c r="R16" s="60">
        <f>VLOOKUP($A16,'Return Data'!$B$7:$R$2292,16,0)</f>
        <v>6.6085000000000003</v>
      </c>
      <c r="S16" s="62">
        <f t="shared" si="7"/>
        <v>17</v>
      </c>
    </row>
    <row r="17" spans="1:19" x14ac:dyDescent="0.3">
      <c r="A17" s="77" t="s">
        <v>576</v>
      </c>
      <c r="B17" s="59">
        <f>VLOOKUP($A17,'Return Data'!$B$7:$R$2292,3,0)</f>
        <v>44777</v>
      </c>
      <c r="C17" s="60">
        <f>VLOOKUP($A17,'Return Data'!$B$7:$R$2292,4,0)</f>
        <v>52.9651</v>
      </c>
      <c r="D17" s="60">
        <f>VLOOKUP($A17,'Return Data'!$B$7:$R$2292,9,0)</f>
        <v>8.734</v>
      </c>
      <c r="E17" s="61">
        <f t="shared" si="0"/>
        <v>9</v>
      </c>
      <c r="F17" s="60">
        <f>VLOOKUP($A17,'Return Data'!$B$7:$R$2292,10,0)</f>
        <v>5.0983999999999998</v>
      </c>
      <c r="G17" s="61">
        <f t="shared" si="1"/>
        <v>8</v>
      </c>
      <c r="H17" s="60">
        <f>VLOOKUP($A17,'Return Data'!$B$7:$R$2292,11,0)</f>
        <v>2.5253999999999999</v>
      </c>
      <c r="I17" s="61">
        <f t="shared" si="2"/>
        <v>15</v>
      </c>
      <c r="J17" s="60">
        <f>VLOOKUP($A17,'Return Data'!$B$7:$R$2292,12,0)</f>
        <v>2.1423000000000001</v>
      </c>
      <c r="K17" s="61">
        <f t="shared" si="3"/>
        <v>14</v>
      </c>
      <c r="L17" s="60">
        <f>VLOOKUP($A17,'Return Data'!$B$7:$R$2292,13,0)</f>
        <v>3.1032999999999999</v>
      </c>
      <c r="M17" s="61">
        <f t="shared" si="4"/>
        <v>6</v>
      </c>
      <c r="N17" s="60">
        <f>VLOOKUP($A17,'Return Data'!$B$7:$R$2292,17,0)</f>
        <v>3.8443000000000001</v>
      </c>
      <c r="O17" s="61">
        <f t="shared" si="5"/>
        <v>5</v>
      </c>
      <c r="P17" s="60">
        <f>VLOOKUP($A17,'Return Data'!$B$7:$R$2292,14,0)</f>
        <v>6.2274000000000003</v>
      </c>
      <c r="Q17" s="61">
        <f t="shared" si="6"/>
        <v>7</v>
      </c>
      <c r="R17" s="60">
        <f>VLOOKUP($A17,'Return Data'!$B$7:$R$2292,16,0)</f>
        <v>7.3148</v>
      </c>
      <c r="S17" s="62">
        <f t="shared" si="7"/>
        <v>13</v>
      </c>
    </row>
    <row r="18" spans="1:19" x14ac:dyDescent="0.3">
      <c r="A18" s="77" t="s">
        <v>579</v>
      </c>
      <c r="B18" s="59">
        <f>VLOOKUP($A18,'Return Data'!$B$7:$R$2292,3,0)</f>
        <v>44777</v>
      </c>
      <c r="C18" s="60">
        <f>VLOOKUP($A18,'Return Data'!$B$7:$R$2292,4,0)</f>
        <v>20.020600000000002</v>
      </c>
      <c r="D18" s="60">
        <f>VLOOKUP($A18,'Return Data'!$B$7:$R$2292,9,0)</f>
        <v>14.2677</v>
      </c>
      <c r="E18" s="61">
        <f t="shared" si="0"/>
        <v>4</v>
      </c>
      <c r="F18" s="60">
        <f>VLOOKUP($A18,'Return Data'!$B$7:$R$2292,10,0)</f>
        <v>6.1355000000000004</v>
      </c>
      <c r="G18" s="61">
        <f t="shared" si="1"/>
        <v>5</v>
      </c>
      <c r="H18" s="60">
        <f>VLOOKUP($A18,'Return Data'!$B$7:$R$2292,11,0)</f>
        <v>0.49480000000000002</v>
      </c>
      <c r="I18" s="61">
        <f t="shared" si="2"/>
        <v>20</v>
      </c>
      <c r="J18" s="60">
        <f>VLOOKUP($A18,'Return Data'!$B$7:$R$2292,12,0)</f>
        <v>0.77629999999999999</v>
      </c>
      <c r="K18" s="61">
        <f t="shared" si="3"/>
        <v>19</v>
      </c>
      <c r="L18" s="60">
        <f>VLOOKUP($A18,'Return Data'!$B$7:$R$2292,13,0)</f>
        <v>1.1029</v>
      </c>
      <c r="M18" s="61">
        <f t="shared" si="4"/>
        <v>19</v>
      </c>
      <c r="N18" s="60">
        <f>VLOOKUP($A18,'Return Data'!$B$7:$R$2292,17,0)</f>
        <v>2.8772000000000002</v>
      </c>
      <c r="O18" s="61">
        <f t="shared" si="5"/>
        <v>16</v>
      </c>
      <c r="P18" s="60">
        <f>VLOOKUP($A18,'Return Data'!$B$7:$R$2292,14,0)</f>
        <v>5.5721999999999996</v>
      </c>
      <c r="Q18" s="61">
        <f t="shared" si="6"/>
        <v>13</v>
      </c>
      <c r="R18" s="60">
        <f>VLOOKUP($A18,'Return Data'!$B$7:$R$2292,16,0)</f>
        <v>4.7750000000000004</v>
      </c>
      <c r="S18" s="62">
        <f t="shared" si="7"/>
        <v>20</v>
      </c>
    </row>
    <row r="19" spans="1:19" x14ac:dyDescent="0.3">
      <c r="A19" s="77" t="s">
        <v>580</v>
      </c>
      <c r="B19" s="59">
        <f>VLOOKUP($A19,'Return Data'!$B$7:$R$2292,3,0)</f>
        <v>44777</v>
      </c>
      <c r="C19" s="60">
        <f>VLOOKUP($A19,'Return Data'!$B$7:$R$2292,4,0)</f>
        <v>28.515499999999999</v>
      </c>
      <c r="D19" s="60">
        <f>VLOOKUP($A19,'Return Data'!$B$7:$R$2292,9,0)</f>
        <v>6.6228999999999996</v>
      </c>
      <c r="E19" s="61">
        <f t="shared" si="0"/>
        <v>16</v>
      </c>
      <c r="F19" s="60">
        <f>VLOOKUP($A19,'Return Data'!$B$7:$R$2292,10,0)</f>
        <v>3.7669000000000001</v>
      </c>
      <c r="G19" s="61">
        <f t="shared" si="1"/>
        <v>17</v>
      </c>
      <c r="H19" s="60">
        <f>VLOOKUP($A19,'Return Data'!$B$7:$R$2292,11,0)</f>
        <v>2.6516999999999999</v>
      </c>
      <c r="I19" s="61">
        <f t="shared" si="2"/>
        <v>12</v>
      </c>
      <c r="J19" s="60">
        <f>VLOOKUP($A19,'Return Data'!$B$7:$R$2292,12,0)</f>
        <v>2.5198999999999998</v>
      </c>
      <c r="K19" s="61">
        <f t="shared" si="3"/>
        <v>10</v>
      </c>
      <c r="L19" s="60">
        <f>VLOOKUP($A19,'Return Data'!$B$7:$R$2292,13,0)</f>
        <v>2.4929999999999999</v>
      </c>
      <c r="M19" s="61">
        <f t="shared" si="4"/>
        <v>16</v>
      </c>
      <c r="N19" s="60">
        <f>VLOOKUP($A19,'Return Data'!$B$7:$R$2292,17,0)</f>
        <v>2.9403000000000001</v>
      </c>
      <c r="O19" s="61">
        <f t="shared" si="5"/>
        <v>15</v>
      </c>
      <c r="P19" s="60">
        <f>VLOOKUP($A19,'Return Data'!$B$7:$R$2292,14,0)</f>
        <v>5.0468999999999999</v>
      </c>
      <c r="Q19" s="61">
        <f t="shared" si="6"/>
        <v>15</v>
      </c>
      <c r="R19" s="60">
        <f>VLOOKUP($A19,'Return Data'!$B$7:$R$2292,16,0)</f>
        <v>7.141</v>
      </c>
      <c r="S19" s="62">
        <f t="shared" si="7"/>
        <v>15</v>
      </c>
    </row>
    <row r="20" spans="1:19" x14ac:dyDescent="0.3">
      <c r="A20" s="77" t="s">
        <v>582</v>
      </c>
      <c r="B20" s="59">
        <f>VLOOKUP($A20,'Return Data'!$B$7:$R$2292,3,0)</f>
        <v>44777</v>
      </c>
      <c r="C20" s="60">
        <f>VLOOKUP($A20,'Return Data'!$B$7:$R$2292,4,0)</f>
        <v>16.897500000000001</v>
      </c>
      <c r="D20" s="60">
        <f>VLOOKUP($A20,'Return Data'!$B$7:$R$2292,9,0)</f>
        <v>8.7749000000000006</v>
      </c>
      <c r="E20" s="61">
        <f t="shared" si="0"/>
        <v>8</v>
      </c>
      <c r="F20" s="60">
        <f>VLOOKUP($A20,'Return Data'!$B$7:$R$2292,10,0)</f>
        <v>4.3292999999999999</v>
      </c>
      <c r="G20" s="61">
        <f t="shared" si="1"/>
        <v>14</v>
      </c>
      <c r="H20" s="60">
        <f>VLOOKUP($A20,'Return Data'!$B$7:$R$2292,11,0)</f>
        <v>2.4032</v>
      </c>
      <c r="I20" s="61">
        <f t="shared" si="2"/>
        <v>16</v>
      </c>
      <c r="J20" s="60">
        <f>VLOOKUP($A20,'Return Data'!$B$7:$R$2292,12,0)</f>
        <v>2.2942999999999998</v>
      </c>
      <c r="K20" s="61">
        <f t="shared" si="3"/>
        <v>12</v>
      </c>
      <c r="L20" s="60">
        <f>VLOOKUP($A20,'Return Data'!$B$7:$R$2292,13,0)</f>
        <v>2.7290999999999999</v>
      </c>
      <c r="M20" s="61">
        <f t="shared" si="4"/>
        <v>12</v>
      </c>
      <c r="N20" s="60">
        <f>VLOOKUP($A20,'Return Data'!$B$7:$R$2292,17,0)</f>
        <v>3.8060999999999998</v>
      </c>
      <c r="O20" s="61">
        <f t="shared" si="5"/>
        <v>7</v>
      </c>
      <c r="P20" s="60">
        <f>VLOOKUP($A20,'Return Data'!$B$7:$R$2292,14,0)</f>
        <v>6.3189000000000002</v>
      </c>
      <c r="Q20" s="61">
        <f t="shared" si="6"/>
        <v>4</v>
      </c>
      <c r="R20" s="60">
        <f>VLOOKUP($A20,'Return Data'!$B$7:$R$2292,16,0)</f>
        <v>7.5281000000000002</v>
      </c>
      <c r="S20" s="62">
        <f t="shared" si="7"/>
        <v>11</v>
      </c>
    </row>
    <row r="21" spans="1:19" x14ac:dyDescent="0.3">
      <c r="A21" s="77" t="s">
        <v>584</v>
      </c>
      <c r="B21" s="59">
        <f>VLOOKUP($A21,'Return Data'!$B$7:$R$2292,3,0)</f>
        <v>44777</v>
      </c>
      <c r="C21" s="60">
        <f>VLOOKUP($A21,'Return Data'!$B$7:$R$2292,4,0)</f>
        <v>19.966200000000001</v>
      </c>
      <c r="D21" s="60">
        <f>VLOOKUP($A21,'Return Data'!$B$7:$R$2292,9,0)</f>
        <v>7.2506000000000004</v>
      </c>
      <c r="E21" s="61">
        <f t="shared" si="0"/>
        <v>15</v>
      </c>
      <c r="F21" s="60">
        <f>VLOOKUP($A21,'Return Data'!$B$7:$R$2292,10,0)</f>
        <v>4.5034999999999998</v>
      </c>
      <c r="G21" s="61">
        <f t="shared" si="1"/>
        <v>13</v>
      </c>
      <c r="H21" s="60">
        <f>VLOOKUP($A21,'Return Data'!$B$7:$R$2292,11,0)</f>
        <v>2.7269999999999999</v>
      </c>
      <c r="I21" s="61">
        <f t="shared" si="2"/>
        <v>10</v>
      </c>
      <c r="J21" s="60">
        <f>VLOOKUP($A21,'Return Data'!$B$7:$R$2292,12,0)</f>
        <v>2.5581999999999998</v>
      </c>
      <c r="K21" s="61">
        <f t="shared" si="3"/>
        <v>9</v>
      </c>
      <c r="L21" s="60">
        <f>VLOOKUP($A21,'Return Data'!$B$7:$R$2292,13,0)</f>
        <v>2.9419</v>
      </c>
      <c r="M21" s="61">
        <f t="shared" si="4"/>
        <v>10</v>
      </c>
      <c r="N21" s="60">
        <f>VLOOKUP($A21,'Return Data'!$B$7:$R$2292,17,0)</f>
        <v>3.7892999999999999</v>
      </c>
      <c r="O21" s="61">
        <f t="shared" si="5"/>
        <v>8</v>
      </c>
      <c r="P21" s="60">
        <f>VLOOKUP($A21,'Return Data'!$B$7:$R$2292,14,0)</f>
        <v>6.0829000000000004</v>
      </c>
      <c r="Q21" s="61">
        <f t="shared" si="6"/>
        <v>9</v>
      </c>
      <c r="R21" s="60">
        <f>VLOOKUP($A21,'Return Data'!$B$7:$R$2292,16,0)</f>
        <v>7.6216999999999997</v>
      </c>
      <c r="S21" s="62">
        <f t="shared" si="7"/>
        <v>8</v>
      </c>
    </row>
    <row r="22" spans="1:19" x14ac:dyDescent="0.3">
      <c r="A22" s="77" t="s">
        <v>587</v>
      </c>
      <c r="B22" s="59">
        <f>VLOOKUP($A22,'Return Data'!$B$7:$R$2292,3,0)</f>
        <v>44777</v>
      </c>
      <c r="C22" s="60">
        <f>VLOOKUP($A22,'Return Data'!$B$7:$R$2292,4,0)</f>
        <v>2547.9744000000001</v>
      </c>
      <c r="D22" s="60">
        <f>VLOOKUP($A22,'Return Data'!$B$7:$R$2292,9,0)</f>
        <v>6.0252999999999997</v>
      </c>
      <c r="E22" s="61">
        <f t="shared" si="0"/>
        <v>17</v>
      </c>
      <c r="F22" s="60">
        <f>VLOOKUP($A22,'Return Data'!$B$7:$R$2292,10,0)</f>
        <v>3.2759</v>
      </c>
      <c r="G22" s="61">
        <f t="shared" si="1"/>
        <v>20</v>
      </c>
      <c r="H22" s="60">
        <f>VLOOKUP($A22,'Return Data'!$B$7:$R$2292,11,0)</f>
        <v>1.8116000000000001</v>
      </c>
      <c r="I22" s="61">
        <f t="shared" si="2"/>
        <v>18</v>
      </c>
      <c r="J22" s="60">
        <f>VLOOKUP($A22,'Return Data'!$B$7:$R$2292,12,0)</f>
        <v>1.7748999999999999</v>
      </c>
      <c r="K22" s="61">
        <f t="shared" si="3"/>
        <v>17</v>
      </c>
      <c r="L22" s="60">
        <f>VLOOKUP($A22,'Return Data'!$B$7:$R$2292,13,0)</f>
        <v>1.9875</v>
      </c>
      <c r="M22" s="61">
        <f t="shared" si="4"/>
        <v>18</v>
      </c>
      <c r="N22" s="60">
        <f>VLOOKUP($A22,'Return Data'!$B$7:$R$2292,17,0)</f>
        <v>2.9445999999999999</v>
      </c>
      <c r="O22" s="61">
        <f t="shared" si="5"/>
        <v>14</v>
      </c>
      <c r="P22" s="60">
        <f>VLOOKUP($A22,'Return Data'!$B$7:$R$2292,14,0)</f>
        <v>5.5486000000000004</v>
      </c>
      <c r="Q22" s="61">
        <f t="shared" si="6"/>
        <v>14</v>
      </c>
      <c r="R22" s="60">
        <f>VLOOKUP($A22,'Return Data'!$B$7:$R$2292,16,0)</f>
        <v>7.5637999999999996</v>
      </c>
      <c r="S22" s="62">
        <f t="shared" si="7"/>
        <v>10</v>
      </c>
    </row>
    <row r="23" spans="1:19" x14ac:dyDescent="0.3">
      <c r="A23" s="77" t="s">
        <v>588</v>
      </c>
      <c r="B23" s="59">
        <f>VLOOKUP($A23,'Return Data'!$B$7:$R$2292,3,0)</f>
        <v>44777</v>
      </c>
      <c r="C23" s="60">
        <f>VLOOKUP($A23,'Return Data'!$B$7:$R$2292,4,0)</f>
        <v>35.047400000000003</v>
      </c>
      <c r="D23" s="60">
        <f>VLOOKUP($A23,'Return Data'!$B$7:$R$2292,9,0)</f>
        <v>9.3082999999999991</v>
      </c>
      <c r="E23" s="61">
        <f t="shared" si="0"/>
        <v>6</v>
      </c>
      <c r="F23" s="60">
        <f>VLOOKUP($A23,'Return Data'!$B$7:$R$2292,10,0)</f>
        <v>5.0128000000000004</v>
      </c>
      <c r="G23" s="61">
        <f t="shared" si="1"/>
        <v>9</v>
      </c>
      <c r="H23" s="60">
        <f>VLOOKUP($A23,'Return Data'!$B$7:$R$2292,11,0)</f>
        <v>2.6046</v>
      </c>
      <c r="I23" s="61">
        <f t="shared" si="2"/>
        <v>14</v>
      </c>
      <c r="J23" s="60">
        <f>VLOOKUP($A23,'Return Data'!$B$7:$R$2292,12,0)</f>
        <v>2.2553999999999998</v>
      </c>
      <c r="K23" s="61">
        <f t="shared" si="3"/>
        <v>13</v>
      </c>
      <c r="L23" s="60">
        <f>VLOOKUP($A23,'Return Data'!$B$7:$R$2292,13,0)</f>
        <v>2.2010999999999998</v>
      </c>
      <c r="M23" s="61">
        <f t="shared" si="4"/>
        <v>17</v>
      </c>
      <c r="N23" s="60">
        <f>VLOOKUP($A23,'Return Data'!$B$7:$R$2292,17,0)</f>
        <v>2.9588000000000001</v>
      </c>
      <c r="O23" s="61">
        <f t="shared" si="5"/>
        <v>13</v>
      </c>
      <c r="P23" s="60">
        <f>VLOOKUP($A23,'Return Data'!$B$7:$R$2292,14,0)</f>
        <v>5.0220000000000002</v>
      </c>
      <c r="Q23" s="61">
        <f t="shared" si="6"/>
        <v>16</v>
      </c>
      <c r="R23" s="60">
        <f>VLOOKUP($A23,'Return Data'!$B$7:$R$2292,16,0)</f>
        <v>7.3833000000000002</v>
      </c>
      <c r="S23" s="62">
        <f t="shared" si="7"/>
        <v>12</v>
      </c>
    </row>
    <row r="24" spans="1:19" x14ac:dyDescent="0.3">
      <c r="A24" s="77" t="s">
        <v>591</v>
      </c>
      <c r="B24" s="59">
        <f>VLOOKUP($A24,'Return Data'!$B$7:$R$2292,3,0)</f>
        <v>44777</v>
      </c>
      <c r="C24" s="60">
        <f>VLOOKUP($A24,'Return Data'!$B$7:$R$2292,4,0)</f>
        <v>11.736599999999999</v>
      </c>
      <c r="D24" s="60">
        <f>VLOOKUP($A24,'Return Data'!$B$7:$R$2292,9,0)</f>
        <v>7.8570000000000002</v>
      </c>
      <c r="E24" s="61">
        <f t="shared" si="0"/>
        <v>12</v>
      </c>
      <c r="F24" s="60">
        <f>VLOOKUP($A24,'Return Data'!$B$7:$R$2292,10,0)</f>
        <v>3.6985000000000001</v>
      </c>
      <c r="G24" s="61">
        <f t="shared" si="1"/>
        <v>18</v>
      </c>
      <c r="H24" s="60">
        <f>VLOOKUP($A24,'Return Data'!$B$7:$R$2292,11,0)</f>
        <v>1.8815999999999999</v>
      </c>
      <c r="I24" s="61">
        <f t="shared" si="2"/>
        <v>17</v>
      </c>
      <c r="J24" s="60">
        <f>VLOOKUP($A24,'Return Data'!$B$7:$R$2292,12,0)</f>
        <v>2.0889000000000002</v>
      </c>
      <c r="K24" s="61">
        <f t="shared" si="3"/>
        <v>15</v>
      </c>
      <c r="L24" s="60">
        <f>VLOOKUP($A24,'Return Data'!$B$7:$R$2292,13,0)</f>
        <v>2.5613000000000001</v>
      </c>
      <c r="M24" s="61">
        <f t="shared" si="4"/>
        <v>15</v>
      </c>
      <c r="N24" s="60"/>
      <c r="O24" s="61"/>
      <c r="P24" s="60"/>
      <c r="Q24" s="61"/>
      <c r="R24" s="60">
        <f>VLOOKUP($A24,'Return Data'!$B$7:$R$2292,16,0)</f>
        <v>5.8442999999999996</v>
      </c>
      <c r="S24" s="62">
        <f t="shared" si="7"/>
        <v>19</v>
      </c>
    </row>
    <row r="25" spans="1:19" x14ac:dyDescent="0.3">
      <c r="A25" s="77" t="s">
        <v>593</v>
      </c>
      <c r="B25" s="59">
        <f>VLOOKUP($A25,'Return Data'!$B$7:$R$2292,3,0)</f>
        <v>44777</v>
      </c>
      <c r="C25" s="60">
        <f>VLOOKUP($A25,'Return Data'!$B$7:$R$2292,4,0)</f>
        <v>17.977599999999999</v>
      </c>
      <c r="D25" s="60">
        <f>VLOOKUP($A25,'Return Data'!$B$7:$R$2292,9,0)</f>
        <v>16.16</v>
      </c>
      <c r="E25" s="61">
        <f t="shared" si="0"/>
        <v>2</v>
      </c>
      <c r="F25" s="60">
        <f>VLOOKUP($A25,'Return Data'!$B$7:$R$2292,10,0)</f>
        <v>33.564799999999998</v>
      </c>
      <c r="G25" s="61">
        <f t="shared" si="1"/>
        <v>1</v>
      </c>
      <c r="H25" s="60">
        <f>VLOOKUP($A25,'Return Data'!$B$7:$R$2292,11,0)</f>
        <v>17.094899999999999</v>
      </c>
      <c r="I25" s="61">
        <f t="shared" si="2"/>
        <v>1</v>
      </c>
      <c r="J25" s="60">
        <f>VLOOKUP($A25,'Return Data'!$B$7:$R$2292,12,0)</f>
        <v>12.079000000000001</v>
      </c>
      <c r="K25" s="61">
        <f t="shared" si="3"/>
        <v>1</v>
      </c>
      <c r="L25" s="60">
        <f>VLOOKUP($A25,'Return Data'!$B$7:$R$2292,13,0)</f>
        <v>9.7969000000000008</v>
      </c>
      <c r="M25" s="61">
        <f t="shared" si="4"/>
        <v>1</v>
      </c>
      <c r="N25" s="60">
        <f>VLOOKUP($A25,'Return Data'!$B$7:$R$2292,17,0)</f>
        <v>6.6258999999999997</v>
      </c>
      <c r="O25" s="61">
        <f>RANK(N25,N$8:N$27,0)</f>
        <v>1</v>
      </c>
      <c r="P25" s="60">
        <f>VLOOKUP($A25,'Return Data'!$B$7:$R$2292,14,0)</f>
        <v>7.0415000000000001</v>
      </c>
      <c r="Q25" s="61">
        <f>RANK(P25,P$8:P$27,0)</f>
        <v>1</v>
      </c>
      <c r="R25" s="60">
        <f>VLOOKUP($A25,'Return Data'!$B$7:$R$2292,16,0)</f>
        <v>7.1406000000000001</v>
      </c>
      <c r="S25" s="62">
        <f t="shared" si="7"/>
        <v>16</v>
      </c>
    </row>
    <row r="26" spans="1:19" x14ac:dyDescent="0.3">
      <c r="A26" s="77" t="s">
        <v>692</v>
      </c>
      <c r="B26" s="59">
        <f>VLOOKUP($A26,'Return Data'!$B$7:$R$2292,3,0)</f>
        <v>44777</v>
      </c>
      <c r="C26" s="60">
        <f>VLOOKUP($A26,'Return Data'!$B$7:$R$2292,4,0)</f>
        <v>1179.8135</v>
      </c>
      <c r="D26" s="60">
        <f>VLOOKUP($A26,'Return Data'!$B$7:$R$2292,9,0)</f>
        <v>5.9908000000000001</v>
      </c>
      <c r="E26" s="61">
        <f t="shared" si="0"/>
        <v>18</v>
      </c>
      <c r="F26" s="60">
        <f>VLOOKUP($A26,'Return Data'!$B$7:$R$2292,10,0)</f>
        <v>4.1391999999999998</v>
      </c>
      <c r="G26" s="61">
        <f t="shared" si="1"/>
        <v>15</v>
      </c>
      <c r="H26" s="60">
        <f>VLOOKUP($A26,'Return Data'!$B$7:$R$2292,11,0)</f>
        <v>3.2852999999999999</v>
      </c>
      <c r="I26" s="61">
        <f t="shared" si="2"/>
        <v>6</v>
      </c>
      <c r="J26" s="60">
        <f>VLOOKUP($A26,'Return Data'!$B$7:$R$2292,12,0)</f>
        <v>3.3896000000000002</v>
      </c>
      <c r="K26" s="61">
        <f t="shared" si="3"/>
        <v>2</v>
      </c>
      <c r="L26" s="60">
        <f>VLOOKUP($A26,'Return Data'!$B$7:$R$2292,13,0)</f>
        <v>3.3119000000000001</v>
      </c>
      <c r="M26" s="61">
        <f t="shared" ref="M26:M27" si="8">RANK(L26,L$8:L$27,0)</f>
        <v>4</v>
      </c>
      <c r="N26" s="60"/>
      <c r="O26" s="61"/>
      <c r="P26" s="60"/>
      <c r="Q26" s="61"/>
      <c r="R26" s="60">
        <f>VLOOKUP($A26,'Return Data'!$B$7:$R$2292,16,0)</f>
        <v>6.5476999999999999</v>
      </c>
      <c r="S26" s="62">
        <f t="shared" si="7"/>
        <v>18</v>
      </c>
    </row>
    <row r="27" spans="1:19" x14ac:dyDescent="0.3">
      <c r="A27" s="77" t="s">
        <v>693</v>
      </c>
      <c r="B27" s="59">
        <f>VLOOKUP($A27,'Return Data'!$B$7:$R$2292,3,0)</f>
        <v>44777</v>
      </c>
      <c r="C27" s="60">
        <f>VLOOKUP($A27,'Return Data'!$B$7:$R$2292,4,0)</f>
        <v>1200.0070000000001</v>
      </c>
      <c r="D27" s="60">
        <f>VLOOKUP($A27,'Return Data'!$B$7:$R$2292,9,0)</f>
        <v>18.630400000000002</v>
      </c>
      <c r="E27" s="61">
        <f t="shared" si="0"/>
        <v>1</v>
      </c>
      <c r="F27" s="60">
        <f>VLOOKUP($A27,'Return Data'!$B$7:$R$2292,10,0)</f>
        <v>11.6341</v>
      </c>
      <c r="G27" s="61">
        <f t="shared" si="1"/>
        <v>2</v>
      </c>
      <c r="H27" s="60">
        <f>VLOOKUP($A27,'Return Data'!$B$7:$R$2292,11,0)</f>
        <v>4.0632999999999999</v>
      </c>
      <c r="I27" s="61">
        <f t="shared" si="2"/>
        <v>3</v>
      </c>
      <c r="J27" s="60">
        <f>VLOOKUP($A27,'Return Data'!$B$7:$R$2292,12,0)</f>
        <v>2.0284</v>
      </c>
      <c r="K27" s="61">
        <f t="shared" si="3"/>
        <v>16</v>
      </c>
      <c r="L27" s="60">
        <f>VLOOKUP($A27,'Return Data'!$B$7:$R$2292,13,0)</f>
        <v>3.5310000000000001</v>
      </c>
      <c r="M27" s="61">
        <f t="shared" si="8"/>
        <v>2</v>
      </c>
      <c r="N27" s="60"/>
      <c r="O27" s="61"/>
      <c r="P27" s="60"/>
      <c r="Q27" s="61"/>
      <c r="R27" s="60">
        <f>VLOOKUP($A27,'Return Data'!$B$7:$R$2292,16,0)</f>
        <v>7.2460000000000004</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9.3982250000000001</v>
      </c>
      <c r="E29" s="83"/>
      <c r="F29" s="84">
        <f>AVERAGE(F8:F27)</f>
        <v>6.7032449999999999</v>
      </c>
      <c r="G29" s="83"/>
      <c r="H29" s="84">
        <f>AVERAGE(H8:H27)</f>
        <v>3.3860399999999999</v>
      </c>
      <c r="I29" s="83"/>
      <c r="J29" s="84">
        <f>AVERAGE(J8:J27)</f>
        <v>2.7133400000000001</v>
      </c>
      <c r="K29" s="83"/>
      <c r="L29" s="84">
        <f>AVERAGE(L8:L27)</f>
        <v>3.0336499999999997</v>
      </c>
      <c r="M29" s="83"/>
      <c r="N29" s="84">
        <f>AVERAGE(N8:N27)</f>
        <v>3.6516058823529409</v>
      </c>
      <c r="O29" s="83"/>
      <c r="P29" s="84">
        <f>AVERAGE(P8:P27)</f>
        <v>5.975105882352941</v>
      </c>
      <c r="Q29" s="83"/>
      <c r="R29" s="84">
        <f>AVERAGE(R8:R27)</f>
        <v>7.280870000000002</v>
      </c>
      <c r="S29" s="85"/>
    </row>
    <row r="30" spans="1:19" x14ac:dyDescent="0.3">
      <c r="A30" s="82" t="s">
        <v>28</v>
      </c>
      <c r="B30" s="83"/>
      <c r="C30" s="83"/>
      <c r="D30" s="84">
        <f>MIN(D8:D27)</f>
        <v>5.4183000000000003</v>
      </c>
      <c r="E30" s="83"/>
      <c r="F30" s="84">
        <f>MIN(F8:F27)</f>
        <v>3.2759</v>
      </c>
      <c r="G30" s="83"/>
      <c r="H30" s="84">
        <f>MIN(H8:H27)</f>
        <v>0.49480000000000002</v>
      </c>
      <c r="I30" s="83"/>
      <c r="J30" s="84">
        <f>MIN(J8:J27)</f>
        <v>-0.53259999999999996</v>
      </c>
      <c r="K30" s="83"/>
      <c r="L30" s="84">
        <f>MIN(L8:L27)</f>
        <v>1.0242</v>
      </c>
      <c r="M30" s="83"/>
      <c r="N30" s="84">
        <f>MIN(N8:N27)</f>
        <v>1.9698</v>
      </c>
      <c r="O30" s="83"/>
      <c r="P30" s="84">
        <f>MIN(P8:P27)</f>
        <v>4.8632999999999997</v>
      </c>
      <c r="Q30" s="83"/>
      <c r="R30" s="84">
        <f>MIN(R8:R27)</f>
        <v>4.7750000000000004</v>
      </c>
      <c r="S30" s="85"/>
    </row>
    <row r="31" spans="1:19" ht="15" thickBot="1" x14ac:dyDescent="0.35">
      <c r="A31" s="86" t="s">
        <v>29</v>
      </c>
      <c r="B31" s="87"/>
      <c r="C31" s="87"/>
      <c r="D31" s="88">
        <f>MAX(D8:D27)</f>
        <v>18.630400000000002</v>
      </c>
      <c r="E31" s="87"/>
      <c r="F31" s="88">
        <f>MAX(F8:F27)</f>
        <v>33.564799999999998</v>
      </c>
      <c r="G31" s="87"/>
      <c r="H31" s="88">
        <f>MAX(H8:H27)</f>
        <v>17.094899999999999</v>
      </c>
      <c r="I31" s="87"/>
      <c r="J31" s="88">
        <f>MAX(J8:J27)</f>
        <v>12.079000000000001</v>
      </c>
      <c r="K31" s="87"/>
      <c r="L31" s="88">
        <f>MAX(L8:L27)</f>
        <v>9.7969000000000008</v>
      </c>
      <c r="M31" s="87"/>
      <c r="N31" s="88">
        <f>MAX(N8:N27)</f>
        <v>6.6258999999999997</v>
      </c>
      <c r="O31" s="87"/>
      <c r="P31" s="88">
        <f>MAX(P8:P27)</f>
        <v>7.0415000000000001</v>
      </c>
      <c r="Q31" s="87"/>
      <c r="R31" s="88">
        <f>MAX(R8:R27)</f>
        <v>8.1080000000000005</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44777</v>
      </c>
      <c r="C8" s="60">
        <f>VLOOKUP($A8,'Return Data'!$B$7:$R$2292,4,0)</f>
        <v>47.4315</v>
      </c>
      <c r="D8" s="60">
        <f>VLOOKUP($A8,'Return Data'!$B$7:$R$2292,9,0)</f>
        <v>-11.810499999999999</v>
      </c>
      <c r="E8" s="61">
        <f>RANK(D8,D$8:D$18,0)</f>
        <v>9</v>
      </c>
      <c r="F8" s="60">
        <f>VLOOKUP($A8,'Return Data'!$B$7:$R$2292,10,0)</f>
        <v>9.1819000000000006</v>
      </c>
      <c r="G8" s="61">
        <f>RANK(F8,F$8:F$18,0)</f>
        <v>9</v>
      </c>
      <c r="H8" s="60">
        <f>VLOOKUP($A8,'Return Data'!$B$7:$R$2292,11,0)</f>
        <v>15.7858</v>
      </c>
      <c r="I8" s="61">
        <f>RANK(H8,H$8:H$18,0)</f>
        <v>5</v>
      </c>
      <c r="J8" s="60">
        <f>VLOOKUP($A8,'Return Data'!$B$7:$R$2292,12,0)</f>
        <v>12.6732</v>
      </c>
      <c r="K8" s="61">
        <f>RANK(J8,J$8:J$18,0)</f>
        <v>5</v>
      </c>
      <c r="L8" s="60">
        <f>VLOOKUP($A8,'Return Data'!$B$7:$R$2292,13,0)</f>
        <v>8.173</v>
      </c>
      <c r="M8" s="61">
        <f>RANK(L8,L$8:L$18,0)</f>
        <v>5</v>
      </c>
      <c r="N8" s="60">
        <f>VLOOKUP($A8,'Return Data'!$B$7:$R$2292,17,0)</f>
        <v>-1.9214</v>
      </c>
      <c r="O8" s="61">
        <f>RANK(N8,N$8:N$18,0)</f>
        <v>4</v>
      </c>
      <c r="P8" s="60">
        <f>VLOOKUP($A8,'Return Data'!$B$7:$R$2292,14,0)</f>
        <v>12.3856</v>
      </c>
      <c r="Q8" s="61">
        <f>RANK(P8,P$8:P$18,0)</f>
        <v>2</v>
      </c>
      <c r="R8" s="60">
        <f>VLOOKUP($A8,'Return Data'!$B$7:$R$2292,16,0)</f>
        <v>6.9530000000000003</v>
      </c>
      <c r="S8" s="62">
        <f>RANK(R8,R$8:R$18,0)</f>
        <v>10</v>
      </c>
    </row>
    <row r="9" spans="1:19" x14ac:dyDescent="0.3">
      <c r="A9" s="77" t="s">
        <v>839</v>
      </c>
      <c r="B9" s="59">
        <f>VLOOKUP($A9,'Return Data'!$B$7:$R$2292,3,0)</f>
        <v>44777</v>
      </c>
      <c r="C9" s="60">
        <f>VLOOKUP($A9,'Return Data'!$B$7:$R$2292,4,0)</f>
        <v>45.010899999999999</v>
      </c>
      <c r="D9" s="60">
        <f>VLOOKUP($A9,'Return Data'!$B$7:$R$2292,9,0)</f>
        <v>-11.2187</v>
      </c>
      <c r="E9" s="61">
        <f t="shared" ref="E9:E18" si="0">RANK(D9,D$8:D$18,0)</f>
        <v>3</v>
      </c>
      <c r="F9" s="60">
        <f>VLOOKUP($A9,'Return Data'!$B$7:$R$2292,10,0)</f>
        <v>9.6664999999999992</v>
      </c>
      <c r="G9" s="61">
        <f t="shared" ref="G9:G18" si="1">RANK(F9,F$8:F$18,0)</f>
        <v>1</v>
      </c>
      <c r="H9" s="60">
        <f>VLOOKUP($A9,'Return Data'!$B$7:$R$2292,11,0)</f>
        <v>15.940200000000001</v>
      </c>
      <c r="I9" s="61">
        <f t="shared" ref="I9:I18" si="2">RANK(H9,H$8:H$18,0)</f>
        <v>2</v>
      </c>
      <c r="J9" s="60">
        <f>VLOOKUP($A9,'Return Data'!$B$7:$R$2292,12,0)</f>
        <v>12.784599999999999</v>
      </c>
      <c r="K9" s="61">
        <f t="shared" ref="K9:K18" si="3">RANK(J9,J$8:J$18,0)</f>
        <v>2</v>
      </c>
      <c r="L9" s="60">
        <f>VLOOKUP($A9,'Return Data'!$B$7:$R$2292,13,0)</f>
        <v>8.2713999999999999</v>
      </c>
      <c r="M9" s="61">
        <f t="shared" ref="M9:M18" si="4">RANK(L9,L$8:L$18,0)</f>
        <v>2</v>
      </c>
      <c r="N9" s="60">
        <f>VLOOKUP($A9,'Return Data'!$B$7:$R$2292,17,0)</f>
        <v>-1.7652000000000001</v>
      </c>
      <c r="O9" s="61">
        <f t="shared" ref="O9:O18" si="5">RANK(N9,N$8:N$18,0)</f>
        <v>2</v>
      </c>
      <c r="P9" s="60">
        <f>VLOOKUP($A9,'Return Data'!$B$7:$R$2292,14,0)</f>
        <v>12.3765</v>
      </c>
      <c r="Q9" s="61">
        <f t="shared" ref="Q9:Q18" si="6">RANK(P9,P$8:P$18,0)</f>
        <v>3</v>
      </c>
      <c r="R9" s="60">
        <f>VLOOKUP($A9,'Return Data'!$B$7:$R$2292,16,0)</f>
        <v>7.0323000000000002</v>
      </c>
      <c r="S9" s="62">
        <f t="shared" ref="S9:S18" si="7">RANK(R9,R$8:R$18,0)</f>
        <v>9</v>
      </c>
    </row>
    <row r="10" spans="1:19" x14ac:dyDescent="0.3">
      <c r="A10" s="77" t="s">
        <v>842</v>
      </c>
      <c r="B10" s="59">
        <f>VLOOKUP($A10,'Return Data'!$B$7:$R$2292,3,0)</f>
        <v>44777</v>
      </c>
      <c r="C10" s="60">
        <f>VLOOKUP($A10,'Return Data'!$B$7:$R$2292,4,0)</f>
        <v>46.183300000000003</v>
      </c>
      <c r="D10" s="60">
        <f>VLOOKUP($A10,'Return Data'!$B$7:$R$2292,9,0)</f>
        <v>-11.2393</v>
      </c>
      <c r="E10" s="61">
        <f t="shared" si="0"/>
        <v>5</v>
      </c>
      <c r="F10" s="60">
        <f>VLOOKUP($A10,'Return Data'!$B$7:$R$2292,10,0)</f>
        <v>9.2245000000000008</v>
      </c>
      <c r="G10" s="61">
        <f t="shared" si="1"/>
        <v>7</v>
      </c>
      <c r="H10" s="60">
        <f>VLOOKUP($A10,'Return Data'!$B$7:$R$2292,11,0)</f>
        <v>15.695499999999999</v>
      </c>
      <c r="I10" s="61">
        <f t="shared" si="2"/>
        <v>9</v>
      </c>
      <c r="J10" s="60">
        <f>VLOOKUP($A10,'Return Data'!$B$7:$R$2292,12,0)</f>
        <v>12.5944</v>
      </c>
      <c r="K10" s="61">
        <f t="shared" si="3"/>
        <v>8</v>
      </c>
      <c r="L10" s="60">
        <f>VLOOKUP($A10,'Return Data'!$B$7:$R$2292,13,0)</f>
        <v>8.1189</v>
      </c>
      <c r="M10" s="61">
        <f t="shared" si="4"/>
        <v>8</v>
      </c>
      <c r="N10" s="60">
        <f>VLOOKUP($A10,'Return Data'!$B$7:$R$2292,17,0)</f>
        <v>-1.9886999999999999</v>
      </c>
      <c r="O10" s="61">
        <f t="shared" si="5"/>
        <v>8</v>
      </c>
      <c r="P10" s="60">
        <f>VLOOKUP($A10,'Return Data'!$B$7:$R$2292,14,0)</f>
        <v>12.037000000000001</v>
      </c>
      <c r="Q10" s="61">
        <f t="shared" si="6"/>
        <v>8</v>
      </c>
      <c r="R10" s="60">
        <f>VLOOKUP($A10,'Return Data'!$B$7:$R$2292,16,0)</f>
        <v>8.1785999999999994</v>
      </c>
      <c r="S10" s="62">
        <f t="shared" si="7"/>
        <v>7</v>
      </c>
    </row>
    <row r="11" spans="1:19" x14ac:dyDescent="0.3">
      <c r="A11" s="77" t="s">
        <v>844</v>
      </c>
      <c r="B11" s="59">
        <f>VLOOKUP($A11,'Return Data'!$B$7:$R$2292,3,0)</f>
        <v>44777</v>
      </c>
      <c r="C11" s="60">
        <f>VLOOKUP($A11,'Return Data'!$B$7:$R$2292,4,0)</f>
        <v>46.130800000000001</v>
      </c>
      <c r="D11" s="60">
        <f>VLOOKUP($A11,'Return Data'!$B$7:$R$2292,9,0)</f>
        <v>-10.953900000000001</v>
      </c>
      <c r="E11" s="61">
        <f t="shared" si="0"/>
        <v>1</v>
      </c>
      <c r="F11" s="60">
        <f>VLOOKUP($A11,'Return Data'!$B$7:$R$2292,10,0)</f>
        <v>9.3658999999999999</v>
      </c>
      <c r="G11" s="61">
        <f t="shared" si="1"/>
        <v>3</v>
      </c>
      <c r="H11" s="60">
        <f>VLOOKUP($A11,'Return Data'!$B$7:$R$2292,11,0)</f>
        <v>15.8108</v>
      </c>
      <c r="I11" s="61">
        <f t="shared" si="2"/>
        <v>4</v>
      </c>
      <c r="J11" s="60">
        <f>VLOOKUP($A11,'Return Data'!$B$7:$R$2292,12,0)</f>
        <v>12.7188</v>
      </c>
      <c r="K11" s="61">
        <f t="shared" si="3"/>
        <v>4</v>
      </c>
      <c r="L11" s="60">
        <f>VLOOKUP($A11,'Return Data'!$B$7:$R$2292,13,0)</f>
        <v>8.2340999999999998</v>
      </c>
      <c r="M11" s="61">
        <f t="shared" si="4"/>
        <v>4</v>
      </c>
      <c r="N11" s="60">
        <f>VLOOKUP($A11,'Return Data'!$B$7:$R$2292,17,0)</f>
        <v>-1.9389000000000001</v>
      </c>
      <c r="O11" s="61">
        <f t="shared" si="5"/>
        <v>5</v>
      </c>
      <c r="P11" s="60">
        <f>VLOOKUP($A11,'Return Data'!$B$7:$R$2292,14,0)</f>
        <v>12.040699999999999</v>
      </c>
      <c r="Q11" s="61">
        <f t="shared" si="6"/>
        <v>7</v>
      </c>
      <c r="R11" s="60">
        <f>VLOOKUP($A11,'Return Data'!$B$7:$R$2292,16,0)</f>
        <v>7.7389000000000001</v>
      </c>
      <c r="S11" s="62">
        <f t="shared" si="7"/>
        <v>8</v>
      </c>
    </row>
    <row r="12" spans="1:19" x14ac:dyDescent="0.3">
      <c r="A12" s="77" t="s">
        <v>846</v>
      </c>
      <c r="B12" s="59">
        <f>VLOOKUP($A12,'Return Data'!$B$7:$R$2292,3,0)</f>
        <v>44777</v>
      </c>
      <c r="C12" s="60">
        <f>VLOOKUP($A12,'Return Data'!$B$7:$R$2292,4,0)</f>
        <v>4804.5951999999997</v>
      </c>
      <c r="D12" s="60">
        <f>VLOOKUP($A12,'Return Data'!$B$7:$R$2292,9,0)</f>
        <v>-11.114100000000001</v>
      </c>
      <c r="E12" s="61">
        <f t="shared" si="0"/>
        <v>2</v>
      </c>
      <c r="F12" s="60">
        <f>VLOOKUP($A12,'Return Data'!$B$7:$R$2292,10,0)</f>
        <v>9.6356999999999999</v>
      </c>
      <c r="G12" s="61">
        <f t="shared" si="1"/>
        <v>2</v>
      </c>
      <c r="H12" s="60">
        <f>VLOOKUP($A12,'Return Data'!$B$7:$R$2292,11,0)</f>
        <v>16.230699999999999</v>
      </c>
      <c r="I12" s="61">
        <f t="shared" si="2"/>
        <v>1</v>
      </c>
      <c r="J12" s="60">
        <f>VLOOKUP($A12,'Return Data'!$B$7:$R$2292,12,0)</f>
        <v>13.0975</v>
      </c>
      <c r="K12" s="61">
        <f t="shared" si="3"/>
        <v>1</v>
      </c>
      <c r="L12" s="60">
        <f>VLOOKUP($A12,'Return Data'!$B$7:$R$2292,13,0)</f>
        <v>8.5420999999999996</v>
      </c>
      <c r="M12" s="61">
        <f t="shared" si="4"/>
        <v>1</v>
      </c>
      <c r="N12" s="60">
        <f>VLOOKUP($A12,'Return Data'!$B$7:$R$2292,17,0)</f>
        <v>-1.7116</v>
      </c>
      <c r="O12" s="61">
        <f t="shared" si="5"/>
        <v>1</v>
      </c>
      <c r="P12" s="60">
        <f>VLOOKUP($A12,'Return Data'!$B$7:$R$2292,14,0)</f>
        <v>12.2788</v>
      </c>
      <c r="Q12" s="61">
        <f t="shared" si="6"/>
        <v>5</v>
      </c>
      <c r="R12" s="60">
        <f>VLOOKUP($A12,'Return Data'!$B$7:$R$2292,16,0)</f>
        <v>4.8066000000000004</v>
      </c>
      <c r="S12" s="62">
        <f t="shared" si="7"/>
        <v>11</v>
      </c>
    </row>
    <row r="13" spans="1:19" x14ac:dyDescent="0.3">
      <c r="A13" s="77" t="s">
        <v>848</v>
      </c>
      <c r="B13" s="59">
        <f>VLOOKUP($A13,'Return Data'!$B$7:$R$2292,3,0)</f>
        <v>44777</v>
      </c>
      <c r="C13" s="60">
        <f>VLOOKUP($A13,'Return Data'!$B$7:$R$2292,4,0)</f>
        <v>4683.2013999999999</v>
      </c>
      <c r="D13" s="60">
        <f>VLOOKUP($A13,'Return Data'!$B$7:$R$2292,9,0)</f>
        <v>-11.25</v>
      </c>
      <c r="E13" s="61">
        <f t="shared" si="0"/>
        <v>6</v>
      </c>
      <c r="F13" s="60">
        <f>VLOOKUP($A13,'Return Data'!$B$7:$R$2292,10,0)</f>
        <v>9.3245000000000005</v>
      </c>
      <c r="G13" s="61">
        <f t="shared" si="1"/>
        <v>4</v>
      </c>
      <c r="H13" s="60">
        <f>VLOOKUP($A13,'Return Data'!$B$7:$R$2292,11,0)</f>
        <v>15.8666</v>
      </c>
      <c r="I13" s="61">
        <f t="shared" si="2"/>
        <v>3</v>
      </c>
      <c r="J13" s="60">
        <f>VLOOKUP($A13,'Return Data'!$B$7:$R$2292,12,0)</f>
        <v>12.7532</v>
      </c>
      <c r="K13" s="61">
        <f t="shared" si="3"/>
        <v>3</v>
      </c>
      <c r="L13" s="60">
        <f>VLOOKUP($A13,'Return Data'!$B$7:$R$2292,13,0)</f>
        <v>8.2426999999999992</v>
      </c>
      <c r="M13" s="61">
        <f t="shared" si="4"/>
        <v>3</v>
      </c>
      <c r="N13" s="60">
        <f>VLOOKUP($A13,'Return Data'!$B$7:$R$2292,17,0)</f>
        <v>-1.8896999999999999</v>
      </c>
      <c r="O13" s="61">
        <f t="shared" si="5"/>
        <v>3</v>
      </c>
      <c r="P13" s="60">
        <f>VLOOKUP($A13,'Return Data'!$B$7:$R$2292,14,0)</f>
        <v>12.3888</v>
      </c>
      <c r="Q13" s="61">
        <f t="shared" si="6"/>
        <v>1</v>
      </c>
      <c r="R13" s="60">
        <f>VLOOKUP($A13,'Return Data'!$B$7:$R$2292,16,0)</f>
        <v>8.5984999999999996</v>
      </c>
      <c r="S13" s="62">
        <f t="shared" si="7"/>
        <v>6</v>
      </c>
    </row>
    <row r="14" spans="1:19" x14ac:dyDescent="0.3">
      <c r="A14" s="77" t="s">
        <v>850</v>
      </c>
      <c r="B14" s="59">
        <f>VLOOKUP($A14,'Return Data'!$B$7:$R$2292,3,0)</f>
        <v>44777</v>
      </c>
      <c r="C14" s="60">
        <f>VLOOKUP($A14,'Return Data'!$B$7:$R$2292,4,0)</f>
        <v>45.073399999999999</v>
      </c>
      <c r="D14" s="60">
        <f>VLOOKUP($A14,'Return Data'!$B$7:$R$2292,9,0)</f>
        <v>-11.2264</v>
      </c>
      <c r="E14" s="61">
        <f t="shared" si="0"/>
        <v>4</v>
      </c>
      <c r="F14" s="60">
        <f>VLOOKUP($A14,'Return Data'!$B$7:$R$2292,10,0)</f>
        <v>9.2393999999999998</v>
      </c>
      <c r="G14" s="61">
        <f t="shared" si="1"/>
        <v>6</v>
      </c>
      <c r="H14" s="60">
        <f>VLOOKUP($A14,'Return Data'!$B$7:$R$2292,11,0)</f>
        <v>15.724399999999999</v>
      </c>
      <c r="I14" s="61">
        <f t="shared" si="2"/>
        <v>7</v>
      </c>
      <c r="J14" s="60">
        <f>VLOOKUP($A14,'Return Data'!$B$7:$R$2292,12,0)</f>
        <v>12.63</v>
      </c>
      <c r="K14" s="61">
        <f t="shared" si="3"/>
        <v>7</v>
      </c>
      <c r="L14" s="60">
        <f>VLOOKUP($A14,'Return Data'!$B$7:$R$2292,13,0)</f>
        <v>8.1538000000000004</v>
      </c>
      <c r="M14" s="61">
        <f t="shared" si="4"/>
        <v>7</v>
      </c>
      <c r="N14" s="60">
        <f>VLOOKUP($A14,'Return Data'!$B$7:$R$2292,17,0)</f>
        <v>-1.9541999999999999</v>
      </c>
      <c r="O14" s="61">
        <f t="shared" si="5"/>
        <v>7</v>
      </c>
      <c r="P14" s="60">
        <f>VLOOKUP($A14,'Return Data'!$B$7:$R$2292,14,0)</f>
        <v>12.2361</v>
      </c>
      <c r="Q14" s="61">
        <f t="shared" si="6"/>
        <v>6</v>
      </c>
      <c r="R14" s="60">
        <f>VLOOKUP($A14,'Return Data'!$B$7:$R$2292,16,0)</f>
        <v>11.478899999999999</v>
      </c>
      <c r="S14" s="62">
        <f t="shared" si="7"/>
        <v>1</v>
      </c>
    </row>
    <row r="15" spans="1:19" x14ac:dyDescent="0.3">
      <c r="A15" s="77" t="s">
        <v>852</v>
      </c>
      <c r="B15" s="59">
        <f>VLOOKUP($A15,'Return Data'!$B$7:$R$2292,3,0)</f>
        <v>44777</v>
      </c>
      <c r="C15" s="60">
        <f>VLOOKUP($A15,'Return Data'!$B$7:$R$2292,4,0)</f>
        <v>44.928400000000003</v>
      </c>
      <c r="D15" s="60">
        <f>VLOOKUP($A15,'Return Data'!$B$7:$R$2292,9,0)</f>
        <v>-11.575799999999999</v>
      </c>
      <c r="E15" s="61">
        <f t="shared" si="0"/>
        <v>8</v>
      </c>
      <c r="F15" s="60">
        <f>VLOOKUP($A15,'Return Data'!$B$7:$R$2292,10,0)</f>
        <v>8.0906000000000002</v>
      </c>
      <c r="G15" s="61">
        <f t="shared" si="1"/>
        <v>11</v>
      </c>
      <c r="H15" s="60">
        <f>VLOOKUP($A15,'Return Data'!$B$7:$R$2292,11,0)</f>
        <v>15.603899999999999</v>
      </c>
      <c r="I15" s="61">
        <f t="shared" si="2"/>
        <v>10</v>
      </c>
      <c r="J15" s="60">
        <f>VLOOKUP($A15,'Return Data'!$B$7:$R$2292,12,0)</f>
        <v>12.516999999999999</v>
      </c>
      <c r="K15" s="61">
        <f t="shared" si="3"/>
        <v>10</v>
      </c>
      <c r="L15" s="60">
        <f>VLOOKUP($A15,'Return Data'!$B$7:$R$2292,13,0)</f>
        <v>7.8281000000000001</v>
      </c>
      <c r="M15" s="61">
        <f t="shared" si="4"/>
        <v>10</v>
      </c>
      <c r="N15" s="60">
        <f>VLOOKUP($A15,'Return Data'!$B$7:$R$2292,17,0)</f>
        <v>-2.4239999999999999</v>
      </c>
      <c r="O15" s="61">
        <f t="shared" si="5"/>
        <v>10</v>
      </c>
      <c r="P15" s="60">
        <f>VLOOKUP($A15,'Return Data'!$B$7:$R$2292,14,0)</f>
        <v>12.0101</v>
      </c>
      <c r="Q15" s="61">
        <f t="shared" si="6"/>
        <v>10</v>
      </c>
      <c r="R15" s="60">
        <f>VLOOKUP($A15,'Return Data'!$B$7:$R$2292,16,0)</f>
        <v>10.6342</v>
      </c>
      <c r="S15" s="62">
        <f t="shared" si="7"/>
        <v>3</v>
      </c>
    </row>
    <row r="16" spans="1:19" x14ac:dyDescent="0.3">
      <c r="A16" s="77" t="s">
        <v>854</v>
      </c>
      <c r="B16" s="59">
        <f>VLOOKUP($A16,'Return Data'!$B$7:$R$2292,3,0)</f>
        <v>44777</v>
      </c>
      <c r="C16" s="60">
        <f>VLOOKUP($A16,'Return Data'!$B$7:$R$2292,4,0)</f>
        <v>44.718000000000004</v>
      </c>
      <c r="D16" s="60">
        <f>VLOOKUP($A16,'Return Data'!$B$7:$R$2292,9,0)</f>
        <v>-11.831</v>
      </c>
      <c r="E16" s="61">
        <f t="shared" si="0"/>
        <v>10</v>
      </c>
      <c r="F16" s="60">
        <f>VLOOKUP($A16,'Return Data'!$B$7:$R$2292,10,0)</f>
        <v>9.2561</v>
      </c>
      <c r="G16" s="61">
        <f t="shared" si="1"/>
        <v>5</v>
      </c>
      <c r="H16" s="60">
        <f>VLOOKUP($A16,'Return Data'!$B$7:$R$2292,11,0)</f>
        <v>15.729699999999999</v>
      </c>
      <c r="I16" s="61">
        <f t="shared" si="2"/>
        <v>6</v>
      </c>
      <c r="J16" s="60">
        <f>VLOOKUP($A16,'Return Data'!$B$7:$R$2292,12,0)</f>
        <v>12.5748</v>
      </c>
      <c r="K16" s="61">
        <f t="shared" si="3"/>
        <v>9</v>
      </c>
      <c r="L16" s="60">
        <f>VLOOKUP($A16,'Return Data'!$B$7:$R$2292,13,0)</f>
        <v>8.0509000000000004</v>
      </c>
      <c r="M16" s="61">
        <f t="shared" si="4"/>
        <v>9</v>
      </c>
      <c r="N16" s="60">
        <f>VLOOKUP($A16,'Return Data'!$B$7:$R$2292,17,0)</f>
        <v>-2.1673</v>
      </c>
      <c r="O16" s="61">
        <f t="shared" si="5"/>
        <v>9</v>
      </c>
      <c r="P16" s="60">
        <f>VLOOKUP($A16,'Return Data'!$B$7:$R$2292,14,0)</f>
        <v>12.0167</v>
      </c>
      <c r="Q16" s="61">
        <f t="shared" si="6"/>
        <v>9</v>
      </c>
      <c r="R16" s="60">
        <f>VLOOKUP($A16,'Return Data'!$B$7:$R$2292,16,0)</f>
        <v>9.6161999999999992</v>
      </c>
      <c r="S16" s="62">
        <f t="shared" si="7"/>
        <v>4</v>
      </c>
    </row>
    <row r="17" spans="1:19" x14ac:dyDescent="0.3">
      <c r="A17" s="77" t="s">
        <v>2060</v>
      </c>
      <c r="B17" s="59">
        <f>VLOOKUP($A17,'Return Data'!$B$7:$R$2292,3,0)</f>
        <v>44777</v>
      </c>
      <c r="C17" s="60">
        <f>VLOOKUP($A17,'Return Data'!$B$7:$R$2292,4,0)</f>
        <v>46.267000000000003</v>
      </c>
      <c r="D17" s="60">
        <f>VLOOKUP($A17,'Return Data'!$B$7:$R$2292,9,0)</f>
        <v>-11.3315</v>
      </c>
      <c r="E17" s="61">
        <f t="shared" si="0"/>
        <v>7</v>
      </c>
      <c r="F17" s="60">
        <f>VLOOKUP($A17,'Return Data'!$B$7:$R$2292,10,0)</f>
        <v>9.2146000000000008</v>
      </c>
      <c r="G17" s="61">
        <f t="shared" si="1"/>
        <v>8</v>
      </c>
      <c r="H17" s="60">
        <f>VLOOKUP($A17,'Return Data'!$B$7:$R$2292,11,0)</f>
        <v>15.7105</v>
      </c>
      <c r="I17" s="61">
        <f t="shared" si="2"/>
        <v>8</v>
      </c>
      <c r="J17" s="60">
        <f>VLOOKUP($A17,'Return Data'!$B$7:$R$2292,12,0)</f>
        <v>12.6503</v>
      </c>
      <c r="K17" s="61">
        <f t="shared" si="3"/>
        <v>6</v>
      </c>
      <c r="L17" s="60">
        <f>VLOOKUP($A17,'Return Data'!$B$7:$R$2292,13,0)</f>
        <v>8.1658000000000008</v>
      </c>
      <c r="M17" s="61">
        <f t="shared" si="4"/>
        <v>6</v>
      </c>
      <c r="N17" s="60">
        <f>VLOOKUP($A17,'Return Data'!$B$7:$R$2292,17,0)</f>
        <v>-1.9524999999999999</v>
      </c>
      <c r="O17" s="61">
        <f t="shared" si="5"/>
        <v>6</v>
      </c>
      <c r="P17" s="60">
        <f>VLOOKUP($A17,'Return Data'!$B$7:$R$2292,14,0)</f>
        <v>12.2858</v>
      </c>
      <c r="Q17" s="61">
        <f t="shared" si="6"/>
        <v>4</v>
      </c>
      <c r="R17" s="60">
        <f>VLOOKUP($A17,'Return Data'!$B$7:$R$2292,16,0)</f>
        <v>9.0978999999999992</v>
      </c>
      <c r="S17" s="62">
        <f t="shared" si="7"/>
        <v>5</v>
      </c>
    </row>
    <row r="18" spans="1:19" x14ac:dyDescent="0.3">
      <c r="A18" s="77" t="s">
        <v>857</v>
      </c>
      <c r="B18" s="59">
        <f>VLOOKUP($A18,'Return Data'!$B$7:$R$2292,3,0)</f>
        <v>44777</v>
      </c>
      <c r="C18" s="60">
        <f>VLOOKUP($A18,'Return Data'!$B$7:$R$2292,4,0)</f>
        <v>44.988100000000003</v>
      </c>
      <c r="D18" s="60">
        <f>VLOOKUP($A18,'Return Data'!$B$7:$R$2292,9,0)</f>
        <v>-12.009499999999999</v>
      </c>
      <c r="E18" s="61">
        <f t="shared" si="0"/>
        <v>11</v>
      </c>
      <c r="F18" s="60">
        <f>VLOOKUP($A18,'Return Data'!$B$7:$R$2292,10,0)</f>
        <v>8.8928999999999991</v>
      </c>
      <c r="G18" s="61">
        <f t="shared" si="1"/>
        <v>10</v>
      </c>
      <c r="H18" s="60">
        <f>VLOOKUP($A18,'Return Data'!$B$7:$R$2292,11,0)</f>
        <v>15.4979</v>
      </c>
      <c r="I18" s="61">
        <f t="shared" si="2"/>
        <v>11</v>
      </c>
      <c r="J18" s="60">
        <f>VLOOKUP($A18,'Return Data'!$B$7:$R$2292,12,0)</f>
        <v>12.327500000000001</v>
      </c>
      <c r="K18" s="61">
        <f t="shared" si="3"/>
        <v>11</v>
      </c>
      <c r="L18" s="60">
        <f>VLOOKUP($A18,'Return Data'!$B$7:$R$2292,13,0)</f>
        <v>7.7450999999999999</v>
      </c>
      <c r="M18" s="61">
        <f t="shared" si="4"/>
        <v>11</v>
      </c>
      <c r="N18" s="60">
        <f>VLOOKUP($A18,'Return Data'!$B$7:$R$2292,17,0)</f>
        <v>-2.5121000000000002</v>
      </c>
      <c r="O18" s="61">
        <f t="shared" si="5"/>
        <v>11</v>
      </c>
      <c r="P18" s="60">
        <f>VLOOKUP($A18,'Return Data'!$B$7:$R$2292,14,0)</f>
        <v>11.7662</v>
      </c>
      <c r="Q18" s="61">
        <f t="shared" si="6"/>
        <v>11</v>
      </c>
      <c r="R18" s="60">
        <f>VLOOKUP($A18,'Return Data'!$B$7:$R$2292,16,0)</f>
        <v>10.715999999999999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-11.414609090909092</v>
      </c>
      <c r="E20" s="83"/>
      <c r="F20" s="84">
        <f>AVERAGE(F8:F18)</f>
        <v>9.1902363636363642</v>
      </c>
      <c r="G20" s="83"/>
      <c r="H20" s="84">
        <f>AVERAGE(H8:H18)</f>
        <v>15.781454545454544</v>
      </c>
      <c r="I20" s="83"/>
      <c r="J20" s="84">
        <f>AVERAGE(J8:J18)</f>
        <v>12.665572727272728</v>
      </c>
      <c r="K20" s="83"/>
      <c r="L20" s="84">
        <f>AVERAGE(L8:L18)</f>
        <v>8.1387181818181826</v>
      </c>
      <c r="M20" s="83"/>
      <c r="N20" s="84">
        <f>AVERAGE(N8:N18)</f>
        <v>-2.020509090909091</v>
      </c>
      <c r="O20" s="83"/>
      <c r="P20" s="84">
        <f>AVERAGE(P8:P18)</f>
        <v>12.165663636363638</v>
      </c>
      <c r="Q20" s="83"/>
      <c r="R20" s="84">
        <f>AVERAGE(R8:R18)</f>
        <v>8.622827272727271</v>
      </c>
      <c r="S20" s="85"/>
    </row>
    <row r="21" spans="1:19" x14ac:dyDescent="0.3">
      <c r="A21" s="82" t="s">
        <v>28</v>
      </c>
      <c r="B21" s="83"/>
      <c r="C21" s="83"/>
      <c r="D21" s="84">
        <f>MIN(D8:D18)</f>
        <v>-12.009499999999999</v>
      </c>
      <c r="E21" s="83"/>
      <c r="F21" s="84">
        <f>MIN(F8:F18)</f>
        <v>8.0906000000000002</v>
      </c>
      <c r="G21" s="83"/>
      <c r="H21" s="84">
        <f>MIN(H8:H18)</f>
        <v>15.4979</v>
      </c>
      <c r="I21" s="83"/>
      <c r="J21" s="84">
        <f>MIN(J8:J18)</f>
        <v>12.327500000000001</v>
      </c>
      <c r="K21" s="83"/>
      <c r="L21" s="84">
        <f>MIN(L8:L18)</f>
        <v>7.7450999999999999</v>
      </c>
      <c r="M21" s="83"/>
      <c r="N21" s="84">
        <f>MIN(N8:N18)</f>
        <v>-2.5121000000000002</v>
      </c>
      <c r="O21" s="83"/>
      <c r="P21" s="84">
        <f>MIN(P8:P18)</f>
        <v>11.7662</v>
      </c>
      <c r="Q21" s="83"/>
      <c r="R21" s="84">
        <f>MIN(R8:R18)</f>
        <v>4.8066000000000004</v>
      </c>
      <c r="S21" s="85"/>
    </row>
    <row r="22" spans="1:19" ht="15" thickBot="1" x14ac:dyDescent="0.35">
      <c r="A22" s="86" t="s">
        <v>29</v>
      </c>
      <c r="B22" s="87"/>
      <c r="C22" s="87"/>
      <c r="D22" s="88">
        <f>MAX(D8:D18)</f>
        <v>-10.953900000000001</v>
      </c>
      <c r="E22" s="87"/>
      <c r="F22" s="88">
        <f>MAX(F8:F18)</f>
        <v>9.6664999999999992</v>
      </c>
      <c r="G22" s="87"/>
      <c r="H22" s="88">
        <f>MAX(H8:H18)</f>
        <v>16.230699999999999</v>
      </c>
      <c r="I22" s="87"/>
      <c r="J22" s="88">
        <f>MAX(J8:J18)</f>
        <v>13.0975</v>
      </c>
      <c r="K22" s="87"/>
      <c r="L22" s="88">
        <f>MAX(L8:L18)</f>
        <v>8.5420999999999996</v>
      </c>
      <c r="M22" s="87"/>
      <c r="N22" s="88">
        <f>MAX(N8:N18)</f>
        <v>-1.7116</v>
      </c>
      <c r="O22" s="87"/>
      <c r="P22" s="88">
        <f>MAX(P8:P18)</f>
        <v>12.3888</v>
      </c>
      <c r="Q22" s="87"/>
      <c r="R22" s="88">
        <f>MAX(R8:R18)</f>
        <v>11.478899999999999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44777</v>
      </c>
      <c r="C8" s="60">
        <f>VLOOKUP($A8,'Return Data'!$B$7:$R$2292,4,0)</f>
        <v>15.725199999999999</v>
      </c>
      <c r="D8" s="60">
        <f>VLOOKUP($A8,'Return Data'!$B$7:$R$2292,9,0)</f>
        <v>-10.3973</v>
      </c>
      <c r="E8" s="61">
        <f>RANK(D8,D$8:D$18,0)</f>
        <v>8</v>
      </c>
      <c r="F8" s="60">
        <f>VLOOKUP($A8,'Return Data'!$B$7:$R$2292,10,0)</f>
        <v>4.0422000000000002</v>
      </c>
      <c r="G8" s="61">
        <f>RANK(F8,F$8:F$18,0)</f>
        <v>7</v>
      </c>
      <c r="H8" s="60">
        <f>VLOOKUP($A8,'Return Data'!$B$7:$R$2292,11,0)</f>
        <v>14.254799999999999</v>
      </c>
      <c r="I8" s="61">
        <f>RANK(H8,H$8:H$18,0)</f>
        <v>6</v>
      </c>
      <c r="J8" s="60">
        <f>VLOOKUP($A8,'Return Data'!$B$7:$R$2292,12,0)</f>
        <v>11.1434</v>
      </c>
      <c r="K8" s="61">
        <f>RANK(J8,J$8:J$18,0)</f>
        <v>6</v>
      </c>
      <c r="L8" s="60">
        <f>VLOOKUP($A8,'Return Data'!$B$7:$R$2292,13,0)</f>
        <v>6.02</v>
      </c>
      <c r="M8" s="61">
        <f>RANK(L8,L$8:L$18,0)</f>
        <v>10</v>
      </c>
      <c r="N8" s="60">
        <f>VLOOKUP($A8,'Return Data'!$B$7:$R$2292,17,0)</f>
        <v>-2.9601000000000002</v>
      </c>
      <c r="O8" s="61">
        <f>RANK(N8,N$8:N$18,0)</f>
        <v>5</v>
      </c>
      <c r="P8" s="60">
        <f>VLOOKUP($A8,'Return Data'!$B$7:$R$2292,14,0)</f>
        <v>11.354799999999999</v>
      </c>
      <c r="Q8" s="61">
        <f>RANK(P8,P$8:P$18,0)</f>
        <v>9</v>
      </c>
      <c r="R8" s="60">
        <f>VLOOKUP($A8,'Return Data'!$B$7:$R$2292,16,0)</f>
        <v>4.4572000000000003</v>
      </c>
      <c r="S8" s="62">
        <f>RANK(R8,R$8:R$18,0)</f>
        <v>6</v>
      </c>
    </row>
    <row r="9" spans="1:19" x14ac:dyDescent="0.3">
      <c r="A9" s="77" t="s">
        <v>840</v>
      </c>
      <c r="B9" s="59">
        <f>VLOOKUP($A9,'Return Data'!$B$7:$R$2292,3,0)</f>
        <v>44777</v>
      </c>
      <c r="C9" s="60">
        <f>VLOOKUP($A9,'Return Data'!$B$7:$R$2292,4,0)</f>
        <v>15.782299999999999</v>
      </c>
      <c r="D9" s="60">
        <f>VLOOKUP($A9,'Return Data'!$B$7:$R$2292,9,0)</f>
        <v>-7.6344000000000003</v>
      </c>
      <c r="E9" s="61">
        <f t="shared" ref="E9:E18" si="0">RANK(D9,D$8:D$18,0)</f>
        <v>7</v>
      </c>
      <c r="F9" s="60">
        <f>VLOOKUP($A9,'Return Data'!$B$7:$R$2292,10,0)</f>
        <v>4.8886000000000003</v>
      </c>
      <c r="G9" s="61">
        <f t="shared" ref="G9:G18" si="1">RANK(F9,F$8:F$18,0)</f>
        <v>6</v>
      </c>
      <c r="H9" s="60">
        <f>VLOOKUP($A9,'Return Data'!$B$7:$R$2292,11,0)</f>
        <v>14.6471</v>
      </c>
      <c r="I9" s="61">
        <f t="shared" ref="I9:I18" si="2">RANK(H9,H$8:H$18,0)</f>
        <v>4</v>
      </c>
      <c r="J9" s="60">
        <f>VLOOKUP($A9,'Return Data'!$B$7:$R$2292,12,0)</f>
        <v>11.190899999999999</v>
      </c>
      <c r="K9" s="61">
        <f t="shared" ref="K9:K18" si="3">RANK(J9,J$8:J$18,0)</f>
        <v>4</v>
      </c>
      <c r="L9" s="60">
        <f>VLOOKUP($A9,'Return Data'!$B$7:$R$2292,13,0)</f>
        <v>7.2736000000000001</v>
      </c>
      <c r="M9" s="61">
        <f t="shared" ref="M9:M18" si="4">RANK(L9,L$8:L$18,0)</f>
        <v>3</v>
      </c>
      <c r="N9" s="60">
        <f>VLOOKUP($A9,'Return Data'!$B$7:$R$2292,17,0)</f>
        <v>-2.4538000000000002</v>
      </c>
      <c r="O9" s="61">
        <f t="shared" ref="O9:O18" si="5">RANK(N9,N$8:N$18,0)</f>
        <v>1</v>
      </c>
      <c r="P9" s="60">
        <f>VLOOKUP($A9,'Return Data'!$B$7:$R$2292,14,0)</f>
        <v>12.8086</v>
      </c>
      <c r="Q9" s="61">
        <f t="shared" ref="Q9:Q18" si="6">RANK(P9,P$8:P$18,0)</f>
        <v>1</v>
      </c>
      <c r="R9" s="60">
        <f>VLOOKUP($A9,'Return Data'!$B$7:$R$2292,16,0)</f>
        <v>4.3167</v>
      </c>
      <c r="S9" s="62">
        <f t="shared" ref="S9:S18" si="7">RANK(R9,R$8:R$18,0)</f>
        <v>7</v>
      </c>
    </row>
    <row r="10" spans="1:19" x14ac:dyDescent="0.3">
      <c r="A10" s="77" t="s">
        <v>841</v>
      </c>
      <c r="B10" s="59">
        <f>VLOOKUP($A10,'Return Data'!$B$7:$R$2292,3,0)</f>
        <v>44776</v>
      </c>
      <c r="C10" s="60">
        <f>VLOOKUP($A10,'Return Data'!$B$7:$R$2292,4,0)</f>
        <v>13.648400000000001</v>
      </c>
      <c r="D10" s="60">
        <f>VLOOKUP($A10,'Return Data'!$B$7:$R$2292,9,0)</f>
        <v>-42.013399999999997</v>
      </c>
      <c r="E10" s="61">
        <f t="shared" si="0"/>
        <v>11</v>
      </c>
      <c r="F10" s="60">
        <f>VLOOKUP($A10,'Return Data'!$B$7:$R$2292,10,0)</f>
        <v>-80.767499999999998</v>
      </c>
      <c r="G10" s="61">
        <f t="shared" si="1"/>
        <v>11</v>
      </c>
      <c r="H10" s="60">
        <f>VLOOKUP($A10,'Return Data'!$B$7:$R$2292,11,0)</f>
        <v>-35.064300000000003</v>
      </c>
      <c r="I10" s="61">
        <f t="shared" si="2"/>
        <v>11</v>
      </c>
      <c r="J10" s="60">
        <f>VLOOKUP($A10,'Return Data'!$B$7:$R$2292,12,0)</f>
        <v>-27.814299999999999</v>
      </c>
      <c r="K10" s="61">
        <f t="shared" si="3"/>
        <v>11</v>
      </c>
      <c r="L10" s="60">
        <f>VLOOKUP($A10,'Return Data'!$B$7:$R$2292,13,0)</f>
        <v>-25.980799999999999</v>
      </c>
      <c r="M10" s="61">
        <f t="shared" si="4"/>
        <v>11</v>
      </c>
      <c r="N10" s="60">
        <f>VLOOKUP($A10,'Return Data'!$B$7:$R$2292,17,0)</f>
        <v>-22.460799999999999</v>
      </c>
      <c r="O10" s="61">
        <f t="shared" si="5"/>
        <v>11</v>
      </c>
      <c r="P10" s="60">
        <f>VLOOKUP($A10,'Return Data'!$B$7:$R$2292,14,0)</f>
        <v>-0.20730000000000001</v>
      </c>
      <c r="Q10" s="61">
        <f t="shared" si="6"/>
        <v>11</v>
      </c>
      <c r="R10" s="60">
        <f>VLOOKUP($A10,'Return Data'!$B$7:$R$2292,16,0)</f>
        <v>2.11</v>
      </c>
      <c r="S10" s="62">
        <f t="shared" si="7"/>
        <v>11</v>
      </c>
    </row>
    <row r="11" spans="1:19" x14ac:dyDescent="0.3">
      <c r="A11" s="77" t="s">
        <v>843</v>
      </c>
      <c r="B11" s="59">
        <f>VLOOKUP($A11,'Return Data'!$B$7:$R$2292,3,0)</f>
        <v>44777</v>
      </c>
      <c r="C11" s="60">
        <f>VLOOKUP($A11,'Return Data'!$B$7:$R$2292,4,0)</f>
        <v>16.172499999999999</v>
      </c>
      <c r="D11" s="60">
        <f>VLOOKUP($A11,'Return Data'!$B$7:$R$2292,9,0)</f>
        <v>-6.3577000000000004</v>
      </c>
      <c r="E11" s="61">
        <f t="shared" si="0"/>
        <v>6</v>
      </c>
      <c r="F11" s="60">
        <f>VLOOKUP($A11,'Return Data'!$B$7:$R$2292,10,0)</f>
        <v>3.7191999999999998</v>
      </c>
      <c r="G11" s="61">
        <f t="shared" si="1"/>
        <v>9</v>
      </c>
      <c r="H11" s="60">
        <f>VLOOKUP($A11,'Return Data'!$B$7:$R$2292,11,0)</f>
        <v>13.931800000000001</v>
      </c>
      <c r="I11" s="61">
        <f t="shared" si="2"/>
        <v>8</v>
      </c>
      <c r="J11" s="60">
        <f>VLOOKUP($A11,'Return Data'!$B$7:$R$2292,12,0)</f>
        <v>10.349500000000001</v>
      </c>
      <c r="K11" s="61">
        <f t="shared" si="3"/>
        <v>8</v>
      </c>
      <c r="L11" s="60">
        <f>VLOOKUP($A11,'Return Data'!$B$7:$R$2292,13,0)</f>
        <v>6.6597999999999997</v>
      </c>
      <c r="M11" s="61">
        <f t="shared" si="4"/>
        <v>7</v>
      </c>
      <c r="N11" s="60">
        <f>VLOOKUP($A11,'Return Data'!$B$7:$R$2292,17,0)</f>
        <v>-3.1103000000000001</v>
      </c>
      <c r="O11" s="61">
        <f t="shared" si="5"/>
        <v>8</v>
      </c>
      <c r="P11" s="60">
        <f>VLOOKUP($A11,'Return Data'!$B$7:$R$2292,14,0)</f>
        <v>12.102</v>
      </c>
      <c r="Q11" s="61">
        <f t="shared" si="6"/>
        <v>7</v>
      </c>
      <c r="R11" s="60">
        <f>VLOOKUP($A11,'Return Data'!$B$7:$R$2292,16,0)</f>
        <v>4.5670999999999999</v>
      </c>
      <c r="S11" s="62">
        <f t="shared" si="7"/>
        <v>5</v>
      </c>
    </row>
    <row r="12" spans="1:19" x14ac:dyDescent="0.3">
      <c r="A12" s="77" t="s">
        <v>845</v>
      </c>
      <c r="B12" s="59">
        <f>VLOOKUP($A12,'Return Data'!$B$7:$R$2292,3,0)</f>
        <v>44777</v>
      </c>
      <c r="C12" s="60">
        <f>VLOOKUP($A12,'Return Data'!$B$7:$R$2292,4,0)</f>
        <v>16.8369</v>
      </c>
      <c r="D12" s="60">
        <f>VLOOKUP($A12,'Return Data'!$B$7:$R$2292,9,0)</f>
        <v>3.5983999999999998</v>
      </c>
      <c r="E12" s="61">
        <f t="shared" si="0"/>
        <v>1</v>
      </c>
      <c r="F12" s="60">
        <f>VLOOKUP($A12,'Return Data'!$B$7:$R$2292,10,0)</f>
        <v>6.6825999999999999</v>
      </c>
      <c r="G12" s="61">
        <f t="shared" si="1"/>
        <v>1</v>
      </c>
      <c r="H12" s="60">
        <f>VLOOKUP($A12,'Return Data'!$B$7:$R$2292,11,0)</f>
        <v>14.7255</v>
      </c>
      <c r="I12" s="61">
        <f t="shared" si="2"/>
        <v>3</v>
      </c>
      <c r="J12" s="60">
        <f>VLOOKUP($A12,'Return Data'!$B$7:$R$2292,12,0)</f>
        <v>11.452400000000001</v>
      </c>
      <c r="K12" s="61">
        <f t="shared" si="3"/>
        <v>2</v>
      </c>
      <c r="L12" s="60">
        <f>VLOOKUP($A12,'Return Data'!$B$7:$R$2292,13,0)</f>
        <v>7.6466000000000003</v>
      </c>
      <c r="M12" s="61">
        <f t="shared" si="4"/>
        <v>1</v>
      </c>
      <c r="N12" s="60">
        <f>VLOOKUP($A12,'Return Data'!$B$7:$R$2292,17,0)</f>
        <v>-2.8469000000000002</v>
      </c>
      <c r="O12" s="61">
        <f t="shared" si="5"/>
        <v>4</v>
      </c>
      <c r="P12" s="60">
        <f>VLOOKUP($A12,'Return Data'!$B$7:$R$2292,14,0)</f>
        <v>12.023400000000001</v>
      </c>
      <c r="Q12" s="61">
        <f t="shared" si="6"/>
        <v>8</v>
      </c>
      <c r="R12" s="60">
        <f>VLOOKUP($A12,'Return Data'!$B$7:$R$2292,16,0)</f>
        <v>4.9320000000000004</v>
      </c>
      <c r="S12" s="62">
        <f t="shared" si="7"/>
        <v>4</v>
      </c>
    </row>
    <row r="13" spans="1:19" x14ac:dyDescent="0.3">
      <c r="A13" s="77" t="s">
        <v>847</v>
      </c>
      <c r="B13" s="59">
        <f>VLOOKUP($A13,'Return Data'!$B$7:$R$2292,3,0)</f>
        <v>44777</v>
      </c>
      <c r="C13" s="60">
        <f>VLOOKUP($A13,'Return Data'!$B$7:$R$2292,4,0)</f>
        <v>13.918699999999999</v>
      </c>
      <c r="D13" s="60">
        <f>VLOOKUP($A13,'Return Data'!$B$7:$R$2292,9,0)</f>
        <v>-22.063400000000001</v>
      </c>
      <c r="E13" s="61">
        <f t="shared" si="0"/>
        <v>10</v>
      </c>
      <c r="F13" s="60">
        <f>VLOOKUP($A13,'Return Data'!$B$7:$R$2292,10,0)</f>
        <v>0.74539999999999995</v>
      </c>
      <c r="G13" s="61">
        <f t="shared" si="1"/>
        <v>10</v>
      </c>
      <c r="H13" s="60">
        <f>VLOOKUP($A13,'Return Data'!$B$7:$R$2292,11,0)</f>
        <v>12.8009</v>
      </c>
      <c r="I13" s="61">
        <f t="shared" si="2"/>
        <v>10</v>
      </c>
      <c r="J13" s="60">
        <f>VLOOKUP($A13,'Return Data'!$B$7:$R$2292,12,0)</f>
        <v>9.5841999999999992</v>
      </c>
      <c r="K13" s="61">
        <f t="shared" si="3"/>
        <v>9</v>
      </c>
      <c r="L13" s="60">
        <f>VLOOKUP($A13,'Return Data'!$B$7:$R$2292,13,0)</f>
        <v>6.1482999999999999</v>
      </c>
      <c r="M13" s="61">
        <f t="shared" si="4"/>
        <v>9</v>
      </c>
      <c r="N13" s="60">
        <f>VLOOKUP($A13,'Return Data'!$B$7:$R$2292,17,0)</f>
        <v>-3.7233999999999998</v>
      </c>
      <c r="O13" s="61">
        <f t="shared" si="5"/>
        <v>10</v>
      </c>
      <c r="P13" s="60">
        <f>VLOOKUP($A13,'Return Data'!$B$7:$R$2292,14,0)</f>
        <v>10.8462</v>
      </c>
      <c r="Q13" s="61">
        <f t="shared" si="6"/>
        <v>10</v>
      </c>
      <c r="R13" s="60">
        <f>VLOOKUP($A13,'Return Data'!$B$7:$R$2292,16,0)</f>
        <v>3.3693</v>
      </c>
      <c r="S13" s="62">
        <f t="shared" si="7"/>
        <v>10</v>
      </c>
    </row>
    <row r="14" spans="1:19" x14ac:dyDescent="0.3">
      <c r="A14" s="77" t="s">
        <v>849</v>
      </c>
      <c r="B14" s="59">
        <f>VLOOKUP($A14,'Return Data'!$B$7:$R$2292,3,0)</f>
        <v>44777</v>
      </c>
      <c r="C14" s="60">
        <f>VLOOKUP($A14,'Return Data'!$B$7:$R$2292,4,0)</f>
        <v>15.350899999999999</v>
      </c>
      <c r="D14" s="60">
        <f>VLOOKUP($A14,'Return Data'!$B$7:$R$2292,9,0)</f>
        <v>-18.919799999999999</v>
      </c>
      <c r="E14" s="61">
        <f t="shared" si="0"/>
        <v>9</v>
      </c>
      <c r="F14" s="60">
        <f>VLOOKUP($A14,'Return Data'!$B$7:$R$2292,10,0)</f>
        <v>5.5</v>
      </c>
      <c r="G14" s="61">
        <f t="shared" si="1"/>
        <v>4</v>
      </c>
      <c r="H14" s="60">
        <f>VLOOKUP($A14,'Return Data'!$B$7:$R$2292,11,0)</f>
        <v>15.9519</v>
      </c>
      <c r="I14" s="61">
        <f t="shared" si="2"/>
        <v>1</v>
      </c>
      <c r="J14" s="60">
        <f>VLOOKUP($A14,'Return Data'!$B$7:$R$2292,12,0)</f>
        <v>11.3178</v>
      </c>
      <c r="K14" s="61">
        <f t="shared" si="3"/>
        <v>3</v>
      </c>
      <c r="L14" s="60">
        <f>VLOOKUP($A14,'Return Data'!$B$7:$R$2292,13,0)</f>
        <v>6.9131</v>
      </c>
      <c r="M14" s="61">
        <f t="shared" si="4"/>
        <v>5</v>
      </c>
      <c r="N14" s="60">
        <f>VLOOKUP($A14,'Return Data'!$B$7:$R$2292,17,0)</f>
        <v>-2.8012999999999999</v>
      </c>
      <c r="O14" s="61">
        <f t="shared" si="5"/>
        <v>3</v>
      </c>
      <c r="P14" s="60">
        <f>VLOOKUP($A14,'Return Data'!$B$7:$R$2292,14,0)</f>
        <v>12.476699999999999</v>
      </c>
      <c r="Q14" s="61">
        <f t="shared" si="6"/>
        <v>4</v>
      </c>
      <c r="R14" s="60">
        <f>VLOOKUP($A14,'Return Data'!$B$7:$R$2292,16,0)</f>
        <v>4.0979999999999999</v>
      </c>
      <c r="S14" s="62">
        <f t="shared" si="7"/>
        <v>9</v>
      </c>
    </row>
    <row r="15" spans="1:19" x14ac:dyDescent="0.3">
      <c r="A15" s="77" t="s">
        <v>851</v>
      </c>
      <c r="B15" s="59">
        <f>VLOOKUP($A15,'Return Data'!$B$7:$R$2292,3,0)</f>
        <v>44777</v>
      </c>
      <c r="C15" s="60">
        <f>VLOOKUP($A15,'Return Data'!$B$7:$R$2292,4,0)</f>
        <v>20.914100000000001</v>
      </c>
      <c r="D15" s="60">
        <f>VLOOKUP($A15,'Return Data'!$B$7:$R$2292,9,0)</f>
        <v>-5.5750999999999999</v>
      </c>
      <c r="E15" s="61">
        <f t="shared" si="0"/>
        <v>5</v>
      </c>
      <c r="F15" s="60">
        <f>VLOOKUP($A15,'Return Data'!$B$7:$R$2292,10,0)</f>
        <v>3.7397999999999998</v>
      </c>
      <c r="G15" s="61">
        <f t="shared" si="1"/>
        <v>8</v>
      </c>
      <c r="H15" s="60">
        <f>VLOOKUP($A15,'Return Data'!$B$7:$R$2292,11,0)</f>
        <v>12.928000000000001</v>
      </c>
      <c r="I15" s="61">
        <f t="shared" si="2"/>
        <v>9</v>
      </c>
      <c r="J15" s="60">
        <f>VLOOKUP($A15,'Return Data'!$B$7:$R$2292,12,0)</f>
        <v>9.4735999999999994</v>
      </c>
      <c r="K15" s="61">
        <f t="shared" si="3"/>
        <v>10</v>
      </c>
      <c r="L15" s="60">
        <f>VLOOKUP($A15,'Return Data'!$B$7:$R$2292,13,0)</f>
        <v>6.1628999999999996</v>
      </c>
      <c r="M15" s="61">
        <f t="shared" si="4"/>
        <v>8</v>
      </c>
      <c r="N15" s="60">
        <f>VLOOKUP($A15,'Return Data'!$B$7:$R$2292,17,0)</f>
        <v>-3.0568</v>
      </c>
      <c r="O15" s="61">
        <f t="shared" si="5"/>
        <v>7</v>
      </c>
      <c r="P15" s="60">
        <f>VLOOKUP($A15,'Return Data'!$B$7:$R$2292,14,0)</f>
        <v>12.5383</v>
      </c>
      <c r="Q15" s="61">
        <f t="shared" si="6"/>
        <v>2</v>
      </c>
      <c r="R15" s="60">
        <f>VLOOKUP($A15,'Return Data'!$B$7:$R$2292,16,0)</f>
        <v>6.7046000000000001</v>
      </c>
      <c r="S15" s="62">
        <f t="shared" si="7"/>
        <v>1</v>
      </c>
    </row>
    <row r="16" spans="1:19" x14ac:dyDescent="0.3">
      <c r="A16" s="77" t="s">
        <v>853</v>
      </c>
      <c r="B16" s="59">
        <f>VLOOKUP($A16,'Return Data'!$B$7:$R$2292,3,0)</f>
        <v>44777</v>
      </c>
      <c r="C16" s="60">
        <f>VLOOKUP($A16,'Return Data'!$B$7:$R$2292,4,0)</f>
        <v>20.834499999999998</v>
      </c>
      <c r="D16" s="60">
        <f>VLOOKUP($A16,'Return Data'!$B$7:$R$2292,9,0)</f>
        <v>-0.84709999999999996</v>
      </c>
      <c r="E16" s="61">
        <f t="shared" si="0"/>
        <v>2</v>
      </c>
      <c r="F16" s="60">
        <f>VLOOKUP($A16,'Return Data'!$B$7:$R$2292,10,0)</f>
        <v>5.7706999999999997</v>
      </c>
      <c r="G16" s="61">
        <f t="shared" si="1"/>
        <v>3</v>
      </c>
      <c r="H16" s="60">
        <f>VLOOKUP($A16,'Return Data'!$B$7:$R$2292,11,0)</f>
        <v>14.316700000000001</v>
      </c>
      <c r="I16" s="61">
        <f t="shared" si="2"/>
        <v>5</v>
      </c>
      <c r="J16" s="60">
        <f>VLOOKUP($A16,'Return Data'!$B$7:$R$2292,12,0)</f>
        <v>11.0601</v>
      </c>
      <c r="K16" s="61">
        <f t="shared" si="3"/>
        <v>7</v>
      </c>
      <c r="L16" s="60">
        <f>VLOOKUP($A16,'Return Data'!$B$7:$R$2292,13,0)</f>
        <v>7.0726000000000004</v>
      </c>
      <c r="M16" s="61">
        <f t="shared" si="4"/>
        <v>4</v>
      </c>
      <c r="N16" s="60">
        <f>VLOOKUP($A16,'Return Data'!$B$7:$R$2292,17,0)</f>
        <v>-3.1560999999999999</v>
      </c>
      <c r="O16" s="61">
        <f t="shared" si="5"/>
        <v>9</v>
      </c>
      <c r="P16" s="60">
        <f>VLOOKUP($A16,'Return Data'!$B$7:$R$2292,14,0)</f>
        <v>12.185499999999999</v>
      </c>
      <c r="Q16" s="61">
        <f t="shared" si="6"/>
        <v>6</v>
      </c>
      <c r="R16" s="60">
        <f>VLOOKUP($A16,'Return Data'!$B$7:$R$2292,16,0)</f>
        <v>6.6391</v>
      </c>
      <c r="S16" s="62">
        <f t="shared" si="7"/>
        <v>3</v>
      </c>
    </row>
    <row r="17" spans="1:19" x14ac:dyDescent="0.3">
      <c r="A17" s="77" t="s">
        <v>855</v>
      </c>
      <c r="B17" s="59">
        <f>VLOOKUP($A17,'Return Data'!$B$7:$R$2292,3,0)</f>
        <v>44777</v>
      </c>
      <c r="C17" s="60">
        <f>VLOOKUP($A17,'Return Data'!$B$7:$R$2292,4,0)</f>
        <v>20.604199999999999</v>
      </c>
      <c r="D17" s="60">
        <f>VLOOKUP($A17,'Return Data'!$B$7:$R$2292,9,0)</f>
        <v>-3.2538999999999998</v>
      </c>
      <c r="E17" s="61">
        <f t="shared" si="0"/>
        <v>3</v>
      </c>
      <c r="F17" s="60">
        <f>VLOOKUP($A17,'Return Data'!$B$7:$R$2292,10,0)</f>
        <v>6.2370000000000001</v>
      </c>
      <c r="G17" s="61">
        <f t="shared" si="1"/>
        <v>2</v>
      </c>
      <c r="H17" s="60">
        <f>VLOOKUP($A17,'Return Data'!$B$7:$R$2292,11,0)</f>
        <v>15.1571</v>
      </c>
      <c r="I17" s="61">
        <f t="shared" si="2"/>
        <v>2</v>
      </c>
      <c r="J17" s="60">
        <f>VLOOKUP($A17,'Return Data'!$B$7:$R$2292,12,0)</f>
        <v>11.7447</v>
      </c>
      <c r="K17" s="61">
        <f t="shared" si="3"/>
        <v>1</v>
      </c>
      <c r="L17" s="60">
        <f>VLOOKUP($A17,'Return Data'!$B$7:$R$2292,13,0)</f>
        <v>7.5707000000000004</v>
      </c>
      <c r="M17" s="61">
        <f t="shared" si="4"/>
        <v>2</v>
      </c>
      <c r="N17" s="60">
        <f>VLOOKUP($A17,'Return Data'!$B$7:$R$2292,17,0)</f>
        <v>-2.7927</v>
      </c>
      <c r="O17" s="61">
        <f t="shared" si="5"/>
        <v>2</v>
      </c>
      <c r="P17" s="60">
        <f>VLOOKUP($A17,'Return Data'!$B$7:$R$2292,14,0)</f>
        <v>12.334099999999999</v>
      </c>
      <c r="Q17" s="61">
        <f t="shared" si="6"/>
        <v>5</v>
      </c>
      <c r="R17" s="60">
        <f>VLOOKUP($A17,'Return Data'!$B$7:$R$2292,16,0)</f>
        <v>6.6555999999999997</v>
      </c>
      <c r="S17" s="62">
        <f t="shared" si="7"/>
        <v>2</v>
      </c>
    </row>
    <row r="18" spans="1:19" x14ac:dyDescent="0.3">
      <c r="A18" s="77" t="s">
        <v>856</v>
      </c>
      <c r="B18" s="59">
        <f>VLOOKUP($A18,'Return Data'!$B$7:$R$2292,3,0)</f>
        <v>44777</v>
      </c>
      <c r="C18" s="60">
        <f>VLOOKUP($A18,'Return Data'!$B$7:$R$2292,4,0)</f>
        <v>15.771599999999999</v>
      </c>
      <c r="D18" s="60">
        <f>VLOOKUP($A18,'Return Data'!$B$7:$R$2292,9,0)</f>
        <v>-4.5511999999999997</v>
      </c>
      <c r="E18" s="61">
        <f t="shared" si="0"/>
        <v>4</v>
      </c>
      <c r="F18" s="60">
        <f>VLOOKUP($A18,'Return Data'!$B$7:$R$2292,10,0)</f>
        <v>5.0053999999999998</v>
      </c>
      <c r="G18" s="61">
        <f t="shared" si="1"/>
        <v>5</v>
      </c>
      <c r="H18" s="60">
        <f>VLOOKUP($A18,'Return Data'!$B$7:$R$2292,11,0)</f>
        <v>14.062099999999999</v>
      </c>
      <c r="I18" s="61">
        <f t="shared" si="2"/>
        <v>7</v>
      </c>
      <c r="J18" s="60">
        <f>VLOOKUP($A18,'Return Data'!$B$7:$R$2292,12,0)</f>
        <v>11.186299999999999</v>
      </c>
      <c r="K18" s="61">
        <f t="shared" si="3"/>
        <v>5</v>
      </c>
      <c r="L18" s="60">
        <f>VLOOKUP($A18,'Return Data'!$B$7:$R$2292,13,0)</f>
        <v>6.6635999999999997</v>
      </c>
      <c r="M18" s="61">
        <f t="shared" si="4"/>
        <v>6</v>
      </c>
      <c r="N18" s="60">
        <f>VLOOKUP($A18,'Return Data'!$B$7:$R$2292,17,0)</f>
        <v>-2.9958</v>
      </c>
      <c r="O18" s="61">
        <f t="shared" si="5"/>
        <v>6</v>
      </c>
      <c r="P18" s="60">
        <f>VLOOKUP($A18,'Return Data'!$B$7:$R$2292,14,0)</f>
        <v>12.507400000000001</v>
      </c>
      <c r="Q18" s="61">
        <f t="shared" si="6"/>
        <v>3</v>
      </c>
      <c r="R18" s="60">
        <f>VLOOKUP($A18,'Return Data'!$B$7:$R$2292,16,0)</f>
        <v>4.2680999999999996</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-10.728627272727273</v>
      </c>
      <c r="E20" s="83"/>
      <c r="F20" s="84">
        <f>AVERAGE(F8:F18)</f>
        <v>-3.1305999999999994</v>
      </c>
      <c r="G20" s="83"/>
      <c r="H20" s="84">
        <f>AVERAGE(H8:H18)</f>
        <v>9.7919636363636346</v>
      </c>
      <c r="I20" s="83"/>
      <c r="J20" s="84">
        <f>AVERAGE(J8:J18)</f>
        <v>7.3353272727272723</v>
      </c>
      <c r="K20" s="83"/>
      <c r="L20" s="84">
        <f>AVERAGE(L8:L18)</f>
        <v>3.8318545454545458</v>
      </c>
      <c r="M20" s="83"/>
      <c r="N20" s="84">
        <f>AVERAGE(N8:N18)</f>
        <v>-4.7598181818181819</v>
      </c>
      <c r="O20" s="83"/>
      <c r="P20" s="84">
        <f>AVERAGE(P8:P18)</f>
        <v>10.997245454545455</v>
      </c>
      <c r="Q20" s="83"/>
      <c r="R20" s="84">
        <f>AVERAGE(R8:R18)</f>
        <v>4.7379727272727274</v>
      </c>
      <c r="S20" s="85"/>
    </row>
    <row r="21" spans="1:19" x14ac:dyDescent="0.3">
      <c r="A21" s="82" t="s">
        <v>28</v>
      </c>
      <c r="B21" s="83"/>
      <c r="C21" s="83"/>
      <c r="D21" s="84">
        <f>MIN(D8:D18)</f>
        <v>-42.013399999999997</v>
      </c>
      <c r="E21" s="83"/>
      <c r="F21" s="84">
        <f>MIN(F8:F18)</f>
        <v>-80.767499999999998</v>
      </c>
      <c r="G21" s="83"/>
      <c r="H21" s="84">
        <f>MIN(H8:H18)</f>
        <v>-35.064300000000003</v>
      </c>
      <c r="I21" s="83"/>
      <c r="J21" s="84">
        <f>MIN(J8:J18)</f>
        <v>-27.814299999999999</v>
      </c>
      <c r="K21" s="83"/>
      <c r="L21" s="84">
        <f>MIN(L8:L18)</f>
        <v>-25.980799999999999</v>
      </c>
      <c r="M21" s="83"/>
      <c r="N21" s="84">
        <f>MIN(N8:N18)</f>
        <v>-22.460799999999999</v>
      </c>
      <c r="O21" s="83"/>
      <c r="P21" s="84">
        <f>MIN(P8:P18)</f>
        <v>-0.20730000000000001</v>
      </c>
      <c r="Q21" s="83"/>
      <c r="R21" s="84">
        <f>MIN(R8:R18)</f>
        <v>2.11</v>
      </c>
      <c r="S21" s="85"/>
    </row>
    <row r="22" spans="1:19" ht="15" thickBot="1" x14ac:dyDescent="0.35">
      <c r="A22" s="86" t="s">
        <v>29</v>
      </c>
      <c r="B22" s="87"/>
      <c r="C22" s="87"/>
      <c r="D22" s="88">
        <f>MAX(D8:D18)</f>
        <v>3.5983999999999998</v>
      </c>
      <c r="E22" s="87"/>
      <c r="F22" s="88">
        <f>MAX(F8:F18)</f>
        <v>6.6825999999999999</v>
      </c>
      <c r="G22" s="87"/>
      <c r="H22" s="88">
        <f>MAX(H8:H18)</f>
        <v>15.9519</v>
      </c>
      <c r="I22" s="87"/>
      <c r="J22" s="88">
        <f>MAX(J8:J18)</f>
        <v>11.7447</v>
      </c>
      <c r="K22" s="87"/>
      <c r="L22" s="88">
        <f>MAX(L8:L18)</f>
        <v>7.6466000000000003</v>
      </c>
      <c r="M22" s="87"/>
      <c r="N22" s="88">
        <f>MAX(N8:N18)</f>
        <v>-2.4538000000000002</v>
      </c>
      <c r="O22" s="87"/>
      <c r="P22" s="88">
        <f>MAX(P8:P18)</f>
        <v>12.8086</v>
      </c>
      <c r="Q22" s="87"/>
      <c r="R22" s="88">
        <f>MAX(R8:R18)</f>
        <v>6.7046000000000001</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44777</v>
      </c>
      <c r="C8" s="60">
        <f>VLOOKUP($A8,'Return Data'!$B$7:$R$2292,4,0)</f>
        <v>17.917000000000002</v>
      </c>
      <c r="D8" s="60">
        <f>VLOOKUP($A8,'Return Data'!$B$7:$R$2292,9,0)</f>
        <v>38.639400000000002</v>
      </c>
      <c r="E8" s="61">
        <f t="shared" ref="E8:E25" si="0">RANK(D8,D$8:D$25,0)</f>
        <v>1</v>
      </c>
      <c r="F8" s="60">
        <f>VLOOKUP($A8,'Return Data'!$B$7:$R$2292,10,0)</f>
        <v>16.605799999999999</v>
      </c>
      <c r="G8" s="61">
        <f t="shared" ref="G8:G25" si="1">RANK(F8,F$8:F$25,0)</f>
        <v>1</v>
      </c>
      <c r="H8" s="60">
        <f>VLOOKUP($A8,'Return Data'!$B$7:$R$2292,11,0)</f>
        <v>9.8983000000000008</v>
      </c>
      <c r="I8" s="61">
        <f t="shared" ref="I8:I25" si="2">RANK(H8,H$8:H$25,0)</f>
        <v>3</v>
      </c>
      <c r="J8" s="60">
        <f>VLOOKUP($A8,'Return Data'!$B$7:$R$2292,12,0)</f>
        <v>8.1226000000000003</v>
      </c>
      <c r="K8" s="61">
        <f t="shared" ref="K8:K25" si="3">RANK(J8,J$8:J$25,0)</f>
        <v>3</v>
      </c>
      <c r="L8" s="60">
        <f>VLOOKUP($A8,'Return Data'!$B$7:$R$2292,13,0)</f>
        <v>7.6542000000000003</v>
      </c>
      <c r="M8" s="61">
        <f t="shared" ref="M8:M25" si="4">RANK(L8,L$8:L$25,0)</f>
        <v>7</v>
      </c>
      <c r="N8" s="60">
        <f>VLOOKUP($A8,'Return Data'!$B$7:$R$2292,17,0)</f>
        <v>8.7672000000000008</v>
      </c>
      <c r="O8" s="61">
        <f t="shared" ref="O8:O23" si="5">RANK(N8,N$8:N$25,0)</f>
        <v>7</v>
      </c>
      <c r="P8" s="60">
        <f>VLOOKUP($A8,'Return Data'!$B$7:$R$2292,14,0)</f>
        <v>7.1172000000000004</v>
      </c>
      <c r="Q8" s="61">
        <f>RANK(P8,P$8:P$25,0)</f>
        <v>7</v>
      </c>
      <c r="R8" s="60">
        <f>VLOOKUP($A8,'Return Data'!$B$7:$R$2292,16,0)</f>
        <v>8.3007000000000009</v>
      </c>
      <c r="S8" s="62">
        <f t="shared" ref="S8:S25" si="6">RANK(R8,R$8:R$25,0)</f>
        <v>6</v>
      </c>
    </row>
    <row r="9" spans="1:19" x14ac:dyDescent="0.3">
      <c r="A9" s="77" t="s">
        <v>641</v>
      </c>
      <c r="B9" s="59">
        <f>VLOOKUP($A9,'Return Data'!$B$7:$R$2292,3,0)</f>
        <v>44777</v>
      </c>
      <c r="C9" s="60">
        <f>VLOOKUP($A9,'Return Data'!$B$7:$R$2292,4,0)</f>
        <v>0.1701</v>
      </c>
      <c r="D9" s="60">
        <f>VLOOKUP($A9,'Return Data'!$B$7:$R$2292,9,0)</f>
        <v>0</v>
      </c>
      <c r="E9" s="61">
        <f t="shared" si="0"/>
        <v>17</v>
      </c>
      <c r="F9" s="60">
        <f>VLOOKUP($A9,'Return Data'!$B$7:$R$2292,10,0)</f>
        <v>0.2334</v>
      </c>
      <c r="G9" s="61">
        <f t="shared" si="1"/>
        <v>17</v>
      </c>
      <c r="H9" s="60">
        <f>VLOOKUP($A9,'Return Data'!$B$7:$R$2292,11,0)</f>
        <v>-119.1414</v>
      </c>
      <c r="I9" s="61">
        <f t="shared" si="2"/>
        <v>18</v>
      </c>
      <c r="J9" s="60">
        <f>VLOOKUP($A9,'Return Data'!$B$7:$R$2292,12,0)</f>
        <v>-78.7029</v>
      </c>
      <c r="K9" s="61">
        <f t="shared" si="3"/>
        <v>18</v>
      </c>
      <c r="L9" s="60">
        <f>VLOOKUP($A9,'Return Data'!$B$7:$R$2292,13,0)</f>
        <v>-59.081099999999999</v>
      </c>
      <c r="M9" s="61">
        <f t="shared" si="4"/>
        <v>18</v>
      </c>
      <c r="N9" s="60">
        <f>VLOOKUP($A9,'Return Data'!$B$7:$R$2292,17,0)</f>
        <v>-36.0321</v>
      </c>
      <c r="O9" s="61">
        <f t="shared" si="5"/>
        <v>17</v>
      </c>
      <c r="P9" s="60"/>
      <c r="Q9" s="61"/>
      <c r="R9" s="60">
        <f>VLOOKUP($A9,'Return Data'!$B$7:$R$2292,16,0)</f>
        <v>-35.168399999999998</v>
      </c>
      <c r="S9" s="62">
        <f t="shared" si="6"/>
        <v>18</v>
      </c>
    </row>
    <row r="10" spans="1:19" x14ac:dyDescent="0.3">
      <c r="A10" s="77" t="s">
        <v>643</v>
      </c>
      <c r="B10" s="59">
        <f>VLOOKUP($A10,'Return Data'!$B$7:$R$2292,3,0)</f>
        <v>44777</v>
      </c>
      <c r="C10" s="60">
        <f>VLOOKUP($A10,'Return Data'!$B$7:$R$2292,4,0)</f>
        <v>18.950800000000001</v>
      </c>
      <c r="D10" s="60">
        <f>VLOOKUP($A10,'Return Data'!$B$7:$R$2292,9,0)</f>
        <v>10.309900000000001</v>
      </c>
      <c r="E10" s="61">
        <f t="shared" si="0"/>
        <v>6</v>
      </c>
      <c r="F10" s="60">
        <f>VLOOKUP($A10,'Return Data'!$B$7:$R$2292,10,0)</f>
        <v>5.9584000000000001</v>
      </c>
      <c r="G10" s="61">
        <f t="shared" si="1"/>
        <v>8</v>
      </c>
      <c r="H10" s="60">
        <f>VLOOKUP($A10,'Return Data'!$B$7:$R$2292,11,0)</f>
        <v>4.2849000000000004</v>
      </c>
      <c r="I10" s="61">
        <f t="shared" si="2"/>
        <v>6</v>
      </c>
      <c r="J10" s="60">
        <f>VLOOKUP($A10,'Return Data'!$B$7:$R$2292,12,0)</f>
        <v>4.2790999999999997</v>
      </c>
      <c r="K10" s="61">
        <f t="shared" si="3"/>
        <v>5</v>
      </c>
      <c r="L10" s="60">
        <f>VLOOKUP($A10,'Return Data'!$B$7:$R$2292,13,0)</f>
        <v>4.7243000000000004</v>
      </c>
      <c r="M10" s="61">
        <f t="shared" si="4"/>
        <v>11</v>
      </c>
      <c r="N10" s="60">
        <f>VLOOKUP($A10,'Return Data'!$B$7:$R$2292,17,0)</f>
        <v>6.6813000000000002</v>
      </c>
      <c r="O10" s="61">
        <f t="shared" si="5"/>
        <v>11</v>
      </c>
      <c r="P10" s="60">
        <f>VLOOKUP($A10,'Return Data'!$B$7:$R$2292,14,0)</f>
        <v>7.4725000000000001</v>
      </c>
      <c r="Q10" s="61">
        <f t="shared" ref="Q10:Q23" si="7">RANK(P10,P$8:P$25,0)</f>
        <v>5</v>
      </c>
      <c r="R10" s="60">
        <f>VLOOKUP($A10,'Return Data'!$B$7:$R$2292,16,0)</f>
        <v>8.2539999999999996</v>
      </c>
      <c r="S10" s="62">
        <f t="shared" si="6"/>
        <v>7</v>
      </c>
    </row>
    <row r="11" spans="1:19" x14ac:dyDescent="0.3">
      <c r="A11" s="77" t="s">
        <v>1993</v>
      </c>
      <c r="B11" s="59">
        <f>VLOOKUP($A11,'Return Data'!$B$7:$R$2292,3,0)</f>
        <v>44777</v>
      </c>
      <c r="C11" s="60">
        <f>VLOOKUP($A11,'Return Data'!$B$7:$R$2292,4,0)</f>
        <v>19.165800000000001</v>
      </c>
      <c r="D11" s="60">
        <f>VLOOKUP($A11,'Return Data'!$B$7:$R$2292,9,0)</f>
        <v>8.8510000000000009</v>
      </c>
      <c r="E11" s="61">
        <f t="shared" si="0"/>
        <v>11</v>
      </c>
      <c r="F11" s="60">
        <f>VLOOKUP($A11,'Return Data'!$B$7:$R$2292,10,0)</f>
        <v>5.2051999999999996</v>
      </c>
      <c r="G11" s="61">
        <f t="shared" si="1"/>
        <v>11</v>
      </c>
      <c r="H11" s="60">
        <f>VLOOKUP($A11,'Return Data'!$B$7:$R$2292,11,0)</f>
        <v>4.2851999999999997</v>
      </c>
      <c r="I11" s="61">
        <f t="shared" si="2"/>
        <v>5</v>
      </c>
      <c r="J11" s="60">
        <f>VLOOKUP($A11,'Return Data'!$B$7:$R$2292,12,0)</f>
        <v>4.1874000000000002</v>
      </c>
      <c r="K11" s="61">
        <f t="shared" si="3"/>
        <v>6</v>
      </c>
      <c r="L11" s="60">
        <f>VLOOKUP($A11,'Return Data'!$B$7:$R$2292,13,0)</f>
        <v>13.587899999999999</v>
      </c>
      <c r="M11" s="61">
        <f t="shared" si="4"/>
        <v>4</v>
      </c>
      <c r="N11" s="60">
        <f>VLOOKUP($A11,'Return Data'!$B$7:$R$2292,17,0)</f>
        <v>13.9338</v>
      </c>
      <c r="O11" s="61">
        <f t="shared" si="5"/>
        <v>2</v>
      </c>
      <c r="P11" s="60">
        <f>VLOOKUP($A11,'Return Data'!$B$7:$R$2292,14,0)</f>
        <v>8.6761999999999997</v>
      </c>
      <c r="Q11" s="61">
        <f t="shared" si="7"/>
        <v>2</v>
      </c>
      <c r="R11" s="60">
        <f>VLOOKUP($A11,'Return Data'!$B$7:$R$2292,16,0)</f>
        <v>9.0182000000000002</v>
      </c>
      <c r="S11" s="62">
        <f t="shared" si="6"/>
        <v>3</v>
      </c>
    </row>
    <row r="12" spans="1:19" x14ac:dyDescent="0.3">
      <c r="A12" s="77" t="s">
        <v>2021</v>
      </c>
      <c r="B12" s="59">
        <f>VLOOKUP($A12,'Return Data'!$B$7:$R$2292,3,0)</f>
        <v>44777</v>
      </c>
      <c r="C12" s="60">
        <f>VLOOKUP($A12,'Return Data'!$B$7:$R$2292,4,0)</f>
        <v>10.5275</v>
      </c>
      <c r="D12" s="60">
        <f>VLOOKUP($A12,'Return Data'!$B$7:$R$2292,9,0)</f>
        <v>7.8133999999999997</v>
      </c>
      <c r="E12" s="61">
        <f t="shared" si="0"/>
        <v>14</v>
      </c>
      <c r="F12" s="60">
        <f>VLOOKUP($A12,'Return Data'!$B$7:$R$2292,10,0)</f>
        <v>4.5705999999999998</v>
      </c>
      <c r="G12" s="61">
        <f t="shared" si="1"/>
        <v>15</v>
      </c>
      <c r="H12" s="60">
        <f>VLOOKUP($A12,'Return Data'!$B$7:$R$2292,11,0)</f>
        <v>255.0478</v>
      </c>
      <c r="I12" s="61">
        <f t="shared" si="2"/>
        <v>1</v>
      </c>
      <c r="J12" s="60">
        <f>VLOOKUP($A12,'Return Data'!$B$7:$R$2292,12,0)</f>
        <v>186.8947</v>
      </c>
      <c r="K12" s="61">
        <f t="shared" si="3"/>
        <v>1</v>
      </c>
      <c r="L12" s="60">
        <f>VLOOKUP($A12,'Return Data'!$B$7:$R$2292,13,0)</f>
        <v>142.6754</v>
      </c>
      <c r="M12" s="61">
        <f t="shared" si="4"/>
        <v>1</v>
      </c>
      <c r="N12" s="60">
        <f>VLOOKUP($A12,'Return Data'!$B$7:$R$2292,17,0)</f>
        <v>64.084900000000005</v>
      </c>
      <c r="O12" s="61">
        <f t="shared" si="5"/>
        <v>1</v>
      </c>
      <c r="P12" s="60">
        <f>VLOOKUP($A12,'Return Data'!$B$7:$R$2292,14,0)</f>
        <v>13.7598</v>
      </c>
      <c r="Q12" s="61">
        <f t="shared" si="7"/>
        <v>1</v>
      </c>
      <c r="R12" s="60">
        <f>VLOOKUP($A12,'Return Data'!$B$7:$R$2292,16,0)</f>
        <v>0.69350000000000001</v>
      </c>
      <c r="S12" s="62">
        <f t="shared" si="6"/>
        <v>16</v>
      </c>
    </row>
    <row r="13" spans="1:19" x14ac:dyDescent="0.3">
      <c r="A13" s="77" t="s">
        <v>645</v>
      </c>
      <c r="B13" s="59">
        <f>VLOOKUP($A13,'Return Data'!$B$7:$R$2292,3,0)</f>
        <v>44777</v>
      </c>
      <c r="C13" s="60">
        <f>VLOOKUP($A13,'Return Data'!$B$7:$R$2292,4,0)</f>
        <v>35.323900000000002</v>
      </c>
      <c r="D13" s="60">
        <f>VLOOKUP($A13,'Return Data'!$B$7:$R$2292,9,0)</f>
        <v>8.1828000000000003</v>
      </c>
      <c r="E13" s="61">
        <f t="shared" si="0"/>
        <v>13</v>
      </c>
      <c r="F13" s="60">
        <f>VLOOKUP($A13,'Return Data'!$B$7:$R$2292,10,0)</f>
        <v>4.8464999999999998</v>
      </c>
      <c r="G13" s="61">
        <f t="shared" si="1"/>
        <v>12</v>
      </c>
      <c r="H13" s="60">
        <f>VLOOKUP($A13,'Return Data'!$B$7:$R$2292,11,0)</f>
        <v>15.900600000000001</v>
      </c>
      <c r="I13" s="61">
        <f t="shared" si="2"/>
        <v>2</v>
      </c>
      <c r="J13" s="60">
        <f>VLOOKUP($A13,'Return Data'!$B$7:$R$2292,12,0)</f>
        <v>11.291399999999999</v>
      </c>
      <c r="K13" s="61">
        <f t="shared" si="3"/>
        <v>2</v>
      </c>
      <c r="L13" s="60">
        <f>VLOOKUP($A13,'Return Data'!$B$7:$R$2292,13,0)</f>
        <v>8.9326000000000008</v>
      </c>
      <c r="M13" s="61">
        <f t="shared" si="4"/>
        <v>5</v>
      </c>
      <c r="N13" s="60">
        <f>VLOOKUP($A13,'Return Data'!$B$7:$R$2292,17,0)</f>
        <v>7.6654</v>
      </c>
      <c r="O13" s="61">
        <f t="shared" si="5"/>
        <v>8</v>
      </c>
      <c r="P13" s="60">
        <f>VLOOKUP($A13,'Return Data'!$B$7:$R$2292,14,0)</f>
        <v>6.7267000000000001</v>
      </c>
      <c r="Q13" s="61">
        <f t="shared" si="7"/>
        <v>8</v>
      </c>
      <c r="R13" s="60">
        <f>VLOOKUP($A13,'Return Data'!$B$7:$R$2292,16,0)</f>
        <v>7.1555</v>
      </c>
      <c r="S13" s="62">
        <f t="shared" si="6"/>
        <v>10</v>
      </c>
    </row>
    <row r="14" spans="1:19" x14ac:dyDescent="0.3">
      <c r="A14" s="77" t="s">
        <v>648</v>
      </c>
      <c r="B14" s="59">
        <f>VLOOKUP($A14,'Return Data'!$B$7:$R$2292,3,0)</f>
        <v>44777</v>
      </c>
      <c r="C14" s="60">
        <f>VLOOKUP($A14,'Return Data'!$B$7:$R$2292,4,0)</f>
        <v>24.107600000000001</v>
      </c>
      <c r="D14" s="60">
        <f>VLOOKUP($A14,'Return Data'!$B$7:$R$2292,9,0)</f>
        <v>7.6192000000000002</v>
      </c>
      <c r="E14" s="61">
        <f t="shared" si="0"/>
        <v>16</v>
      </c>
      <c r="F14" s="60">
        <f>VLOOKUP($A14,'Return Data'!$B$7:$R$2292,10,0)</f>
        <v>6.7483000000000004</v>
      </c>
      <c r="G14" s="61">
        <f t="shared" si="1"/>
        <v>4</v>
      </c>
      <c r="H14" s="60">
        <f>VLOOKUP($A14,'Return Data'!$B$7:$R$2292,11,0)</f>
        <v>0.65290000000000004</v>
      </c>
      <c r="I14" s="61">
        <f t="shared" si="2"/>
        <v>15</v>
      </c>
      <c r="J14" s="60">
        <f>VLOOKUP($A14,'Return Data'!$B$7:$R$2292,12,0)</f>
        <v>1.4614</v>
      </c>
      <c r="K14" s="61">
        <f t="shared" si="3"/>
        <v>15</v>
      </c>
      <c r="L14" s="60">
        <f>VLOOKUP($A14,'Return Data'!$B$7:$R$2292,13,0)</f>
        <v>7.6665000000000001</v>
      </c>
      <c r="M14" s="61">
        <f t="shared" si="4"/>
        <v>6</v>
      </c>
      <c r="N14" s="60">
        <f>VLOOKUP($A14,'Return Data'!$B$7:$R$2292,17,0)</f>
        <v>11.3293</v>
      </c>
      <c r="O14" s="61">
        <f t="shared" si="5"/>
        <v>5</v>
      </c>
      <c r="P14" s="60">
        <f>VLOOKUP($A14,'Return Data'!$B$7:$R$2292,14,0)</f>
        <v>5.0073999999999996</v>
      </c>
      <c r="Q14" s="61">
        <f t="shared" si="7"/>
        <v>12</v>
      </c>
      <c r="R14" s="60">
        <f>VLOOKUP($A14,'Return Data'!$B$7:$R$2292,16,0)</f>
        <v>8.1960999999999995</v>
      </c>
      <c r="S14" s="62">
        <f t="shared" si="6"/>
        <v>8</v>
      </c>
    </row>
    <row r="15" spans="1:19" x14ac:dyDescent="0.3">
      <c r="A15" s="77" t="s">
        <v>656</v>
      </c>
      <c r="B15" s="59">
        <f>VLOOKUP($A15,'Return Data'!$B$7:$R$2292,3,0)</f>
        <v>44777</v>
      </c>
      <c r="C15" s="60">
        <f>VLOOKUP($A15,'Return Data'!$B$7:$R$2292,4,0)</f>
        <v>20.7484</v>
      </c>
      <c r="D15" s="60">
        <f>VLOOKUP($A15,'Return Data'!$B$7:$R$2292,9,0)</f>
        <v>12.114100000000001</v>
      </c>
      <c r="E15" s="61">
        <f t="shared" si="0"/>
        <v>2</v>
      </c>
      <c r="F15" s="60">
        <f>VLOOKUP($A15,'Return Data'!$B$7:$R$2292,10,0)</f>
        <v>6.8250999999999999</v>
      </c>
      <c r="G15" s="61">
        <f t="shared" si="1"/>
        <v>3</v>
      </c>
      <c r="H15" s="60">
        <f>VLOOKUP($A15,'Return Data'!$B$7:$R$2292,11,0)</f>
        <v>3.8157000000000001</v>
      </c>
      <c r="I15" s="61">
        <f t="shared" si="2"/>
        <v>8</v>
      </c>
      <c r="J15" s="60">
        <f>VLOOKUP($A15,'Return Data'!$B$7:$R$2292,12,0)</f>
        <v>3.7330999999999999</v>
      </c>
      <c r="K15" s="61">
        <f t="shared" si="3"/>
        <v>9</v>
      </c>
      <c r="L15" s="60">
        <f>VLOOKUP($A15,'Return Data'!$B$7:$R$2292,13,0)</f>
        <v>4.4065000000000003</v>
      </c>
      <c r="M15" s="61">
        <f t="shared" si="4"/>
        <v>13</v>
      </c>
      <c r="N15" s="60">
        <f>VLOOKUP($A15,'Return Data'!$B$7:$R$2292,17,0)</f>
        <v>7.2352999999999996</v>
      </c>
      <c r="O15" s="61">
        <f t="shared" si="5"/>
        <v>9</v>
      </c>
      <c r="P15" s="60">
        <f>VLOOKUP($A15,'Return Data'!$B$7:$R$2292,14,0)</f>
        <v>8.1058000000000003</v>
      </c>
      <c r="Q15" s="61">
        <f t="shared" si="7"/>
        <v>4</v>
      </c>
      <c r="R15" s="60">
        <f>VLOOKUP($A15,'Return Data'!$B$7:$R$2292,16,0)</f>
        <v>9.1150000000000002</v>
      </c>
      <c r="S15" s="62">
        <f t="shared" si="6"/>
        <v>1</v>
      </c>
    </row>
    <row r="16" spans="1:19" x14ac:dyDescent="0.3">
      <c r="A16" s="77" t="s">
        <v>658</v>
      </c>
      <c r="B16" s="59">
        <f>VLOOKUP($A16,'Return Data'!$B$7:$R$2292,3,0)</f>
        <v>44777</v>
      </c>
      <c r="C16" s="60">
        <f>VLOOKUP($A16,'Return Data'!$B$7:$R$2292,4,0)</f>
        <v>27.573899999999998</v>
      </c>
      <c r="D16" s="60">
        <f>VLOOKUP($A16,'Return Data'!$B$7:$R$2292,9,0)</f>
        <v>12.048299999999999</v>
      </c>
      <c r="E16" s="61">
        <f t="shared" si="0"/>
        <v>3</v>
      </c>
      <c r="F16" s="60">
        <f>VLOOKUP($A16,'Return Data'!$B$7:$R$2292,10,0)</f>
        <v>7.8080999999999996</v>
      </c>
      <c r="G16" s="61">
        <f t="shared" si="1"/>
        <v>2</v>
      </c>
      <c r="H16" s="60">
        <f>VLOOKUP($A16,'Return Data'!$B$7:$R$2292,11,0)</f>
        <v>5.5372000000000003</v>
      </c>
      <c r="I16" s="61">
        <f t="shared" si="2"/>
        <v>4</v>
      </c>
      <c r="J16" s="60">
        <f>VLOOKUP($A16,'Return Data'!$B$7:$R$2292,12,0)</f>
        <v>5.4638</v>
      </c>
      <c r="K16" s="61">
        <f t="shared" si="3"/>
        <v>4</v>
      </c>
      <c r="L16" s="60">
        <f>VLOOKUP($A16,'Return Data'!$B$7:$R$2292,13,0)</f>
        <v>5.6653000000000002</v>
      </c>
      <c r="M16" s="61">
        <f t="shared" si="4"/>
        <v>8</v>
      </c>
      <c r="N16" s="60">
        <f>VLOOKUP($A16,'Return Data'!$B$7:$R$2292,17,0)</f>
        <v>7.1078999999999999</v>
      </c>
      <c r="O16" s="61">
        <f t="shared" si="5"/>
        <v>10</v>
      </c>
      <c r="P16" s="60">
        <f>VLOOKUP($A16,'Return Data'!$B$7:$R$2292,14,0)</f>
        <v>8.3332999999999995</v>
      </c>
      <c r="Q16" s="61">
        <f t="shared" si="7"/>
        <v>3</v>
      </c>
      <c r="R16" s="60">
        <f>VLOOKUP($A16,'Return Data'!$B$7:$R$2292,16,0)</f>
        <v>9.0667000000000009</v>
      </c>
      <c r="S16" s="62">
        <f t="shared" si="6"/>
        <v>2</v>
      </c>
    </row>
    <row r="17" spans="1:19" x14ac:dyDescent="0.3">
      <c r="A17" s="77" t="s">
        <v>660</v>
      </c>
      <c r="B17" s="59">
        <f>VLOOKUP($A17,'Return Data'!$B$7:$R$2292,3,0)</f>
        <v>44777</v>
      </c>
      <c r="C17" s="60">
        <f>VLOOKUP($A17,'Return Data'!$B$7:$R$2292,4,0)</f>
        <v>16.4541</v>
      </c>
      <c r="D17" s="60">
        <f>VLOOKUP($A17,'Return Data'!$B$7:$R$2292,9,0)</f>
        <v>10.4099</v>
      </c>
      <c r="E17" s="61">
        <f t="shared" si="0"/>
        <v>5</v>
      </c>
      <c r="F17" s="60">
        <f>VLOOKUP($A17,'Return Data'!$B$7:$R$2292,10,0)</f>
        <v>6.1060999999999996</v>
      </c>
      <c r="G17" s="61">
        <f t="shared" si="1"/>
        <v>6</v>
      </c>
      <c r="H17" s="60">
        <f>VLOOKUP($A17,'Return Data'!$B$7:$R$2292,11,0)</f>
        <v>3.3605</v>
      </c>
      <c r="I17" s="61">
        <f t="shared" si="2"/>
        <v>12</v>
      </c>
      <c r="J17" s="60">
        <f>VLOOKUP($A17,'Return Data'!$B$7:$R$2292,12,0)</f>
        <v>3.2629999999999999</v>
      </c>
      <c r="K17" s="61">
        <f t="shared" si="3"/>
        <v>11</v>
      </c>
      <c r="L17" s="60">
        <f>VLOOKUP($A17,'Return Data'!$B$7:$R$2292,13,0)</f>
        <v>14.774699999999999</v>
      </c>
      <c r="M17" s="61">
        <f t="shared" si="4"/>
        <v>3</v>
      </c>
      <c r="N17" s="60">
        <f>VLOOKUP($A17,'Return Data'!$B$7:$R$2292,17,0)</f>
        <v>11.5321</v>
      </c>
      <c r="O17" s="61">
        <f t="shared" si="5"/>
        <v>4</v>
      </c>
      <c r="P17" s="60">
        <f>VLOOKUP($A17,'Return Data'!$B$7:$R$2292,14,0)</f>
        <v>4.1170999999999998</v>
      </c>
      <c r="Q17" s="61">
        <f t="shared" si="7"/>
        <v>14</v>
      </c>
      <c r="R17" s="60">
        <f>VLOOKUP($A17,'Return Data'!$B$7:$R$2292,16,0)</f>
        <v>6.0872999999999999</v>
      </c>
      <c r="S17" s="62">
        <f t="shared" si="6"/>
        <v>14</v>
      </c>
    </row>
    <row r="18" spans="1:19" x14ac:dyDescent="0.3">
      <c r="A18" s="77" t="s">
        <v>661</v>
      </c>
      <c r="B18" s="59">
        <f>VLOOKUP($A18,'Return Data'!$B$7:$R$2292,3,0)</f>
        <v>44777</v>
      </c>
      <c r="C18" s="60">
        <f>VLOOKUP($A18,'Return Data'!$B$7:$R$2292,4,0)</f>
        <v>14.3935</v>
      </c>
      <c r="D18" s="60">
        <f>VLOOKUP($A18,'Return Data'!$B$7:$R$2292,9,0)</f>
        <v>10.056900000000001</v>
      </c>
      <c r="E18" s="61">
        <f t="shared" si="0"/>
        <v>7</v>
      </c>
      <c r="F18" s="60">
        <f>VLOOKUP($A18,'Return Data'!$B$7:$R$2292,10,0)</f>
        <v>6.4055999999999997</v>
      </c>
      <c r="G18" s="61">
        <f t="shared" si="1"/>
        <v>5</v>
      </c>
      <c r="H18" s="60">
        <f>VLOOKUP($A18,'Return Data'!$B$7:$R$2292,11,0)</f>
        <v>3.6705000000000001</v>
      </c>
      <c r="I18" s="61">
        <f t="shared" si="2"/>
        <v>9</v>
      </c>
      <c r="J18" s="60">
        <f>VLOOKUP($A18,'Return Data'!$B$7:$R$2292,12,0)</f>
        <v>3.0133999999999999</v>
      </c>
      <c r="K18" s="61">
        <f t="shared" si="3"/>
        <v>12</v>
      </c>
      <c r="L18" s="60">
        <f>VLOOKUP($A18,'Return Data'!$B$7:$R$2292,13,0)</f>
        <v>3.6339000000000001</v>
      </c>
      <c r="M18" s="61">
        <f t="shared" si="4"/>
        <v>14</v>
      </c>
      <c r="N18" s="60">
        <f>VLOOKUP($A18,'Return Data'!$B$7:$R$2292,17,0)</f>
        <v>5.0734000000000004</v>
      </c>
      <c r="O18" s="61">
        <f t="shared" si="5"/>
        <v>14</v>
      </c>
      <c r="P18" s="60">
        <f>VLOOKUP($A18,'Return Data'!$B$7:$R$2292,14,0)</f>
        <v>6.1550000000000002</v>
      </c>
      <c r="Q18" s="61">
        <f t="shared" si="7"/>
        <v>9</v>
      </c>
      <c r="R18" s="60">
        <f>VLOOKUP($A18,'Return Data'!$B$7:$R$2292,16,0)</f>
        <v>6.9440999999999997</v>
      </c>
      <c r="S18" s="62">
        <f t="shared" si="6"/>
        <v>12</v>
      </c>
    </row>
    <row r="19" spans="1:19" x14ac:dyDescent="0.3">
      <c r="A19" s="77" t="s">
        <v>664</v>
      </c>
      <c r="B19" s="59">
        <f>VLOOKUP($A19,'Return Data'!$B$7:$R$2292,3,0)</f>
        <v>44777</v>
      </c>
      <c r="C19" s="60">
        <f>VLOOKUP($A19,'Return Data'!$B$7:$R$2292,4,0)</f>
        <v>1607.2834</v>
      </c>
      <c r="D19" s="60">
        <f>VLOOKUP($A19,'Return Data'!$B$7:$R$2292,9,0)</f>
        <v>9.5798000000000005</v>
      </c>
      <c r="E19" s="61">
        <f t="shared" si="0"/>
        <v>9</v>
      </c>
      <c r="F19" s="60">
        <f>VLOOKUP($A19,'Return Data'!$B$7:$R$2292,10,0)</f>
        <v>5.4097999999999997</v>
      </c>
      <c r="G19" s="61">
        <f t="shared" si="1"/>
        <v>10</v>
      </c>
      <c r="H19" s="60">
        <f>VLOOKUP($A19,'Return Data'!$B$7:$R$2292,11,0)</f>
        <v>2.8759999999999999</v>
      </c>
      <c r="I19" s="61">
        <f t="shared" si="2"/>
        <v>14</v>
      </c>
      <c r="J19" s="60">
        <f>VLOOKUP($A19,'Return Data'!$B$7:$R$2292,12,0)</f>
        <v>2.7915999999999999</v>
      </c>
      <c r="K19" s="61">
        <f t="shared" si="3"/>
        <v>14</v>
      </c>
      <c r="L19" s="60">
        <f>VLOOKUP($A19,'Return Data'!$B$7:$R$2292,13,0)</f>
        <v>3.1396999999999999</v>
      </c>
      <c r="M19" s="61">
        <f t="shared" si="4"/>
        <v>15</v>
      </c>
      <c r="N19" s="60">
        <f>VLOOKUP($A19,'Return Data'!$B$7:$R$2292,17,0)</f>
        <v>3.9417</v>
      </c>
      <c r="O19" s="61">
        <f t="shared" si="5"/>
        <v>16</v>
      </c>
      <c r="P19" s="60">
        <f>VLOOKUP($A19,'Return Data'!$B$7:$R$2292,14,0)</f>
        <v>5.9158999999999997</v>
      </c>
      <c r="Q19" s="61">
        <f t="shared" si="7"/>
        <v>11</v>
      </c>
      <c r="R19" s="60">
        <f>VLOOKUP($A19,'Return Data'!$B$7:$R$2292,16,0)</f>
        <v>6.1744000000000003</v>
      </c>
      <c r="S19" s="62">
        <f t="shared" si="6"/>
        <v>13</v>
      </c>
    </row>
    <row r="20" spans="1:19" x14ac:dyDescent="0.3">
      <c r="A20" s="77" t="s">
        <v>666</v>
      </c>
      <c r="B20" s="59">
        <f>VLOOKUP($A20,'Return Data'!$B$7:$R$2292,3,0)</f>
        <v>44777</v>
      </c>
      <c r="C20" s="60">
        <f>VLOOKUP($A20,'Return Data'!$B$7:$R$2292,4,0)</f>
        <v>26.503599999999999</v>
      </c>
      <c r="D20" s="60">
        <f>VLOOKUP($A20,'Return Data'!$B$7:$R$2292,9,0)</f>
        <v>11.171200000000001</v>
      </c>
      <c r="E20" s="61">
        <f t="shared" si="0"/>
        <v>4</v>
      </c>
      <c r="F20" s="60">
        <f>VLOOKUP($A20,'Return Data'!$B$7:$R$2292,10,0)</f>
        <v>4.6417999999999999</v>
      </c>
      <c r="G20" s="61">
        <f t="shared" si="1"/>
        <v>13</v>
      </c>
      <c r="H20" s="60">
        <f>VLOOKUP($A20,'Return Data'!$B$7:$R$2292,11,0)</f>
        <v>-0.878</v>
      </c>
      <c r="I20" s="61">
        <f t="shared" si="2"/>
        <v>17</v>
      </c>
      <c r="J20" s="60">
        <f>VLOOKUP($A20,'Return Data'!$B$7:$R$2292,12,0)</f>
        <v>0.76429999999999998</v>
      </c>
      <c r="K20" s="61">
        <f t="shared" si="3"/>
        <v>16</v>
      </c>
      <c r="L20" s="60">
        <f>VLOOKUP($A20,'Return Data'!$B$7:$R$2292,13,0)</f>
        <v>2.2097000000000002</v>
      </c>
      <c r="M20" s="61">
        <f t="shared" si="4"/>
        <v>16</v>
      </c>
      <c r="N20" s="60">
        <f>VLOOKUP($A20,'Return Data'!$B$7:$R$2292,17,0)</f>
        <v>4.9424999999999999</v>
      </c>
      <c r="O20" s="61">
        <f t="shared" si="5"/>
        <v>15</v>
      </c>
      <c r="P20" s="60">
        <f>VLOOKUP($A20,'Return Data'!$B$7:$R$2292,14,0)</f>
        <v>5.9763999999999999</v>
      </c>
      <c r="Q20" s="61">
        <f t="shared" si="7"/>
        <v>10</v>
      </c>
      <c r="R20" s="60">
        <f>VLOOKUP($A20,'Return Data'!$B$7:$R$2292,16,0)</f>
        <v>8.359</v>
      </c>
      <c r="S20" s="62">
        <f t="shared" si="6"/>
        <v>5</v>
      </c>
    </row>
    <row r="21" spans="1:19" x14ac:dyDescent="0.3">
      <c r="A21" s="77" t="s">
        <v>667</v>
      </c>
      <c r="B21" s="59">
        <f>VLOOKUP($A21,'Return Data'!$B$7:$R$2292,3,0)</f>
        <v>44777</v>
      </c>
      <c r="C21" s="60">
        <f>VLOOKUP($A21,'Return Data'!$B$7:$R$2292,4,0)</f>
        <v>25.075500000000002</v>
      </c>
      <c r="D21" s="60">
        <f>VLOOKUP($A21,'Return Data'!$B$7:$R$2292,9,0)</f>
        <v>8.3795999999999999</v>
      </c>
      <c r="E21" s="61">
        <f t="shared" si="0"/>
        <v>12</v>
      </c>
      <c r="F21" s="60">
        <f>VLOOKUP($A21,'Return Data'!$B$7:$R$2292,10,0)</f>
        <v>4.5594000000000001</v>
      </c>
      <c r="G21" s="61">
        <f t="shared" si="1"/>
        <v>16</v>
      </c>
      <c r="H21" s="60">
        <f>VLOOKUP($A21,'Return Data'!$B$7:$R$2292,11,0)</f>
        <v>3.2888999999999999</v>
      </c>
      <c r="I21" s="61">
        <f t="shared" si="2"/>
        <v>13</v>
      </c>
      <c r="J21" s="60">
        <f>VLOOKUP($A21,'Return Data'!$B$7:$R$2292,12,0)</f>
        <v>2.7966000000000002</v>
      </c>
      <c r="K21" s="61">
        <f t="shared" si="3"/>
        <v>13</v>
      </c>
      <c r="L21" s="60">
        <f>VLOOKUP($A21,'Return Data'!$B$7:$R$2292,13,0)</f>
        <v>5.0717999999999996</v>
      </c>
      <c r="M21" s="61">
        <f t="shared" si="4"/>
        <v>9</v>
      </c>
      <c r="N21" s="60">
        <f>VLOOKUP($A21,'Return Data'!$B$7:$R$2292,17,0)</f>
        <v>6.0932000000000004</v>
      </c>
      <c r="O21" s="61">
        <f t="shared" si="5"/>
        <v>13</v>
      </c>
      <c r="P21" s="60">
        <f>VLOOKUP($A21,'Return Data'!$B$7:$R$2292,14,0)</f>
        <v>4.7727000000000004</v>
      </c>
      <c r="Q21" s="61">
        <f t="shared" si="7"/>
        <v>13</v>
      </c>
      <c r="R21" s="60">
        <f>VLOOKUP($A21,'Return Data'!$B$7:$R$2292,16,0)</f>
        <v>7.2031000000000001</v>
      </c>
      <c r="S21" s="62">
        <f t="shared" si="6"/>
        <v>9</v>
      </c>
    </row>
    <row r="22" spans="1:19" x14ac:dyDescent="0.3">
      <c r="A22" s="77" t="s">
        <v>669</v>
      </c>
      <c r="B22" s="59">
        <f>VLOOKUP($A22,'Return Data'!$B$7:$R$2292,3,0)</f>
        <v>44777</v>
      </c>
      <c r="C22" s="60">
        <f>VLOOKUP($A22,'Return Data'!$B$7:$R$2292,4,0)</f>
        <v>30.070699999999999</v>
      </c>
      <c r="D22" s="60">
        <f>VLOOKUP($A22,'Return Data'!$B$7:$R$2292,9,0)</f>
        <v>9.7673000000000005</v>
      </c>
      <c r="E22" s="61">
        <f t="shared" si="0"/>
        <v>8</v>
      </c>
      <c r="F22" s="60">
        <f>VLOOKUP($A22,'Return Data'!$B$7:$R$2292,10,0)</f>
        <v>5.7868000000000004</v>
      </c>
      <c r="G22" s="61">
        <f t="shared" si="1"/>
        <v>9</v>
      </c>
      <c r="H22" s="60">
        <f>VLOOKUP($A22,'Return Data'!$B$7:$R$2292,11,0)</f>
        <v>3.6450999999999998</v>
      </c>
      <c r="I22" s="61">
        <f t="shared" si="2"/>
        <v>10</v>
      </c>
      <c r="J22" s="60">
        <f>VLOOKUP($A22,'Return Data'!$B$7:$R$2292,12,0)</f>
        <v>3.9708000000000001</v>
      </c>
      <c r="K22" s="61">
        <f t="shared" si="3"/>
        <v>8</v>
      </c>
      <c r="L22" s="60">
        <f>VLOOKUP($A22,'Return Data'!$B$7:$R$2292,13,0)</f>
        <v>4.9485999999999999</v>
      </c>
      <c r="M22" s="61">
        <f t="shared" si="4"/>
        <v>10</v>
      </c>
      <c r="N22" s="60">
        <f>VLOOKUP($A22,'Return Data'!$B$7:$R$2292,17,0)</f>
        <v>10.3977</v>
      </c>
      <c r="O22" s="61">
        <f t="shared" si="5"/>
        <v>6</v>
      </c>
      <c r="P22" s="60">
        <f>VLOOKUP($A22,'Return Data'!$B$7:$R$2292,14,0)</f>
        <v>3.8182999999999998</v>
      </c>
      <c r="Q22" s="61">
        <f t="shared" si="7"/>
        <v>15</v>
      </c>
      <c r="R22" s="60">
        <f>VLOOKUP($A22,'Return Data'!$B$7:$R$2292,16,0)</f>
        <v>7.1497999999999999</v>
      </c>
      <c r="S22" s="62">
        <f t="shared" si="6"/>
        <v>11</v>
      </c>
    </row>
    <row r="23" spans="1:19" x14ac:dyDescent="0.3">
      <c r="A23" s="77" t="s">
        <v>678</v>
      </c>
      <c r="B23" s="59">
        <f>VLOOKUP($A23,'Return Data'!$B$7:$R$2292,3,0)</f>
        <v>44777</v>
      </c>
      <c r="C23" s="60">
        <f>VLOOKUP($A23,'Return Data'!$B$7:$R$2292,4,0)</f>
        <v>38.6629</v>
      </c>
      <c r="D23" s="60">
        <f>VLOOKUP($A23,'Return Data'!$B$7:$R$2292,9,0)</f>
        <v>9.3529</v>
      </c>
      <c r="E23" s="61">
        <f t="shared" si="0"/>
        <v>10</v>
      </c>
      <c r="F23" s="60">
        <f>VLOOKUP($A23,'Return Data'!$B$7:$R$2292,10,0)</f>
        <v>6.0476000000000001</v>
      </c>
      <c r="G23" s="61">
        <f t="shared" si="1"/>
        <v>7</v>
      </c>
      <c r="H23" s="60">
        <f>VLOOKUP($A23,'Return Data'!$B$7:$R$2292,11,0)</f>
        <v>4.2777000000000003</v>
      </c>
      <c r="I23" s="61">
        <f t="shared" si="2"/>
        <v>7</v>
      </c>
      <c r="J23" s="60">
        <f>VLOOKUP($A23,'Return Data'!$B$7:$R$2292,12,0)</f>
        <v>4.0808</v>
      </c>
      <c r="K23" s="61">
        <f t="shared" si="3"/>
        <v>7</v>
      </c>
      <c r="L23" s="60">
        <f>VLOOKUP($A23,'Return Data'!$B$7:$R$2292,13,0)</f>
        <v>4.5199999999999996</v>
      </c>
      <c r="M23" s="61">
        <f t="shared" si="4"/>
        <v>12</v>
      </c>
      <c r="N23" s="60">
        <f>VLOOKUP($A23,'Return Data'!$B$7:$R$2292,17,0)</f>
        <v>6.1340000000000003</v>
      </c>
      <c r="O23" s="61">
        <f t="shared" si="5"/>
        <v>12</v>
      </c>
      <c r="P23" s="60">
        <f>VLOOKUP($A23,'Return Data'!$B$7:$R$2292,14,0)</f>
        <v>7.1539999999999999</v>
      </c>
      <c r="Q23" s="61">
        <f t="shared" si="7"/>
        <v>6</v>
      </c>
      <c r="R23" s="60">
        <f>VLOOKUP($A23,'Return Data'!$B$7:$R$2292,16,0)</f>
        <v>8.6738</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44777</v>
      </c>
      <c r="C25" s="60">
        <f>VLOOKUP($A25,'Return Data'!$B$7:$R$2292,4,0)</f>
        <v>15.4056</v>
      </c>
      <c r="D25" s="60">
        <f>VLOOKUP($A25,'Return Data'!$B$7:$R$2292,9,0)</f>
        <v>7.7546999999999997</v>
      </c>
      <c r="E25" s="61">
        <f t="shared" si="0"/>
        <v>15</v>
      </c>
      <c r="F25" s="60">
        <f>VLOOKUP($A25,'Return Data'!$B$7:$R$2292,10,0)</f>
        <v>4.6006999999999998</v>
      </c>
      <c r="G25" s="61">
        <f t="shared" si="1"/>
        <v>14</v>
      </c>
      <c r="H25" s="60">
        <f>VLOOKUP($A25,'Return Data'!$B$7:$R$2292,11,0)</f>
        <v>3.4523000000000001</v>
      </c>
      <c r="I25" s="61">
        <f t="shared" si="2"/>
        <v>11</v>
      </c>
      <c r="J25" s="60">
        <f>VLOOKUP($A25,'Return Data'!$B$7:$R$2292,12,0)</f>
        <v>3.4472</v>
      </c>
      <c r="K25" s="61">
        <f t="shared" si="3"/>
        <v>10</v>
      </c>
      <c r="L25" s="60">
        <f>VLOOKUP($A25,'Return Data'!$B$7:$R$2292,13,0)</f>
        <v>20.820699999999999</v>
      </c>
      <c r="M25" s="61">
        <f t="shared" si="4"/>
        <v>2</v>
      </c>
      <c r="N25" s="60">
        <f>VLOOKUP($A25,'Return Data'!$B$7:$R$2292,17,0)</f>
        <v>13.507999999999999</v>
      </c>
      <c r="O25" s="61">
        <f>RANK(N25,N$8:N$25,0)</f>
        <v>3</v>
      </c>
      <c r="P25" s="60">
        <f>VLOOKUP($A25,'Return Data'!$B$7:$R$2292,14,0)</f>
        <v>-4.6519000000000004</v>
      </c>
      <c r="Q25" s="61">
        <f>RANK(P25,P$8:P$25,0)</f>
        <v>16</v>
      </c>
      <c r="R25" s="60">
        <f>VLOOKUP($A25,'Return Data'!$B$7:$R$2292,16,0)</f>
        <v>4.4741999999999997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10.113911111111113</v>
      </c>
      <c r="E27" s="83"/>
      <c r="F27" s="84">
        <f>AVERAGE(F8:F25)</f>
        <v>5.6866222222222227</v>
      </c>
      <c r="G27" s="83"/>
      <c r="H27" s="84">
        <f>AVERAGE(H8:H25)</f>
        <v>11.331900000000003</v>
      </c>
      <c r="I27" s="83"/>
      <c r="J27" s="84">
        <f>AVERAGE(J8:J25)</f>
        <v>9.4921277777777782</v>
      </c>
      <c r="K27" s="83"/>
      <c r="L27" s="84">
        <f>AVERAGE(L8:L25)</f>
        <v>10.852816666666667</v>
      </c>
      <c r="M27" s="83"/>
      <c r="N27" s="84">
        <f>AVERAGE(N8:N25)</f>
        <v>8.9644470588235308</v>
      </c>
      <c r="O27" s="83"/>
      <c r="P27" s="84">
        <f>AVERAGE(P8:P25)</f>
        <v>6.1535249999999984</v>
      </c>
      <c r="Q27" s="83"/>
      <c r="R27" s="84">
        <f>AVERAGE(R8:R25)</f>
        <v>4.4276111111111112</v>
      </c>
      <c r="S27" s="85"/>
    </row>
    <row r="28" spans="1:19" x14ac:dyDescent="0.3">
      <c r="A28" s="82" t="s">
        <v>28</v>
      </c>
      <c r="B28" s="83"/>
      <c r="C28" s="83"/>
      <c r="D28" s="84">
        <f>MIN(D8:D25)</f>
        <v>0</v>
      </c>
      <c r="E28" s="83"/>
      <c r="F28" s="84">
        <f>MIN(F8:F25)</f>
        <v>0</v>
      </c>
      <c r="G28" s="83"/>
      <c r="H28" s="84">
        <f>MIN(H8:H25)</f>
        <v>-119.1414</v>
      </c>
      <c r="I28" s="83"/>
      <c r="J28" s="84">
        <f>MIN(J8:J25)</f>
        <v>-78.7029</v>
      </c>
      <c r="K28" s="83"/>
      <c r="L28" s="84">
        <f>MIN(L8:L25)</f>
        <v>-59.081099999999999</v>
      </c>
      <c r="M28" s="83"/>
      <c r="N28" s="84">
        <f>MIN(N8:N25)</f>
        <v>-36.0321</v>
      </c>
      <c r="O28" s="83"/>
      <c r="P28" s="84">
        <f>MIN(P8:P25)</f>
        <v>-4.6519000000000004</v>
      </c>
      <c r="Q28" s="83"/>
      <c r="R28" s="84">
        <f>MIN(R8:R25)</f>
        <v>-35.168399999999998</v>
      </c>
      <c r="S28" s="85"/>
    </row>
    <row r="29" spans="1:19" ht="15" thickBot="1" x14ac:dyDescent="0.35">
      <c r="A29" s="86" t="s">
        <v>29</v>
      </c>
      <c r="B29" s="87"/>
      <c r="C29" s="87"/>
      <c r="D29" s="88">
        <f>MAX(D8:D25)</f>
        <v>38.639400000000002</v>
      </c>
      <c r="E29" s="87"/>
      <c r="F29" s="88">
        <f>MAX(F8:F25)</f>
        <v>16.605799999999999</v>
      </c>
      <c r="G29" s="87"/>
      <c r="H29" s="88">
        <f>MAX(H8:H25)</f>
        <v>255.0478</v>
      </c>
      <c r="I29" s="87"/>
      <c r="J29" s="88">
        <f>MAX(J8:J25)</f>
        <v>186.8947</v>
      </c>
      <c r="K29" s="87"/>
      <c r="L29" s="88">
        <f>MAX(L8:L25)</f>
        <v>142.6754</v>
      </c>
      <c r="M29" s="87"/>
      <c r="N29" s="88">
        <f>MAX(N8:N25)</f>
        <v>64.084900000000005</v>
      </c>
      <c r="O29" s="87"/>
      <c r="P29" s="88">
        <f>MAX(P8:P25)</f>
        <v>13.7598</v>
      </c>
      <c r="Q29" s="87"/>
      <c r="R29" s="88">
        <f>MAX(R8:R25)</f>
        <v>9.1150000000000002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44777</v>
      </c>
      <c r="C8" s="60">
        <f>VLOOKUP($A8,'Return Data'!$B$7:$R$2292,4,0)</f>
        <v>16.771000000000001</v>
      </c>
      <c r="D8" s="60">
        <f>VLOOKUP($A8,'Return Data'!$B$7:$R$2292,9,0)</f>
        <v>37.749899999999997</v>
      </c>
      <c r="E8" s="61">
        <f t="shared" ref="E8:E25" si="0">RANK(D8,D$8:D$25,0)</f>
        <v>1</v>
      </c>
      <c r="F8" s="60">
        <f>VLOOKUP($A8,'Return Data'!$B$7:$R$2292,10,0)</f>
        <v>15.71</v>
      </c>
      <c r="G8" s="61">
        <f t="shared" ref="G8:G25" si="1">RANK(F8,F$8:F$25,0)</f>
        <v>1</v>
      </c>
      <c r="H8" s="60">
        <f>VLOOKUP($A8,'Return Data'!$B$7:$R$2292,11,0)</f>
        <v>8.8987999999999996</v>
      </c>
      <c r="I8" s="61">
        <f t="shared" ref="I8:I25" si="2">RANK(H8,H$8:H$25,0)</f>
        <v>4</v>
      </c>
      <c r="J8" s="60">
        <f>VLOOKUP($A8,'Return Data'!$B$7:$R$2292,12,0)</f>
        <v>7.1711</v>
      </c>
      <c r="K8" s="61">
        <f t="shared" ref="K8:K25" si="3">RANK(J8,J$8:J$25,0)</f>
        <v>4</v>
      </c>
      <c r="L8" s="60">
        <f>VLOOKUP($A8,'Return Data'!$B$7:$R$2292,13,0)</f>
        <v>6.7271999999999998</v>
      </c>
      <c r="M8" s="61">
        <f t="shared" ref="M8:M25" si="4">RANK(L8,L$8:L$25,0)</f>
        <v>7</v>
      </c>
      <c r="N8" s="60">
        <f>VLOOKUP($A8,'Return Data'!$B$7:$R$2292,17,0)</f>
        <v>7.8524000000000003</v>
      </c>
      <c r="O8" s="61">
        <f t="shared" ref="O8:O23" si="5">RANK(N8,N$8:N$25,0)</f>
        <v>7</v>
      </c>
      <c r="P8" s="60">
        <f>VLOOKUP($A8,'Return Data'!$B$7:$R$2292,14,0)</f>
        <v>6.2263000000000002</v>
      </c>
      <c r="Q8" s="61">
        <f>RANK(P8,P$8:P$25,0)</f>
        <v>8</v>
      </c>
      <c r="R8" s="60">
        <f>VLOOKUP($A8,'Return Data'!$B$7:$R$2292,16,0)</f>
        <v>7.3250000000000002</v>
      </c>
      <c r="S8" s="62">
        <f t="shared" ref="S8:S25" si="6">RANK(R8,R$8:R$25,0)</f>
        <v>7</v>
      </c>
    </row>
    <row r="9" spans="1:19" x14ac:dyDescent="0.3">
      <c r="A9" s="77" t="s">
        <v>642</v>
      </c>
      <c r="B9" s="59">
        <f>VLOOKUP($A9,'Return Data'!$B$7:$R$2292,3,0)</f>
        <v>44777</v>
      </c>
      <c r="C9" s="60">
        <f>VLOOKUP($A9,'Return Data'!$B$7:$R$2292,4,0)</f>
        <v>0.16289999999999999</v>
      </c>
      <c r="D9" s="60">
        <f>VLOOKUP($A9,'Return Data'!$B$7:$R$2292,9,0)</f>
        <v>0.72319999999999995</v>
      </c>
      <c r="E9" s="61">
        <f t="shared" si="0"/>
        <v>17</v>
      </c>
      <c r="F9" s="60">
        <f>VLOOKUP($A9,'Return Data'!$B$7:$R$2292,10,0)</f>
        <v>0.48770000000000002</v>
      </c>
      <c r="G9" s="61">
        <f t="shared" si="1"/>
        <v>17</v>
      </c>
      <c r="H9" s="60">
        <f>VLOOKUP($A9,'Return Data'!$B$7:$R$2292,11,0)</f>
        <v>-119.1198</v>
      </c>
      <c r="I9" s="61">
        <f t="shared" si="2"/>
        <v>18</v>
      </c>
      <c r="J9" s="60">
        <f>VLOOKUP($A9,'Return Data'!$B$7:$R$2292,12,0)</f>
        <v>-78.688599999999994</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-35.160600000000002</v>
      </c>
      <c r="S9" s="62">
        <f t="shared" si="6"/>
        <v>18</v>
      </c>
    </row>
    <row r="10" spans="1:19" x14ac:dyDescent="0.3">
      <c r="A10" s="77" t="s">
        <v>644</v>
      </c>
      <c r="B10" s="59">
        <f>VLOOKUP($A10,'Return Data'!$B$7:$R$2292,3,0)</f>
        <v>44777</v>
      </c>
      <c r="C10" s="60">
        <f>VLOOKUP($A10,'Return Data'!$B$7:$R$2292,4,0)</f>
        <v>17.337900000000001</v>
      </c>
      <c r="D10" s="60">
        <f>VLOOKUP($A10,'Return Data'!$B$7:$R$2292,9,0)</f>
        <v>9.4467999999999996</v>
      </c>
      <c r="E10" s="61">
        <f t="shared" si="0"/>
        <v>6</v>
      </c>
      <c r="F10" s="60">
        <f>VLOOKUP($A10,'Return Data'!$B$7:$R$2292,10,0)</f>
        <v>5.0848000000000004</v>
      </c>
      <c r="G10" s="61">
        <f t="shared" si="1"/>
        <v>9</v>
      </c>
      <c r="H10" s="60">
        <f>VLOOKUP($A10,'Return Data'!$B$7:$R$2292,11,0)</f>
        <v>3.4220000000000002</v>
      </c>
      <c r="I10" s="61">
        <f t="shared" si="2"/>
        <v>8</v>
      </c>
      <c r="J10" s="60">
        <f>VLOOKUP($A10,'Return Data'!$B$7:$R$2292,12,0)</f>
        <v>3.4016000000000002</v>
      </c>
      <c r="K10" s="61">
        <f t="shared" si="3"/>
        <v>7</v>
      </c>
      <c r="L10" s="60">
        <f>VLOOKUP($A10,'Return Data'!$B$7:$R$2292,13,0)</f>
        <v>3.8285</v>
      </c>
      <c r="M10" s="61">
        <f t="shared" si="4"/>
        <v>12</v>
      </c>
      <c r="N10" s="60">
        <f>VLOOKUP($A10,'Return Data'!$B$7:$R$2292,17,0)</f>
        <v>5.6584000000000003</v>
      </c>
      <c r="O10" s="61">
        <f t="shared" si="5"/>
        <v>11</v>
      </c>
      <c r="P10" s="60">
        <f>VLOOKUP($A10,'Return Data'!$B$7:$R$2292,14,0)</f>
        <v>6.3933999999999997</v>
      </c>
      <c r="Q10" s="61">
        <f t="shared" ref="Q10:Q23" si="7">RANK(P10,P$8:P$25,0)</f>
        <v>7</v>
      </c>
      <c r="R10" s="60">
        <f>VLOOKUP($A10,'Return Data'!$B$7:$R$2292,16,0)</f>
        <v>7.0659000000000001</v>
      </c>
      <c r="S10" s="62">
        <f t="shared" si="6"/>
        <v>8</v>
      </c>
    </row>
    <row r="11" spans="1:19" x14ac:dyDescent="0.3">
      <c r="A11" s="77" t="s">
        <v>1994</v>
      </c>
      <c r="B11" s="59">
        <f>VLOOKUP($A11,'Return Data'!$B$7:$R$2292,3,0)</f>
        <v>44777</v>
      </c>
      <c r="C11" s="60">
        <f>VLOOKUP($A11,'Return Data'!$B$7:$R$2292,4,0)</f>
        <v>17.821300000000001</v>
      </c>
      <c r="D11" s="60">
        <f>VLOOKUP($A11,'Return Data'!$B$7:$R$2292,9,0)</f>
        <v>8.0288000000000004</v>
      </c>
      <c r="E11" s="61">
        <f t="shared" si="0"/>
        <v>11</v>
      </c>
      <c r="F11" s="60">
        <f>VLOOKUP($A11,'Return Data'!$B$7:$R$2292,10,0)</f>
        <v>4.4005000000000001</v>
      </c>
      <c r="G11" s="61">
        <f t="shared" si="1"/>
        <v>10</v>
      </c>
      <c r="H11" s="60">
        <f>VLOOKUP($A11,'Return Data'!$B$7:$R$2292,11,0)</f>
        <v>3.4784999999999999</v>
      </c>
      <c r="I11" s="61">
        <f t="shared" si="2"/>
        <v>7</v>
      </c>
      <c r="J11" s="60">
        <f>VLOOKUP($A11,'Return Data'!$B$7:$R$2292,12,0)</f>
        <v>3.3824000000000001</v>
      </c>
      <c r="K11" s="61">
        <f t="shared" si="3"/>
        <v>8</v>
      </c>
      <c r="L11" s="60">
        <f>VLOOKUP($A11,'Return Data'!$B$7:$R$2292,13,0)</f>
        <v>12.723800000000001</v>
      </c>
      <c r="M11" s="61">
        <f t="shared" si="4"/>
        <v>5</v>
      </c>
      <c r="N11" s="60">
        <f>VLOOKUP($A11,'Return Data'!$B$7:$R$2292,17,0)</f>
        <v>13.105</v>
      </c>
      <c r="O11" s="61">
        <f t="shared" si="5"/>
        <v>3</v>
      </c>
      <c r="P11" s="60">
        <f>VLOOKUP($A11,'Return Data'!$B$7:$R$2292,14,0)</f>
        <v>7.8543000000000003</v>
      </c>
      <c r="Q11" s="61">
        <f t="shared" si="7"/>
        <v>2</v>
      </c>
      <c r="R11" s="60">
        <f>VLOOKUP($A11,'Return Data'!$B$7:$R$2292,16,0)</f>
        <v>7.9707999999999997</v>
      </c>
      <c r="S11" s="62">
        <f t="shared" si="6"/>
        <v>4</v>
      </c>
    </row>
    <row r="12" spans="1:19" x14ac:dyDescent="0.3">
      <c r="A12" s="77" t="s">
        <v>2022</v>
      </c>
      <c r="B12" s="59">
        <f>VLOOKUP($A12,'Return Data'!$B$7:$R$2292,3,0)</f>
        <v>44777</v>
      </c>
      <c r="C12" s="60">
        <f>VLOOKUP($A12,'Return Data'!$B$7:$R$2292,4,0)</f>
        <v>10.3696</v>
      </c>
      <c r="D12" s="60">
        <f>VLOOKUP($A12,'Return Data'!$B$7:$R$2292,9,0)</f>
        <v>7.5305</v>
      </c>
      <c r="E12" s="61">
        <f t="shared" si="0"/>
        <v>14</v>
      </c>
      <c r="F12" s="60">
        <f>VLOOKUP($A12,'Return Data'!$B$7:$R$2292,10,0)</f>
        <v>4.2850000000000001</v>
      </c>
      <c r="G12" s="61">
        <f t="shared" si="1"/>
        <v>11</v>
      </c>
      <c r="H12" s="60">
        <f>VLOOKUP($A12,'Return Data'!$B$7:$R$2292,11,0)</f>
        <v>254.39840000000001</v>
      </c>
      <c r="I12" s="61">
        <f t="shared" si="2"/>
        <v>1</v>
      </c>
      <c r="J12" s="60">
        <f>VLOOKUP($A12,'Return Data'!$B$7:$R$2292,12,0)</f>
        <v>186.21299999999999</v>
      </c>
      <c r="K12" s="61">
        <f t="shared" si="3"/>
        <v>1</v>
      </c>
      <c r="L12" s="60">
        <f>VLOOKUP($A12,'Return Data'!$B$7:$R$2292,13,0)</f>
        <v>141.99199999999999</v>
      </c>
      <c r="M12" s="61">
        <f t="shared" si="4"/>
        <v>1</v>
      </c>
      <c r="N12" s="60">
        <f>VLOOKUP($A12,'Return Data'!$B$7:$R$2292,17,0)</f>
        <v>63.625700000000002</v>
      </c>
      <c r="O12" s="61">
        <f t="shared" si="5"/>
        <v>1</v>
      </c>
      <c r="P12" s="60">
        <f>VLOOKUP($A12,'Return Data'!$B$7:$R$2292,14,0)</f>
        <v>13.443199999999999</v>
      </c>
      <c r="Q12" s="61">
        <f t="shared" si="7"/>
        <v>1</v>
      </c>
      <c r="R12" s="60">
        <f>VLOOKUP($A12,'Return Data'!$B$7:$R$2292,16,0)</f>
        <v>0.48909999999999998</v>
      </c>
      <c r="S12" s="62">
        <f t="shared" si="6"/>
        <v>16</v>
      </c>
    </row>
    <row r="13" spans="1:19" x14ac:dyDescent="0.3">
      <c r="A13" s="77" t="s">
        <v>646</v>
      </c>
      <c r="B13" s="59">
        <f>VLOOKUP($A13,'Return Data'!$B$7:$R$2292,3,0)</f>
        <v>44777</v>
      </c>
      <c r="C13" s="60">
        <f>VLOOKUP($A13,'Return Data'!$B$7:$R$2292,4,0)</f>
        <v>33.116500000000002</v>
      </c>
      <c r="D13" s="60">
        <f>VLOOKUP($A13,'Return Data'!$B$7:$R$2292,9,0)</f>
        <v>7.3699000000000003</v>
      </c>
      <c r="E13" s="61">
        <f t="shared" si="0"/>
        <v>15</v>
      </c>
      <c r="F13" s="60">
        <f>VLOOKUP($A13,'Return Data'!$B$7:$R$2292,10,0)</f>
        <v>4.0420999999999996</v>
      </c>
      <c r="G13" s="61">
        <f t="shared" si="1"/>
        <v>13</v>
      </c>
      <c r="H13" s="60">
        <f>VLOOKUP($A13,'Return Data'!$B$7:$R$2292,11,0)</f>
        <v>15.0761</v>
      </c>
      <c r="I13" s="61">
        <f t="shared" si="2"/>
        <v>2</v>
      </c>
      <c r="J13" s="60">
        <f>VLOOKUP($A13,'Return Data'!$B$7:$R$2292,12,0)</f>
        <v>10.3957</v>
      </c>
      <c r="K13" s="61">
        <f t="shared" si="3"/>
        <v>2</v>
      </c>
      <c r="L13" s="60">
        <f>VLOOKUP($A13,'Return Data'!$B$7:$R$2292,13,0)</f>
        <v>8.0233000000000008</v>
      </c>
      <c r="M13" s="61">
        <f t="shared" si="4"/>
        <v>6</v>
      </c>
      <c r="N13" s="60">
        <f>VLOOKUP($A13,'Return Data'!$B$7:$R$2292,17,0)</f>
        <v>6.7869000000000002</v>
      </c>
      <c r="O13" s="61">
        <f t="shared" si="5"/>
        <v>8</v>
      </c>
      <c r="P13" s="60">
        <f>VLOOKUP($A13,'Return Data'!$B$7:$R$2292,14,0)</f>
        <v>5.8707000000000003</v>
      </c>
      <c r="Q13" s="61">
        <f t="shared" si="7"/>
        <v>9</v>
      </c>
      <c r="R13" s="60">
        <f>VLOOKUP($A13,'Return Data'!$B$7:$R$2292,16,0)</f>
        <v>6.4211</v>
      </c>
      <c r="S13" s="62">
        <f t="shared" si="6"/>
        <v>10</v>
      </c>
    </row>
    <row r="14" spans="1:19" x14ac:dyDescent="0.3">
      <c r="A14" s="77" t="s">
        <v>647</v>
      </c>
      <c r="B14" s="59">
        <f>VLOOKUP($A14,'Return Data'!$B$7:$R$2292,3,0)</f>
        <v>44777</v>
      </c>
      <c r="C14" s="60">
        <f>VLOOKUP($A14,'Return Data'!$B$7:$R$2292,4,0)</f>
        <v>23.890499999999999</v>
      </c>
      <c r="D14" s="60">
        <f>VLOOKUP($A14,'Return Data'!$B$7:$R$2292,9,0)</f>
        <v>7.6189999999999998</v>
      </c>
      <c r="E14" s="61">
        <f t="shared" si="0"/>
        <v>12</v>
      </c>
      <c r="F14" s="60">
        <f>VLOOKUP($A14,'Return Data'!$B$7:$R$2292,10,0)</f>
        <v>6.7470999999999997</v>
      </c>
      <c r="G14" s="61">
        <f t="shared" si="1"/>
        <v>3</v>
      </c>
      <c r="H14" s="60">
        <f>VLOOKUP($A14,'Return Data'!$B$7:$R$2292,11,0)</f>
        <v>11.9062</v>
      </c>
      <c r="I14" s="61">
        <f t="shared" si="2"/>
        <v>3</v>
      </c>
      <c r="J14" s="60">
        <f>VLOOKUP($A14,'Return Data'!$B$7:$R$2292,12,0)</f>
        <v>8.9514999999999993</v>
      </c>
      <c r="K14" s="61">
        <f t="shared" si="3"/>
        <v>3</v>
      </c>
      <c r="L14" s="60">
        <f>VLOOKUP($A14,'Return Data'!$B$7:$R$2292,13,0)</f>
        <v>13.654999999999999</v>
      </c>
      <c r="M14" s="61">
        <f t="shared" si="4"/>
        <v>4</v>
      </c>
      <c r="N14" s="60">
        <f>VLOOKUP($A14,'Return Data'!$B$7:$R$2292,17,0)</f>
        <v>14.1792</v>
      </c>
      <c r="O14" s="61">
        <f t="shared" si="5"/>
        <v>2</v>
      </c>
      <c r="P14" s="60">
        <f>VLOOKUP($A14,'Return Data'!$B$7:$R$2292,14,0)</f>
        <v>6.5563000000000002</v>
      </c>
      <c r="Q14" s="61">
        <f t="shared" si="7"/>
        <v>5</v>
      </c>
      <c r="R14" s="60">
        <f>VLOOKUP($A14,'Return Data'!$B$7:$R$2292,16,0)</f>
        <v>8.5079999999999991</v>
      </c>
      <c r="S14" s="62">
        <f t="shared" si="6"/>
        <v>1</v>
      </c>
    </row>
    <row r="15" spans="1:19" x14ac:dyDescent="0.3">
      <c r="A15" s="77" t="s">
        <v>655</v>
      </c>
      <c r="B15" s="59">
        <f>VLOOKUP($A15,'Return Data'!$B$7:$R$2292,3,0)</f>
        <v>44777</v>
      </c>
      <c r="C15" s="60">
        <f>VLOOKUP($A15,'Return Data'!$B$7:$R$2292,4,0)</f>
        <v>19.544899999999998</v>
      </c>
      <c r="D15" s="60">
        <f>VLOOKUP($A15,'Return Data'!$B$7:$R$2292,9,0)</f>
        <v>11.503</v>
      </c>
      <c r="E15" s="61">
        <f t="shared" si="0"/>
        <v>2</v>
      </c>
      <c r="F15" s="60">
        <f>VLOOKUP($A15,'Return Data'!$B$7:$R$2292,10,0)</f>
        <v>6.1970999999999998</v>
      </c>
      <c r="G15" s="61">
        <f t="shared" si="1"/>
        <v>4</v>
      </c>
      <c r="H15" s="60">
        <f>VLOOKUP($A15,'Return Data'!$B$7:$R$2292,11,0)</f>
        <v>3.1659000000000002</v>
      </c>
      <c r="I15" s="61">
        <f t="shared" si="2"/>
        <v>9</v>
      </c>
      <c r="J15" s="60">
        <f>VLOOKUP($A15,'Return Data'!$B$7:$R$2292,12,0)</f>
        <v>3.0687000000000002</v>
      </c>
      <c r="K15" s="61">
        <f t="shared" si="3"/>
        <v>10</v>
      </c>
      <c r="L15" s="60">
        <f>VLOOKUP($A15,'Return Data'!$B$7:$R$2292,13,0)</f>
        <v>3.7536</v>
      </c>
      <c r="M15" s="61">
        <f t="shared" si="4"/>
        <v>13</v>
      </c>
      <c r="N15" s="60">
        <f>VLOOKUP($A15,'Return Data'!$B$7:$R$2292,17,0)</f>
        <v>6.6257999999999999</v>
      </c>
      <c r="O15" s="61">
        <f t="shared" si="5"/>
        <v>9</v>
      </c>
      <c r="P15" s="60">
        <f>VLOOKUP($A15,'Return Data'!$B$7:$R$2292,14,0)</f>
        <v>7.5430000000000001</v>
      </c>
      <c r="Q15" s="61">
        <f t="shared" si="7"/>
        <v>4</v>
      </c>
      <c r="R15" s="60">
        <f>VLOOKUP($A15,'Return Data'!$B$7:$R$2292,16,0)</f>
        <v>8.3384999999999998</v>
      </c>
      <c r="S15" s="62">
        <f t="shared" si="6"/>
        <v>3</v>
      </c>
    </row>
    <row r="16" spans="1:19" x14ac:dyDescent="0.3">
      <c r="A16" s="77" t="s">
        <v>657</v>
      </c>
      <c r="B16" s="59">
        <f>VLOOKUP($A16,'Return Data'!$B$7:$R$2292,3,0)</f>
        <v>44777</v>
      </c>
      <c r="C16" s="60">
        <f>VLOOKUP($A16,'Return Data'!$B$7:$R$2292,4,0)</f>
        <v>25.508600000000001</v>
      </c>
      <c r="D16" s="60">
        <f>VLOOKUP($A16,'Return Data'!$B$7:$R$2292,9,0)</f>
        <v>11.380699999999999</v>
      </c>
      <c r="E16" s="61">
        <f t="shared" si="0"/>
        <v>3</v>
      </c>
      <c r="F16" s="60">
        <f>VLOOKUP($A16,'Return Data'!$B$7:$R$2292,10,0)</f>
        <v>7.1375000000000002</v>
      </c>
      <c r="G16" s="61">
        <f t="shared" si="1"/>
        <v>2</v>
      </c>
      <c r="H16" s="60">
        <f>VLOOKUP($A16,'Return Data'!$B$7:$R$2292,11,0)</f>
        <v>4.8841000000000001</v>
      </c>
      <c r="I16" s="61">
        <f t="shared" si="2"/>
        <v>5</v>
      </c>
      <c r="J16" s="60">
        <f>VLOOKUP($A16,'Return Data'!$B$7:$R$2292,12,0)</f>
        <v>4.7916999999999996</v>
      </c>
      <c r="K16" s="61">
        <f t="shared" si="3"/>
        <v>5</v>
      </c>
      <c r="L16" s="60">
        <f>VLOOKUP($A16,'Return Data'!$B$7:$R$2292,13,0)</f>
        <v>4.9809999999999999</v>
      </c>
      <c r="M16" s="61">
        <f t="shared" si="4"/>
        <v>8</v>
      </c>
      <c r="N16" s="60">
        <f>VLOOKUP($A16,'Return Data'!$B$7:$R$2292,17,0)</f>
        <v>6.3940999999999999</v>
      </c>
      <c r="O16" s="61">
        <f t="shared" si="5"/>
        <v>10</v>
      </c>
      <c r="P16" s="60">
        <f>VLOOKUP($A16,'Return Data'!$B$7:$R$2292,14,0)</f>
        <v>7.6523000000000003</v>
      </c>
      <c r="Q16" s="61">
        <f t="shared" si="7"/>
        <v>3</v>
      </c>
      <c r="R16" s="60">
        <f>VLOOKUP($A16,'Return Data'!$B$7:$R$2292,16,0)</f>
        <v>8.35</v>
      </c>
      <c r="S16" s="62">
        <f t="shared" si="6"/>
        <v>2</v>
      </c>
    </row>
    <row r="17" spans="1:19" x14ac:dyDescent="0.3">
      <c r="A17" s="77" t="s">
        <v>659</v>
      </c>
      <c r="B17" s="59">
        <f>VLOOKUP($A17,'Return Data'!$B$7:$R$2292,3,0)</f>
        <v>44777</v>
      </c>
      <c r="C17" s="60">
        <f>VLOOKUP($A17,'Return Data'!$B$7:$R$2292,4,0)</f>
        <v>15.338200000000001</v>
      </c>
      <c r="D17" s="60">
        <f>VLOOKUP($A17,'Return Data'!$B$7:$R$2292,9,0)</f>
        <v>9.6821000000000002</v>
      </c>
      <c r="E17" s="61">
        <f t="shared" si="0"/>
        <v>5</v>
      </c>
      <c r="F17" s="60">
        <f>VLOOKUP($A17,'Return Data'!$B$7:$R$2292,10,0)</f>
        <v>5.3663999999999996</v>
      </c>
      <c r="G17" s="61">
        <f t="shared" si="1"/>
        <v>7</v>
      </c>
      <c r="H17" s="60">
        <f>VLOOKUP($A17,'Return Data'!$B$7:$R$2292,11,0)</f>
        <v>2.621</v>
      </c>
      <c r="I17" s="61">
        <f t="shared" si="2"/>
        <v>13</v>
      </c>
      <c r="J17" s="60">
        <f>VLOOKUP($A17,'Return Data'!$B$7:$R$2292,12,0)</f>
        <v>2.5175999999999998</v>
      </c>
      <c r="K17" s="61">
        <f t="shared" si="3"/>
        <v>12</v>
      </c>
      <c r="L17" s="60">
        <f>VLOOKUP($A17,'Return Data'!$B$7:$R$2292,13,0)</f>
        <v>13.939500000000001</v>
      </c>
      <c r="M17" s="61">
        <f t="shared" si="4"/>
        <v>3</v>
      </c>
      <c r="N17" s="60">
        <f>VLOOKUP($A17,'Return Data'!$B$7:$R$2292,17,0)</f>
        <v>10.7349</v>
      </c>
      <c r="O17" s="61">
        <f t="shared" si="5"/>
        <v>5</v>
      </c>
      <c r="P17" s="60">
        <f>VLOOKUP($A17,'Return Data'!$B$7:$R$2292,14,0)</f>
        <v>3.4085000000000001</v>
      </c>
      <c r="Q17" s="61">
        <f t="shared" si="7"/>
        <v>14</v>
      </c>
      <c r="R17" s="60">
        <f>VLOOKUP($A17,'Return Data'!$B$7:$R$2292,16,0)</f>
        <v>5.2069000000000001</v>
      </c>
      <c r="S17" s="62">
        <f t="shared" si="6"/>
        <v>13</v>
      </c>
    </row>
    <row r="18" spans="1:19" x14ac:dyDescent="0.3">
      <c r="A18" s="77" t="s">
        <v>662</v>
      </c>
      <c r="B18" s="59">
        <f>VLOOKUP($A18,'Return Data'!$B$7:$R$2292,3,0)</f>
        <v>44777</v>
      </c>
      <c r="C18" s="60">
        <f>VLOOKUP($A18,'Return Data'!$B$7:$R$2292,4,0)</f>
        <v>13.641999999999999</v>
      </c>
      <c r="D18" s="60">
        <f>VLOOKUP($A18,'Return Data'!$B$7:$R$2292,9,0)</f>
        <v>9.0975999999999999</v>
      </c>
      <c r="E18" s="61">
        <f t="shared" si="0"/>
        <v>8</v>
      </c>
      <c r="F18" s="60">
        <f>VLOOKUP($A18,'Return Data'!$B$7:$R$2292,10,0)</f>
        <v>5.4481999999999999</v>
      </c>
      <c r="G18" s="61">
        <f t="shared" si="1"/>
        <v>5</v>
      </c>
      <c r="H18" s="60">
        <f>VLOOKUP($A18,'Return Data'!$B$7:$R$2292,11,0)</f>
        <v>2.7069999999999999</v>
      </c>
      <c r="I18" s="61">
        <f t="shared" si="2"/>
        <v>11</v>
      </c>
      <c r="J18" s="60">
        <f>VLOOKUP($A18,'Return Data'!$B$7:$R$2292,12,0)</f>
        <v>2.0484</v>
      </c>
      <c r="K18" s="61">
        <f t="shared" si="3"/>
        <v>13</v>
      </c>
      <c r="L18" s="60">
        <f>VLOOKUP($A18,'Return Data'!$B$7:$R$2292,13,0)</f>
        <v>2.6585999999999999</v>
      </c>
      <c r="M18" s="61">
        <f t="shared" si="4"/>
        <v>14</v>
      </c>
      <c r="N18" s="60">
        <f>VLOOKUP($A18,'Return Data'!$B$7:$R$2292,17,0)</f>
        <v>4.0606</v>
      </c>
      <c r="O18" s="61">
        <f t="shared" si="5"/>
        <v>14</v>
      </c>
      <c r="P18" s="60">
        <f>VLOOKUP($A18,'Return Data'!$B$7:$R$2292,14,0)</f>
        <v>5.1672000000000002</v>
      </c>
      <c r="Q18" s="61">
        <f t="shared" si="7"/>
        <v>10</v>
      </c>
      <c r="R18" s="60">
        <f>VLOOKUP($A18,'Return Data'!$B$7:$R$2292,16,0)</f>
        <v>5.8921999999999999</v>
      </c>
      <c r="S18" s="62">
        <f t="shared" si="6"/>
        <v>12</v>
      </c>
    </row>
    <row r="19" spans="1:19" x14ac:dyDescent="0.3">
      <c r="A19" s="77" t="s">
        <v>663</v>
      </c>
      <c r="B19" s="59">
        <f>VLOOKUP($A19,'Return Data'!$B$7:$R$2292,3,0)</f>
        <v>44777</v>
      </c>
      <c r="C19" s="60">
        <f>VLOOKUP($A19,'Return Data'!$B$7:$R$2292,4,0)</f>
        <v>1493.6795</v>
      </c>
      <c r="D19" s="60">
        <f>VLOOKUP($A19,'Return Data'!$B$7:$R$2292,9,0)</f>
        <v>8.3506</v>
      </c>
      <c r="E19" s="61">
        <f t="shared" si="0"/>
        <v>10</v>
      </c>
      <c r="F19" s="60">
        <f>VLOOKUP($A19,'Return Data'!$B$7:$R$2292,10,0)</f>
        <v>4.1749000000000001</v>
      </c>
      <c r="G19" s="61">
        <f t="shared" si="1"/>
        <v>12</v>
      </c>
      <c r="H19" s="60">
        <f>VLOOKUP($A19,'Return Data'!$B$7:$R$2292,11,0)</f>
        <v>1.6435</v>
      </c>
      <c r="I19" s="61">
        <f t="shared" si="2"/>
        <v>15</v>
      </c>
      <c r="J19" s="60">
        <f>VLOOKUP($A19,'Return Data'!$B$7:$R$2292,12,0)</f>
        <v>1.5584</v>
      </c>
      <c r="K19" s="61">
        <f t="shared" si="3"/>
        <v>15</v>
      </c>
      <c r="L19" s="60">
        <f>VLOOKUP($A19,'Return Data'!$B$7:$R$2292,13,0)</f>
        <v>1.9043000000000001</v>
      </c>
      <c r="M19" s="61">
        <f t="shared" si="4"/>
        <v>15</v>
      </c>
      <c r="N19" s="60">
        <f>VLOOKUP($A19,'Return Data'!$B$7:$R$2292,17,0)</f>
        <v>2.7248999999999999</v>
      </c>
      <c r="O19" s="61">
        <f t="shared" si="5"/>
        <v>16</v>
      </c>
      <c r="P19" s="60">
        <f>VLOOKUP($A19,'Return Data'!$B$7:$R$2292,14,0)</f>
        <v>4.6742999999999997</v>
      </c>
      <c r="Q19" s="61">
        <f t="shared" si="7"/>
        <v>12</v>
      </c>
      <c r="R19" s="60">
        <f>VLOOKUP($A19,'Return Data'!$B$7:$R$2292,16,0)</f>
        <v>5.1963999999999997</v>
      </c>
      <c r="S19" s="62">
        <f t="shared" si="6"/>
        <v>14</v>
      </c>
    </row>
    <row r="20" spans="1:19" x14ac:dyDescent="0.3">
      <c r="A20" s="77" t="s">
        <v>665</v>
      </c>
      <c r="B20" s="59">
        <f>VLOOKUP($A20,'Return Data'!$B$7:$R$2292,3,0)</f>
        <v>44777</v>
      </c>
      <c r="C20" s="60">
        <f>VLOOKUP($A20,'Return Data'!$B$7:$R$2292,4,0)</f>
        <v>24.219200000000001</v>
      </c>
      <c r="D20" s="60">
        <f>VLOOKUP($A20,'Return Data'!$B$7:$R$2292,9,0)</f>
        <v>10.194599999999999</v>
      </c>
      <c r="E20" s="61">
        <f t="shared" si="0"/>
        <v>4</v>
      </c>
      <c r="F20" s="60">
        <f>VLOOKUP($A20,'Return Data'!$B$7:$R$2292,10,0)</f>
        <v>3.6636000000000002</v>
      </c>
      <c r="G20" s="61">
        <f t="shared" si="1"/>
        <v>16</v>
      </c>
      <c r="H20" s="60">
        <f>VLOOKUP($A20,'Return Data'!$B$7:$R$2292,11,0)</f>
        <v>-1.8472</v>
      </c>
      <c r="I20" s="61">
        <f t="shared" si="2"/>
        <v>17</v>
      </c>
      <c r="J20" s="60">
        <f>VLOOKUP($A20,'Return Data'!$B$7:$R$2292,12,0)</f>
        <v>-0.21909999999999999</v>
      </c>
      <c r="K20" s="61">
        <f t="shared" si="3"/>
        <v>17</v>
      </c>
      <c r="L20" s="60">
        <f>VLOOKUP($A20,'Return Data'!$B$7:$R$2292,13,0)</f>
        <v>1.2101999999999999</v>
      </c>
      <c r="M20" s="61">
        <f t="shared" si="4"/>
        <v>16</v>
      </c>
      <c r="N20" s="60">
        <f>VLOOKUP($A20,'Return Data'!$B$7:$R$2292,17,0)</f>
        <v>3.8816000000000002</v>
      </c>
      <c r="O20" s="61">
        <f t="shared" si="5"/>
        <v>15</v>
      </c>
      <c r="P20" s="60">
        <f>VLOOKUP($A20,'Return Data'!$B$7:$R$2292,14,0)</f>
        <v>4.9287999999999998</v>
      </c>
      <c r="Q20" s="61">
        <f t="shared" si="7"/>
        <v>11</v>
      </c>
      <c r="R20" s="60">
        <f>VLOOKUP($A20,'Return Data'!$B$7:$R$2292,16,0)</f>
        <v>7.4935999999999998</v>
      </c>
      <c r="S20" s="62">
        <f t="shared" si="6"/>
        <v>5</v>
      </c>
    </row>
    <row r="21" spans="1:19" x14ac:dyDescent="0.3">
      <c r="A21" s="77" t="s">
        <v>1932</v>
      </c>
      <c r="B21" s="59">
        <f>VLOOKUP($A21,'Return Data'!$B$7:$R$2292,3,0)</f>
        <v>44777</v>
      </c>
      <c r="C21" s="60">
        <f>VLOOKUP($A21,'Return Data'!$B$7:$R$2292,4,0)</f>
        <v>23.677099999999999</v>
      </c>
      <c r="D21" s="60">
        <f>VLOOKUP($A21,'Return Data'!$B$7:$R$2292,9,0)</f>
        <v>7.5671999999999997</v>
      </c>
      <c r="E21" s="61">
        <f t="shared" si="0"/>
        <v>13</v>
      </c>
      <c r="F21" s="60">
        <f>VLOOKUP($A21,'Return Data'!$B$7:$R$2292,10,0)</f>
        <v>3.75</v>
      </c>
      <c r="G21" s="61">
        <f t="shared" si="1"/>
        <v>15</v>
      </c>
      <c r="H21" s="60">
        <f>VLOOKUP($A21,'Return Data'!$B$7:$R$2292,11,0)</f>
        <v>2.4769999999999999</v>
      </c>
      <c r="I21" s="61">
        <f t="shared" si="2"/>
        <v>14</v>
      </c>
      <c r="J21" s="60">
        <f>VLOOKUP($A21,'Return Data'!$B$7:$R$2292,12,0)</f>
        <v>1.9824999999999999</v>
      </c>
      <c r="K21" s="61">
        <f t="shared" si="3"/>
        <v>14</v>
      </c>
      <c r="L21" s="60">
        <f>VLOOKUP($A21,'Return Data'!$B$7:$R$2292,13,0)</f>
        <v>4.2346000000000004</v>
      </c>
      <c r="M21" s="61">
        <f t="shared" si="4"/>
        <v>10</v>
      </c>
      <c r="N21" s="60">
        <f>VLOOKUP($A21,'Return Data'!$B$7:$R$2292,17,0)</f>
        <v>5.1376999999999997</v>
      </c>
      <c r="O21" s="61">
        <f t="shared" si="5"/>
        <v>13</v>
      </c>
      <c r="P21" s="60">
        <f>VLOOKUP($A21,'Return Data'!$B$7:$R$2292,14,0)</f>
        <v>3.8855</v>
      </c>
      <c r="Q21" s="61">
        <f t="shared" si="7"/>
        <v>13</v>
      </c>
      <c r="R21" s="60">
        <f>VLOOKUP($A21,'Return Data'!$B$7:$R$2292,16,0)</f>
        <v>6.9488000000000003</v>
      </c>
      <c r="S21" s="62">
        <f t="shared" si="6"/>
        <v>9</v>
      </c>
    </row>
    <row r="22" spans="1:19" x14ac:dyDescent="0.3">
      <c r="A22" s="77" t="s">
        <v>668</v>
      </c>
      <c r="B22" s="59">
        <f>VLOOKUP($A22,'Return Data'!$B$7:$R$2292,3,0)</f>
        <v>44777</v>
      </c>
      <c r="C22" s="60">
        <f>VLOOKUP($A22,'Return Data'!$B$7:$R$2292,4,0)</f>
        <v>27.916499999999999</v>
      </c>
      <c r="D22" s="60">
        <f>VLOOKUP($A22,'Return Data'!$B$7:$R$2292,9,0)</f>
        <v>9.1082999999999998</v>
      </c>
      <c r="E22" s="61">
        <f t="shared" si="0"/>
        <v>7</v>
      </c>
      <c r="F22" s="60">
        <f>VLOOKUP($A22,'Return Data'!$B$7:$R$2292,10,0)</f>
        <v>5.1304999999999996</v>
      </c>
      <c r="G22" s="61">
        <f t="shared" si="1"/>
        <v>8</v>
      </c>
      <c r="H22" s="60">
        <f>VLOOKUP($A22,'Return Data'!$B$7:$R$2292,11,0)</f>
        <v>2.9923999999999999</v>
      </c>
      <c r="I22" s="61">
        <f t="shared" si="2"/>
        <v>10</v>
      </c>
      <c r="J22" s="60">
        <f>VLOOKUP($A22,'Return Data'!$B$7:$R$2292,12,0)</f>
        <v>3.3188</v>
      </c>
      <c r="K22" s="61">
        <f t="shared" si="3"/>
        <v>9</v>
      </c>
      <c r="L22" s="60">
        <f>VLOOKUP($A22,'Return Data'!$B$7:$R$2292,13,0)</f>
        <v>4.2874999999999996</v>
      </c>
      <c r="M22" s="61">
        <f t="shared" si="4"/>
        <v>9</v>
      </c>
      <c r="N22" s="60">
        <f>VLOOKUP($A22,'Return Data'!$B$7:$R$2292,17,0)</f>
        <v>9.7104999999999997</v>
      </c>
      <c r="O22" s="61">
        <f t="shared" si="5"/>
        <v>6</v>
      </c>
      <c r="P22" s="60">
        <f>VLOOKUP($A22,'Return Data'!$B$7:$R$2292,14,0)</f>
        <v>3.1688999999999998</v>
      </c>
      <c r="Q22" s="61">
        <f t="shared" si="7"/>
        <v>15</v>
      </c>
      <c r="R22" s="60">
        <f>VLOOKUP($A22,'Return Data'!$B$7:$R$2292,16,0)</f>
        <v>6.1471</v>
      </c>
      <c r="S22" s="62">
        <f t="shared" si="6"/>
        <v>11</v>
      </c>
    </row>
    <row r="23" spans="1:19" x14ac:dyDescent="0.3">
      <c r="A23" s="77" t="s">
        <v>679</v>
      </c>
      <c r="B23" s="59">
        <f>VLOOKUP($A23,'Return Data'!$B$7:$R$2292,3,0)</f>
        <v>44777</v>
      </c>
      <c r="C23" s="60">
        <f>VLOOKUP($A23,'Return Data'!$B$7:$R$2292,4,0)</f>
        <v>36.4803</v>
      </c>
      <c r="D23" s="60">
        <f>VLOOKUP($A23,'Return Data'!$B$7:$R$2292,9,0)</f>
        <v>8.7171000000000003</v>
      </c>
      <c r="E23" s="61">
        <f t="shared" si="0"/>
        <v>9</v>
      </c>
      <c r="F23" s="60">
        <f>VLOOKUP($A23,'Return Data'!$B$7:$R$2292,10,0)</f>
        <v>5.4283000000000001</v>
      </c>
      <c r="G23" s="61">
        <f t="shared" si="1"/>
        <v>6</v>
      </c>
      <c r="H23" s="60">
        <f>VLOOKUP($A23,'Return Data'!$B$7:$R$2292,11,0)</f>
        <v>3.6450999999999998</v>
      </c>
      <c r="I23" s="61">
        <f t="shared" si="2"/>
        <v>6</v>
      </c>
      <c r="J23" s="60">
        <f>VLOOKUP($A23,'Return Data'!$B$7:$R$2292,12,0)</f>
        <v>3.4413999999999998</v>
      </c>
      <c r="K23" s="61">
        <f t="shared" si="3"/>
        <v>6</v>
      </c>
      <c r="L23" s="60">
        <f>VLOOKUP($A23,'Return Data'!$B$7:$R$2292,13,0)</f>
        <v>3.8702999999999999</v>
      </c>
      <c r="M23" s="61">
        <f t="shared" si="4"/>
        <v>11</v>
      </c>
      <c r="N23" s="60">
        <f>VLOOKUP($A23,'Return Data'!$B$7:$R$2292,17,0)</f>
        <v>5.4682000000000004</v>
      </c>
      <c r="O23" s="61">
        <f t="shared" si="5"/>
        <v>12</v>
      </c>
      <c r="P23" s="60">
        <f>VLOOKUP($A23,'Return Data'!$B$7:$R$2292,14,0)</f>
        <v>6.4889999999999999</v>
      </c>
      <c r="Q23" s="61">
        <f t="shared" si="7"/>
        <v>6</v>
      </c>
      <c r="R23" s="60">
        <f>VLOOKUP($A23,'Return Data'!$B$7:$R$2292,16,0)</f>
        <v>7.4253999999999998</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44777</v>
      </c>
      <c r="C25" s="60">
        <f>VLOOKUP($A25,'Return Data'!$B$7:$R$2292,4,0)</f>
        <v>13.9246</v>
      </c>
      <c r="D25" s="60">
        <f>VLOOKUP($A25,'Return Data'!$B$7:$R$2292,9,0)</f>
        <v>6.9576000000000002</v>
      </c>
      <c r="E25" s="61">
        <f t="shared" si="0"/>
        <v>16</v>
      </c>
      <c r="F25" s="60">
        <f>VLOOKUP($A25,'Return Data'!$B$7:$R$2292,10,0)</f>
        <v>3.8144</v>
      </c>
      <c r="G25" s="61">
        <f t="shared" si="1"/>
        <v>14</v>
      </c>
      <c r="H25" s="60">
        <f>VLOOKUP($A25,'Return Data'!$B$7:$R$2292,11,0)</f>
        <v>2.6720999999999999</v>
      </c>
      <c r="I25" s="61">
        <f t="shared" si="2"/>
        <v>12</v>
      </c>
      <c r="J25" s="60">
        <f>VLOOKUP($A25,'Return Data'!$B$7:$R$2292,12,0)</f>
        <v>2.6848000000000001</v>
      </c>
      <c r="K25" s="61">
        <f t="shared" si="3"/>
        <v>11</v>
      </c>
      <c r="L25" s="60">
        <f>VLOOKUP($A25,'Return Data'!$B$7:$R$2292,13,0)</f>
        <v>19.982800000000001</v>
      </c>
      <c r="M25" s="61">
        <f t="shared" si="4"/>
        <v>2</v>
      </c>
      <c r="N25" s="60">
        <f>VLOOKUP($A25,'Return Data'!$B$7:$R$2292,17,0)</f>
        <v>12.643700000000001</v>
      </c>
      <c r="O25" s="61">
        <f>RANK(N25,N$8:N$25,0)</f>
        <v>4</v>
      </c>
      <c r="P25" s="60">
        <f>VLOOKUP($A25,'Return Data'!$B$7:$R$2292,14,0)</f>
        <v>-5.4047999999999998</v>
      </c>
      <c r="Q25" s="61">
        <f>RANK(P25,P$8:P$25,0)</f>
        <v>16</v>
      </c>
      <c r="R25" s="60">
        <f>VLOOKUP($A25,'Return Data'!$B$7:$R$2292,16,0)</f>
        <v>3.4674999999999998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9.5014944444444431</v>
      </c>
      <c r="E27" s="83"/>
      <c r="F27" s="84">
        <f>AVERAGE(F8:F25)</f>
        <v>5.048227777777778</v>
      </c>
      <c r="G27" s="83"/>
      <c r="H27" s="84">
        <f>AVERAGE(H8:H25)</f>
        <v>11.278950000000002</v>
      </c>
      <c r="I27" s="83"/>
      <c r="J27" s="84">
        <f>AVERAGE(J8:J25)</f>
        <v>9.2233277777777758</v>
      </c>
      <c r="K27" s="83"/>
      <c r="L27" s="84">
        <f>AVERAGE(L8:L25)</f>
        <v>10.483433333333332</v>
      </c>
      <c r="M27" s="83"/>
      <c r="N27" s="84">
        <f>AVERAGE(N8:N25)</f>
        <v>8.386229411764706</v>
      </c>
      <c r="O27" s="83"/>
      <c r="P27" s="84">
        <f>AVERAGE(P8:P25)</f>
        <v>5.4910562499999997</v>
      </c>
      <c r="Q27" s="83"/>
      <c r="R27" s="84">
        <f>AVERAGE(R8:R25)</f>
        <v>3.7269833333333326</v>
      </c>
      <c r="S27" s="85"/>
    </row>
    <row r="28" spans="1:19" x14ac:dyDescent="0.3">
      <c r="A28" s="82" t="s">
        <v>28</v>
      </c>
      <c r="B28" s="83"/>
      <c r="C28" s="83"/>
      <c r="D28" s="84">
        <f>MIN(D8:D25)</f>
        <v>0</v>
      </c>
      <c r="E28" s="83"/>
      <c r="F28" s="84">
        <f>MIN(F8:F25)</f>
        <v>0</v>
      </c>
      <c r="G28" s="83"/>
      <c r="H28" s="84">
        <f>MIN(H8:H25)</f>
        <v>-119.1198</v>
      </c>
      <c r="I28" s="83"/>
      <c r="J28" s="84">
        <f>MIN(J8:J25)</f>
        <v>-78.688599999999994</v>
      </c>
      <c r="K28" s="83"/>
      <c r="L28" s="84">
        <f>MIN(L8:L25)</f>
        <v>-59.070399999999999</v>
      </c>
      <c r="M28" s="83"/>
      <c r="N28" s="84">
        <f>MIN(N8:N25)</f>
        <v>-36.023699999999998</v>
      </c>
      <c r="O28" s="83"/>
      <c r="P28" s="84">
        <f>MIN(P8:P25)</f>
        <v>-5.4047999999999998</v>
      </c>
      <c r="Q28" s="83"/>
      <c r="R28" s="84">
        <f>MIN(R8:R25)</f>
        <v>-35.160600000000002</v>
      </c>
      <c r="S28" s="85"/>
    </row>
    <row r="29" spans="1:19" ht="15" thickBot="1" x14ac:dyDescent="0.35">
      <c r="A29" s="86" t="s">
        <v>29</v>
      </c>
      <c r="B29" s="87"/>
      <c r="C29" s="87"/>
      <c r="D29" s="88">
        <f>MAX(D8:D25)</f>
        <v>37.749899999999997</v>
      </c>
      <c r="E29" s="87"/>
      <c r="F29" s="88">
        <f>MAX(F8:F25)</f>
        <v>15.71</v>
      </c>
      <c r="G29" s="87"/>
      <c r="H29" s="88">
        <f>MAX(H8:H25)</f>
        <v>254.39840000000001</v>
      </c>
      <c r="I29" s="87"/>
      <c r="J29" s="88">
        <f>MAX(J8:J25)</f>
        <v>186.21299999999999</v>
      </c>
      <c r="K29" s="87"/>
      <c r="L29" s="88">
        <f>MAX(L8:L25)</f>
        <v>141.99199999999999</v>
      </c>
      <c r="M29" s="87"/>
      <c r="N29" s="88">
        <f>MAX(N8:N25)</f>
        <v>63.625700000000002</v>
      </c>
      <c r="O29" s="87"/>
      <c r="P29" s="88">
        <f>MAX(P8:P25)</f>
        <v>13.443199999999999</v>
      </c>
      <c r="Q29" s="87"/>
      <c r="R29" s="88">
        <f>MAX(R8:R25)</f>
        <v>8.5079999999999991</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44777</v>
      </c>
      <c r="C8" s="60">
        <f>VLOOKUP($A8,'Return Data'!$B$7:$R$2292,4,0)</f>
        <v>91.756600000000006</v>
      </c>
      <c r="D8" s="60">
        <f>VLOOKUP($A8,'Return Data'!$B$7:$R$2292,9,0)</f>
        <v>10.5191</v>
      </c>
      <c r="E8" s="61">
        <f t="shared" ref="E8:E26" si="0">RANK(D8,D$8:D$26,0)</f>
        <v>4</v>
      </c>
      <c r="F8" s="60">
        <f>VLOOKUP($A8,'Return Data'!$B$7:$R$2292,10,0)</f>
        <v>5.6661999999999999</v>
      </c>
      <c r="G8" s="61">
        <f t="shared" ref="G8:G26" si="1">RANK(F8,F$8:F$26,0)</f>
        <v>5</v>
      </c>
      <c r="H8" s="60">
        <f>VLOOKUP($A8,'Return Data'!$B$7:$R$2292,11,0)</f>
        <v>3.7759</v>
      </c>
      <c r="I8" s="61">
        <f t="shared" ref="I8:I26" si="2">RANK(H8,H$8:H$26,0)</f>
        <v>3</v>
      </c>
      <c r="J8" s="60">
        <f>VLOOKUP($A8,'Return Data'!$B$7:$R$2292,12,0)</f>
        <v>3.2408999999999999</v>
      </c>
      <c r="K8" s="61">
        <f t="shared" ref="K8:K26" si="3">RANK(J8,J$8:J$26,0)</f>
        <v>4</v>
      </c>
      <c r="L8" s="60">
        <f>VLOOKUP($A8,'Return Data'!$B$7:$R$2292,13,0)</f>
        <v>3.3803999999999998</v>
      </c>
      <c r="M8" s="61">
        <f t="shared" ref="M8:M26" si="4">RANK(L8,L$8:L$26,0)</f>
        <v>6</v>
      </c>
      <c r="N8" s="60">
        <f>VLOOKUP($A8,'Return Data'!$B$7:$R$2292,17,0)</f>
        <v>4.5667999999999997</v>
      </c>
      <c r="O8" s="61">
        <f t="shared" ref="O8:O23" si="5">RANK(N8,N$8:N$26,0)</f>
        <v>5</v>
      </c>
      <c r="P8" s="60">
        <f>VLOOKUP($A8,'Return Data'!$B$7:$R$2292,14,0)</f>
        <v>6.9720000000000004</v>
      </c>
      <c r="Q8" s="61">
        <f>RANK(P8,P$8:P$26,0)</f>
        <v>2</v>
      </c>
      <c r="R8" s="60">
        <f>VLOOKUP($A8,'Return Data'!$B$7:$R$2292,16,0)</f>
        <v>8.3469999999999995</v>
      </c>
      <c r="S8" s="62">
        <f t="shared" ref="S8:S26" si="6">RANK(R8,R$8:R$26,0)</f>
        <v>2</v>
      </c>
    </row>
    <row r="9" spans="1:19" x14ac:dyDescent="0.3">
      <c r="A9" s="77" t="s">
        <v>604</v>
      </c>
      <c r="B9" s="59">
        <f>VLOOKUP($A9,'Return Data'!$B$7:$R$2292,3,0)</f>
        <v>44777</v>
      </c>
      <c r="C9" s="60">
        <f>VLOOKUP($A9,'Return Data'!$B$7:$R$2292,4,0)</f>
        <v>14.3834</v>
      </c>
      <c r="D9" s="60">
        <f>VLOOKUP($A9,'Return Data'!$B$7:$R$2292,9,0)</f>
        <v>10.213900000000001</v>
      </c>
      <c r="E9" s="61">
        <f t="shared" si="0"/>
        <v>5</v>
      </c>
      <c r="F9" s="60">
        <f>VLOOKUP($A9,'Return Data'!$B$7:$R$2292,10,0)</f>
        <v>5.7533000000000003</v>
      </c>
      <c r="G9" s="61">
        <f t="shared" si="1"/>
        <v>4</v>
      </c>
      <c r="H9" s="60">
        <f>VLOOKUP($A9,'Return Data'!$B$7:$R$2292,11,0)</f>
        <v>3.8927999999999998</v>
      </c>
      <c r="I9" s="61">
        <f t="shared" si="2"/>
        <v>2</v>
      </c>
      <c r="J9" s="60">
        <f>VLOOKUP($A9,'Return Data'!$B$7:$R$2292,12,0)</f>
        <v>3.6480999999999999</v>
      </c>
      <c r="K9" s="61">
        <f t="shared" si="3"/>
        <v>2</v>
      </c>
      <c r="L9" s="60">
        <f>VLOOKUP($A9,'Return Data'!$B$7:$R$2292,13,0)</f>
        <v>3.8085</v>
      </c>
      <c r="M9" s="61">
        <f t="shared" si="4"/>
        <v>2</v>
      </c>
      <c r="N9" s="60">
        <f>VLOOKUP($A9,'Return Data'!$B$7:$R$2292,17,0)</f>
        <v>4.8525</v>
      </c>
      <c r="O9" s="61">
        <f t="shared" si="5"/>
        <v>3</v>
      </c>
      <c r="P9" s="60">
        <f>VLOOKUP($A9,'Return Data'!$B$7:$R$2292,14,0)</f>
        <v>7.4229000000000003</v>
      </c>
      <c r="Q9" s="61">
        <f>RANK(P9,P$8:P$26,0)</f>
        <v>1</v>
      </c>
      <c r="R9" s="60">
        <f>VLOOKUP($A9,'Return Data'!$B$7:$R$2292,16,0)</f>
        <v>7.4432999999999998</v>
      </c>
      <c r="S9" s="62">
        <f t="shared" si="6"/>
        <v>13</v>
      </c>
    </row>
    <row r="10" spans="1:19" x14ac:dyDescent="0.3">
      <c r="A10" s="77" t="s">
        <v>1966</v>
      </c>
      <c r="B10" s="59">
        <f>VLOOKUP($A10,'Return Data'!$B$7:$R$2292,3,0)</f>
        <v>44777</v>
      </c>
      <c r="C10" s="60">
        <f>VLOOKUP($A10,'Return Data'!$B$7:$R$2292,4,0)</f>
        <v>23.316800000000001</v>
      </c>
      <c r="D10" s="60">
        <f>VLOOKUP($A10,'Return Data'!$B$7:$R$2292,9,0)</f>
        <v>8.4169</v>
      </c>
      <c r="E10" s="61">
        <f t="shared" si="0"/>
        <v>11</v>
      </c>
      <c r="F10" s="60">
        <f>VLOOKUP($A10,'Return Data'!$B$7:$R$2292,10,0)</f>
        <v>4.2008000000000001</v>
      </c>
      <c r="G10" s="61">
        <f t="shared" si="1"/>
        <v>13</v>
      </c>
      <c r="H10" s="60">
        <f>VLOOKUP($A10,'Return Data'!$B$7:$R$2292,11,0)</f>
        <v>1.1944999999999999</v>
      </c>
      <c r="I10" s="61">
        <f t="shared" si="2"/>
        <v>18</v>
      </c>
      <c r="J10" s="60">
        <f>VLOOKUP($A10,'Return Data'!$B$7:$R$2292,12,0)</f>
        <v>0.60429999999999995</v>
      </c>
      <c r="K10" s="61">
        <f t="shared" si="3"/>
        <v>18</v>
      </c>
      <c r="L10" s="60">
        <f>VLOOKUP($A10,'Return Data'!$B$7:$R$2292,13,0)</f>
        <v>1.0754999999999999</v>
      </c>
      <c r="M10" s="61">
        <f t="shared" si="4"/>
        <v>18</v>
      </c>
      <c r="N10" s="60">
        <f>VLOOKUP($A10,'Return Data'!$B$7:$R$2292,17,0)</f>
        <v>2.7086000000000001</v>
      </c>
      <c r="O10" s="61">
        <f t="shared" si="5"/>
        <v>18</v>
      </c>
      <c r="P10" s="60">
        <f>VLOOKUP($A10,'Return Data'!$B$7:$R$2292,14,0)</f>
        <v>5.5258000000000003</v>
      </c>
      <c r="Q10" s="61">
        <f>RANK(P10,P$8:P$26,0)</f>
        <v>15</v>
      </c>
      <c r="R10" s="60">
        <f>VLOOKUP($A10,'Return Data'!$B$7:$R$2292,16,0)</f>
        <v>6.7847999999999997</v>
      </c>
      <c r="S10" s="62">
        <f t="shared" si="6"/>
        <v>17</v>
      </c>
    </row>
    <row r="11" spans="1:19" x14ac:dyDescent="0.3">
      <c r="A11" s="77" t="s">
        <v>606</v>
      </c>
      <c r="B11" s="59">
        <f>VLOOKUP($A11,'Return Data'!$B$7:$R$2292,3,0)</f>
        <v>44777</v>
      </c>
      <c r="C11" s="60">
        <f>VLOOKUP($A11,'Return Data'!$B$7:$R$2292,4,0)</f>
        <v>18.973099999999999</v>
      </c>
      <c r="D11" s="60">
        <f>VLOOKUP($A11,'Return Data'!$B$7:$R$2292,9,0)</f>
        <v>7.7393999999999998</v>
      </c>
      <c r="E11" s="61">
        <f t="shared" si="0"/>
        <v>15</v>
      </c>
      <c r="F11" s="60">
        <f>VLOOKUP($A11,'Return Data'!$B$7:$R$2292,10,0)</f>
        <v>4.3804999999999996</v>
      </c>
      <c r="G11" s="61">
        <f t="shared" si="1"/>
        <v>12</v>
      </c>
      <c r="H11" s="60">
        <f>VLOOKUP($A11,'Return Data'!$B$7:$R$2292,11,0)</f>
        <v>2.8729</v>
      </c>
      <c r="I11" s="61">
        <f t="shared" si="2"/>
        <v>11</v>
      </c>
      <c r="J11" s="60">
        <f>VLOOKUP($A11,'Return Data'!$B$7:$R$2292,12,0)</f>
        <v>2.7847</v>
      </c>
      <c r="K11" s="61">
        <f t="shared" si="3"/>
        <v>10</v>
      </c>
      <c r="L11" s="60">
        <f>VLOOKUP($A11,'Return Data'!$B$7:$R$2292,13,0)</f>
        <v>2.8441000000000001</v>
      </c>
      <c r="M11" s="61">
        <f t="shared" si="4"/>
        <v>13</v>
      </c>
      <c r="N11" s="60">
        <f>VLOOKUP($A11,'Return Data'!$B$7:$R$2292,17,0)</f>
        <v>3.7704</v>
      </c>
      <c r="O11" s="61">
        <f t="shared" si="5"/>
        <v>13</v>
      </c>
      <c r="P11" s="60">
        <f>VLOOKUP($A11,'Return Data'!$B$7:$R$2292,14,0)</f>
        <v>6.0380000000000003</v>
      </c>
      <c r="Q11" s="61">
        <f>RANK(P11,P$8:P$26,0)</f>
        <v>14</v>
      </c>
      <c r="R11" s="60">
        <f>VLOOKUP($A11,'Return Data'!$B$7:$R$2292,16,0)</f>
        <v>7.8322000000000003</v>
      </c>
      <c r="S11" s="62">
        <f t="shared" si="6"/>
        <v>7</v>
      </c>
    </row>
    <row r="12" spans="1:19" x14ac:dyDescent="0.3">
      <c r="A12" s="77" t="s">
        <v>608</v>
      </c>
      <c r="B12" s="59">
        <f>VLOOKUP($A12,'Return Data'!$B$7:$R$2292,3,0)</f>
        <v>44777</v>
      </c>
      <c r="C12" s="60">
        <f>VLOOKUP($A12,'Return Data'!$B$7:$R$2292,4,0)</f>
        <v>13.2262</v>
      </c>
      <c r="D12" s="60">
        <f>VLOOKUP($A12,'Return Data'!$B$7:$R$2292,9,0)</f>
        <v>16.9682</v>
      </c>
      <c r="E12" s="61">
        <f t="shared" si="0"/>
        <v>1</v>
      </c>
      <c r="F12" s="60">
        <f>VLOOKUP($A12,'Return Data'!$B$7:$R$2292,10,0)</f>
        <v>7.5126999999999997</v>
      </c>
      <c r="G12" s="61">
        <f t="shared" si="1"/>
        <v>2</v>
      </c>
      <c r="H12" s="60">
        <f>VLOOKUP($A12,'Return Data'!$B$7:$R$2292,11,0)</f>
        <v>1.2333000000000001</v>
      </c>
      <c r="I12" s="61">
        <f t="shared" si="2"/>
        <v>17</v>
      </c>
      <c r="J12" s="60">
        <f>VLOOKUP($A12,'Return Data'!$B$7:$R$2292,12,0)</f>
        <v>1.3562000000000001</v>
      </c>
      <c r="K12" s="61">
        <f t="shared" si="3"/>
        <v>17</v>
      </c>
      <c r="L12" s="60">
        <f>VLOOKUP($A12,'Return Data'!$B$7:$R$2292,13,0)</f>
        <v>1.8676999999999999</v>
      </c>
      <c r="M12" s="61">
        <f t="shared" si="4"/>
        <v>17</v>
      </c>
      <c r="N12" s="60">
        <f>VLOOKUP($A12,'Return Data'!$B$7:$R$2292,17,0)</f>
        <v>3.1949999999999998</v>
      </c>
      <c r="O12" s="61">
        <f t="shared" si="5"/>
        <v>17</v>
      </c>
      <c r="P12" s="60"/>
      <c r="Q12" s="61"/>
      <c r="R12" s="60">
        <f>VLOOKUP($A12,'Return Data'!$B$7:$R$2292,16,0)</f>
        <v>7.4302000000000001</v>
      </c>
      <c r="S12" s="62">
        <f t="shared" si="6"/>
        <v>15</v>
      </c>
    </row>
    <row r="13" spans="1:19" x14ac:dyDescent="0.3">
      <c r="A13" s="77" t="s">
        <v>613</v>
      </c>
      <c r="B13" s="59">
        <f>VLOOKUP($A13,'Return Data'!$B$7:$R$2292,3,0)</f>
        <v>44777</v>
      </c>
      <c r="C13" s="60">
        <f>VLOOKUP($A13,'Return Data'!$B$7:$R$2292,4,0)</f>
        <v>86.130200000000002</v>
      </c>
      <c r="D13" s="60">
        <f>VLOOKUP($A13,'Return Data'!$B$7:$R$2292,9,0)</f>
        <v>9.3406000000000002</v>
      </c>
      <c r="E13" s="61">
        <f t="shared" si="0"/>
        <v>7</v>
      </c>
      <c r="F13" s="60">
        <f>VLOOKUP($A13,'Return Data'!$B$7:$R$2292,10,0)</f>
        <v>4.7915000000000001</v>
      </c>
      <c r="G13" s="61">
        <f t="shared" si="1"/>
        <v>11</v>
      </c>
      <c r="H13" s="60">
        <f>VLOOKUP($A13,'Return Data'!$B$7:$R$2292,11,0)</f>
        <v>3.2930000000000001</v>
      </c>
      <c r="I13" s="61">
        <f t="shared" si="2"/>
        <v>7</v>
      </c>
      <c r="J13" s="60">
        <f>VLOOKUP($A13,'Return Data'!$B$7:$R$2292,12,0)</f>
        <v>3.1454</v>
      </c>
      <c r="K13" s="61">
        <f t="shared" si="3"/>
        <v>5</v>
      </c>
      <c r="L13" s="60">
        <f>VLOOKUP($A13,'Return Data'!$B$7:$R$2292,13,0)</f>
        <v>3.3331</v>
      </c>
      <c r="M13" s="61">
        <f t="shared" si="4"/>
        <v>7</v>
      </c>
      <c r="N13" s="60">
        <f>VLOOKUP($A13,'Return Data'!$B$7:$R$2292,17,0)</f>
        <v>4.9805000000000001</v>
      </c>
      <c r="O13" s="61">
        <f t="shared" si="5"/>
        <v>2</v>
      </c>
      <c r="P13" s="60">
        <f>VLOOKUP($A13,'Return Data'!$B$7:$R$2292,14,0)</f>
        <v>6.1961000000000004</v>
      </c>
      <c r="Q13" s="61">
        <f t="shared" ref="Q13:Q21" si="7">RANK(P13,P$8:P$26,0)</f>
        <v>13</v>
      </c>
      <c r="R13" s="60">
        <f>VLOOKUP($A13,'Return Data'!$B$7:$R$2292,16,0)</f>
        <v>8.6328999999999994</v>
      </c>
      <c r="S13" s="62">
        <f t="shared" si="6"/>
        <v>1</v>
      </c>
    </row>
    <row r="14" spans="1:19" x14ac:dyDescent="0.3">
      <c r="A14" s="77" t="s">
        <v>616</v>
      </c>
      <c r="B14" s="59">
        <f>VLOOKUP($A14,'Return Data'!$B$7:$R$2292,3,0)</f>
        <v>44777</v>
      </c>
      <c r="C14" s="60">
        <f>VLOOKUP($A14,'Return Data'!$B$7:$R$2292,4,0)</f>
        <v>26.5337</v>
      </c>
      <c r="D14" s="60">
        <f>VLOOKUP($A14,'Return Data'!$B$7:$R$2292,9,0)</f>
        <v>11.235300000000001</v>
      </c>
      <c r="E14" s="61">
        <f t="shared" si="0"/>
        <v>3</v>
      </c>
      <c r="F14" s="60">
        <f>VLOOKUP($A14,'Return Data'!$B$7:$R$2292,10,0)</f>
        <v>5.8352000000000004</v>
      </c>
      <c r="G14" s="61">
        <f t="shared" si="1"/>
        <v>3</v>
      </c>
      <c r="H14" s="60">
        <f>VLOOKUP($A14,'Return Data'!$B$7:$R$2292,11,0)</f>
        <v>2.8588</v>
      </c>
      <c r="I14" s="61">
        <f t="shared" si="2"/>
        <v>12</v>
      </c>
      <c r="J14" s="60">
        <f>VLOOKUP($A14,'Return Data'!$B$7:$R$2292,12,0)</f>
        <v>2.3111999999999999</v>
      </c>
      <c r="K14" s="61">
        <f t="shared" si="3"/>
        <v>13</v>
      </c>
      <c r="L14" s="60">
        <f>VLOOKUP($A14,'Return Data'!$B$7:$R$2292,13,0)</f>
        <v>3.0015000000000001</v>
      </c>
      <c r="M14" s="61">
        <f t="shared" si="4"/>
        <v>9</v>
      </c>
      <c r="N14" s="60">
        <f>VLOOKUP($A14,'Return Data'!$B$7:$R$2292,17,0)</f>
        <v>4.1909000000000001</v>
      </c>
      <c r="O14" s="61">
        <f t="shared" si="5"/>
        <v>8</v>
      </c>
      <c r="P14" s="60">
        <f>VLOOKUP($A14,'Return Data'!$B$7:$R$2292,14,0)</f>
        <v>6.6736000000000004</v>
      </c>
      <c r="Q14" s="61">
        <f t="shared" si="7"/>
        <v>6</v>
      </c>
      <c r="R14" s="60">
        <f>VLOOKUP($A14,'Return Data'!$B$7:$R$2292,16,0)</f>
        <v>8.2057000000000002</v>
      </c>
      <c r="S14" s="62">
        <f t="shared" si="6"/>
        <v>4</v>
      </c>
    </row>
    <row r="15" spans="1:19" x14ac:dyDescent="0.3">
      <c r="A15" s="77" t="s">
        <v>618</v>
      </c>
      <c r="B15" s="59">
        <f>VLOOKUP($A15,'Return Data'!$B$7:$R$2292,3,0)</f>
        <v>44777</v>
      </c>
      <c r="C15" s="60">
        <f>VLOOKUP($A15,'Return Data'!$B$7:$R$2292,4,0)</f>
        <v>24.8325</v>
      </c>
      <c r="D15" s="60">
        <f>VLOOKUP($A15,'Return Data'!$B$7:$R$2292,9,0)</f>
        <v>8.1881000000000004</v>
      </c>
      <c r="E15" s="61">
        <f t="shared" si="0"/>
        <v>13</v>
      </c>
      <c r="F15" s="60">
        <f>VLOOKUP($A15,'Return Data'!$B$7:$R$2292,10,0)</f>
        <v>5.4105999999999996</v>
      </c>
      <c r="G15" s="61">
        <f t="shared" si="1"/>
        <v>8</v>
      </c>
      <c r="H15" s="60">
        <f>VLOOKUP($A15,'Return Data'!$B$7:$R$2292,11,0)</f>
        <v>4.3936000000000002</v>
      </c>
      <c r="I15" s="61">
        <f t="shared" si="2"/>
        <v>1</v>
      </c>
      <c r="J15" s="60">
        <f>VLOOKUP($A15,'Return Data'!$B$7:$R$2292,12,0)</f>
        <v>3.0672000000000001</v>
      </c>
      <c r="K15" s="61">
        <f t="shared" si="3"/>
        <v>6</v>
      </c>
      <c r="L15" s="60">
        <f>VLOOKUP($A15,'Return Data'!$B$7:$R$2292,13,0)</f>
        <v>3.7038000000000002</v>
      </c>
      <c r="M15" s="61">
        <f t="shared" si="4"/>
        <v>3</v>
      </c>
      <c r="N15" s="60">
        <f>VLOOKUP($A15,'Return Data'!$B$7:$R$2292,17,0)</f>
        <v>4.4725999999999999</v>
      </c>
      <c r="O15" s="61">
        <f t="shared" si="5"/>
        <v>6</v>
      </c>
      <c r="P15" s="60">
        <f>VLOOKUP($A15,'Return Data'!$B$7:$R$2292,14,0)</f>
        <v>6.7797999999999998</v>
      </c>
      <c r="Q15" s="61">
        <f t="shared" si="7"/>
        <v>3</v>
      </c>
      <c r="R15" s="60">
        <f>VLOOKUP($A15,'Return Data'!$B$7:$R$2292,16,0)</f>
        <v>8.2542000000000009</v>
      </c>
      <c r="S15" s="62">
        <f t="shared" si="6"/>
        <v>3</v>
      </c>
    </row>
    <row r="16" spans="1:19" x14ac:dyDescent="0.3">
      <c r="A16" s="77" t="s">
        <v>619</v>
      </c>
      <c r="B16" s="59">
        <f>VLOOKUP($A16,'Return Data'!$B$7:$R$2292,3,0)</f>
        <v>44777</v>
      </c>
      <c r="C16" s="60">
        <f>VLOOKUP($A16,'Return Data'!$B$7:$R$2292,4,0)</f>
        <v>16.033300000000001</v>
      </c>
      <c r="D16" s="60">
        <f>VLOOKUP($A16,'Return Data'!$B$7:$R$2292,9,0)</f>
        <v>8.6252999999999993</v>
      </c>
      <c r="E16" s="61">
        <f t="shared" si="0"/>
        <v>9</v>
      </c>
      <c r="F16" s="60">
        <f>VLOOKUP($A16,'Return Data'!$B$7:$R$2292,10,0)</f>
        <v>3.8275000000000001</v>
      </c>
      <c r="G16" s="61">
        <f t="shared" si="1"/>
        <v>17</v>
      </c>
      <c r="H16" s="60">
        <f>VLOOKUP($A16,'Return Data'!$B$7:$R$2292,11,0)</f>
        <v>1.9339</v>
      </c>
      <c r="I16" s="61">
        <f t="shared" si="2"/>
        <v>15</v>
      </c>
      <c r="J16" s="60">
        <f>VLOOKUP($A16,'Return Data'!$B$7:$R$2292,12,0)</f>
        <v>2.1322999999999999</v>
      </c>
      <c r="K16" s="61">
        <f t="shared" si="3"/>
        <v>14</v>
      </c>
      <c r="L16" s="60">
        <f>VLOOKUP($A16,'Return Data'!$B$7:$R$2292,13,0)</f>
        <v>2.4969999999999999</v>
      </c>
      <c r="M16" s="61">
        <f t="shared" si="4"/>
        <v>15</v>
      </c>
      <c r="N16" s="60">
        <f>VLOOKUP($A16,'Return Data'!$B$7:$R$2292,17,0)</f>
        <v>3.9064000000000001</v>
      </c>
      <c r="O16" s="61">
        <f t="shared" si="5"/>
        <v>12</v>
      </c>
      <c r="P16" s="60">
        <f>VLOOKUP($A16,'Return Data'!$B$7:$R$2292,14,0)</f>
        <v>6.5646000000000004</v>
      </c>
      <c r="Q16" s="61">
        <f t="shared" si="7"/>
        <v>8</v>
      </c>
      <c r="R16" s="60">
        <f>VLOOKUP($A16,'Return Data'!$B$7:$R$2292,16,0)</f>
        <v>7.4565000000000001</v>
      </c>
      <c r="S16" s="62">
        <f t="shared" si="6"/>
        <v>12</v>
      </c>
    </row>
    <row r="17" spans="1:19" x14ac:dyDescent="0.3">
      <c r="A17" s="77" t="s">
        <v>622</v>
      </c>
      <c r="B17" s="59">
        <f>VLOOKUP($A17,'Return Data'!$B$7:$R$2292,3,0)</f>
        <v>44777</v>
      </c>
      <c r="C17" s="60">
        <f>VLOOKUP($A17,'Return Data'!$B$7:$R$2292,4,0)</f>
        <v>2740.069</v>
      </c>
      <c r="D17" s="60">
        <f>VLOOKUP($A17,'Return Data'!$B$7:$R$2292,9,0)</f>
        <v>8.6949000000000005</v>
      </c>
      <c r="E17" s="61">
        <f t="shared" si="0"/>
        <v>8</v>
      </c>
      <c r="F17" s="60">
        <f>VLOOKUP($A17,'Return Data'!$B$7:$R$2292,10,0)</f>
        <v>4.1535000000000002</v>
      </c>
      <c r="G17" s="61">
        <f t="shared" si="1"/>
        <v>14</v>
      </c>
      <c r="H17" s="60">
        <f>VLOOKUP($A17,'Return Data'!$B$7:$R$2292,11,0)</f>
        <v>2.5226000000000002</v>
      </c>
      <c r="I17" s="61">
        <f t="shared" si="2"/>
        <v>14</v>
      </c>
      <c r="J17" s="60">
        <f>VLOOKUP($A17,'Return Data'!$B$7:$R$2292,12,0)</f>
        <v>2.4239000000000002</v>
      </c>
      <c r="K17" s="61">
        <f t="shared" si="3"/>
        <v>12</v>
      </c>
      <c r="L17" s="60">
        <f>VLOOKUP($A17,'Return Data'!$B$7:$R$2292,13,0)</f>
        <v>2.6191</v>
      </c>
      <c r="M17" s="61">
        <f t="shared" si="4"/>
        <v>14</v>
      </c>
      <c r="N17" s="60">
        <f>VLOOKUP($A17,'Return Data'!$B$7:$R$2292,17,0)</f>
        <v>3.9222999999999999</v>
      </c>
      <c r="O17" s="61">
        <f t="shared" si="5"/>
        <v>11</v>
      </c>
      <c r="P17" s="60">
        <f>VLOOKUP($A17,'Return Data'!$B$7:$R$2292,14,0)</f>
        <v>6.3868999999999998</v>
      </c>
      <c r="Q17" s="61">
        <f t="shared" si="7"/>
        <v>11</v>
      </c>
      <c r="R17" s="60">
        <f>VLOOKUP($A17,'Return Data'!$B$7:$R$2292,16,0)</f>
        <v>7.4306000000000001</v>
      </c>
      <c r="S17" s="62">
        <f t="shared" si="6"/>
        <v>14</v>
      </c>
    </row>
    <row r="18" spans="1:19" x14ac:dyDescent="0.3">
      <c r="A18" s="77" t="s">
        <v>624</v>
      </c>
      <c r="B18" s="59">
        <f>VLOOKUP($A18,'Return Data'!$B$7:$R$2292,3,0)</f>
        <v>44777</v>
      </c>
      <c r="C18" s="60">
        <f>VLOOKUP($A18,'Return Data'!$B$7:$R$2292,4,0)</f>
        <v>3152.4205999999999</v>
      </c>
      <c r="D18" s="60">
        <f>VLOOKUP($A18,'Return Data'!$B$7:$R$2292,9,0)</f>
        <v>8.2531999999999996</v>
      </c>
      <c r="E18" s="61">
        <f t="shared" si="0"/>
        <v>12</v>
      </c>
      <c r="F18" s="60">
        <f>VLOOKUP($A18,'Return Data'!$B$7:$R$2292,10,0)</f>
        <v>4.9687000000000001</v>
      </c>
      <c r="G18" s="61">
        <f t="shared" si="1"/>
        <v>9</v>
      </c>
      <c r="H18" s="60">
        <f>VLOOKUP($A18,'Return Data'!$B$7:$R$2292,11,0)</f>
        <v>3.1208</v>
      </c>
      <c r="I18" s="61">
        <f t="shared" si="2"/>
        <v>8</v>
      </c>
      <c r="J18" s="60">
        <f>VLOOKUP($A18,'Return Data'!$B$7:$R$2292,12,0)</f>
        <v>2.9049999999999998</v>
      </c>
      <c r="K18" s="61">
        <f t="shared" si="3"/>
        <v>9</v>
      </c>
      <c r="L18" s="60">
        <f>VLOOKUP($A18,'Return Data'!$B$7:$R$2292,13,0)</f>
        <v>3.4359000000000002</v>
      </c>
      <c r="M18" s="61">
        <f t="shared" si="4"/>
        <v>5</v>
      </c>
      <c r="N18" s="60">
        <f>VLOOKUP($A18,'Return Data'!$B$7:$R$2292,17,0)</f>
        <v>4.4104999999999999</v>
      </c>
      <c r="O18" s="61">
        <f t="shared" si="5"/>
        <v>7</v>
      </c>
      <c r="P18" s="60">
        <f>VLOOKUP($A18,'Return Data'!$B$7:$R$2292,14,0)</f>
        <v>6.3772000000000002</v>
      </c>
      <c r="Q18" s="61">
        <f t="shared" si="7"/>
        <v>12</v>
      </c>
      <c r="R18" s="60">
        <f>VLOOKUP($A18,'Return Data'!$B$7:$R$2292,16,0)</f>
        <v>8.1190999999999995</v>
      </c>
      <c r="S18" s="62">
        <f t="shared" si="6"/>
        <v>5</v>
      </c>
    </row>
    <row r="19" spans="1:19" x14ac:dyDescent="0.3">
      <c r="A19" s="77" t="s">
        <v>625</v>
      </c>
      <c r="B19" s="59">
        <f>VLOOKUP($A19,'Return Data'!$B$7:$R$2292,3,0)</f>
        <v>44777</v>
      </c>
      <c r="C19" s="60">
        <f>VLOOKUP($A19,'Return Data'!$B$7:$R$2292,4,0)</f>
        <v>62.705300000000001</v>
      </c>
      <c r="D19" s="60">
        <f>VLOOKUP($A19,'Return Data'!$B$7:$R$2292,9,0)</f>
        <v>15.963699999999999</v>
      </c>
      <c r="E19" s="61">
        <f t="shared" si="0"/>
        <v>2</v>
      </c>
      <c r="F19" s="60">
        <f>VLOOKUP($A19,'Return Data'!$B$7:$R$2292,10,0)</f>
        <v>10.1114</v>
      </c>
      <c r="G19" s="61">
        <f t="shared" si="1"/>
        <v>1</v>
      </c>
      <c r="H19" s="60">
        <f>VLOOKUP($A19,'Return Data'!$B$7:$R$2292,11,0)</f>
        <v>3.1164000000000001</v>
      </c>
      <c r="I19" s="61">
        <f t="shared" si="2"/>
        <v>9</v>
      </c>
      <c r="J19" s="60">
        <f>VLOOKUP($A19,'Return Data'!$B$7:$R$2292,12,0)</f>
        <v>1.3873</v>
      </c>
      <c r="K19" s="61">
        <f t="shared" si="3"/>
        <v>16</v>
      </c>
      <c r="L19" s="60">
        <f>VLOOKUP($A19,'Return Data'!$B$7:$R$2292,13,0)</f>
        <v>2.9556</v>
      </c>
      <c r="M19" s="61">
        <f t="shared" si="4"/>
        <v>11</v>
      </c>
      <c r="N19" s="60">
        <f>VLOOKUP($A19,'Return Data'!$B$7:$R$2292,17,0)</f>
        <v>3.2827999999999999</v>
      </c>
      <c r="O19" s="61">
        <f t="shared" si="5"/>
        <v>16</v>
      </c>
      <c r="P19" s="60">
        <f>VLOOKUP($A19,'Return Data'!$B$7:$R$2292,14,0)</f>
        <v>6.4747000000000003</v>
      </c>
      <c r="Q19" s="61">
        <f t="shared" si="7"/>
        <v>9</v>
      </c>
      <c r="R19" s="60">
        <f>VLOOKUP($A19,'Return Data'!$B$7:$R$2292,16,0)</f>
        <v>7.7374999999999998</v>
      </c>
      <c r="S19" s="62">
        <f t="shared" si="6"/>
        <v>9</v>
      </c>
    </row>
    <row r="20" spans="1:19" x14ac:dyDescent="0.3">
      <c r="A20" t="s">
        <v>1651</v>
      </c>
      <c r="B20" s="59">
        <f>VLOOKUP($A20,'Return Data'!$B$7:$R$2292,3,0)</f>
        <v>44777</v>
      </c>
      <c r="C20" s="60">
        <f>VLOOKUP($A20,'Return Data'!$B$7:$R$2292,4,0)</f>
        <v>49.955599999999997</v>
      </c>
      <c r="D20" s="60">
        <f>VLOOKUP($A20,'Return Data'!$B$7:$R$2292,9,0)</f>
        <v>9.8607999999999993</v>
      </c>
      <c r="E20" s="61">
        <f t="shared" si="0"/>
        <v>6</v>
      </c>
      <c r="F20" s="60">
        <f>VLOOKUP($A20,'Return Data'!$B$7:$R$2292,10,0)</f>
        <v>5.6292999999999997</v>
      </c>
      <c r="G20" s="61">
        <f t="shared" si="1"/>
        <v>6</v>
      </c>
      <c r="H20" s="60">
        <f>VLOOKUP($A20,'Return Data'!$B$7:$R$2292,11,0)</f>
        <v>3.6444999999999999</v>
      </c>
      <c r="I20" s="61">
        <f t="shared" si="2"/>
        <v>5</v>
      </c>
      <c r="J20" s="60">
        <f>VLOOKUP($A20,'Return Data'!$B$7:$R$2292,12,0)</f>
        <v>3.7241</v>
      </c>
      <c r="K20" s="61">
        <f t="shared" si="3"/>
        <v>1</v>
      </c>
      <c r="L20" s="60">
        <f>VLOOKUP($A20,'Return Data'!$B$7:$R$2292,13,0)</f>
        <v>3.9323000000000001</v>
      </c>
      <c r="M20" s="61">
        <f t="shared" si="4"/>
        <v>1</v>
      </c>
      <c r="N20" s="60">
        <f>VLOOKUP($A20,'Return Data'!$B$7:$R$2292,17,0)</f>
        <v>5.3665000000000003</v>
      </c>
      <c r="O20" s="61">
        <f t="shared" si="5"/>
        <v>1</v>
      </c>
      <c r="P20" s="60">
        <f>VLOOKUP($A20,'Return Data'!$B$7:$R$2292,14,0)</f>
        <v>6.6506999999999996</v>
      </c>
      <c r="Q20" s="61">
        <f t="shared" si="7"/>
        <v>7</v>
      </c>
      <c r="R20" s="60">
        <f>VLOOKUP($A20,'Return Data'!$B$7:$R$2292,16,0)</f>
        <v>7.9996</v>
      </c>
      <c r="S20" s="62">
        <f t="shared" si="6"/>
        <v>6</v>
      </c>
    </row>
    <row r="21" spans="1:19" x14ac:dyDescent="0.3">
      <c r="A21" s="77" t="s">
        <v>1943</v>
      </c>
      <c r="B21" s="59">
        <f>VLOOKUP($A21,'Return Data'!$B$7:$R$2292,3,0)</f>
        <v>44777</v>
      </c>
      <c r="C21" s="60">
        <f>VLOOKUP($A21,'Return Data'!$B$7:$R$2292,4,0)</f>
        <v>38.7393</v>
      </c>
      <c r="D21" s="60">
        <f>VLOOKUP($A21,'Return Data'!$B$7:$R$2292,9,0)</f>
        <v>7.8140000000000001</v>
      </c>
      <c r="E21" s="61">
        <f t="shared" si="0"/>
        <v>14</v>
      </c>
      <c r="F21" s="60">
        <f>VLOOKUP($A21,'Return Data'!$B$7:$R$2292,10,0)</f>
        <v>5.4157999999999999</v>
      </c>
      <c r="G21" s="61">
        <f t="shared" si="1"/>
        <v>7</v>
      </c>
      <c r="H21" s="60">
        <f>VLOOKUP($A21,'Return Data'!$B$7:$R$2292,11,0)</f>
        <v>3.7006000000000001</v>
      </c>
      <c r="I21" s="61">
        <f t="shared" si="2"/>
        <v>4</v>
      </c>
      <c r="J21" s="60">
        <f>VLOOKUP($A21,'Return Data'!$B$7:$R$2292,12,0)</f>
        <v>3.4903</v>
      </c>
      <c r="K21" s="61">
        <f t="shared" si="3"/>
        <v>3</v>
      </c>
      <c r="L21" s="60">
        <f>VLOOKUP($A21,'Return Data'!$B$7:$R$2292,13,0)</f>
        <v>3.657</v>
      </c>
      <c r="M21" s="61">
        <f t="shared" si="4"/>
        <v>4</v>
      </c>
      <c r="N21" s="60">
        <f>VLOOKUP($A21,'Return Data'!$B$7:$R$2292,17,0)</f>
        <v>4.8449</v>
      </c>
      <c r="O21" s="61">
        <f t="shared" si="5"/>
        <v>4</v>
      </c>
      <c r="P21" s="60">
        <f>VLOOKUP($A21,'Return Data'!$B$7:$R$2292,14,0)</f>
        <v>6.7576999999999998</v>
      </c>
      <c r="Q21" s="61">
        <f t="shared" si="7"/>
        <v>5</v>
      </c>
      <c r="R21" s="60">
        <f>VLOOKUP($A21,'Return Data'!$B$7:$R$2292,16,0)</f>
        <v>7.6364000000000001</v>
      </c>
      <c r="S21" s="62">
        <f t="shared" si="6"/>
        <v>11</v>
      </c>
    </row>
    <row r="22" spans="1:19" x14ac:dyDescent="0.3">
      <c r="A22" s="77" t="s">
        <v>627</v>
      </c>
      <c r="B22" s="59">
        <f>VLOOKUP($A22,'Return Data'!$B$7:$R$2292,3,0)</f>
        <v>44777</v>
      </c>
      <c r="C22" s="60">
        <f>VLOOKUP($A22,'Return Data'!$B$7:$R$2292,4,0)</f>
        <v>12.8338</v>
      </c>
      <c r="D22" s="60">
        <f>VLOOKUP($A22,'Return Data'!$B$7:$R$2292,9,0)</f>
        <v>7.0141</v>
      </c>
      <c r="E22" s="61">
        <f t="shared" si="0"/>
        <v>17</v>
      </c>
      <c r="F22" s="60">
        <f>VLOOKUP($A22,'Return Data'!$B$7:$R$2292,10,0)</f>
        <v>4.1040999999999999</v>
      </c>
      <c r="G22" s="61">
        <f t="shared" si="1"/>
        <v>15</v>
      </c>
      <c r="H22" s="60">
        <f>VLOOKUP($A22,'Return Data'!$B$7:$R$2292,11,0)</f>
        <v>2.7425999999999999</v>
      </c>
      <c r="I22" s="61">
        <f t="shared" si="2"/>
        <v>13</v>
      </c>
      <c r="J22" s="60">
        <f>VLOOKUP($A22,'Return Data'!$B$7:$R$2292,12,0)</f>
        <v>2.7317999999999998</v>
      </c>
      <c r="K22" s="61">
        <f t="shared" si="3"/>
        <v>11</v>
      </c>
      <c r="L22" s="60">
        <f>VLOOKUP($A22,'Return Data'!$B$7:$R$2292,13,0)</f>
        <v>2.9893000000000001</v>
      </c>
      <c r="M22" s="61">
        <f t="shared" si="4"/>
        <v>10</v>
      </c>
      <c r="N22" s="60">
        <f>VLOOKUP($A22,'Return Data'!$B$7:$R$2292,17,0)</f>
        <v>3.7549000000000001</v>
      </c>
      <c r="O22" s="61">
        <f t="shared" si="5"/>
        <v>14</v>
      </c>
      <c r="P22" s="60"/>
      <c r="Q22" s="61"/>
      <c r="R22" s="60">
        <f>VLOOKUP($A22,'Return Data'!$B$7:$R$2292,16,0)</f>
        <v>7.3738000000000001</v>
      </c>
      <c r="S22" s="62">
        <f t="shared" si="6"/>
        <v>16</v>
      </c>
    </row>
    <row r="23" spans="1:19" x14ac:dyDescent="0.3">
      <c r="A23" s="77" t="s">
        <v>630</v>
      </c>
      <c r="B23" s="59">
        <f>VLOOKUP($A23,'Return Data'!$B$7:$R$2292,3,0)</f>
        <v>44777</v>
      </c>
      <c r="C23" s="60">
        <f>VLOOKUP($A23,'Return Data'!$B$7:$R$2292,4,0)</f>
        <v>33.672800000000002</v>
      </c>
      <c r="D23" s="60">
        <f>VLOOKUP($A23,'Return Data'!$B$7:$R$2292,9,0)</f>
        <v>5.8578999999999999</v>
      </c>
      <c r="E23" s="61">
        <f t="shared" si="0"/>
        <v>18</v>
      </c>
      <c r="F23" s="60">
        <f>VLOOKUP($A23,'Return Data'!$B$7:$R$2292,10,0)</f>
        <v>3.6612</v>
      </c>
      <c r="G23" s="61">
        <f t="shared" si="1"/>
        <v>18</v>
      </c>
      <c r="H23" s="60">
        <f>VLOOKUP($A23,'Return Data'!$B$7:$R$2292,11,0)</f>
        <v>2.9464000000000001</v>
      </c>
      <c r="I23" s="61">
        <f t="shared" si="2"/>
        <v>10</v>
      </c>
      <c r="J23" s="60">
        <f>VLOOKUP($A23,'Return Data'!$B$7:$R$2292,12,0)</f>
        <v>2.968</v>
      </c>
      <c r="K23" s="61">
        <f t="shared" si="3"/>
        <v>8</v>
      </c>
      <c r="L23" s="60">
        <f>VLOOKUP($A23,'Return Data'!$B$7:$R$2292,13,0)</f>
        <v>2.867</v>
      </c>
      <c r="M23" s="61">
        <f t="shared" si="4"/>
        <v>12</v>
      </c>
      <c r="N23" s="60">
        <f>VLOOKUP($A23,'Return Data'!$B$7:$R$2292,17,0)</f>
        <v>4.1208</v>
      </c>
      <c r="O23" s="61">
        <f t="shared" si="5"/>
        <v>9</v>
      </c>
      <c r="P23" s="60">
        <f>VLOOKUP($A23,'Return Data'!$B$7:$R$2292,14,0)</f>
        <v>6.7595999999999998</v>
      </c>
      <c r="Q23" s="61">
        <f>RANK(P23,P$8:P$26,0)</f>
        <v>4</v>
      </c>
      <c r="R23" s="60">
        <f>VLOOKUP($A23,'Return Data'!$B$7:$R$2292,16,0)</f>
        <v>7.6771000000000003</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19</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44777</v>
      </c>
      <c r="C25" s="60">
        <f>VLOOKUP($A25,'Return Data'!$B$7:$R$2292,4,0)</f>
        <v>12.6578</v>
      </c>
      <c r="D25" s="60">
        <f>VLOOKUP($A25,'Return Data'!$B$7:$R$2292,9,0)</f>
        <v>7.3570000000000002</v>
      </c>
      <c r="E25" s="61">
        <f t="shared" si="0"/>
        <v>16</v>
      </c>
      <c r="F25" s="60">
        <f>VLOOKUP($A25,'Return Data'!$B$7:$R$2292,10,0)</f>
        <v>4.0434000000000001</v>
      </c>
      <c r="G25" s="61">
        <f t="shared" si="1"/>
        <v>16</v>
      </c>
      <c r="H25" s="60">
        <f>VLOOKUP($A25,'Return Data'!$B$7:$R$2292,11,0)</f>
        <v>1.8651</v>
      </c>
      <c r="I25" s="61">
        <f t="shared" si="2"/>
        <v>16</v>
      </c>
      <c r="J25" s="60">
        <f>VLOOKUP($A25,'Return Data'!$B$7:$R$2292,12,0)</f>
        <v>1.9217</v>
      </c>
      <c r="K25" s="61">
        <f t="shared" si="3"/>
        <v>15</v>
      </c>
      <c r="L25" s="60">
        <f>VLOOKUP($A25,'Return Data'!$B$7:$R$2292,13,0)</f>
        <v>2.3456000000000001</v>
      </c>
      <c r="M25" s="61">
        <f t="shared" si="4"/>
        <v>16</v>
      </c>
      <c r="N25" s="60">
        <f>VLOOKUP($A25,'Return Data'!$B$7:$R$2292,17,0)</f>
        <v>3.3866999999999998</v>
      </c>
      <c r="O25" s="61">
        <f>RANK(N25,N$8:N$26,0)</f>
        <v>15</v>
      </c>
      <c r="P25" s="60">
        <f>VLOOKUP($A25,'Return Data'!$B$7:$R$2292,14,0)</f>
        <v>6.4127000000000001</v>
      </c>
      <c r="Q25" s="61">
        <f t="shared" ref="Q25" si="8">RANK(P25,P$8:P$26,0)</f>
        <v>10</v>
      </c>
      <c r="R25" s="60">
        <f>VLOOKUP($A25,'Return Data'!$B$7:$R$2292,16,0)</f>
        <v>5.7759</v>
      </c>
      <c r="S25" s="62">
        <f t="shared" si="6"/>
        <v>18</v>
      </c>
    </row>
    <row r="26" spans="1:19" x14ac:dyDescent="0.3">
      <c r="A26" s="77" t="s">
        <v>635</v>
      </c>
      <c r="B26" s="59">
        <f>VLOOKUP($A26,'Return Data'!$B$7:$R$2292,3,0)</f>
        <v>44777</v>
      </c>
      <c r="C26" s="60">
        <f>VLOOKUP($A26,'Return Data'!$B$7:$R$2292,4,0)</f>
        <v>13.489000000000001</v>
      </c>
      <c r="D26" s="60">
        <f>VLOOKUP($A26,'Return Data'!$B$7:$R$2292,9,0)</f>
        <v>8.5282</v>
      </c>
      <c r="E26" s="61">
        <f t="shared" si="0"/>
        <v>10</v>
      </c>
      <c r="F26" s="60">
        <f>VLOOKUP($A26,'Return Data'!$B$7:$R$2292,10,0)</f>
        <v>4.8829000000000002</v>
      </c>
      <c r="G26" s="61">
        <f t="shared" si="1"/>
        <v>10</v>
      </c>
      <c r="H26" s="60">
        <f>VLOOKUP($A26,'Return Data'!$B$7:$R$2292,11,0)</f>
        <v>3.3342000000000001</v>
      </c>
      <c r="I26" s="61">
        <f t="shared" si="2"/>
        <v>6</v>
      </c>
      <c r="J26" s="60">
        <f>VLOOKUP($A26,'Return Data'!$B$7:$R$2292,12,0)</f>
        <v>3.0063</v>
      </c>
      <c r="K26" s="61">
        <f t="shared" si="3"/>
        <v>7</v>
      </c>
      <c r="L26" s="60">
        <f>VLOOKUP($A26,'Return Data'!$B$7:$R$2292,13,0)</f>
        <v>3.1553</v>
      </c>
      <c r="M26" s="61">
        <f t="shared" si="4"/>
        <v>8</v>
      </c>
      <c r="N26" s="60">
        <f>VLOOKUP($A26,'Return Data'!$B$7:$R$2292,17,0)</f>
        <v>4.1138000000000003</v>
      </c>
      <c r="O26" s="61">
        <f>RANK(N26,N$8:N$26,0)</f>
        <v>10</v>
      </c>
      <c r="P26" s="60"/>
      <c r="Q26" s="61"/>
      <c r="R26" s="60">
        <f>VLOOKUP($A26,'Return Data'!$B$7:$R$2292,16,0)</f>
        <v>7.7858999999999998</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8.9784526315789481</v>
      </c>
      <c r="E28" s="83"/>
      <c r="F28" s="84">
        <f>AVERAGE(F8:F26)</f>
        <v>4.965715789473685</v>
      </c>
      <c r="G28" s="83"/>
      <c r="H28" s="84">
        <f>AVERAGE(H8:H26)</f>
        <v>2.7601</v>
      </c>
      <c r="I28" s="83"/>
      <c r="J28" s="84">
        <f>AVERAGE(J8:J26)</f>
        <v>2.4657210526315789</v>
      </c>
      <c r="K28" s="83"/>
      <c r="L28" s="84">
        <f>AVERAGE(L8:L26)</f>
        <v>2.8141421052631572</v>
      </c>
      <c r="M28" s="83"/>
      <c r="N28" s="84">
        <f>AVERAGE(N8:N26)</f>
        <v>4.1026055555555558</v>
      </c>
      <c r="O28" s="83"/>
      <c r="P28" s="84">
        <f>AVERAGE(P8:P26)</f>
        <v>6.5328200000000001</v>
      </c>
      <c r="Q28" s="83"/>
      <c r="R28" s="84">
        <f>AVERAGE(R8:R26)</f>
        <v>7.2590894736842104</v>
      </c>
      <c r="S28" s="85"/>
    </row>
    <row r="29" spans="1:19" x14ac:dyDescent="0.3">
      <c r="A29" s="82" t="s">
        <v>28</v>
      </c>
      <c r="B29" s="83"/>
      <c r="C29" s="83"/>
      <c r="D29" s="84">
        <f>MIN(D8:D26)</f>
        <v>0</v>
      </c>
      <c r="E29" s="83"/>
      <c r="F29" s="84">
        <f>MIN(F8:F26)</f>
        <v>0</v>
      </c>
      <c r="G29" s="83"/>
      <c r="H29" s="84">
        <f>MIN(H8:H26)</f>
        <v>0</v>
      </c>
      <c r="I29" s="83"/>
      <c r="J29" s="84">
        <f>MIN(J8:J26)</f>
        <v>0</v>
      </c>
      <c r="K29" s="83"/>
      <c r="L29" s="84">
        <f>MIN(L8:L26)</f>
        <v>0</v>
      </c>
      <c r="M29" s="83"/>
      <c r="N29" s="84">
        <f>MIN(N8:N26)</f>
        <v>2.7086000000000001</v>
      </c>
      <c r="O29" s="83"/>
      <c r="P29" s="84">
        <f>MIN(P8:P26)</f>
        <v>5.5258000000000003</v>
      </c>
      <c r="Q29" s="83"/>
      <c r="R29" s="84">
        <f>MIN(R8:R26)</f>
        <v>0</v>
      </c>
      <c r="S29" s="85"/>
    </row>
    <row r="30" spans="1:19" ht="15" thickBot="1" x14ac:dyDescent="0.35">
      <c r="A30" s="86" t="s">
        <v>29</v>
      </c>
      <c r="B30" s="87"/>
      <c r="C30" s="87"/>
      <c r="D30" s="88">
        <f>MAX(D8:D26)</f>
        <v>16.9682</v>
      </c>
      <c r="E30" s="87"/>
      <c r="F30" s="88">
        <f>MAX(F8:F26)</f>
        <v>10.1114</v>
      </c>
      <c r="G30" s="87"/>
      <c r="H30" s="88">
        <f>MAX(H8:H26)</f>
        <v>4.3936000000000002</v>
      </c>
      <c r="I30" s="87"/>
      <c r="J30" s="88">
        <f>MAX(J8:J26)</f>
        <v>3.7241</v>
      </c>
      <c r="K30" s="87"/>
      <c r="L30" s="88">
        <f>MAX(L8:L26)</f>
        <v>3.9323000000000001</v>
      </c>
      <c r="M30" s="87"/>
      <c r="N30" s="88">
        <f>MAX(N8:N26)</f>
        <v>5.3665000000000003</v>
      </c>
      <c r="O30" s="87"/>
      <c r="P30" s="88">
        <f>MAX(P8:P26)</f>
        <v>7.4229000000000003</v>
      </c>
      <c r="Q30" s="87"/>
      <c r="R30" s="88">
        <f>MAX(R8:R26)</f>
        <v>8.6328999999999994</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44777</v>
      </c>
      <c r="C8" s="60">
        <f>VLOOKUP($A8,'Return Data'!$B$7:$R$2292,4,0)</f>
        <v>90.6845</v>
      </c>
      <c r="D8" s="60">
        <f>VLOOKUP($A8,'Return Data'!$B$7:$R$2292,9,0)</f>
        <v>10.357799999999999</v>
      </c>
      <c r="E8" s="61">
        <f t="shared" ref="E8:E26" si="0">RANK(D8,D$8:D$26,0)</f>
        <v>4</v>
      </c>
      <c r="F8" s="60">
        <f>VLOOKUP($A8,'Return Data'!$B$7:$R$2292,10,0)</f>
        <v>5.5042</v>
      </c>
      <c r="G8" s="61">
        <f t="shared" ref="G8:G26" si="1">RANK(F8,F$8:F$26,0)</f>
        <v>4</v>
      </c>
      <c r="H8" s="60">
        <f>VLOOKUP($A8,'Return Data'!$B$7:$R$2292,11,0)</f>
        <v>3.6126</v>
      </c>
      <c r="I8" s="61">
        <f t="shared" ref="I8:I26" si="2">RANK(H8,H$8:H$26,0)</f>
        <v>2</v>
      </c>
      <c r="J8" s="60">
        <f>VLOOKUP($A8,'Return Data'!$B$7:$R$2292,12,0)</f>
        <v>3.0767000000000002</v>
      </c>
      <c r="K8" s="61">
        <f t="shared" ref="K8:K26" si="3">RANK(J8,J$8:J$26,0)</f>
        <v>2</v>
      </c>
      <c r="L8" s="60">
        <f>VLOOKUP($A8,'Return Data'!$B$7:$R$2292,13,0)</f>
        <v>3.2149999999999999</v>
      </c>
      <c r="M8" s="61">
        <f t="shared" ref="M8" si="4">RANK(L8,L$8:L$26,0)</f>
        <v>3</v>
      </c>
      <c r="N8" s="60">
        <f>VLOOKUP($A8,'Return Data'!$B$7:$R$2292,17,0)</f>
        <v>4.4020999999999999</v>
      </c>
      <c r="O8" s="61">
        <f t="shared" ref="O8" si="5">RANK(N8,N$8:N$26,0)</f>
        <v>3</v>
      </c>
      <c r="P8" s="60">
        <f>VLOOKUP($A8,'Return Data'!$B$7:$R$2292,14,0)</f>
        <v>6.8094999999999999</v>
      </c>
      <c r="Q8" s="61">
        <f>RANK(P8,P$8:P$26,0)</f>
        <v>1</v>
      </c>
      <c r="R8" s="60">
        <f>VLOOKUP($A8,'Return Data'!$B$7:$R$2292,16,0)</f>
        <v>9.0539000000000005</v>
      </c>
      <c r="S8" s="62">
        <f t="shared" ref="S8" si="6">RANK(R8,R$8:R$26,0)</f>
        <v>1</v>
      </c>
    </row>
    <row r="9" spans="1:19" x14ac:dyDescent="0.3">
      <c r="A9" s="77" t="s">
        <v>605</v>
      </c>
      <c r="B9" s="59">
        <f>VLOOKUP($A9,'Return Data'!$B$7:$R$2292,3,0)</f>
        <v>44777</v>
      </c>
      <c r="C9" s="60">
        <f>VLOOKUP($A9,'Return Data'!$B$7:$R$2292,4,0)</f>
        <v>13.8429</v>
      </c>
      <c r="D9" s="60">
        <f>VLOOKUP($A9,'Return Data'!$B$7:$R$2292,9,0)</f>
        <v>9.5175000000000001</v>
      </c>
      <c r="E9" s="61">
        <f t="shared" si="0"/>
        <v>5</v>
      </c>
      <c r="F9" s="60">
        <f>VLOOKUP($A9,'Return Data'!$B$7:$R$2292,10,0)</f>
        <v>5.0591999999999997</v>
      </c>
      <c r="G9" s="61">
        <f t="shared" si="1"/>
        <v>7</v>
      </c>
      <c r="H9" s="60">
        <f>VLOOKUP($A9,'Return Data'!$B$7:$R$2292,11,0)</f>
        <v>3.2025000000000001</v>
      </c>
      <c r="I9" s="61">
        <f t="shared" si="2"/>
        <v>4</v>
      </c>
      <c r="J9" s="60">
        <f>VLOOKUP($A9,'Return Data'!$B$7:$R$2292,12,0)</f>
        <v>2.9559000000000002</v>
      </c>
      <c r="K9" s="61">
        <f t="shared" si="3"/>
        <v>3</v>
      </c>
      <c r="L9" s="60">
        <f>VLOOKUP($A9,'Return Data'!$B$7:$R$2292,13,0)</f>
        <v>3.1128</v>
      </c>
      <c r="M9" s="61">
        <f t="shared" ref="M9:M26" si="7">RANK(L9,L$8:L$26,0)</f>
        <v>4</v>
      </c>
      <c r="N9" s="60">
        <f>VLOOKUP($A9,'Return Data'!$B$7:$R$2292,17,0)</f>
        <v>4.1524000000000001</v>
      </c>
      <c r="O9" s="61">
        <f t="shared" ref="O9:O26" si="8">RANK(N9,N$8:N$26,0)</f>
        <v>4</v>
      </c>
      <c r="P9" s="60">
        <f>VLOOKUP($A9,'Return Data'!$B$7:$R$2292,14,0)</f>
        <v>6.6737000000000002</v>
      </c>
      <c r="Q9" s="61">
        <f t="shared" ref="Q9:Q26" si="9">RANK(P9,P$8:P$26,0)</f>
        <v>2</v>
      </c>
      <c r="R9" s="60">
        <f>VLOOKUP($A9,'Return Data'!$B$7:$R$2292,16,0)</f>
        <v>6.6336000000000004</v>
      </c>
      <c r="S9" s="62">
        <f t="shared" ref="S9:S26" si="10">RANK(R9,R$8:R$26,0)</f>
        <v>15</v>
      </c>
    </row>
    <row r="10" spans="1:19" x14ac:dyDescent="0.3">
      <c r="A10" s="77" t="s">
        <v>1965</v>
      </c>
      <c r="B10" s="59">
        <f>VLOOKUP($A10,'Return Data'!$B$7:$R$2292,3,0)</f>
        <v>44777</v>
      </c>
      <c r="C10" s="60">
        <f>VLOOKUP($A10,'Return Data'!$B$7:$R$2292,4,0)</f>
        <v>22.157599999999999</v>
      </c>
      <c r="D10" s="60">
        <f>VLOOKUP($A10,'Return Data'!$B$7:$R$2292,9,0)</f>
        <v>8.1005000000000003</v>
      </c>
      <c r="E10" s="61">
        <f t="shared" si="0"/>
        <v>11</v>
      </c>
      <c r="F10" s="60">
        <f>VLOOKUP($A10,'Return Data'!$B$7:$R$2292,10,0)</f>
        <v>3.8527</v>
      </c>
      <c r="G10" s="61">
        <f t="shared" si="1"/>
        <v>12</v>
      </c>
      <c r="H10" s="60">
        <f>VLOOKUP($A10,'Return Data'!$B$7:$R$2292,11,0)</f>
        <v>0.8206</v>
      </c>
      <c r="I10" s="61">
        <f t="shared" si="2"/>
        <v>18</v>
      </c>
      <c r="J10" s="60">
        <f>VLOOKUP($A10,'Return Data'!$B$7:$R$2292,12,0)</f>
        <v>0.20469999999999999</v>
      </c>
      <c r="K10" s="61">
        <f t="shared" si="3"/>
        <v>18</v>
      </c>
      <c r="L10" s="60">
        <f>VLOOKUP($A10,'Return Data'!$B$7:$R$2292,13,0)</f>
        <v>0.59060000000000001</v>
      </c>
      <c r="M10" s="61">
        <f t="shared" si="7"/>
        <v>18</v>
      </c>
      <c r="N10" s="60">
        <f>VLOOKUP($A10,'Return Data'!$B$7:$R$2292,17,0)</f>
        <v>2.1509</v>
      </c>
      <c r="O10" s="61">
        <f t="shared" si="8"/>
        <v>18</v>
      </c>
      <c r="P10" s="60">
        <f>VLOOKUP($A10,'Return Data'!$B$7:$R$2292,14,0)</f>
        <v>4.9992999999999999</v>
      </c>
      <c r="Q10" s="61">
        <f t="shared" si="9"/>
        <v>17</v>
      </c>
      <c r="R10" s="60">
        <f>VLOOKUP($A10,'Return Data'!$B$7:$R$2292,16,0)</f>
        <v>5.9589999999999996</v>
      </c>
      <c r="S10" s="62">
        <f t="shared" si="10"/>
        <v>17</v>
      </c>
    </row>
    <row r="11" spans="1:19" x14ac:dyDescent="0.3">
      <c r="A11" s="77" t="s">
        <v>607</v>
      </c>
      <c r="B11" s="59">
        <f>VLOOKUP($A11,'Return Data'!$B$7:$R$2292,3,0)</f>
        <v>44777</v>
      </c>
      <c r="C11" s="60">
        <f>VLOOKUP($A11,'Return Data'!$B$7:$R$2292,4,0)</f>
        <v>18.043099999999999</v>
      </c>
      <c r="D11" s="60">
        <f>VLOOKUP($A11,'Return Data'!$B$7:$R$2292,9,0)</f>
        <v>7.1098999999999997</v>
      </c>
      <c r="E11" s="61">
        <f t="shared" si="0"/>
        <v>14</v>
      </c>
      <c r="F11" s="60">
        <f>VLOOKUP($A11,'Return Data'!$B$7:$R$2292,10,0)</f>
        <v>3.74</v>
      </c>
      <c r="G11" s="61">
        <f t="shared" si="1"/>
        <v>14</v>
      </c>
      <c r="H11" s="60">
        <f>VLOOKUP($A11,'Return Data'!$B$7:$R$2292,11,0)</f>
        <v>2.2465999999999999</v>
      </c>
      <c r="I11" s="61">
        <f t="shared" si="2"/>
        <v>13</v>
      </c>
      <c r="J11" s="60">
        <f>VLOOKUP($A11,'Return Data'!$B$7:$R$2292,12,0)</f>
        <v>2.1463000000000001</v>
      </c>
      <c r="K11" s="61">
        <f t="shared" si="3"/>
        <v>11</v>
      </c>
      <c r="L11" s="60">
        <f>VLOOKUP($A11,'Return Data'!$B$7:$R$2292,13,0)</f>
        <v>2.2000000000000002</v>
      </c>
      <c r="M11" s="61">
        <f t="shared" si="7"/>
        <v>14</v>
      </c>
      <c r="N11" s="60">
        <f>VLOOKUP($A11,'Return Data'!$B$7:$R$2292,17,0)</f>
        <v>3.1208999999999998</v>
      </c>
      <c r="O11" s="61">
        <f t="shared" si="8"/>
        <v>14</v>
      </c>
      <c r="P11" s="60">
        <f>VLOOKUP($A11,'Return Data'!$B$7:$R$2292,14,0)</f>
        <v>5.3463000000000003</v>
      </c>
      <c r="Q11" s="61">
        <f t="shared" si="9"/>
        <v>16</v>
      </c>
      <c r="R11" s="60">
        <f>VLOOKUP($A11,'Return Data'!$B$7:$R$2292,16,0)</f>
        <v>7.1959999999999997</v>
      </c>
      <c r="S11" s="62">
        <f t="shared" si="10"/>
        <v>8</v>
      </c>
    </row>
    <row r="12" spans="1:19" x14ac:dyDescent="0.3">
      <c r="A12" s="77" t="s">
        <v>609</v>
      </c>
      <c r="B12" s="59">
        <f>VLOOKUP($A12,'Return Data'!$B$7:$R$2292,3,0)</f>
        <v>44777</v>
      </c>
      <c r="C12" s="60">
        <f>VLOOKUP($A12,'Return Data'!$B$7:$R$2292,4,0)</f>
        <v>13.0967</v>
      </c>
      <c r="D12" s="60">
        <f>VLOOKUP($A12,'Return Data'!$B$7:$R$2292,9,0)</f>
        <v>16.712900000000001</v>
      </c>
      <c r="E12" s="61">
        <f t="shared" si="0"/>
        <v>1</v>
      </c>
      <c r="F12" s="60">
        <f>VLOOKUP($A12,'Return Data'!$B$7:$R$2292,10,0)</f>
        <v>7.2552000000000003</v>
      </c>
      <c r="G12" s="61">
        <f t="shared" si="1"/>
        <v>2</v>
      </c>
      <c r="H12" s="60">
        <f>VLOOKUP($A12,'Return Data'!$B$7:$R$2292,11,0)</f>
        <v>0.98560000000000003</v>
      </c>
      <c r="I12" s="61">
        <f t="shared" si="2"/>
        <v>17</v>
      </c>
      <c r="J12" s="60">
        <f>VLOOKUP($A12,'Return Data'!$B$7:$R$2292,12,0)</f>
        <v>1.1075999999999999</v>
      </c>
      <c r="K12" s="61">
        <f t="shared" si="3"/>
        <v>16</v>
      </c>
      <c r="L12" s="60">
        <f>VLOOKUP($A12,'Return Data'!$B$7:$R$2292,13,0)</f>
        <v>1.6153999999999999</v>
      </c>
      <c r="M12" s="61">
        <f t="shared" si="7"/>
        <v>17</v>
      </c>
      <c r="N12" s="60">
        <f>VLOOKUP($A12,'Return Data'!$B$7:$R$2292,17,0)</f>
        <v>2.9375</v>
      </c>
      <c r="O12" s="61">
        <f t="shared" si="8"/>
        <v>16</v>
      </c>
      <c r="P12" s="60">
        <f>VLOOKUP($A12,'Return Data'!$B$7:$R$2292,14,0)</f>
        <v>5.5012999999999996</v>
      </c>
      <c r="Q12" s="61">
        <f t="shared" si="9"/>
        <v>15</v>
      </c>
      <c r="R12" s="60">
        <f>VLOOKUP($A12,'Return Data'!$B$7:$R$2292,16,0)</f>
        <v>7.1596000000000002</v>
      </c>
      <c r="S12" s="62">
        <f t="shared" si="10"/>
        <v>9</v>
      </c>
    </row>
    <row r="13" spans="1:19" x14ac:dyDescent="0.3">
      <c r="A13" s="77" t="s">
        <v>612</v>
      </c>
      <c r="B13" s="59">
        <f>VLOOKUP($A13,'Return Data'!$B$7:$R$2292,3,0)</f>
        <v>44777</v>
      </c>
      <c r="C13" s="60">
        <f>VLOOKUP($A13,'Return Data'!$B$7:$R$2292,4,0)</f>
        <v>80.807500000000005</v>
      </c>
      <c r="D13" s="60">
        <f>VLOOKUP($A13,'Return Data'!$B$7:$R$2292,9,0)</f>
        <v>8.8063000000000002</v>
      </c>
      <c r="E13" s="61">
        <f t="shared" si="0"/>
        <v>7</v>
      </c>
      <c r="F13" s="60">
        <f>VLOOKUP($A13,'Return Data'!$B$7:$R$2292,10,0)</f>
        <v>4.2567000000000004</v>
      </c>
      <c r="G13" s="61">
        <f t="shared" si="1"/>
        <v>11</v>
      </c>
      <c r="H13" s="60">
        <f>VLOOKUP($A13,'Return Data'!$B$7:$R$2292,11,0)</f>
        <v>2.7267999999999999</v>
      </c>
      <c r="I13" s="61">
        <f t="shared" si="2"/>
        <v>9</v>
      </c>
      <c r="J13" s="60">
        <f>VLOOKUP($A13,'Return Data'!$B$7:$R$2292,12,0)</f>
        <v>2.5872999999999999</v>
      </c>
      <c r="K13" s="61">
        <f t="shared" si="3"/>
        <v>8</v>
      </c>
      <c r="L13" s="60">
        <f>VLOOKUP($A13,'Return Data'!$B$7:$R$2292,13,0)</f>
        <v>2.7766000000000002</v>
      </c>
      <c r="M13" s="61">
        <f t="shared" si="7"/>
        <v>8</v>
      </c>
      <c r="N13" s="60">
        <f>VLOOKUP($A13,'Return Data'!$B$7:$R$2292,17,0)</f>
        <v>4.4089</v>
      </c>
      <c r="O13" s="61">
        <f t="shared" si="8"/>
        <v>2</v>
      </c>
      <c r="P13" s="60">
        <f>VLOOKUP($A13,'Return Data'!$B$7:$R$2292,14,0)</f>
        <v>5.6083999999999996</v>
      </c>
      <c r="Q13" s="61">
        <f t="shared" si="9"/>
        <v>14</v>
      </c>
      <c r="R13" s="60">
        <f>VLOOKUP($A13,'Return Data'!$B$7:$R$2292,16,0)</f>
        <v>8.6696000000000009</v>
      </c>
      <c r="S13" s="62">
        <f t="shared" si="10"/>
        <v>2</v>
      </c>
    </row>
    <row r="14" spans="1:19" x14ac:dyDescent="0.3">
      <c r="A14" s="77" t="s">
        <v>615</v>
      </c>
      <c r="B14" s="59">
        <f>VLOOKUP($A14,'Return Data'!$B$7:$R$2292,3,0)</f>
        <v>44777</v>
      </c>
      <c r="C14" s="60">
        <f>VLOOKUP($A14,'Return Data'!$B$7:$R$2292,4,0)</f>
        <v>26.159800000000001</v>
      </c>
      <c r="D14" s="60">
        <f>VLOOKUP($A14,'Return Data'!$B$7:$R$2292,9,0)</f>
        <v>10.952500000000001</v>
      </c>
      <c r="E14" s="61">
        <f t="shared" si="0"/>
        <v>3</v>
      </c>
      <c r="F14" s="60">
        <f>VLOOKUP($A14,'Return Data'!$B$7:$R$2292,10,0)</f>
        <v>5.5468999999999999</v>
      </c>
      <c r="G14" s="61">
        <f t="shared" si="1"/>
        <v>3</v>
      </c>
      <c r="H14" s="60">
        <f>VLOOKUP($A14,'Return Data'!$B$7:$R$2292,11,0)</f>
        <v>2.5731999999999999</v>
      </c>
      <c r="I14" s="61">
        <f t="shared" si="2"/>
        <v>11</v>
      </c>
      <c r="J14" s="60">
        <f>VLOOKUP($A14,'Return Data'!$B$7:$R$2292,12,0)</f>
        <v>2.0181</v>
      </c>
      <c r="K14" s="61">
        <f t="shared" si="3"/>
        <v>13</v>
      </c>
      <c r="L14" s="60">
        <f>VLOOKUP($A14,'Return Data'!$B$7:$R$2292,13,0)</f>
        <v>2.6998000000000002</v>
      </c>
      <c r="M14" s="61">
        <f t="shared" si="7"/>
        <v>9</v>
      </c>
      <c r="N14" s="60">
        <f>VLOOKUP($A14,'Return Data'!$B$7:$R$2292,17,0)</f>
        <v>3.8797999999999999</v>
      </c>
      <c r="O14" s="61">
        <f t="shared" si="8"/>
        <v>8</v>
      </c>
      <c r="P14" s="60">
        <f>VLOOKUP($A14,'Return Data'!$B$7:$R$2292,14,0)</f>
        <v>6.3966000000000003</v>
      </c>
      <c r="Q14" s="61">
        <f t="shared" si="9"/>
        <v>5</v>
      </c>
      <c r="R14" s="60">
        <f>VLOOKUP($A14,'Return Data'!$B$7:$R$2292,16,0)</f>
        <v>8.2668999999999997</v>
      </c>
      <c r="S14" s="62">
        <f t="shared" si="10"/>
        <v>3</v>
      </c>
    </row>
    <row r="15" spans="1:19" x14ac:dyDescent="0.3">
      <c r="A15" s="77" t="s">
        <v>617</v>
      </c>
      <c r="B15" s="59">
        <f>VLOOKUP($A15,'Return Data'!$B$7:$R$2292,3,0)</f>
        <v>44777</v>
      </c>
      <c r="C15" s="60">
        <f>VLOOKUP($A15,'Return Data'!$B$7:$R$2292,4,0)</f>
        <v>23.867100000000001</v>
      </c>
      <c r="D15" s="60">
        <f>VLOOKUP($A15,'Return Data'!$B$7:$R$2292,9,0)</f>
        <v>7.8814000000000002</v>
      </c>
      <c r="E15" s="61">
        <f t="shared" si="0"/>
        <v>13</v>
      </c>
      <c r="F15" s="60">
        <f>VLOOKUP($A15,'Return Data'!$B$7:$R$2292,10,0)</f>
        <v>5.0964</v>
      </c>
      <c r="G15" s="61">
        <f t="shared" si="1"/>
        <v>6</v>
      </c>
      <c r="H15" s="60">
        <f>VLOOKUP($A15,'Return Data'!$B$7:$R$2292,11,0)</f>
        <v>4.0754999999999999</v>
      </c>
      <c r="I15" s="61">
        <f t="shared" si="2"/>
        <v>1</v>
      </c>
      <c r="J15" s="60">
        <f>VLOOKUP($A15,'Return Data'!$B$7:$R$2292,12,0)</f>
        <v>2.7480000000000002</v>
      </c>
      <c r="K15" s="61">
        <f t="shared" si="3"/>
        <v>4</v>
      </c>
      <c r="L15" s="60">
        <f>VLOOKUP($A15,'Return Data'!$B$7:$R$2292,13,0)</f>
        <v>3.3807</v>
      </c>
      <c r="M15" s="61">
        <f t="shared" si="7"/>
        <v>2</v>
      </c>
      <c r="N15" s="60">
        <f>VLOOKUP($A15,'Return Data'!$B$7:$R$2292,17,0)</f>
        <v>4.1460999999999997</v>
      </c>
      <c r="O15" s="61">
        <f t="shared" si="8"/>
        <v>5</v>
      </c>
      <c r="P15" s="60">
        <f>VLOOKUP($A15,'Return Data'!$B$7:$R$2292,14,0)</f>
        <v>6.4474</v>
      </c>
      <c r="Q15" s="61">
        <f t="shared" si="9"/>
        <v>4</v>
      </c>
      <c r="R15" s="60">
        <f>VLOOKUP($A15,'Return Data'!$B$7:$R$2292,16,0)</f>
        <v>6.9267000000000003</v>
      </c>
      <c r="S15" s="62">
        <f t="shared" si="10"/>
        <v>12</v>
      </c>
    </row>
    <row r="16" spans="1:19" x14ac:dyDescent="0.3">
      <c r="A16" s="77" t="s">
        <v>620</v>
      </c>
      <c r="B16" s="59">
        <f>VLOOKUP($A16,'Return Data'!$B$7:$R$2292,3,0)</f>
        <v>44777</v>
      </c>
      <c r="C16" s="60">
        <f>VLOOKUP($A16,'Return Data'!$B$7:$R$2292,4,0)</f>
        <v>15.711499999999999</v>
      </c>
      <c r="D16" s="60">
        <f>VLOOKUP($A16,'Return Data'!$B$7:$R$2292,9,0)</f>
        <v>8.3242999999999991</v>
      </c>
      <c r="E16" s="61">
        <f t="shared" si="0"/>
        <v>8</v>
      </c>
      <c r="F16" s="60">
        <f>VLOOKUP($A16,'Return Data'!$B$7:$R$2292,10,0)</f>
        <v>3.5232999999999999</v>
      </c>
      <c r="G16" s="61">
        <f t="shared" si="1"/>
        <v>17</v>
      </c>
      <c r="H16" s="60">
        <f>VLOOKUP($A16,'Return Data'!$B$7:$R$2292,11,0)</f>
        <v>1.6212</v>
      </c>
      <c r="I16" s="61">
        <f t="shared" si="2"/>
        <v>15</v>
      </c>
      <c r="J16" s="60">
        <f>VLOOKUP($A16,'Return Data'!$B$7:$R$2292,12,0)</f>
        <v>1.8177000000000001</v>
      </c>
      <c r="K16" s="61">
        <f t="shared" si="3"/>
        <v>14</v>
      </c>
      <c r="L16" s="60">
        <f>VLOOKUP($A16,'Return Data'!$B$7:$R$2292,13,0)</f>
        <v>2.1819999999999999</v>
      </c>
      <c r="M16" s="61">
        <f t="shared" si="7"/>
        <v>15</v>
      </c>
      <c r="N16" s="60">
        <f>VLOOKUP($A16,'Return Data'!$B$7:$R$2292,17,0)</f>
        <v>3.5882000000000001</v>
      </c>
      <c r="O16" s="61">
        <f t="shared" si="8"/>
        <v>11</v>
      </c>
      <c r="P16" s="60">
        <f>VLOOKUP($A16,'Return Data'!$B$7:$R$2292,14,0)</f>
        <v>6.2388000000000003</v>
      </c>
      <c r="Q16" s="61">
        <f t="shared" si="9"/>
        <v>7</v>
      </c>
      <c r="R16" s="60">
        <f>VLOOKUP($A16,'Return Data'!$B$7:$R$2292,16,0)</f>
        <v>7.1250999999999998</v>
      </c>
      <c r="S16" s="62">
        <f t="shared" si="10"/>
        <v>10</v>
      </c>
    </row>
    <row r="17" spans="1:19" x14ac:dyDescent="0.3">
      <c r="A17" s="77" t="s">
        <v>621</v>
      </c>
      <c r="B17" s="59">
        <f>VLOOKUP($A17,'Return Data'!$B$7:$R$2292,3,0)</f>
        <v>44777</v>
      </c>
      <c r="C17" s="60">
        <f>VLOOKUP($A17,'Return Data'!$B$7:$R$2292,4,0)</f>
        <v>2585.2422999999999</v>
      </c>
      <c r="D17" s="60">
        <f>VLOOKUP($A17,'Return Data'!$B$7:$R$2292,9,0)</f>
        <v>8.3119999999999994</v>
      </c>
      <c r="E17" s="61">
        <f t="shared" si="0"/>
        <v>9</v>
      </c>
      <c r="F17" s="60">
        <f>VLOOKUP($A17,'Return Data'!$B$7:$R$2292,10,0)</f>
        <v>3.7696000000000001</v>
      </c>
      <c r="G17" s="61">
        <f t="shared" si="1"/>
        <v>13</v>
      </c>
      <c r="H17" s="60">
        <f>VLOOKUP($A17,'Return Data'!$B$7:$R$2292,11,0)</f>
        <v>2.1371000000000002</v>
      </c>
      <c r="I17" s="61">
        <f t="shared" si="2"/>
        <v>14</v>
      </c>
      <c r="J17" s="60">
        <f>VLOOKUP($A17,'Return Data'!$B$7:$R$2292,12,0)</f>
        <v>2.0299</v>
      </c>
      <c r="K17" s="61">
        <f t="shared" si="3"/>
        <v>12</v>
      </c>
      <c r="L17" s="60">
        <f>VLOOKUP($A17,'Return Data'!$B$7:$R$2292,13,0)</f>
        <v>2.2189999999999999</v>
      </c>
      <c r="M17" s="61">
        <f t="shared" si="7"/>
        <v>13</v>
      </c>
      <c r="N17" s="60">
        <f>VLOOKUP($A17,'Return Data'!$B$7:$R$2292,17,0)</f>
        <v>3.5124</v>
      </c>
      <c r="O17" s="61">
        <f t="shared" si="8"/>
        <v>12</v>
      </c>
      <c r="P17" s="60">
        <f>VLOOKUP($A17,'Return Data'!$B$7:$R$2292,14,0)</f>
        <v>5.9675000000000002</v>
      </c>
      <c r="Q17" s="61">
        <f t="shared" si="9"/>
        <v>13</v>
      </c>
      <c r="R17" s="60">
        <f>VLOOKUP($A17,'Return Data'!$B$7:$R$2292,16,0)</f>
        <v>6.5294999999999996</v>
      </c>
      <c r="S17" s="62">
        <f t="shared" si="10"/>
        <v>16</v>
      </c>
    </row>
    <row r="18" spans="1:19" x14ac:dyDescent="0.3">
      <c r="A18" s="77" t="s">
        <v>623</v>
      </c>
      <c r="B18" s="59">
        <f>VLOOKUP($A18,'Return Data'!$B$7:$R$2292,3,0)</f>
        <v>44777</v>
      </c>
      <c r="C18" s="60">
        <f>VLOOKUP($A18,'Return Data'!$B$7:$R$2292,4,0)</f>
        <v>3048.9484000000002</v>
      </c>
      <c r="D18" s="60">
        <f>VLOOKUP($A18,'Return Data'!$B$7:$R$2292,9,0)</f>
        <v>7.8949999999999996</v>
      </c>
      <c r="E18" s="61">
        <f t="shared" si="0"/>
        <v>12</v>
      </c>
      <c r="F18" s="60">
        <f>VLOOKUP($A18,'Return Data'!$B$7:$R$2292,10,0)</f>
        <v>4.6044999999999998</v>
      </c>
      <c r="G18" s="61">
        <f t="shared" si="1"/>
        <v>9</v>
      </c>
      <c r="H18" s="60">
        <f>VLOOKUP($A18,'Return Data'!$B$7:$R$2292,11,0)</f>
        <v>2.7536</v>
      </c>
      <c r="I18" s="61">
        <f t="shared" si="2"/>
        <v>8</v>
      </c>
      <c r="J18" s="60">
        <f>VLOOKUP($A18,'Return Data'!$B$7:$R$2292,12,0)</f>
        <v>2.5352999999999999</v>
      </c>
      <c r="K18" s="61">
        <f t="shared" si="3"/>
        <v>9</v>
      </c>
      <c r="L18" s="60">
        <f>VLOOKUP($A18,'Return Data'!$B$7:$R$2292,13,0)</f>
        <v>3.0659999999999998</v>
      </c>
      <c r="M18" s="61">
        <f t="shared" si="7"/>
        <v>5</v>
      </c>
      <c r="N18" s="60">
        <f>VLOOKUP($A18,'Return Data'!$B$7:$R$2292,17,0)</f>
        <v>4.0488999999999997</v>
      </c>
      <c r="O18" s="61">
        <f t="shared" si="8"/>
        <v>7</v>
      </c>
      <c r="P18" s="60">
        <f>VLOOKUP($A18,'Return Data'!$B$7:$R$2292,14,0)</f>
        <v>6.0307000000000004</v>
      </c>
      <c r="Q18" s="61">
        <f t="shared" si="9"/>
        <v>11</v>
      </c>
      <c r="R18" s="60">
        <f>VLOOKUP($A18,'Return Data'!$B$7:$R$2292,16,0)</f>
        <v>7.78</v>
      </c>
      <c r="S18" s="62">
        <f t="shared" si="10"/>
        <v>4</v>
      </c>
    </row>
    <row r="19" spans="1:19" x14ac:dyDescent="0.3">
      <c r="A19" s="77" t="s">
        <v>626</v>
      </c>
      <c r="B19" s="59">
        <f>VLOOKUP($A19,'Return Data'!$B$7:$R$2292,3,0)</f>
        <v>44777</v>
      </c>
      <c r="C19" s="60">
        <f>VLOOKUP($A19,'Return Data'!$B$7:$R$2292,4,0)</f>
        <v>59.449800000000003</v>
      </c>
      <c r="D19" s="60">
        <f>VLOOKUP($A19,'Return Data'!$B$7:$R$2292,9,0)</f>
        <v>15.616899999999999</v>
      </c>
      <c r="E19" s="61">
        <f t="shared" si="0"/>
        <v>2</v>
      </c>
      <c r="F19" s="60">
        <f>VLOOKUP($A19,'Return Data'!$B$7:$R$2292,10,0)</f>
        <v>9.7629000000000001</v>
      </c>
      <c r="G19" s="61">
        <f t="shared" si="1"/>
        <v>1</v>
      </c>
      <c r="H19" s="60">
        <f>VLOOKUP($A19,'Return Data'!$B$7:$R$2292,11,0)</f>
        <v>2.7711999999999999</v>
      </c>
      <c r="I19" s="61">
        <f t="shared" si="2"/>
        <v>7</v>
      </c>
      <c r="J19" s="60">
        <f>VLOOKUP($A19,'Return Data'!$B$7:$R$2292,12,0)</f>
        <v>1.044</v>
      </c>
      <c r="K19" s="61">
        <f t="shared" si="3"/>
        <v>17</v>
      </c>
      <c r="L19" s="60">
        <f>VLOOKUP($A19,'Return Data'!$B$7:$R$2292,13,0)</f>
        <v>2.6061999999999999</v>
      </c>
      <c r="M19" s="61">
        <f t="shared" si="7"/>
        <v>11</v>
      </c>
      <c r="N19" s="60">
        <f>VLOOKUP($A19,'Return Data'!$B$7:$R$2292,17,0)</f>
        <v>2.9297</v>
      </c>
      <c r="O19" s="61">
        <f t="shared" si="8"/>
        <v>17</v>
      </c>
      <c r="P19" s="60">
        <f>VLOOKUP($A19,'Return Data'!$B$7:$R$2292,14,0)</f>
        <v>6.1184000000000003</v>
      </c>
      <c r="Q19" s="61">
        <f t="shared" si="9"/>
        <v>9</v>
      </c>
      <c r="R19" s="60">
        <f>VLOOKUP($A19,'Return Data'!$B$7:$R$2292,16,0)</f>
        <v>7.2813999999999997</v>
      </c>
      <c r="S19" s="62">
        <f t="shared" si="10"/>
        <v>7</v>
      </c>
    </row>
    <row r="20" spans="1:19" x14ac:dyDescent="0.3">
      <c r="A20" t="s">
        <v>1650</v>
      </c>
      <c r="B20" s="59">
        <f>VLOOKUP($A20,'Return Data'!$B$7:$R$2292,3,0)</f>
        <v>44777</v>
      </c>
      <c r="C20" s="60">
        <f>VLOOKUP($A20,'Return Data'!$B$7:$R$2292,4,0)</f>
        <v>48.101799999999997</v>
      </c>
      <c r="D20" s="60">
        <f>VLOOKUP($A20,'Return Data'!$B$7:$R$2292,9,0)</f>
        <v>9.4974000000000007</v>
      </c>
      <c r="E20" s="61">
        <f t="shared" si="0"/>
        <v>6</v>
      </c>
      <c r="F20" s="60">
        <f>VLOOKUP($A20,'Return Data'!$B$7:$R$2292,10,0)</f>
        <v>5.2643000000000004</v>
      </c>
      <c r="G20" s="61">
        <f t="shared" si="1"/>
        <v>5</v>
      </c>
      <c r="H20" s="60">
        <f>VLOOKUP($A20,'Return Data'!$B$7:$R$2292,11,0)</f>
        <v>3.2784</v>
      </c>
      <c r="I20" s="61">
        <f t="shared" si="2"/>
        <v>3</v>
      </c>
      <c r="J20" s="60">
        <f>VLOOKUP($A20,'Return Data'!$B$7:$R$2292,12,0)</f>
        <v>3.3483000000000001</v>
      </c>
      <c r="K20" s="61">
        <f t="shared" si="3"/>
        <v>1</v>
      </c>
      <c r="L20" s="60">
        <f>VLOOKUP($A20,'Return Data'!$B$7:$R$2292,13,0)</f>
        <v>3.5438000000000001</v>
      </c>
      <c r="M20" s="61">
        <f t="shared" si="7"/>
        <v>1</v>
      </c>
      <c r="N20" s="60">
        <f>VLOOKUP($A20,'Return Data'!$B$7:$R$2292,17,0)</f>
        <v>4.9593999999999996</v>
      </c>
      <c r="O20" s="61">
        <f t="shared" si="8"/>
        <v>1</v>
      </c>
      <c r="P20" s="60">
        <f>VLOOKUP($A20,'Return Data'!$B$7:$R$2292,14,0)</f>
        <v>6.2344999999999997</v>
      </c>
      <c r="Q20" s="61">
        <f t="shared" si="9"/>
        <v>8</v>
      </c>
      <c r="R20" s="60">
        <f>VLOOKUP($A20,'Return Data'!$B$7:$R$2292,16,0)</f>
        <v>7.4352999999999998</v>
      </c>
      <c r="S20" s="62">
        <f t="shared" si="10"/>
        <v>6</v>
      </c>
    </row>
    <row r="21" spans="1:19" x14ac:dyDescent="0.3">
      <c r="A21" s="77" t="s">
        <v>1942</v>
      </c>
      <c r="B21" s="59">
        <f>VLOOKUP($A21,'Return Data'!$B$7:$R$2292,3,0)</f>
        <v>44777</v>
      </c>
      <c r="C21" s="60">
        <f>VLOOKUP($A21,'Return Data'!$B$7:$R$2292,4,0)</f>
        <v>35.511600000000001</v>
      </c>
      <c r="D21" s="60">
        <f>VLOOKUP($A21,'Return Data'!$B$7:$R$2292,9,0)</f>
        <v>7.0880000000000001</v>
      </c>
      <c r="E21" s="61">
        <f t="shared" si="0"/>
        <v>15</v>
      </c>
      <c r="F21" s="60">
        <f>VLOOKUP($A21,'Return Data'!$B$7:$R$2292,10,0)</f>
        <v>4.6878000000000002</v>
      </c>
      <c r="G21" s="61">
        <f t="shared" si="1"/>
        <v>8</v>
      </c>
      <c r="H21" s="60">
        <f>VLOOKUP($A21,'Return Data'!$B$7:$R$2292,11,0)</f>
        <v>2.9874000000000001</v>
      </c>
      <c r="I21" s="61">
        <f t="shared" si="2"/>
        <v>6</v>
      </c>
      <c r="J21" s="60">
        <f>VLOOKUP($A21,'Return Data'!$B$7:$R$2292,12,0)</f>
        <v>2.7324999999999999</v>
      </c>
      <c r="K21" s="61">
        <f t="shared" si="3"/>
        <v>5</v>
      </c>
      <c r="L21" s="60">
        <f>VLOOKUP($A21,'Return Data'!$B$7:$R$2292,13,0)</f>
        <v>2.9178999999999999</v>
      </c>
      <c r="M21" s="61">
        <f t="shared" si="7"/>
        <v>6</v>
      </c>
      <c r="N21" s="60">
        <f>VLOOKUP($A21,'Return Data'!$B$7:$R$2292,17,0)</f>
        <v>4.1177999999999999</v>
      </c>
      <c r="O21" s="61">
        <f t="shared" si="8"/>
        <v>6</v>
      </c>
      <c r="P21" s="60">
        <f>VLOOKUP($A21,'Return Data'!$B$7:$R$2292,14,0)</f>
        <v>5.9875999999999996</v>
      </c>
      <c r="Q21" s="61">
        <f t="shared" si="9"/>
        <v>12</v>
      </c>
      <c r="R21" s="60">
        <f>VLOOKUP($A21,'Return Data'!$B$7:$R$2292,16,0)</f>
        <v>6.7064000000000004</v>
      </c>
      <c r="S21" s="62">
        <f t="shared" si="10"/>
        <v>14</v>
      </c>
    </row>
    <row r="22" spans="1:19" x14ac:dyDescent="0.3">
      <c r="A22" s="77" t="s">
        <v>628</v>
      </c>
      <c r="B22" s="59">
        <f>VLOOKUP($A22,'Return Data'!$B$7:$R$2292,3,0)</f>
        <v>44777</v>
      </c>
      <c r="C22" s="60">
        <f>VLOOKUP($A22,'Return Data'!$B$7:$R$2292,4,0)</f>
        <v>12.6183</v>
      </c>
      <c r="D22" s="60">
        <f>VLOOKUP($A22,'Return Data'!$B$7:$R$2292,9,0)</f>
        <v>6.5587</v>
      </c>
      <c r="E22" s="61">
        <f t="shared" si="0"/>
        <v>17</v>
      </c>
      <c r="F22" s="60">
        <f>VLOOKUP($A22,'Return Data'!$B$7:$R$2292,10,0)</f>
        <v>3.6682999999999999</v>
      </c>
      <c r="G22" s="61">
        <f t="shared" si="1"/>
        <v>16</v>
      </c>
      <c r="H22" s="60">
        <f>VLOOKUP($A22,'Return Data'!$B$7:$R$2292,11,0)</f>
        <v>2.2934999999999999</v>
      </c>
      <c r="I22" s="61">
        <f t="shared" si="2"/>
        <v>12</v>
      </c>
      <c r="J22" s="60">
        <f>VLOOKUP($A22,'Return Data'!$B$7:$R$2292,12,0)</f>
        <v>2.2785000000000002</v>
      </c>
      <c r="K22" s="61">
        <f t="shared" si="3"/>
        <v>10</v>
      </c>
      <c r="L22" s="60">
        <f>VLOOKUP($A22,'Return Data'!$B$7:$R$2292,13,0)</f>
        <v>2.5303</v>
      </c>
      <c r="M22" s="61">
        <f t="shared" si="7"/>
        <v>12</v>
      </c>
      <c r="N22" s="60">
        <f>VLOOKUP($A22,'Return Data'!$B$7:$R$2292,17,0)</f>
        <v>3.2759</v>
      </c>
      <c r="O22" s="61">
        <f t="shared" si="8"/>
        <v>13</v>
      </c>
      <c r="P22" s="60"/>
      <c r="Q22" s="61"/>
      <c r="R22" s="60">
        <f>VLOOKUP($A22,'Return Data'!$B$7:$R$2292,16,0)</f>
        <v>6.8564999999999996</v>
      </c>
      <c r="S22" s="62">
        <f t="shared" si="10"/>
        <v>13</v>
      </c>
    </row>
    <row r="23" spans="1:19" x14ac:dyDescent="0.3">
      <c r="A23" s="77" t="s">
        <v>629</v>
      </c>
      <c r="B23" s="59">
        <f>VLOOKUP($A23,'Return Data'!$B$7:$R$2292,3,0)</f>
        <v>44777</v>
      </c>
      <c r="C23" s="60">
        <f>VLOOKUP($A23,'Return Data'!$B$7:$R$2292,4,0)</f>
        <v>32.7789</v>
      </c>
      <c r="D23" s="60">
        <f>VLOOKUP($A23,'Return Data'!$B$7:$R$2292,9,0)</f>
        <v>5.6048999999999998</v>
      </c>
      <c r="E23" s="61">
        <f t="shared" si="0"/>
        <v>18</v>
      </c>
      <c r="F23" s="60">
        <f>VLOOKUP($A23,'Return Data'!$B$7:$R$2292,10,0)</f>
        <v>3.4058999999999999</v>
      </c>
      <c r="G23" s="61">
        <f t="shared" si="1"/>
        <v>18</v>
      </c>
      <c r="H23" s="60">
        <f>VLOOKUP($A23,'Return Data'!$B$7:$R$2292,11,0)</f>
        <v>2.7046000000000001</v>
      </c>
      <c r="I23" s="61">
        <f t="shared" si="2"/>
        <v>10</v>
      </c>
      <c r="J23" s="60">
        <f>VLOOKUP($A23,'Return Data'!$B$7:$R$2292,12,0)</f>
        <v>2.7191000000000001</v>
      </c>
      <c r="K23" s="61">
        <f t="shared" si="3"/>
        <v>6</v>
      </c>
      <c r="L23" s="60">
        <f>VLOOKUP($A23,'Return Data'!$B$7:$R$2292,13,0)</f>
        <v>2.6139999999999999</v>
      </c>
      <c r="M23" s="61">
        <f t="shared" si="7"/>
        <v>10</v>
      </c>
      <c r="N23" s="60">
        <f>VLOOKUP($A23,'Return Data'!$B$7:$R$2292,17,0)</f>
        <v>3.8639000000000001</v>
      </c>
      <c r="O23" s="61">
        <f t="shared" si="8"/>
        <v>9</v>
      </c>
      <c r="P23" s="60">
        <f>VLOOKUP($A23,'Return Data'!$B$7:$R$2292,14,0)</f>
        <v>6.5087999999999999</v>
      </c>
      <c r="Q23" s="61">
        <f t="shared" si="9"/>
        <v>3</v>
      </c>
      <c r="R23" s="60">
        <f>VLOOKUP($A23,'Return Data'!$B$7:$R$2292,16,0)</f>
        <v>6.9759000000000002</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19</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44777</v>
      </c>
      <c r="C25" s="60">
        <f>VLOOKUP($A25,'Return Data'!$B$7:$R$2292,4,0)</f>
        <v>12.483000000000001</v>
      </c>
      <c r="D25" s="60">
        <f>VLOOKUP($A25,'Return Data'!$B$7:$R$2292,9,0)</f>
        <v>7.0213999999999999</v>
      </c>
      <c r="E25" s="61">
        <f t="shared" si="0"/>
        <v>16</v>
      </c>
      <c r="F25" s="60">
        <f>VLOOKUP($A25,'Return Data'!$B$7:$R$2292,10,0)</f>
        <v>3.6922000000000001</v>
      </c>
      <c r="G25" s="61">
        <f t="shared" si="1"/>
        <v>15</v>
      </c>
      <c r="H25" s="60">
        <f>VLOOKUP($A25,'Return Data'!$B$7:$R$2292,11,0)</f>
        <v>1.4824999999999999</v>
      </c>
      <c r="I25" s="61">
        <f t="shared" si="2"/>
        <v>16</v>
      </c>
      <c r="J25" s="60">
        <f>VLOOKUP($A25,'Return Data'!$B$7:$R$2292,12,0)</f>
        <v>1.5327999999999999</v>
      </c>
      <c r="K25" s="61">
        <f t="shared" si="3"/>
        <v>15</v>
      </c>
      <c r="L25" s="60">
        <f>VLOOKUP($A25,'Return Data'!$B$7:$R$2292,13,0)</f>
        <v>1.9736</v>
      </c>
      <c r="M25" s="61">
        <f t="shared" si="7"/>
        <v>16</v>
      </c>
      <c r="N25" s="60">
        <f>VLOOKUP($A25,'Return Data'!$B$7:$R$2292,17,0)</f>
        <v>3.0609999999999999</v>
      </c>
      <c r="O25" s="61">
        <f t="shared" si="8"/>
        <v>15</v>
      </c>
      <c r="P25" s="60">
        <f>VLOOKUP($A25,'Return Data'!$B$7:$R$2292,14,0)</f>
        <v>6.0617999999999999</v>
      </c>
      <c r="Q25" s="61">
        <f t="shared" si="9"/>
        <v>10</v>
      </c>
      <c r="R25" s="60">
        <f>VLOOKUP($A25,'Return Data'!$B$7:$R$2292,16,0)</f>
        <v>5.4260999999999999</v>
      </c>
      <c r="S25" s="62">
        <f t="shared" si="10"/>
        <v>18</v>
      </c>
    </row>
    <row r="26" spans="1:19" x14ac:dyDescent="0.3">
      <c r="A26" s="77" t="s">
        <v>636</v>
      </c>
      <c r="B26" s="59">
        <f>VLOOKUP($A26,'Return Data'!$B$7:$R$2292,3,0)</f>
        <v>44777</v>
      </c>
      <c r="C26" s="60">
        <f>VLOOKUP($A26,'Return Data'!$B$7:$R$2292,4,0)</f>
        <v>13.319000000000001</v>
      </c>
      <c r="D26" s="60">
        <f>VLOOKUP($A26,'Return Data'!$B$7:$R$2292,9,0)</f>
        <v>8.2254000000000005</v>
      </c>
      <c r="E26" s="61">
        <f t="shared" si="0"/>
        <v>10</v>
      </c>
      <c r="F26" s="60">
        <f>VLOOKUP($A26,'Return Data'!$B$7:$R$2292,10,0)</f>
        <v>4.5556000000000001</v>
      </c>
      <c r="G26" s="61">
        <f t="shared" si="1"/>
        <v>10</v>
      </c>
      <c r="H26" s="60">
        <f>VLOOKUP($A26,'Return Data'!$B$7:$R$2292,11,0)</f>
        <v>2.9946999999999999</v>
      </c>
      <c r="I26" s="61">
        <f t="shared" si="2"/>
        <v>5</v>
      </c>
      <c r="J26" s="60">
        <f>VLOOKUP($A26,'Return Data'!$B$7:$R$2292,12,0)</f>
        <v>2.6595</v>
      </c>
      <c r="K26" s="61">
        <f t="shared" si="3"/>
        <v>7</v>
      </c>
      <c r="L26" s="60">
        <f>VLOOKUP($A26,'Return Data'!$B$7:$R$2292,13,0)</f>
        <v>2.7946</v>
      </c>
      <c r="M26" s="61">
        <f t="shared" si="7"/>
        <v>7</v>
      </c>
      <c r="N26" s="60">
        <f>VLOOKUP($A26,'Return Data'!$B$7:$R$2292,17,0)</f>
        <v>3.7839</v>
      </c>
      <c r="O26" s="61">
        <f t="shared" si="8"/>
        <v>10</v>
      </c>
      <c r="P26" s="60">
        <f>VLOOKUP($A26,'Return Data'!$B$7:$R$2292,14,0)</f>
        <v>6.3331999999999997</v>
      </c>
      <c r="Q26" s="61">
        <f t="shared" si="9"/>
        <v>6</v>
      </c>
      <c r="R26" s="60">
        <f>VLOOKUP($A26,'Return Data'!$B$7:$R$2292,16,0)</f>
        <v>7.444</v>
      </c>
      <c r="S26" s="62">
        <f t="shared" si="10"/>
        <v>5</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8.6096210526315762</v>
      </c>
      <c r="E28" s="83"/>
      <c r="F28" s="84">
        <f>AVERAGE(F8:F26)</f>
        <v>4.5918789473684214</v>
      </c>
      <c r="G28" s="83"/>
      <c r="H28" s="84">
        <f>AVERAGE(H8:H26)</f>
        <v>2.3825052631578951</v>
      </c>
      <c r="I28" s="83"/>
      <c r="J28" s="84">
        <f>AVERAGE(J8:J26)</f>
        <v>2.0811684210526322</v>
      </c>
      <c r="K28" s="83"/>
      <c r="L28" s="84">
        <f>AVERAGE(L8:L26)</f>
        <v>2.4230684210526316</v>
      </c>
      <c r="M28" s="83"/>
      <c r="N28" s="84">
        <f>AVERAGE(N8:N26)</f>
        <v>3.491563157894737</v>
      </c>
      <c r="O28" s="83"/>
      <c r="P28" s="84">
        <f>AVERAGE(P8:P26)</f>
        <v>6.0743411764705888</v>
      </c>
      <c r="Q28" s="83"/>
      <c r="R28" s="84">
        <f>AVERAGE(R8:R26)</f>
        <v>6.8118684210526315</v>
      </c>
      <c r="S28" s="85"/>
    </row>
    <row r="29" spans="1:19" x14ac:dyDescent="0.3">
      <c r="A29" s="82" t="s">
        <v>28</v>
      </c>
      <c r="B29" s="83"/>
      <c r="C29" s="83"/>
      <c r="D29" s="84">
        <f>MIN(D8:D26)</f>
        <v>0</v>
      </c>
      <c r="E29" s="83"/>
      <c r="F29" s="84">
        <f>MIN(F8:F26)</f>
        <v>0</v>
      </c>
      <c r="G29" s="83"/>
      <c r="H29" s="84">
        <f>MIN(H8:H26)</f>
        <v>0</v>
      </c>
      <c r="I29" s="83"/>
      <c r="J29" s="84">
        <f>MIN(J8:J26)</f>
        <v>0</v>
      </c>
      <c r="K29" s="83"/>
      <c r="L29" s="84">
        <f>MIN(L8:L26)</f>
        <v>0</v>
      </c>
      <c r="M29" s="83"/>
      <c r="N29" s="84">
        <f>MIN(N8:N26)</f>
        <v>0</v>
      </c>
      <c r="O29" s="83"/>
      <c r="P29" s="84">
        <f>MIN(P8:P26)</f>
        <v>4.9992999999999999</v>
      </c>
      <c r="Q29" s="83"/>
      <c r="R29" s="84">
        <f>MIN(R8:R26)</f>
        <v>0</v>
      </c>
      <c r="S29" s="85"/>
    </row>
    <row r="30" spans="1:19" ht="15" thickBot="1" x14ac:dyDescent="0.35">
      <c r="A30" s="86" t="s">
        <v>29</v>
      </c>
      <c r="B30" s="87"/>
      <c r="C30" s="87"/>
      <c r="D30" s="88">
        <f>MAX(D8:D26)</f>
        <v>16.712900000000001</v>
      </c>
      <c r="E30" s="87"/>
      <c r="F30" s="88">
        <f>MAX(F8:F26)</f>
        <v>9.7629000000000001</v>
      </c>
      <c r="G30" s="87"/>
      <c r="H30" s="88">
        <f>MAX(H8:H26)</f>
        <v>4.0754999999999999</v>
      </c>
      <c r="I30" s="87"/>
      <c r="J30" s="88">
        <f>MAX(J8:J26)</f>
        <v>3.3483000000000001</v>
      </c>
      <c r="K30" s="87"/>
      <c r="L30" s="88">
        <f>MAX(L8:L26)</f>
        <v>3.5438000000000001</v>
      </c>
      <c r="M30" s="87"/>
      <c r="N30" s="88">
        <f>MAX(N8:N26)</f>
        <v>4.9593999999999996</v>
      </c>
      <c r="O30" s="87"/>
      <c r="P30" s="88">
        <f>MAX(P8:P26)</f>
        <v>6.8094999999999999</v>
      </c>
      <c r="Q30" s="87"/>
      <c r="R30" s="88">
        <f>MAX(R8:R26)</f>
        <v>9.0539000000000005</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44777</v>
      </c>
      <c r="C8" s="60">
        <f>VLOOKUP($A8,'Return Data'!$B$7:$R$2292,4,0)</f>
        <v>337.2</v>
      </c>
      <c r="D8" s="60">
        <f>VLOOKUP($A8,'Return Data'!$B$7:$R$2292,10,0)</f>
        <v>4.8898999999999999</v>
      </c>
      <c r="E8" s="61">
        <f t="shared" ref="E8:E35" si="0">RANK(D8,D$8:D$35,0)</f>
        <v>12</v>
      </c>
      <c r="F8" s="60">
        <f>VLOOKUP($A8,'Return Data'!$B$7:$R$2292,11,0)</f>
        <v>-1.8541000000000001</v>
      </c>
      <c r="G8" s="61">
        <f t="shared" ref="G8:G35" si="1">RANK(F8,F$8:F$35,0)</f>
        <v>13</v>
      </c>
      <c r="H8" s="60">
        <f>VLOOKUP($A8,'Return Data'!$B$7:$R$2292,12,0)</f>
        <v>-3.7835999999999999</v>
      </c>
      <c r="I8" s="61">
        <f t="shared" ref="I8:I35" si="2">RANK(H8,H$8:H$35,0)</f>
        <v>10</v>
      </c>
      <c r="J8" s="60">
        <f>VLOOKUP($A8,'Return Data'!$B$7:$R$2292,13,0)</f>
        <v>5.0892999999999997</v>
      </c>
      <c r="K8" s="61">
        <f t="shared" ref="K8:K35" si="3">RANK(J8,J$8:J$35,0)</f>
        <v>7</v>
      </c>
      <c r="L8" s="60">
        <f>VLOOKUP($A8,'Return Data'!$B$7:$R$2292,17,0)</f>
        <v>26.578199999999999</v>
      </c>
      <c r="M8" s="61">
        <f t="shared" ref="M8:M35" si="4">RANK(L8,L$8:L$35,0)</f>
        <v>7</v>
      </c>
      <c r="N8" s="60">
        <f>VLOOKUP($A8,'Return Data'!$B$7:$R$2292,14,0)</f>
        <v>16.5915</v>
      </c>
      <c r="O8" s="61">
        <f t="shared" ref="O8:O25" si="5">RANK(N8,N$8:N$35,0)</f>
        <v>10</v>
      </c>
      <c r="P8" s="60">
        <f>VLOOKUP($A8,'Return Data'!$B$7:$R$2292,15,0)</f>
        <v>9.6730999999999998</v>
      </c>
      <c r="Q8" s="61">
        <f t="shared" ref="Q8:Q25" si="6">RANK(P8,P$8:P$35,0)</f>
        <v>19</v>
      </c>
      <c r="R8" s="60">
        <f>VLOOKUP($A8,'Return Data'!$B$7:$R$2292,16,0)</f>
        <v>19.292899999999999</v>
      </c>
      <c r="S8" s="62">
        <f t="shared" ref="S8:S35" si="7">RANK(R8,R$8:R$35,0)</f>
        <v>2</v>
      </c>
    </row>
    <row r="9" spans="1:20" x14ac:dyDescent="0.3">
      <c r="A9" s="58" t="s">
        <v>909</v>
      </c>
      <c r="B9" s="59">
        <f>VLOOKUP($A9,'Return Data'!$B$7:$R$2292,3,0)</f>
        <v>44777</v>
      </c>
      <c r="C9" s="60">
        <f>VLOOKUP($A9,'Return Data'!$B$7:$R$2292,4,0)</f>
        <v>43.71</v>
      </c>
      <c r="D9" s="60">
        <f>VLOOKUP($A9,'Return Data'!$B$7:$R$2292,10,0)</f>
        <v>4.3945999999999996</v>
      </c>
      <c r="E9" s="61">
        <f t="shared" si="0"/>
        <v>18</v>
      </c>
      <c r="F9" s="60">
        <f>VLOOKUP($A9,'Return Data'!$B$7:$R$2292,11,0)</f>
        <v>-3.9763000000000002</v>
      </c>
      <c r="G9" s="61">
        <f t="shared" si="1"/>
        <v>27</v>
      </c>
      <c r="H9" s="60">
        <f>VLOOKUP($A9,'Return Data'!$B$7:$R$2292,12,0)</f>
        <v>-8.2301000000000002</v>
      </c>
      <c r="I9" s="61">
        <f t="shared" si="2"/>
        <v>28</v>
      </c>
      <c r="J9" s="60">
        <f>VLOOKUP($A9,'Return Data'!$B$7:$R$2292,13,0)</f>
        <v>0.27529999999999999</v>
      </c>
      <c r="K9" s="61">
        <f t="shared" si="3"/>
        <v>25</v>
      </c>
      <c r="L9" s="60">
        <f>VLOOKUP($A9,'Return Data'!$B$7:$R$2292,17,0)</f>
        <v>20.067599999999999</v>
      </c>
      <c r="M9" s="61">
        <f t="shared" si="4"/>
        <v>26</v>
      </c>
      <c r="N9" s="60">
        <f>VLOOKUP($A9,'Return Data'!$B$7:$R$2292,14,0)</f>
        <v>14.9694</v>
      </c>
      <c r="O9" s="61">
        <f t="shared" si="5"/>
        <v>21</v>
      </c>
      <c r="P9" s="60">
        <f>VLOOKUP($A9,'Return Data'!$B$7:$R$2292,15,0)</f>
        <v>13.1493</v>
      </c>
      <c r="Q9" s="61">
        <f t="shared" si="6"/>
        <v>1</v>
      </c>
      <c r="R9" s="60">
        <f>VLOOKUP($A9,'Return Data'!$B$7:$R$2292,16,0)</f>
        <v>12.433299999999999</v>
      </c>
      <c r="S9" s="62">
        <f t="shared" si="7"/>
        <v>16</v>
      </c>
    </row>
    <row r="10" spans="1:20" x14ac:dyDescent="0.3">
      <c r="A10" s="58" t="s">
        <v>2000</v>
      </c>
      <c r="B10" s="59">
        <f>VLOOKUP($A10,'Return Data'!$B$7:$R$2292,3,0)</f>
        <v>44777</v>
      </c>
      <c r="C10" s="60">
        <f>VLOOKUP($A10,'Return Data'!$B$7:$R$2292,4,0)</f>
        <v>139.15690000000001</v>
      </c>
      <c r="D10" s="60">
        <f>VLOOKUP($A10,'Return Data'!$B$7:$R$2292,10,0)</f>
        <v>5.306</v>
      </c>
      <c r="E10" s="61">
        <f t="shared" si="0"/>
        <v>7</v>
      </c>
      <c r="F10" s="60">
        <f>VLOOKUP($A10,'Return Data'!$B$7:$R$2292,11,0)</f>
        <v>-1.2020999999999999</v>
      </c>
      <c r="G10" s="61">
        <f t="shared" si="1"/>
        <v>6</v>
      </c>
      <c r="H10" s="60">
        <f>VLOOKUP($A10,'Return Data'!$B$7:$R$2292,12,0)</f>
        <v>-3.3431000000000002</v>
      </c>
      <c r="I10" s="61">
        <f t="shared" si="2"/>
        <v>8</v>
      </c>
      <c r="J10" s="60">
        <f>VLOOKUP($A10,'Return Data'!$B$7:$R$2292,13,0)</f>
        <v>5.1272000000000002</v>
      </c>
      <c r="K10" s="61">
        <f t="shared" si="3"/>
        <v>6</v>
      </c>
      <c r="L10" s="60">
        <f>VLOOKUP($A10,'Return Data'!$B$7:$R$2292,17,0)</f>
        <v>22.4621</v>
      </c>
      <c r="M10" s="61">
        <f t="shared" si="4"/>
        <v>19</v>
      </c>
      <c r="N10" s="60">
        <f>VLOOKUP($A10,'Return Data'!$B$7:$R$2292,14,0)</f>
        <v>16.512599999999999</v>
      </c>
      <c r="O10" s="61">
        <f t="shared" si="5"/>
        <v>11</v>
      </c>
      <c r="P10" s="60">
        <f>VLOOKUP($A10,'Return Data'!$B$7:$R$2292,15,0)</f>
        <v>11.086</v>
      </c>
      <c r="Q10" s="61">
        <f t="shared" si="6"/>
        <v>9</v>
      </c>
      <c r="R10" s="60">
        <f>VLOOKUP($A10,'Return Data'!$B$7:$R$2292,16,0)</f>
        <v>15.8713</v>
      </c>
      <c r="S10" s="62">
        <f t="shared" si="7"/>
        <v>9</v>
      </c>
    </row>
    <row r="11" spans="1:20" x14ac:dyDescent="0.3">
      <c r="A11" s="58" t="s">
        <v>913</v>
      </c>
      <c r="B11" s="59">
        <f>VLOOKUP($A11,'Return Data'!$B$7:$R$2292,3,0)</f>
        <v>44777</v>
      </c>
      <c r="C11" s="60">
        <f>VLOOKUP($A11,'Return Data'!$B$7:$R$2292,4,0)</f>
        <v>40.47</v>
      </c>
      <c r="D11" s="60">
        <f>VLOOKUP($A11,'Return Data'!$B$7:$R$2292,10,0)</f>
        <v>4.6006999999999998</v>
      </c>
      <c r="E11" s="61">
        <f t="shared" si="0"/>
        <v>15</v>
      </c>
      <c r="F11" s="60">
        <f>VLOOKUP($A11,'Return Data'!$B$7:$R$2292,11,0)</f>
        <v>-3.2513000000000001</v>
      </c>
      <c r="G11" s="61">
        <f t="shared" si="1"/>
        <v>22</v>
      </c>
      <c r="H11" s="60">
        <f>VLOOKUP($A11,'Return Data'!$B$7:$R$2292,12,0)</f>
        <v>-5.1558000000000002</v>
      </c>
      <c r="I11" s="61">
        <f t="shared" si="2"/>
        <v>20</v>
      </c>
      <c r="J11" s="60">
        <f>VLOOKUP($A11,'Return Data'!$B$7:$R$2292,13,0)</f>
        <v>2.4298000000000002</v>
      </c>
      <c r="K11" s="61">
        <f t="shared" si="3"/>
        <v>23</v>
      </c>
      <c r="L11" s="60">
        <f>VLOOKUP($A11,'Return Data'!$B$7:$R$2292,17,0)</f>
        <v>22.770600000000002</v>
      </c>
      <c r="M11" s="61">
        <f t="shared" si="4"/>
        <v>17</v>
      </c>
      <c r="N11" s="60">
        <f>VLOOKUP($A11,'Return Data'!$B$7:$R$2292,14,0)</f>
        <v>18.9361</v>
      </c>
      <c r="O11" s="61">
        <f t="shared" si="5"/>
        <v>2</v>
      </c>
      <c r="P11" s="60">
        <f>VLOOKUP($A11,'Return Data'!$B$7:$R$2292,15,0)</f>
        <v>13.0806</v>
      </c>
      <c r="Q11" s="61">
        <f t="shared" si="6"/>
        <v>2</v>
      </c>
      <c r="R11" s="60">
        <f>VLOOKUP($A11,'Return Data'!$B$7:$R$2292,16,0)</f>
        <v>12.394500000000001</v>
      </c>
      <c r="S11" s="62">
        <f t="shared" si="7"/>
        <v>17</v>
      </c>
    </row>
    <row r="12" spans="1:20" x14ac:dyDescent="0.3">
      <c r="A12" s="58" t="s">
        <v>915</v>
      </c>
      <c r="B12" s="59">
        <f>VLOOKUP($A12,'Return Data'!$B$7:$R$2292,3,0)</f>
        <v>44777</v>
      </c>
      <c r="C12" s="60">
        <f>VLOOKUP($A12,'Return Data'!$B$7:$R$2292,4,0)</f>
        <v>284.60000000000002</v>
      </c>
      <c r="D12" s="60">
        <f>VLOOKUP($A12,'Return Data'!$B$7:$R$2292,10,0)</f>
        <v>6.8611000000000004</v>
      </c>
      <c r="E12" s="61">
        <f t="shared" si="0"/>
        <v>3</v>
      </c>
      <c r="F12" s="60">
        <f>VLOOKUP($A12,'Return Data'!$B$7:$R$2292,11,0)</f>
        <v>-2.0384000000000002</v>
      </c>
      <c r="G12" s="61">
        <f t="shared" si="1"/>
        <v>14</v>
      </c>
      <c r="H12" s="60">
        <f>VLOOKUP($A12,'Return Data'!$B$7:$R$2292,12,0)</f>
        <v>-4.9156000000000004</v>
      </c>
      <c r="I12" s="61">
        <f t="shared" si="2"/>
        <v>18</v>
      </c>
      <c r="J12" s="60">
        <f>VLOOKUP($A12,'Return Data'!$B$7:$R$2292,13,0)</f>
        <v>-1.5793999999999999</v>
      </c>
      <c r="K12" s="61">
        <f t="shared" si="3"/>
        <v>27</v>
      </c>
      <c r="L12" s="60">
        <f>VLOOKUP($A12,'Return Data'!$B$7:$R$2292,17,0)</f>
        <v>20.312000000000001</v>
      </c>
      <c r="M12" s="61">
        <f t="shared" si="4"/>
        <v>24</v>
      </c>
      <c r="N12" s="60">
        <f>VLOOKUP($A12,'Return Data'!$B$7:$R$2292,14,0)</f>
        <v>13.345800000000001</v>
      </c>
      <c r="O12" s="61">
        <f t="shared" si="5"/>
        <v>25</v>
      </c>
      <c r="P12" s="60">
        <f>VLOOKUP($A12,'Return Data'!$B$7:$R$2292,15,0)</f>
        <v>7.5248999999999997</v>
      </c>
      <c r="Q12" s="61">
        <f t="shared" si="6"/>
        <v>25</v>
      </c>
      <c r="R12" s="60">
        <f>VLOOKUP($A12,'Return Data'!$B$7:$R$2292,16,0)</f>
        <v>18.822099999999999</v>
      </c>
      <c r="S12" s="62">
        <f t="shared" si="7"/>
        <v>6</v>
      </c>
    </row>
    <row r="13" spans="1:20" x14ac:dyDescent="0.3">
      <c r="A13" s="58" t="s">
        <v>2034</v>
      </c>
      <c r="B13" s="59">
        <f>VLOOKUP($A13,'Return Data'!$B$7:$R$2292,3,0)</f>
        <v>44777</v>
      </c>
      <c r="C13" s="60">
        <f>VLOOKUP($A13,'Return Data'!$B$7:$R$2292,4,0)</f>
        <v>53.71</v>
      </c>
      <c r="D13" s="60">
        <f>VLOOKUP($A13,'Return Data'!$B$7:$R$2292,10,0)</f>
        <v>4.3925999999999998</v>
      </c>
      <c r="E13" s="61">
        <f t="shared" si="0"/>
        <v>19</v>
      </c>
      <c r="F13" s="60">
        <f>VLOOKUP($A13,'Return Data'!$B$7:$R$2292,11,0)</f>
        <v>-2.0783999999999998</v>
      </c>
      <c r="G13" s="61">
        <f t="shared" si="1"/>
        <v>15</v>
      </c>
      <c r="H13" s="60">
        <f>VLOOKUP($A13,'Return Data'!$B$7:$R$2292,12,0)</f>
        <v>-3.5381</v>
      </c>
      <c r="I13" s="61">
        <f t="shared" si="2"/>
        <v>9</v>
      </c>
      <c r="J13" s="60">
        <f>VLOOKUP($A13,'Return Data'!$B$7:$R$2292,13,0)</f>
        <v>3.6073</v>
      </c>
      <c r="K13" s="61">
        <f t="shared" si="3"/>
        <v>20</v>
      </c>
      <c r="L13" s="60">
        <f>VLOOKUP($A13,'Return Data'!$B$7:$R$2292,17,0)</f>
        <v>22.967700000000001</v>
      </c>
      <c r="M13" s="61">
        <f t="shared" si="4"/>
        <v>15</v>
      </c>
      <c r="N13" s="60">
        <f>VLOOKUP($A13,'Return Data'!$B$7:$R$2292,14,0)</f>
        <v>16.1889</v>
      </c>
      <c r="O13" s="61">
        <f t="shared" si="5"/>
        <v>16</v>
      </c>
      <c r="P13" s="60">
        <f>VLOOKUP($A13,'Return Data'!$B$7:$R$2292,15,0)</f>
        <v>11.390700000000001</v>
      </c>
      <c r="Q13" s="61">
        <f t="shared" si="6"/>
        <v>7</v>
      </c>
      <c r="R13" s="60">
        <f>VLOOKUP($A13,'Return Data'!$B$7:$R$2292,16,0)</f>
        <v>13.5634</v>
      </c>
      <c r="S13" s="62">
        <f t="shared" si="7"/>
        <v>13</v>
      </c>
    </row>
    <row r="14" spans="1:20" x14ac:dyDescent="0.3">
      <c r="A14" s="58" t="s">
        <v>917</v>
      </c>
      <c r="B14" s="59">
        <f>VLOOKUP($A14,'Return Data'!$B$7:$R$2292,3,0)</f>
        <v>44777</v>
      </c>
      <c r="C14" s="60">
        <f>VLOOKUP($A14,'Return Data'!$B$7:$R$2292,4,0)</f>
        <v>1646.1652899302101</v>
      </c>
      <c r="D14" s="60">
        <f>VLOOKUP($A14,'Return Data'!$B$7:$R$2292,10,0)</f>
        <v>5.6112000000000002</v>
      </c>
      <c r="E14" s="61">
        <f t="shared" si="0"/>
        <v>5</v>
      </c>
      <c r="F14" s="60">
        <f>VLOOKUP($A14,'Return Data'!$B$7:$R$2292,11,0)</f>
        <v>-3.3279999999999998</v>
      </c>
      <c r="G14" s="61">
        <f t="shared" si="1"/>
        <v>23</v>
      </c>
      <c r="H14" s="60">
        <f>VLOOKUP($A14,'Return Data'!$B$7:$R$2292,12,0)</f>
        <v>-6.9898999999999996</v>
      </c>
      <c r="I14" s="61">
        <f t="shared" si="2"/>
        <v>27</v>
      </c>
      <c r="J14" s="60">
        <f>VLOOKUP($A14,'Return Data'!$B$7:$R$2292,13,0)</f>
        <v>0.99590000000000001</v>
      </c>
      <c r="K14" s="61">
        <f t="shared" si="3"/>
        <v>24</v>
      </c>
      <c r="L14" s="60">
        <f>VLOOKUP($A14,'Return Data'!$B$7:$R$2292,17,0)</f>
        <v>28.353899999999999</v>
      </c>
      <c r="M14" s="61">
        <f t="shared" si="4"/>
        <v>3</v>
      </c>
      <c r="N14" s="60">
        <f>VLOOKUP($A14,'Return Data'!$B$7:$R$2292,14,0)</f>
        <v>16.847200000000001</v>
      </c>
      <c r="O14" s="61">
        <f t="shared" si="5"/>
        <v>9</v>
      </c>
      <c r="P14" s="60">
        <f>VLOOKUP($A14,'Return Data'!$B$7:$R$2292,15,0)</f>
        <v>9.0128000000000004</v>
      </c>
      <c r="Q14" s="61">
        <f t="shared" si="6"/>
        <v>21</v>
      </c>
      <c r="R14" s="60">
        <f>VLOOKUP($A14,'Return Data'!$B$7:$R$2292,16,0)</f>
        <v>19.466899999999999</v>
      </c>
      <c r="S14" s="62">
        <f t="shared" si="7"/>
        <v>1</v>
      </c>
    </row>
    <row r="15" spans="1:20" x14ac:dyDescent="0.3">
      <c r="A15" s="58" t="s">
        <v>919</v>
      </c>
      <c r="B15" s="59">
        <f>VLOOKUP($A15,'Return Data'!$B$7:$R$2292,3,0)</f>
        <v>44777</v>
      </c>
      <c r="C15" s="60">
        <f>VLOOKUP($A15,'Return Data'!$B$7:$R$2292,4,0)</f>
        <v>868.47654293864605</v>
      </c>
      <c r="D15" s="60">
        <f>VLOOKUP($A15,'Return Data'!$B$7:$R$2292,10,0)</f>
        <v>4.8205999999999998</v>
      </c>
      <c r="E15" s="61">
        <f t="shared" si="0"/>
        <v>14</v>
      </c>
      <c r="F15" s="60">
        <f>VLOOKUP($A15,'Return Data'!$B$7:$R$2292,11,0)</f>
        <v>1.3874</v>
      </c>
      <c r="G15" s="61">
        <f t="shared" si="1"/>
        <v>2</v>
      </c>
      <c r="H15" s="60">
        <f>VLOOKUP($A15,'Return Data'!$B$7:$R$2292,12,0)</f>
        <v>0.36209999999999998</v>
      </c>
      <c r="I15" s="61">
        <f t="shared" si="2"/>
        <v>2</v>
      </c>
      <c r="J15" s="60">
        <f>VLOOKUP($A15,'Return Data'!$B$7:$R$2292,13,0)</f>
        <v>9.8164999999999996</v>
      </c>
      <c r="K15" s="61">
        <f t="shared" si="3"/>
        <v>2</v>
      </c>
      <c r="L15" s="60">
        <f>VLOOKUP($A15,'Return Data'!$B$7:$R$2292,17,0)</f>
        <v>28.9406</v>
      </c>
      <c r="M15" s="61">
        <f t="shared" si="4"/>
        <v>2</v>
      </c>
      <c r="N15" s="60">
        <f>VLOOKUP($A15,'Return Data'!$B$7:$R$2292,14,0)</f>
        <v>14.663600000000001</v>
      </c>
      <c r="O15" s="61">
        <f t="shared" si="5"/>
        <v>22</v>
      </c>
      <c r="P15" s="60">
        <f>VLOOKUP($A15,'Return Data'!$B$7:$R$2292,15,0)</f>
        <v>9.9469999999999992</v>
      </c>
      <c r="Q15" s="61">
        <f t="shared" si="6"/>
        <v>16</v>
      </c>
      <c r="R15" s="60">
        <f>VLOOKUP($A15,'Return Data'!$B$7:$R$2292,16,0)</f>
        <v>18.7837</v>
      </c>
      <c r="S15" s="62">
        <f t="shared" si="7"/>
        <v>7</v>
      </c>
    </row>
    <row r="16" spans="1:20" x14ac:dyDescent="0.3">
      <c r="A16" s="58" t="s">
        <v>921</v>
      </c>
      <c r="B16" s="59">
        <f>VLOOKUP($A16,'Return Data'!$B$7:$R$2292,3,0)</f>
        <v>44777</v>
      </c>
      <c r="C16" s="60">
        <f>VLOOKUP($A16,'Return Data'!$B$7:$R$2292,4,0)</f>
        <v>313.77670000000001</v>
      </c>
      <c r="D16" s="60">
        <f>VLOOKUP($A16,'Return Data'!$B$7:$R$2292,10,0)</f>
        <v>7.0328999999999997</v>
      </c>
      <c r="E16" s="61">
        <f t="shared" si="0"/>
        <v>2</v>
      </c>
      <c r="F16" s="60">
        <f>VLOOKUP($A16,'Return Data'!$B$7:$R$2292,11,0)</f>
        <v>-2.6585000000000001</v>
      </c>
      <c r="G16" s="61">
        <f t="shared" si="1"/>
        <v>18</v>
      </c>
      <c r="H16" s="60">
        <f>VLOOKUP($A16,'Return Data'!$B$7:$R$2292,12,0)</f>
        <v>-3.9891000000000001</v>
      </c>
      <c r="I16" s="61">
        <f t="shared" si="2"/>
        <v>11</v>
      </c>
      <c r="J16" s="60">
        <f>VLOOKUP($A16,'Return Data'!$B$7:$R$2292,13,0)</f>
        <v>4.2893999999999997</v>
      </c>
      <c r="K16" s="61">
        <f t="shared" si="3"/>
        <v>16</v>
      </c>
      <c r="L16" s="60">
        <f>VLOOKUP($A16,'Return Data'!$B$7:$R$2292,17,0)</f>
        <v>22.934699999999999</v>
      </c>
      <c r="M16" s="61">
        <f t="shared" si="4"/>
        <v>16</v>
      </c>
      <c r="N16" s="60">
        <f>VLOOKUP($A16,'Return Data'!$B$7:$R$2292,14,0)</f>
        <v>15.2904</v>
      </c>
      <c r="O16" s="61">
        <f t="shared" si="5"/>
        <v>18</v>
      </c>
      <c r="P16" s="60">
        <f>VLOOKUP($A16,'Return Data'!$B$7:$R$2292,15,0)</f>
        <v>9.9170999999999996</v>
      </c>
      <c r="Q16" s="61">
        <f t="shared" si="6"/>
        <v>17</v>
      </c>
      <c r="R16" s="60">
        <f>VLOOKUP($A16,'Return Data'!$B$7:$R$2292,16,0)</f>
        <v>19.1553</v>
      </c>
      <c r="S16" s="62">
        <f t="shared" si="7"/>
        <v>5</v>
      </c>
    </row>
    <row r="17" spans="1:19" x14ac:dyDescent="0.3">
      <c r="A17" s="58" t="s">
        <v>923</v>
      </c>
      <c r="B17" s="59">
        <f>VLOOKUP($A17,'Return Data'!$B$7:$R$2292,3,0)</f>
        <v>44777</v>
      </c>
      <c r="C17" s="60">
        <f>VLOOKUP($A17,'Return Data'!$B$7:$R$2292,4,0)</f>
        <v>65.650000000000006</v>
      </c>
      <c r="D17" s="60">
        <f>VLOOKUP($A17,'Return Data'!$B$7:$R$2292,10,0)</f>
        <v>4.5715000000000003</v>
      </c>
      <c r="E17" s="61">
        <f t="shared" si="0"/>
        <v>16</v>
      </c>
      <c r="F17" s="60">
        <f>VLOOKUP($A17,'Return Data'!$B$7:$R$2292,11,0)</f>
        <v>-1.3374999999999999</v>
      </c>
      <c r="G17" s="61">
        <f t="shared" si="1"/>
        <v>7</v>
      </c>
      <c r="H17" s="60">
        <f>VLOOKUP($A17,'Return Data'!$B$7:$R$2292,12,0)</f>
        <v>-1.7509999999999999</v>
      </c>
      <c r="I17" s="61">
        <f t="shared" si="2"/>
        <v>5</v>
      </c>
      <c r="J17" s="60">
        <f>VLOOKUP($A17,'Return Data'!$B$7:$R$2292,13,0)</f>
        <v>8.4764999999999997</v>
      </c>
      <c r="K17" s="61">
        <f t="shared" si="3"/>
        <v>3</v>
      </c>
      <c r="L17" s="60">
        <f>VLOOKUP($A17,'Return Data'!$B$7:$R$2292,17,0)</f>
        <v>27.443899999999999</v>
      </c>
      <c r="M17" s="61">
        <f t="shared" si="4"/>
        <v>4</v>
      </c>
      <c r="N17" s="60">
        <f>VLOOKUP($A17,'Return Data'!$B$7:$R$2292,14,0)</f>
        <v>17.640699999999999</v>
      </c>
      <c r="O17" s="61">
        <f t="shared" si="5"/>
        <v>5</v>
      </c>
      <c r="P17" s="60">
        <f>VLOOKUP($A17,'Return Data'!$B$7:$R$2292,15,0)</f>
        <v>11.589700000000001</v>
      </c>
      <c r="Q17" s="61">
        <f t="shared" si="6"/>
        <v>4</v>
      </c>
      <c r="R17" s="60">
        <f>VLOOKUP($A17,'Return Data'!$B$7:$R$2292,16,0)</f>
        <v>14.161199999999999</v>
      </c>
      <c r="S17" s="62">
        <f t="shared" si="7"/>
        <v>12</v>
      </c>
    </row>
    <row r="18" spans="1:19" x14ac:dyDescent="0.3">
      <c r="A18" s="58" t="s">
        <v>925</v>
      </c>
      <c r="B18" s="59">
        <f>VLOOKUP($A18,'Return Data'!$B$7:$R$2292,3,0)</f>
        <v>44777</v>
      </c>
      <c r="C18" s="60">
        <f>VLOOKUP($A18,'Return Data'!$B$7:$R$2292,4,0)</f>
        <v>39.18</v>
      </c>
      <c r="D18" s="60">
        <f>VLOOKUP($A18,'Return Data'!$B$7:$R$2292,10,0)</f>
        <v>4.9839000000000002</v>
      </c>
      <c r="E18" s="61">
        <f t="shared" si="0"/>
        <v>9</v>
      </c>
      <c r="F18" s="60">
        <f>VLOOKUP($A18,'Return Data'!$B$7:$R$2292,11,0)</f>
        <v>-1.5329999999999999</v>
      </c>
      <c r="G18" s="61">
        <f t="shared" si="1"/>
        <v>8</v>
      </c>
      <c r="H18" s="60">
        <f>VLOOKUP($A18,'Return Data'!$B$7:$R$2292,12,0)</f>
        <v>-3.0198</v>
      </c>
      <c r="I18" s="61">
        <f t="shared" si="2"/>
        <v>7</v>
      </c>
      <c r="J18" s="60">
        <f>VLOOKUP($A18,'Return Data'!$B$7:$R$2292,13,0)</f>
        <v>6.4673999999999996</v>
      </c>
      <c r="K18" s="61">
        <f t="shared" si="3"/>
        <v>4</v>
      </c>
      <c r="L18" s="60">
        <f>VLOOKUP($A18,'Return Data'!$B$7:$R$2292,17,0)</f>
        <v>27.082799999999999</v>
      </c>
      <c r="M18" s="61">
        <f t="shared" si="4"/>
        <v>5</v>
      </c>
      <c r="N18" s="60">
        <f>VLOOKUP($A18,'Return Data'!$B$7:$R$2292,14,0)</f>
        <v>19.182600000000001</v>
      </c>
      <c r="O18" s="61">
        <f t="shared" si="5"/>
        <v>1</v>
      </c>
      <c r="P18" s="60">
        <f>VLOOKUP($A18,'Return Data'!$B$7:$R$2292,15,0)</f>
        <v>10.1282</v>
      </c>
      <c r="Q18" s="61">
        <f t="shared" si="6"/>
        <v>13</v>
      </c>
      <c r="R18" s="60">
        <f>VLOOKUP($A18,'Return Data'!$B$7:$R$2292,16,0)</f>
        <v>14.284599999999999</v>
      </c>
      <c r="S18" s="62">
        <f t="shared" si="7"/>
        <v>11</v>
      </c>
    </row>
    <row r="19" spans="1:19" x14ac:dyDescent="0.3">
      <c r="A19" s="58" t="s">
        <v>928</v>
      </c>
      <c r="B19" s="59">
        <f>VLOOKUP($A19,'Return Data'!$B$7:$R$2292,3,0)</f>
        <v>44777</v>
      </c>
      <c r="C19" s="60">
        <f>VLOOKUP($A19,'Return Data'!$B$7:$R$2292,4,0)</f>
        <v>49.101999999999997</v>
      </c>
      <c r="D19" s="60">
        <f>VLOOKUP($A19,'Return Data'!$B$7:$R$2292,10,0)</f>
        <v>5.9832000000000001</v>
      </c>
      <c r="E19" s="61">
        <f t="shared" si="0"/>
        <v>4</v>
      </c>
      <c r="F19" s="60">
        <f>VLOOKUP($A19,'Return Data'!$B$7:$R$2292,11,0)</f>
        <v>-3.2473000000000001</v>
      </c>
      <c r="G19" s="61">
        <f t="shared" si="1"/>
        <v>21</v>
      </c>
      <c r="H19" s="60">
        <f>VLOOKUP($A19,'Return Data'!$B$7:$R$2292,12,0)</f>
        <v>-4.2846000000000002</v>
      </c>
      <c r="I19" s="61">
        <f t="shared" si="2"/>
        <v>14</v>
      </c>
      <c r="J19" s="60">
        <f>VLOOKUP($A19,'Return Data'!$B$7:$R$2292,13,0)</f>
        <v>5.0534999999999997</v>
      </c>
      <c r="K19" s="61">
        <f t="shared" si="3"/>
        <v>8</v>
      </c>
      <c r="L19" s="60">
        <f>VLOOKUP($A19,'Return Data'!$B$7:$R$2292,17,0)</f>
        <v>21.833500000000001</v>
      </c>
      <c r="M19" s="61">
        <f t="shared" si="4"/>
        <v>21</v>
      </c>
      <c r="N19" s="60">
        <f>VLOOKUP($A19,'Return Data'!$B$7:$R$2292,14,0)</f>
        <v>16.883800000000001</v>
      </c>
      <c r="O19" s="61">
        <f t="shared" si="5"/>
        <v>8</v>
      </c>
      <c r="P19" s="60">
        <f>VLOOKUP($A19,'Return Data'!$B$7:$R$2292,15,0)</f>
        <v>10.3178</v>
      </c>
      <c r="Q19" s="61">
        <f t="shared" si="6"/>
        <v>12</v>
      </c>
      <c r="R19" s="60">
        <f>VLOOKUP($A19,'Return Data'!$B$7:$R$2292,16,0)</f>
        <v>10.345499999999999</v>
      </c>
      <c r="S19" s="62">
        <f t="shared" si="7"/>
        <v>22</v>
      </c>
    </row>
    <row r="20" spans="1:19" x14ac:dyDescent="0.3">
      <c r="A20" s="58" t="s">
        <v>1894</v>
      </c>
      <c r="B20" s="59">
        <f>VLOOKUP($A20,'Return Data'!$B$7:$R$2292,3,0)</f>
        <v>44777</v>
      </c>
      <c r="C20" s="60">
        <f>VLOOKUP($A20,'Return Data'!$B$7:$R$2292,4,0)</f>
        <v>28.57</v>
      </c>
      <c r="D20" s="60">
        <f>VLOOKUP($A20,'Return Data'!$B$7:$R$2292,10,0)</f>
        <v>4.9210000000000003</v>
      </c>
      <c r="E20" s="61">
        <f t="shared" si="0"/>
        <v>11</v>
      </c>
      <c r="F20" s="60">
        <f>VLOOKUP($A20,'Return Data'!$B$7:$R$2292,11,0)</f>
        <v>-1.7876000000000001</v>
      </c>
      <c r="G20" s="61">
        <f t="shared" si="1"/>
        <v>11</v>
      </c>
      <c r="H20" s="60">
        <f>VLOOKUP($A20,'Return Data'!$B$7:$R$2292,12,0)</f>
        <v>-4.9250999999999996</v>
      </c>
      <c r="I20" s="61">
        <f t="shared" si="2"/>
        <v>19</v>
      </c>
      <c r="J20" s="60">
        <f>VLOOKUP($A20,'Return Data'!$B$7:$R$2292,13,0)</f>
        <v>4.5370999999999997</v>
      </c>
      <c r="K20" s="61">
        <f t="shared" si="3"/>
        <v>12</v>
      </c>
      <c r="L20" s="60">
        <f>VLOOKUP($A20,'Return Data'!$B$7:$R$2292,17,0)</f>
        <v>20.671800000000001</v>
      </c>
      <c r="M20" s="61">
        <f t="shared" si="4"/>
        <v>23</v>
      </c>
      <c r="N20" s="60">
        <f>VLOOKUP($A20,'Return Data'!$B$7:$R$2292,14,0)</f>
        <v>12.196099999999999</v>
      </c>
      <c r="O20" s="61">
        <f t="shared" si="5"/>
        <v>27</v>
      </c>
      <c r="P20" s="60">
        <f>VLOOKUP($A20,'Return Data'!$B$7:$R$2292,15,0)</f>
        <v>8.3364999999999991</v>
      </c>
      <c r="Q20" s="61">
        <f t="shared" si="6"/>
        <v>24</v>
      </c>
      <c r="R20" s="60">
        <f>VLOOKUP($A20,'Return Data'!$B$7:$R$2292,16,0)</f>
        <v>10.527699999999999</v>
      </c>
      <c r="S20" s="62">
        <f t="shared" si="7"/>
        <v>21</v>
      </c>
    </row>
    <row r="21" spans="1:19" x14ac:dyDescent="0.3">
      <c r="A21" s="58" t="s">
        <v>930</v>
      </c>
      <c r="B21" s="59">
        <f>VLOOKUP($A21,'Return Data'!$B$7:$R$2292,3,0)</f>
        <v>44777</v>
      </c>
      <c r="C21" s="60">
        <f>VLOOKUP($A21,'Return Data'!$B$7:$R$2292,4,0)</f>
        <v>43.28</v>
      </c>
      <c r="D21" s="60">
        <f>VLOOKUP($A21,'Return Data'!$B$7:$R$2292,10,0)</f>
        <v>4.8449999999999998</v>
      </c>
      <c r="E21" s="61">
        <f t="shared" si="0"/>
        <v>13</v>
      </c>
      <c r="F21" s="60">
        <f>VLOOKUP($A21,'Return Data'!$B$7:$R$2292,11,0)</f>
        <v>-4.7744999999999997</v>
      </c>
      <c r="G21" s="61">
        <f t="shared" si="1"/>
        <v>28</v>
      </c>
      <c r="H21" s="60">
        <f>VLOOKUP($A21,'Return Data'!$B$7:$R$2292,12,0)</f>
        <v>-6.1170999999999998</v>
      </c>
      <c r="I21" s="61">
        <f t="shared" si="2"/>
        <v>23</v>
      </c>
      <c r="J21" s="60">
        <f>VLOOKUP($A21,'Return Data'!$B$7:$R$2292,13,0)</f>
        <v>3.5407000000000002</v>
      </c>
      <c r="K21" s="61">
        <f t="shared" si="3"/>
        <v>21</v>
      </c>
      <c r="L21" s="60">
        <f>VLOOKUP($A21,'Return Data'!$B$7:$R$2292,17,0)</f>
        <v>23.015699999999999</v>
      </c>
      <c r="M21" s="61">
        <f t="shared" si="4"/>
        <v>14</v>
      </c>
      <c r="N21" s="60">
        <f>VLOOKUP($A21,'Return Data'!$B$7:$R$2292,14,0)</f>
        <v>16.468599999999999</v>
      </c>
      <c r="O21" s="61">
        <f t="shared" si="5"/>
        <v>13</v>
      </c>
      <c r="P21" s="60">
        <f>VLOOKUP($A21,'Return Data'!$B$7:$R$2292,15,0)</f>
        <v>10.7232</v>
      </c>
      <c r="Q21" s="61">
        <f t="shared" si="6"/>
        <v>10</v>
      </c>
      <c r="R21" s="60">
        <f>VLOOKUP($A21,'Return Data'!$B$7:$R$2292,16,0)</f>
        <v>11.967000000000001</v>
      </c>
      <c r="S21" s="62">
        <f t="shared" si="7"/>
        <v>18</v>
      </c>
    </row>
    <row r="22" spans="1:19" x14ac:dyDescent="0.3">
      <c r="A22" s="58" t="s">
        <v>2014</v>
      </c>
      <c r="B22" s="59">
        <f>VLOOKUP($A22,'Return Data'!$B$7:$R$2292,3,0)</f>
        <v>44777</v>
      </c>
      <c r="C22" s="60">
        <f>VLOOKUP($A22,'Return Data'!$B$7:$R$2292,4,0)</f>
        <v>96.847700000000003</v>
      </c>
      <c r="D22" s="60">
        <f>VLOOKUP($A22,'Return Data'!$B$7:$R$2292,10,0)</f>
        <v>3.9952000000000001</v>
      </c>
      <c r="E22" s="61">
        <f t="shared" si="0"/>
        <v>24</v>
      </c>
      <c r="F22" s="60">
        <f>VLOOKUP($A22,'Return Data'!$B$7:$R$2292,11,0)</f>
        <v>-2.4146000000000001</v>
      </c>
      <c r="G22" s="61">
        <f t="shared" si="1"/>
        <v>17</v>
      </c>
      <c r="H22" s="60">
        <f>VLOOKUP($A22,'Return Data'!$B$7:$R$2292,12,0)</f>
        <v>-4.4371999999999998</v>
      </c>
      <c r="I22" s="61">
        <f t="shared" si="2"/>
        <v>15</v>
      </c>
      <c r="J22" s="60">
        <f>VLOOKUP($A22,'Return Data'!$B$7:$R$2292,13,0)</f>
        <v>4.8563999999999998</v>
      </c>
      <c r="K22" s="61">
        <f t="shared" si="3"/>
        <v>10</v>
      </c>
      <c r="L22" s="60">
        <f>VLOOKUP($A22,'Return Data'!$B$7:$R$2292,17,0)</f>
        <v>18.399799999999999</v>
      </c>
      <c r="M22" s="61">
        <f t="shared" si="4"/>
        <v>27</v>
      </c>
      <c r="N22" s="60">
        <f>VLOOKUP($A22,'Return Data'!$B$7:$R$2292,14,0)</f>
        <v>14.050800000000001</v>
      </c>
      <c r="O22" s="61">
        <f t="shared" si="5"/>
        <v>23</v>
      </c>
      <c r="P22" s="60">
        <f>VLOOKUP($A22,'Return Data'!$B$7:$R$2292,15,0)</f>
        <v>8.9588999999999999</v>
      </c>
      <c r="Q22" s="61">
        <f t="shared" si="6"/>
        <v>22</v>
      </c>
      <c r="R22" s="60">
        <f>VLOOKUP($A22,'Return Data'!$B$7:$R$2292,16,0)</f>
        <v>8.6523000000000003</v>
      </c>
      <c r="S22" s="62">
        <f t="shared" si="7"/>
        <v>27</v>
      </c>
    </row>
    <row r="23" spans="1:19" x14ac:dyDescent="0.3">
      <c r="A23" s="58" t="s">
        <v>1776</v>
      </c>
      <c r="B23" s="59">
        <f>VLOOKUP($A23,'Return Data'!$B$7:$R$2292,3,0)</f>
        <v>44777</v>
      </c>
      <c r="C23" s="60">
        <f>VLOOKUP($A23,'Return Data'!$B$7:$R$2292,4,0)</f>
        <v>369.39100000000002</v>
      </c>
      <c r="D23" s="60">
        <f>VLOOKUP($A23,'Return Data'!$B$7:$R$2292,10,0)</f>
        <v>4.9692999999999996</v>
      </c>
      <c r="E23" s="61">
        <f t="shared" si="0"/>
        <v>10</v>
      </c>
      <c r="F23" s="60">
        <f>VLOOKUP($A23,'Return Data'!$B$7:$R$2292,11,0)</f>
        <v>-1.806</v>
      </c>
      <c r="G23" s="61">
        <f t="shared" si="1"/>
        <v>12</v>
      </c>
      <c r="H23" s="60">
        <f>VLOOKUP($A23,'Return Data'!$B$7:$R$2292,12,0)</f>
        <v>-4.0519999999999996</v>
      </c>
      <c r="I23" s="61">
        <f t="shared" si="2"/>
        <v>13</v>
      </c>
      <c r="J23" s="60">
        <f>VLOOKUP($A23,'Return Data'!$B$7:$R$2292,13,0)</f>
        <v>4.1905999999999999</v>
      </c>
      <c r="K23" s="61">
        <f t="shared" si="3"/>
        <v>17</v>
      </c>
      <c r="L23" s="60">
        <f>VLOOKUP($A23,'Return Data'!$B$7:$R$2292,17,0)</f>
        <v>25.115200000000002</v>
      </c>
      <c r="M23" s="61">
        <f t="shared" si="4"/>
        <v>11</v>
      </c>
      <c r="N23" s="60">
        <f>VLOOKUP($A23,'Return Data'!$B$7:$R$2292,14,0)</f>
        <v>18.433299999999999</v>
      </c>
      <c r="O23" s="61">
        <f t="shared" si="5"/>
        <v>3</v>
      </c>
      <c r="P23" s="60">
        <f>VLOOKUP($A23,'Return Data'!$B$7:$R$2292,15,0)</f>
        <v>11.5389</v>
      </c>
      <c r="Q23" s="61">
        <f t="shared" si="6"/>
        <v>5</v>
      </c>
      <c r="R23" s="60">
        <f>VLOOKUP($A23,'Return Data'!$B$7:$R$2292,16,0)</f>
        <v>19.1858</v>
      </c>
      <c r="S23" s="62">
        <f t="shared" si="7"/>
        <v>4</v>
      </c>
    </row>
    <row r="24" spans="1:19" x14ac:dyDescent="0.3">
      <c r="A24" s="58" t="s">
        <v>934</v>
      </c>
      <c r="B24" s="59">
        <f>VLOOKUP($A24,'Return Data'!$B$7:$R$2292,3,0)</f>
        <v>44777</v>
      </c>
      <c r="C24" s="60">
        <f>VLOOKUP($A24,'Return Data'!$B$7:$R$2292,4,0)</f>
        <v>39.991</v>
      </c>
      <c r="D24" s="60">
        <f>VLOOKUP($A24,'Return Data'!$B$7:$R$2292,10,0)</f>
        <v>5.3032000000000004</v>
      </c>
      <c r="E24" s="61">
        <f t="shared" si="0"/>
        <v>8</v>
      </c>
      <c r="F24" s="60">
        <f>VLOOKUP($A24,'Return Data'!$B$7:$R$2292,11,0)</f>
        <v>-1.5872999999999999</v>
      </c>
      <c r="G24" s="61">
        <f t="shared" si="1"/>
        <v>9</v>
      </c>
      <c r="H24" s="60">
        <f>VLOOKUP($A24,'Return Data'!$B$7:$R$2292,12,0)</f>
        <v>-4.6083999999999996</v>
      </c>
      <c r="I24" s="61">
        <f t="shared" si="2"/>
        <v>17</v>
      </c>
      <c r="J24" s="60">
        <f>VLOOKUP($A24,'Return Data'!$B$7:$R$2292,13,0)</f>
        <v>3.4775999999999998</v>
      </c>
      <c r="K24" s="61">
        <f t="shared" si="3"/>
        <v>22</v>
      </c>
      <c r="L24" s="60">
        <f>VLOOKUP($A24,'Return Data'!$B$7:$R$2292,17,0)</f>
        <v>22.466799999999999</v>
      </c>
      <c r="M24" s="61">
        <f t="shared" si="4"/>
        <v>18</v>
      </c>
      <c r="N24" s="60">
        <f>VLOOKUP($A24,'Return Data'!$B$7:$R$2292,14,0)</f>
        <v>15.0139</v>
      </c>
      <c r="O24" s="61">
        <f t="shared" si="5"/>
        <v>20</v>
      </c>
      <c r="P24" s="60">
        <f>VLOOKUP($A24,'Return Data'!$B$7:$R$2292,15,0)</f>
        <v>9.7683</v>
      </c>
      <c r="Q24" s="61">
        <f t="shared" si="6"/>
        <v>18</v>
      </c>
      <c r="R24" s="60">
        <f>VLOOKUP($A24,'Return Data'!$B$7:$R$2292,16,0)</f>
        <v>9.8236000000000008</v>
      </c>
      <c r="S24" s="62">
        <f t="shared" si="7"/>
        <v>25</v>
      </c>
    </row>
    <row r="25" spans="1:19" x14ac:dyDescent="0.3">
      <c r="A25" s="58" t="s">
        <v>1887</v>
      </c>
      <c r="B25" s="59">
        <f>VLOOKUP($A25,'Return Data'!$B$7:$R$2292,3,0)</f>
        <v>44777</v>
      </c>
      <c r="C25" s="60">
        <f>VLOOKUP($A25,'Return Data'!$B$7:$R$2292,4,0)</f>
        <v>44.105672992535602</v>
      </c>
      <c r="D25" s="60">
        <f>VLOOKUP($A25,'Return Data'!$B$7:$R$2292,10,0)</f>
        <v>4.0909000000000004</v>
      </c>
      <c r="E25" s="61">
        <f t="shared" si="0"/>
        <v>23</v>
      </c>
      <c r="F25" s="60">
        <f>VLOOKUP($A25,'Return Data'!$B$7:$R$2292,11,0)</f>
        <v>-3.6964000000000001</v>
      </c>
      <c r="G25" s="61">
        <f t="shared" si="1"/>
        <v>26</v>
      </c>
      <c r="H25" s="60">
        <f>VLOOKUP($A25,'Return Data'!$B$7:$R$2292,12,0)</f>
        <v>-6.1555999999999997</v>
      </c>
      <c r="I25" s="61">
        <f t="shared" si="2"/>
        <v>24</v>
      </c>
      <c r="J25" s="60">
        <f>VLOOKUP($A25,'Return Data'!$B$7:$R$2292,13,0)</f>
        <v>3.9712999999999998</v>
      </c>
      <c r="K25" s="61">
        <f t="shared" si="3"/>
        <v>19</v>
      </c>
      <c r="L25" s="60">
        <f>VLOOKUP($A25,'Return Data'!$B$7:$R$2292,17,0)</f>
        <v>22.379799999999999</v>
      </c>
      <c r="M25" s="61">
        <f t="shared" si="4"/>
        <v>20</v>
      </c>
      <c r="N25" s="60">
        <f>VLOOKUP($A25,'Return Data'!$B$7:$R$2292,14,0)</f>
        <v>15.4061</v>
      </c>
      <c r="O25" s="61">
        <f t="shared" si="5"/>
        <v>17</v>
      </c>
      <c r="P25" s="60">
        <f>VLOOKUP($A25,'Return Data'!$B$7:$R$2292,15,0)</f>
        <v>10.097300000000001</v>
      </c>
      <c r="Q25" s="61">
        <f t="shared" si="6"/>
        <v>14</v>
      </c>
      <c r="R25" s="60">
        <f>VLOOKUP($A25,'Return Data'!$B$7:$R$2292,16,0)</f>
        <v>10.1553</v>
      </c>
      <c r="S25" s="62">
        <f t="shared" si="7"/>
        <v>23</v>
      </c>
    </row>
    <row r="26" spans="1:19" x14ac:dyDescent="0.3">
      <c r="A26" s="58" t="s">
        <v>937</v>
      </c>
      <c r="B26" s="59">
        <f>VLOOKUP($A26,'Return Data'!$B$7:$R$2292,3,0)</f>
        <v>44777</v>
      </c>
      <c r="C26" s="60">
        <f>VLOOKUP($A26,'Return Data'!$B$7:$R$2292,4,0)</f>
        <v>15.358000000000001</v>
      </c>
      <c r="D26" s="60">
        <f>VLOOKUP($A26,'Return Data'!$B$7:$R$2292,10,0)</f>
        <v>2.8426</v>
      </c>
      <c r="E26" s="61">
        <f t="shared" si="0"/>
        <v>27</v>
      </c>
      <c r="F26" s="60">
        <f>VLOOKUP($A26,'Return Data'!$B$7:$R$2292,11,0)</f>
        <v>-2.7599</v>
      </c>
      <c r="G26" s="61">
        <f t="shared" si="1"/>
        <v>19</v>
      </c>
      <c r="H26" s="60">
        <f>VLOOKUP($A26,'Return Data'!$B$7:$R$2292,12,0)</f>
        <v>-5.2916999999999996</v>
      </c>
      <c r="I26" s="61">
        <f t="shared" si="2"/>
        <v>21</v>
      </c>
      <c r="J26" s="60">
        <f>VLOOKUP($A26,'Return Data'!$B$7:$R$2292,13,0)</f>
        <v>4.0705</v>
      </c>
      <c r="K26" s="61">
        <f t="shared" si="3"/>
        <v>18</v>
      </c>
      <c r="L26" s="60">
        <f>VLOOKUP($A26,'Return Data'!$B$7:$R$2292,17,0)</f>
        <v>25.635100000000001</v>
      </c>
      <c r="M26" s="61">
        <f t="shared" si="4"/>
        <v>10</v>
      </c>
      <c r="N26" s="60">
        <f>VLOOKUP($A26,'Return Data'!$B$7:$R$2292,14,0)</f>
        <v>16.509599999999999</v>
      </c>
      <c r="O26" s="61">
        <f t="shared" ref="O26" si="8">RANK(N26,N$8:N$35,0)</f>
        <v>12</v>
      </c>
      <c r="P26" s="60"/>
      <c r="Q26" s="61"/>
      <c r="R26" s="60">
        <f>VLOOKUP($A26,'Return Data'!$B$7:$R$2292,16,0)</f>
        <v>13.4846</v>
      </c>
      <c r="S26" s="62">
        <f t="shared" si="7"/>
        <v>14</v>
      </c>
    </row>
    <row r="27" spans="1:19" x14ac:dyDescent="0.3">
      <c r="A27" s="58" t="s">
        <v>939</v>
      </c>
      <c r="B27" s="59">
        <f>VLOOKUP($A27,'Return Data'!$B$7:$R$2292,3,0)</f>
        <v>44777</v>
      </c>
      <c r="C27" s="60">
        <f>VLOOKUP($A27,'Return Data'!$B$7:$R$2292,4,0)</f>
        <v>77.349000000000004</v>
      </c>
      <c r="D27" s="60">
        <f>VLOOKUP($A27,'Return Data'!$B$7:$R$2292,10,0)</f>
        <v>4.4268999999999998</v>
      </c>
      <c r="E27" s="61">
        <f t="shared" si="0"/>
        <v>17</v>
      </c>
      <c r="F27" s="60">
        <f>VLOOKUP($A27,'Return Data'!$B$7:$R$2292,11,0)</f>
        <v>-2.1406999999999998</v>
      </c>
      <c r="G27" s="61">
        <f t="shared" si="1"/>
        <v>16</v>
      </c>
      <c r="H27" s="60">
        <f>VLOOKUP($A27,'Return Data'!$B$7:$R$2292,12,0)</f>
        <v>-4.0502000000000002</v>
      </c>
      <c r="I27" s="61">
        <f t="shared" si="2"/>
        <v>12</v>
      </c>
      <c r="J27" s="60">
        <f>VLOOKUP($A27,'Return Data'!$B$7:$R$2292,13,0)</f>
        <v>4.2972999999999999</v>
      </c>
      <c r="K27" s="61">
        <f t="shared" si="3"/>
        <v>15</v>
      </c>
      <c r="L27" s="60">
        <f>VLOOKUP($A27,'Return Data'!$B$7:$R$2292,17,0)</f>
        <v>24.2423</v>
      </c>
      <c r="M27" s="61">
        <f t="shared" si="4"/>
        <v>13</v>
      </c>
      <c r="N27" s="60">
        <f>VLOOKUP($A27,'Return Data'!$B$7:$R$2292,14,0)</f>
        <v>16.463999999999999</v>
      </c>
      <c r="O27" s="61">
        <f t="shared" ref="O27:O35" si="9">RANK(N27,N$8:N$35,0)</f>
        <v>14</v>
      </c>
      <c r="P27" s="60">
        <f>VLOOKUP($A27,'Return Data'!$B$7:$R$2292,15,0)</f>
        <v>11.5251</v>
      </c>
      <c r="Q27" s="61">
        <f t="shared" ref="Q27:Q35" si="10">RANK(P27,P$8:P$35,0)</f>
        <v>6</v>
      </c>
      <c r="R27" s="60">
        <f>VLOOKUP($A27,'Return Data'!$B$7:$R$2292,16,0)</f>
        <v>15.3309</v>
      </c>
      <c r="S27" s="62">
        <f t="shared" si="7"/>
        <v>10</v>
      </c>
    </row>
    <row r="28" spans="1:19" x14ac:dyDescent="0.3">
      <c r="A28" s="58" t="s">
        <v>1933</v>
      </c>
      <c r="B28" s="59">
        <f>VLOOKUP($A28,'Return Data'!$B$7:$R$2292,3,0)</f>
        <v>0</v>
      </c>
      <c r="C28" s="60">
        <f>VLOOKUP($A28,'Return Data'!$B$7:$R$2292,4,0)</f>
        <v>0</v>
      </c>
      <c r="D28" s="60">
        <f>VLOOKUP($A28,'Return Data'!$B$7:$R$2292,10,0)</f>
        <v>0</v>
      </c>
      <c r="E28" s="61">
        <f t="shared" si="0"/>
        <v>28</v>
      </c>
      <c r="F28" s="60">
        <f>VLOOKUP($A28,'Return Data'!$B$7:$R$2292,11,0)</f>
        <v>0</v>
      </c>
      <c r="G28" s="61">
        <f t="shared" si="1"/>
        <v>5</v>
      </c>
      <c r="H28" s="60">
        <f>VLOOKUP($A28,'Return Data'!$B$7:$R$2292,12,0)</f>
        <v>0</v>
      </c>
      <c r="I28" s="61">
        <f t="shared" si="2"/>
        <v>3</v>
      </c>
      <c r="J28" s="60">
        <f>VLOOKUP($A28,'Return Data'!$B$7:$R$2292,13,0)</f>
        <v>0</v>
      </c>
      <c r="K28" s="61">
        <f t="shared" si="3"/>
        <v>26</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44777</v>
      </c>
      <c r="C29" s="60">
        <f>VLOOKUP($A29,'Return Data'!$B$7:$R$2292,4,0)</f>
        <v>52.104599999999998</v>
      </c>
      <c r="D29" s="60">
        <f>VLOOKUP($A29,'Return Data'!$B$7:$R$2292,10,0)</f>
        <v>7.2831000000000001</v>
      </c>
      <c r="E29" s="61">
        <f t="shared" si="0"/>
        <v>1</v>
      </c>
      <c r="F29" s="60">
        <f>VLOOKUP($A29,'Return Data'!$B$7:$R$2292,11,0)</f>
        <v>2.0297999999999998</v>
      </c>
      <c r="G29" s="61">
        <f t="shared" si="1"/>
        <v>1</v>
      </c>
      <c r="H29" s="60">
        <f>VLOOKUP($A29,'Return Data'!$B$7:$R$2292,12,0)</f>
        <v>1.3202</v>
      </c>
      <c r="I29" s="61">
        <f t="shared" si="2"/>
        <v>1</v>
      </c>
      <c r="J29" s="60">
        <f>VLOOKUP($A29,'Return Data'!$B$7:$R$2292,13,0)</f>
        <v>12.8714</v>
      </c>
      <c r="K29" s="61">
        <f t="shared" si="3"/>
        <v>1</v>
      </c>
      <c r="L29" s="60">
        <f>VLOOKUP($A29,'Return Data'!$B$7:$R$2292,17,0)</f>
        <v>33.021799999999999</v>
      </c>
      <c r="M29" s="61">
        <f t="shared" si="4"/>
        <v>1</v>
      </c>
      <c r="N29" s="60">
        <f>VLOOKUP($A29,'Return Data'!$B$7:$R$2292,14,0)</f>
        <v>16.986899999999999</v>
      </c>
      <c r="O29" s="61">
        <f t="shared" si="9"/>
        <v>7</v>
      </c>
      <c r="P29" s="60">
        <f>VLOOKUP($A29,'Return Data'!$B$7:$R$2292,15,0)</f>
        <v>11.254799999999999</v>
      </c>
      <c r="Q29" s="61">
        <f t="shared" si="10"/>
        <v>8</v>
      </c>
      <c r="R29" s="60">
        <f>VLOOKUP($A29,'Return Data'!$B$7:$R$2292,16,0)</f>
        <v>11.6328</v>
      </c>
      <c r="S29" s="62">
        <f t="shared" si="7"/>
        <v>19</v>
      </c>
    </row>
    <row r="30" spans="1:19" x14ac:dyDescent="0.3">
      <c r="A30" s="58" t="s">
        <v>942</v>
      </c>
      <c r="B30" s="59">
        <f>VLOOKUP($A30,'Return Data'!$B$7:$R$2292,3,0)</f>
        <v>44777</v>
      </c>
      <c r="C30" s="60">
        <f>VLOOKUP($A30,'Return Data'!$B$7:$R$2292,4,0)</f>
        <v>235.38</v>
      </c>
      <c r="D30" s="60">
        <f>VLOOKUP($A30,'Return Data'!$B$7:$R$2292,10,0)</f>
        <v>3.9251</v>
      </c>
      <c r="E30" s="61">
        <f t="shared" si="0"/>
        <v>25</v>
      </c>
      <c r="F30" s="60">
        <f>VLOOKUP($A30,'Return Data'!$B$7:$R$2292,11,0)</f>
        <v>-3.3902000000000001</v>
      </c>
      <c r="G30" s="61">
        <f t="shared" si="1"/>
        <v>24</v>
      </c>
      <c r="H30" s="60">
        <f>VLOOKUP($A30,'Return Data'!$B$7:$R$2292,12,0)</f>
        <v>-6.1969000000000003</v>
      </c>
      <c r="I30" s="61">
        <f t="shared" si="2"/>
        <v>25</v>
      </c>
      <c r="J30" s="60">
        <f>VLOOKUP($A30,'Return Data'!$B$7:$R$2292,13,0)</f>
        <v>-1.712</v>
      </c>
      <c r="K30" s="61">
        <f t="shared" si="3"/>
        <v>28</v>
      </c>
      <c r="L30" s="60">
        <f>VLOOKUP($A30,'Return Data'!$B$7:$R$2292,17,0)</f>
        <v>20.106000000000002</v>
      </c>
      <c r="M30" s="61">
        <f t="shared" si="4"/>
        <v>25</v>
      </c>
      <c r="N30" s="60">
        <f>VLOOKUP($A30,'Return Data'!$B$7:$R$2292,14,0)</f>
        <v>12.983000000000001</v>
      </c>
      <c r="O30" s="61">
        <f t="shared" si="9"/>
        <v>26</v>
      </c>
      <c r="P30" s="60">
        <f>VLOOKUP($A30,'Return Data'!$B$7:$R$2292,15,0)</f>
        <v>8.4617000000000004</v>
      </c>
      <c r="Q30" s="61">
        <f t="shared" si="10"/>
        <v>23</v>
      </c>
      <c r="R30" s="60">
        <f>VLOOKUP($A30,'Return Data'!$B$7:$R$2292,16,0)</f>
        <v>17.561</v>
      </c>
      <c r="S30" s="62">
        <f t="shared" si="7"/>
        <v>8</v>
      </c>
    </row>
    <row r="31" spans="1:19" x14ac:dyDescent="0.3">
      <c r="A31" s="58" t="s">
        <v>945</v>
      </c>
      <c r="B31" s="59">
        <f>VLOOKUP($A31,'Return Data'!$B$7:$R$2292,3,0)</f>
        <v>44777</v>
      </c>
      <c r="C31" s="60">
        <f>VLOOKUP($A31,'Return Data'!$B$7:$R$2292,4,0)</f>
        <v>60.9514</v>
      </c>
      <c r="D31" s="60">
        <f>VLOOKUP($A31,'Return Data'!$B$7:$R$2292,10,0)</f>
        <v>5.3404999999999996</v>
      </c>
      <c r="E31" s="61">
        <f t="shared" si="0"/>
        <v>6</v>
      </c>
      <c r="F31" s="60">
        <f>VLOOKUP($A31,'Return Data'!$B$7:$R$2292,11,0)</f>
        <v>1.2500000000000001E-2</v>
      </c>
      <c r="G31" s="61">
        <f t="shared" si="1"/>
        <v>4</v>
      </c>
      <c r="H31" s="60">
        <f>VLOOKUP($A31,'Return Data'!$B$7:$R$2292,12,0)</f>
        <v>-2.7341000000000002</v>
      </c>
      <c r="I31" s="61">
        <f t="shared" si="2"/>
        <v>6</v>
      </c>
      <c r="J31" s="60">
        <f>VLOOKUP($A31,'Return Data'!$B$7:$R$2292,13,0)</f>
        <v>5.5244</v>
      </c>
      <c r="K31" s="61">
        <f t="shared" si="3"/>
        <v>5</v>
      </c>
      <c r="L31" s="60">
        <f>VLOOKUP($A31,'Return Data'!$B$7:$R$2292,17,0)</f>
        <v>26.923200000000001</v>
      </c>
      <c r="M31" s="61">
        <f t="shared" si="4"/>
        <v>6</v>
      </c>
      <c r="N31" s="60">
        <f>VLOOKUP($A31,'Return Data'!$B$7:$R$2292,14,0)</f>
        <v>17.307200000000002</v>
      </c>
      <c r="O31" s="61">
        <f t="shared" si="9"/>
        <v>6</v>
      </c>
      <c r="P31" s="60">
        <f>VLOOKUP($A31,'Return Data'!$B$7:$R$2292,15,0)</f>
        <v>10.553000000000001</v>
      </c>
      <c r="Q31" s="61">
        <f t="shared" si="10"/>
        <v>11</v>
      </c>
      <c r="R31" s="60">
        <f>VLOOKUP($A31,'Return Data'!$B$7:$R$2292,16,0)</f>
        <v>11.541600000000001</v>
      </c>
      <c r="S31" s="62">
        <f t="shared" si="7"/>
        <v>20</v>
      </c>
    </row>
    <row r="32" spans="1:19" x14ac:dyDescent="0.3">
      <c r="A32" s="58" t="s">
        <v>946</v>
      </c>
      <c r="B32" s="59">
        <f>VLOOKUP($A32,'Return Data'!$B$7:$R$2292,3,0)</f>
        <v>44777</v>
      </c>
      <c r="C32" s="60">
        <f>VLOOKUP($A32,'Return Data'!$B$7:$R$2292,4,0)</f>
        <v>716.88094685746501</v>
      </c>
      <c r="D32" s="60">
        <f>VLOOKUP($A32,'Return Data'!$B$7:$R$2292,10,0)</f>
        <v>3.5865</v>
      </c>
      <c r="E32" s="61">
        <f t="shared" si="0"/>
        <v>26</v>
      </c>
      <c r="F32" s="60">
        <f>VLOOKUP($A32,'Return Data'!$B$7:$R$2292,11,0)</f>
        <v>-3.0550000000000002</v>
      </c>
      <c r="G32" s="61">
        <f t="shared" si="1"/>
        <v>20</v>
      </c>
      <c r="H32" s="60">
        <f>VLOOKUP($A32,'Return Data'!$B$7:$R$2292,12,0)</f>
        <v>-4.5564</v>
      </c>
      <c r="I32" s="61">
        <f t="shared" si="2"/>
        <v>16</v>
      </c>
      <c r="J32" s="60">
        <f>VLOOKUP($A32,'Return Data'!$B$7:$R$2292,13,0)</f>
        <v>4.5369999999999999</v>
      </c>
      <c r="K32" s="61">
        <f t="shared" si="3"/>
        <v>13</v>
      </c>
      <c r="L32" s="60">
        <f>VLOOKUP($A32,'Return Data'!$B$7:$R$2292,17,0)</f>
        <v>26.49</v>
      </c>
      <c r="M32" s="61">
        <f t="shared" si="4"/>
        <v>8</v>
      </c>
      <c r="N32" s="60">
        <f>VLOOKUP($A32,'Return Data'!$B$7:$R$2292,14,0)</f>
        <v>15.272500000000001</v>
      </c>
      <c r="O32" s="61">
        <f t="shared" si="9"/>
        <v>19</v>
      </c>
      <c r="P32" s="60">
        <f>VLOOKUP($A32,'Return Data'!$B$7:$R$2292,15,0)</f>
        <v>10.049200000000001</v>
      </c>
      <c r="Q32" s="61">
        <f t="shared" si="10"/>
        <v>15</v>
      </c>
      <c r="R32" s="60">
        <f>VLOOKUP($A32,'Return Data'!$B$7:$R$2292,16,0)</f>
        <v>19.2562</v>
      </c>
      <c r="S32" s="62">
        <f t="shared" si="7"/>
        <v>3</v>
      </c>
    </row>
    <row r="33" spans="1:19" x14ac:dyDescent="0.3">
      <c r="A33" s="58" t="s">
        <v>949</v>
      </c>
      <c r="B33" s="59">
        <f>VLOOKUP($A33,'Return Data'!$B$7:$R$2292,3,0)</f>
        <v>44777</v>
      </c>
      <c r="C33" s="60">
        <f>VLOOKUP($A33,'Return Data'!$B$7:$R$2292,4,0)</f>
        <v>138.25333333333299</v>
      </c>
      <c r="D33" s="60">
        <f>VLOOKUP($A33,'Return Data'!$B$7:$R$2292,10,0)</f>
        <v>4.1273</v>
      </c>
      <c r="E33" s="61">
        <f t="shared" si="0"/>
        <v>21</v>
      </c>
      <c r="F33" s="60">
        <f>VLOOKUP($A33,'Return Data'!$B$7:$R$2292,11,0)</f>
        <v>1.0525</v>
      </c>
      <c r="G33" s="61">
        <f t="shared" si="1"/>
        <v>3</v>
      </c>
      <c r="H33" s="60">
        <f>VLOOKUP($A33,'Return Data'!$B$7:$R$2292,12,0)</f>
        <v>-1.1629</v>
      </c>
      <c r="I33" s="61">
        <f t="shared" si="2"/>
        <v>4</v>
      </c>
      <c r="J33" s="60">
        <f>VLOOKUP($A33,'Return Data'!$B$7:$R$2292,13,0)</f>
        <v>4.8327</v>
      </c>
      <c r="K33" s="61">
        <f t="shared" si="3"/>
        <v>11</v>
      </c>
      <c r="L33" s="60">
        <f>VLOOKUP($A33,'Return Data'!$B$7:$R$2292,17,0)</f>
        <v>21.482700000000001</v>
      </c>
      <c r="M33" s="61">
        <f t="shared" si="4"/>
        <v>22</v>
      </c>
      <c r="N33" s="60">
        <f>VLOOKUP($A33,'Return Data'!$B$7:$R$2292,14,0)</f>
        <v>13.5816</v>
      </c>
      <c r="O33" s="61">
        <f t="shared" si="9"/>
        <v>24</v>
      </c>
      <c r="P33" s="60">
        <f>VLOOKUP($A33,'Return Data'!$B$7:$R$2292,15,0)</f>
        <v>7.2435</v>
      </c>
      <c r="Q33" s="61">
        <f t="shared" si="10"/>
        <v>26</v>
      </c>
      <c r="R33" s="60">
        <f>VLOOKUP($A33,'Return Data'!$B$7:$R$2292,16,0)</f>
        <v>10.0413</v>
      </c>
      <c r="S33" s="62">
        <f t="shared" si="7"/>
        <v>24</v>
      </c>
    </row>
    <row r="34" spans="1:19" x14ac:dyDescent="0.3">
      <c r="A34" s="58" t="s">
        <v>951</v>
      </c>
      <c r="B34" s="59">
        <f>VLOOKUP($A34,'Return Data'!$B$7:$R$2292,3,0)</f>
        <v>44777</v>
      </c>
      <c r="C34" s="60">
        <f>VLOOKUP($A34,'Return Data'!$B$7:$R$2292,4,0)</f>
        <v>16.23</v>
      </c>
      <c r="D34" s="60">
        <f>VLOOKUP($A34,'Return Data'!$B$7:$R$2292,10,0)</f>
        <v>4.1052</v>
      </c>
      <c r="E34" s="61">
        <f t="shared" si="0"/>
        <v>22</v>
      </c>
      <c r="F34" s="60">
        <f>VLOOKUP($A34,'Return Data'!$B$7:$R$2292,11,0)</f>
        <v>-1.7554000000000001</v>
      </c>
      <c r="G34" s="61">
        <f t="shared" si="1"/>
        <v>10</v>
      </c>
      <c r="H34" s="60">
        <f>VLOOKUP($A34,'Return Data'!$B$7:$R$2292,12,0)</f>
        <v>-6.4013999999999998</v>
      </c>
      <c r="I34" s="61">
        <f t="shared" si="2"/>
        <v>26</v>
      </c>
      <c r="J34" s="60">
        <f>VLOOKUP($A34,'Return Data'!$B$7:$R$2292,13,0)</f>
        <v>4.9127000000000001</v>
      </c>
      <c r="K34" s="61">
        <f t="shared" si="3"/>
        <v>9</v>
      </c>
      <c r="L34" s="60">
        <f>VLOOKUP($A34,'Return Data'!$B$7:$R$2292,17,0)</f>
        <v>24.267600000000002</v>
      </c>
      <c r="M34" s="61">
        <f t="shared" si="4"/>
        <v>12</v>
      </c>
      <c r="N34" s="60">
        <f>VLOOKUP($A34,'Return Data'!$B$7:$R$2292,14,0)</f>
        <v>16.318100000000001</v>
      </c>
      <c r="O34" s="61">
        <f t="shared" si="9"/>
        <v>15</v>
      </c>
      <c r="P34" s="60">
        <f>VLOOKUP($A34,'Return Data'!$B$7:$R$2292,15,0)</f>
        <v>9.5365000000000002</v>
      </c>
      <c r="Q34" s="61">
        <f t="shared" si="10"/>
        <v>20</v>
      </c>
      <c r="R34" s="60">
        <f>VLOOKUP($A34,'Return Data'!$B$7:$R$2292,16,0)</f>
        <v>9.6908999999999992</v>
      </c>
      <c r="S34" s="62">
        <f t="shared" si="7"/>
        <v>26</v>
      </c>
    </row>
    <row r="35" spans="1:19" x14ac:dyDescent="0.3">
      <c r="A35" s="58" t="s">
        <v>1781</v>
      </c>
      <c r="B35" s="59">
        <f>VLOOKUP($A35,'Return Data'!$B$7:$R$2292,3,0)</f>
        <v>44777</v>
      </c>
      <c r="C35" s="60">
        <f>VLOOKUP($A35,'Return Data'!$B$7:$R$2292,4,0)</f>
        <v>190.4435</v>
      </c>
      <c r="D35" s="60">
        <f>VLOOKUP($A35,'Return Data'!$B$7:$R$2292,10,0)</f>
        <v>4.2142999999999997</v>
      </c>
      <c r="E35" s="61">
        <f t="shared" si="0"/>
        <v>20</v>
      </c>
      <c r="F35" s="60">
        <f>VLOOKUP($A35,'Return Data'!$B$7:$R$2292,11,0)</f>
        <v>-3.6025999999999998</v>
      </c>
      <c r="G35" s="61">
        <f t="shared" si="1"/>
        <v>25</v>
      </c>
      <c r="H35" s="60">
        <f>VLOOKUP($A35,'Return Data'!$B$7:$R$2292,12,0)</f>
        <v>-5.3760000000000003</v>
      </c>
      <c r="I35" s="61">
        <f t="shared" si="2"/>
        <v>22</v>
      </c>
      <c r="J35" s="60">
        <f>VLOOKUP($A35,'Return Data'!$B$7:$R$2292,13,0)</f>
        <v>4.4115000000000002</v>
      </c>
      <c r="K35" s="61">
        <f t="shared" si="3"/>
        <v>14</v>
      </c>
      <c r="L35" s="60">
        <f>VLOOKUP($A35,'Return Data'!$B$7:$R$2292,17,0)</f>
        <v>26.0215</v>
      </c>
      <c r="M35" s="61">
        <f t="shared" si="4"/>
        <v>9</v>
      </c>
      <c r="N35" s="60">
        <f>VLOOKUP($A35,'Return Data'!$B$7:$R$2292,14,0)</f>
        <v>17.786100000000001</v>
      </c>
      <c r="O35" s="61">
        <f t="shared" si="9"/>
        <v>4</v>
      </c>
      <c r="P35" s="60">
        <f>VLOOKUP($A35,'Return Data'!$B$7:$R$2292,15,0)</f>
        <v>11.7471</v>
      </c>
      <c r="Q35" s="61">
        <f t="shared" si="10"/>
        <v>3</v>
      </c>
      <c r="R35" s="60">
        <f>VLOOKUP($A35,'Return Data'!$B$7:$R$2292,16,0)</f>
        <v>13.2119</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4.6937250000000015</v>
      </c>
      <c r="E37" s="69"/>
      <c r="F37" s="70">
        <f>AVERAGE(F8:F35)</f>
        <v>-1.9568892857142857</v>
      </c>
      <c r="G37" s="69"/>
      <c r="H37" s="70">
        <f>AVERAGE(H8:H35)</f>
        <v>-4.0494071428571425</v>
      </c>
      <c r="I37" s="69"/>
      <c r="J37" s="70">
        <f>AVERAGE(J8:J35)</f>
        <v>4.2274249999999993</v>
      </c>
      <c r="K37" s="69"/>
      <c r="L37" s="70">
        <f>AVERAGE(L8:L35)</f>
        <v>23.28524642857143</v>
      </c>
      <c r="M37" s="69"/>
      <c r="N37" s="70">
        <f>AVERAGE(N8:N35)</f>
        <v>15.422514285714284</v>
      </c>
      <c r="O37" s="69"/>
      <c r="P37" s="70">
        <f>AVERAGE(P8:P35)</f>
        <v>9.8744888888888909</v>
      </c>
      <c r="Q37" s="69"/>
      <c r="R37" s="70">
        <f>AVERAGE(R8:R35)</f>
        <v>13.594199999999999</v>
      </c>
      <c r="S37" s="71"/>
    </row>
    <row r="38" spans="1:19" x14ac:dyDescent="0.3">
      <c r="A38" s="68" t="s">
        <v>28</v>
      </c>
      <c r="B38" s="69"/>
      <c r="C38" s="69"/>
      <c r="D38" s="70">
        <f>MIN(D8:D35)</f>
        <v>0</v>
      </c>
      <c r="E38" s="69"/>
      <c r="F38" s="70">
        <f>MIN(F8:F35)</f>
        <v>-4.7744999999999997</v>
      </c>
      <c r="G38" s="69"/>
      <c r="H38" s="70">
        <f>MIN(H8:H35)</f>
        <v>-8.2301000000000002</v>
      </c>
      <c r="I38" s="69"/>
      <c r="J38" s="70">
        <f>MIN(J8:J35)</f>
        <v>-1.712</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7.2831000000000001</v>
      </c>
      <c r="E39" s="73"/>
      <c r="F39" s="74">
        <f>MAX(F8:F35)</f>
        <v>2.0297999999999998</v>
      </c>
      <c r="G39" s="73"/>
      <c r="H39" s="74">
        <f>MAX(H8:H35)</f>
        <v>1.3202</v>
      </c>
      <c r="I39" s="73"/>
      <c r="J39" s="74">
        <f>MAX(J8:J35)</f>
        <v>12.8714</v>
      </c>
      <c r="K39" s="73"/>
      <c r="L39" s="74">
        <f>MAX(L8:L35)</f>
        <v>33.021799999999999</v>
      </c>
      <c r="M39" s="73"/>
      <c r="N39" s="74">
        <f>MAX(N8:N35)</f>
        <v>19.182600000000001</v>
      </c>
      <c r="O39" s="73"/>
      <c r="P39" s="74">
        <f>MAX(P8:P35)</f>
        <v>13.1493</v>
      </c>
      <c r="Q39" s="73"/>
      <c r="R39" s="74">
        <f>MAX(R8:R35)</f>
        <v>19.466899999999999</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44777</v>
      </c>
      <c r="C8" s="60">
        <f>VLOOKUP($A8,'Return Data'!$B$7:$R$2292,4,0)</f>
        <v>39.368200000000002</v>
      </c>
      <c r="D8" s="60">
        <f>VLOOKUP($A8,'Return Data'!$B$7:$R$2292,9,0)</f>
        <v>45.7958</v>
      </c>
      <c r="E8" s="61">
        <f t="shared" ref="E8:E33" si="0">RANK(D8,D$8:D$33,0)</f>
        <v>1</v>
      </c>
      <c r="F8" s="60">
        <f>VLOOKUP($A8,'Return Data'!$B$7:$R$2292,10,0)</f>
        <v>18.006499999999999</v>
      </c>
      <c r="G8" s="61">
        <f t="shared" ref="G8:G33" si="1">RANK(F8,F$8:F$33,0)</f>
        <v>2</v>
      </c>
      <c r="H8" s="60">
        <f>VLOOKUP($A8,'Return Data'!$B$7:$R$2292,11,0)</f>
        <v>9.4266000000000005</v>
      </c>
      <c r="I8" s="61">
        <f t="shared" ref="I8:I33" si="2">RANK(H8,H$8:H$33,0)</f>
        <v>2</v>
      </c>
      <c r="J8" s="60">
        <f>VLOOKUP($A8,'Return Data'!$B$7:$R$2292,12,0)</f>
        <v>6.6479999999999997</v>
      </c>
      <c r="K8" s="61">
        <f t="shared" ref="K8:K33" si="3">RANK(J8,J$8:J$33,0)</f>
        <v>2</v>
      </c>
      <c r="L8" s="60">
        <f>VLOOKUP($A8,'Return Data'!$B$7:$R$2292,13,0)</f>
        <v>6.5312999999999999</v>
      </c>
      <c r="M8" s="61">
        <f t="shared" ref="M8:M33" si="4">RANK(L8,L$8:L$33,0)</f>
        <v>3</v>
      </c>
      <c r="N8" s="60">
        <f>VLOOKUP($A8,'Return Data'!$B$7:$R$2292,17,0)</f>
        <v>6.4527999999999999</v>
      </c>
      <c r="O8" s="61">
        <f t="shared" ref="O8:O31" si="5">RANK(N8,N$8:N$33,0)</f>
        <v>3</v>
      </c>
      <c r="P8" s="60">
        <f>VLOOKUP($A8,'Return Data'!$B$7:$R$2292,14,0)</f>
        <v>4.8055000000000003</v>
      </c>
      <c r="Q8" s="61">
        <f>RANK(P8,P$8:P$33,0)</f>
        <v>22</v>
      </c>
      <c r="R8" s="60">
        <f>VLOOKUP($A8,'Return Data'!$B$7:$R$2292,16,0)</f>
        <v>7.6361999999999997</v>
      </c>
      <c r="S8" s="62">
        <f t="shared" ref="S8:S33" si="6">RANK(R8,R$8:R$33,0)</f>
        <v>17</v>
      </c>
    </row>
    <row r="9" spans="1:19" x14ac:dyDescent="0.3">
      <c r="A9" s="77" t="s">
        <v>54</v>
      </c>
      <c r="B9" s="59">
        <f>VLOOKUP($A9,'Return Data'!$B$7:$R$2292,3,0)</f>
        <v>44777</v>
      </c>
      <c r="C9" s="60">
        <f>VLOOKUP($A9,'Return Data'!$B$7:$R$2292,4,0)</f>
        <v>0.59450000000000003</v>
      </c>
      <c r="D9" s="60">
        <f>VLOOKUP($A9,'Return Data'!$B$7:$R$2292,9,0)</f>
        <v>0.59450000000000003</v>
      </c>
      <c r="E9" s="61">
        <f t="shared" si="0"/>
        <v>25</v>
      </c>
      <c r="F9" s="60">
        <f>VLOOKUP($A9,'Return Data'!$B$7:$R$2292,10,0)</f>
        <v>0.4677</v>
      </c>
      <c r="G9" s="61">
        <f t="shared" si="1"/>
        <v>25</v>
      </c>
      <c r="H9" s="60">
        <f>VLOOKUP($A9,'Return Data'!$B$7:$R$2292,11,0)</f>
        <v>-119.1088</v>
      </c>
      <c r="I9" s="61">
        <f t="shared" si="2"/>
        <v>26</v>
      </c>
      <c r="J9" s="60">
        <f>VLOOKUP($A9,'Return Data'!$B$7:$R$2292,12,0)</f>
        <v>-78.681399999999996</v>
      </c>
      <c r="K9" s="61">
        <f t="shared" si="3"/>
        <v>26</v>
      </c>
      <c r="L9" s="60">
        <f>VLOOKUP($A9,'Return Data'!$B$7:$R$2292,13,0)</f>
        <v>-59.064900000000002</v>
      </c>
      <c r="M9" s="61">
        <f t="shared" si="4"/>
        <v>26</v>
      </c>
      <c r="N9" s="60">
        <f>VLOOKUP($A9,'Return Data'!$B$7:$R$2292,17,0)</f>
        <v>-36.019500000000001</v>
      </c>
      <c r="O9" s="61">
        <f t="shared" si="5"/>
        <v>25</v>
      </c>
      <c r="P9" s="60"/>
      <c r="Q9" s="61"/>
      <c r="R9" s="60">
        <f>VLOOKUP($A9,'Return Data'!$B$7:$R$2292,16,0)</f>
        <v>-35.160600000000002</v>
      </c>
      <c r="S9" s="62">
        <f t="shared" si="6"/>
        <v>26</v>
      </c>
    </row>
    <row r="10" spans="1:19" x14ac:dyDescent="0.3">
      <c r="A10" s="77" t="s">
        <v>55</v>
      </c>
      <c r="B10" s="59">
        <f>VLOOKUP($A10,'Return Data'!$B$7:$R$2292,3,0)</f>
        <v>44777</v>
      </c>
      <c r="C10" s="60">
        <f>VLOOKUP($A10,'Return Data'!$B$7:$R$2292,4,0)</f>
        <v>25.9559</v>
      </c>
      <c r="D10" s="60">
        <f>VLOOKUP($A10,'Return Data'!$B$7:$R$2292,9,0)</f>
        <v>16.6721</v>
      </c>
      <c r="E10" s="61">
        <f t="shared" si="0"/>
        <v>4</v>
      </c>
      <c r="F10" s="60">
        <f>VLOOKUP($A10,'Return Data'!$B$7:$R$2292,10,0)</f>
        <v>10.0282</v>
      </c>
      <c r="G10" s="61">
        <f t="shared" si="1"/>
        <v>3</v>
      </c>
      <c r="H10" s="60">
        <f>VLOOKUP($A10,'Return Data'!$B$7:$R$2292,11,0)</f>
        <v>2.8347000000000002</v>
      </c>
      <c r="I10" s="61">
        <f t="shared" si="2"/>
        <v>15</v>
      </c>
      <c r="J10" s="60">
        <f>VLOOKUP($A10,'Return Data'!$B$7:$R$2292,12,0)</f>
        <v>1.0313000000000001</v>
      </c>
      <c r="K10" s="61">
        <f t="shared" si="3"/>
        <v>22</v>
      </c>
      <c r="L10" s="60">
        <f>VLOOKUP($A10,'Return Data'!$B$7:$R$2292,13,0)</f>
        <v>2.5268000000000002</v>
      </c>
      <c r="M10" s="61">
        <f t="shared" si="4"/>
        <v>19</v>
      </c>
      <c r="N10" s="60">
        <f>VLOOKUP($A10,'Return Data'!$B$7:$R$2292,17,0)</f>
        <v>3.1185999999999998</v>
      </c>
      <c r="O10" s="61">
        <f t="shared" si="5"/>
        <v>15</v>
      </c>
      <c r="P10" s="60">
        <f>VLOOKUP($A10,'Return Data'!$B$7:$R$2292,14,0)</f>
        <v>6.5970000000000004</v>
      </c>
      <c r="Q10" s="61">
        <f t="shared" ref="Q10:Q31" si="7">RANK(P10,P$8:P$33,0)</f>
        <v>6</v>
      </c>
      <c r="R10" s="60">
        <f>VLOOKUP($A10,'Return Data'!$B$7:$R$2292,16,0)</f>
        <v>8.7041000000000004</v>
      </c>
      <c r="S10" s="62">
        <f t="shared" si="6"/>
        <v>4</v>
      </c>
    </row>
    <row r="11" spans="1:19" x14ac:dyDescent="0.3">
      <c r="A11" s="77" t="s">
        <v>1968</v>
      </c>
      <c r="B11" s="59">
        <f>VLOOKUP($A11,'Return Data'!$B$7:$R$2292,3,0)</f>
        <v>44777</v>
      </c>
      <c r="C11" s="60">
        <f>VLOOKUP($A11,'Return Data'!$B$7:$R$2292,4,0)</f>
        <v>40.06</v>
      </c>
      <c r="D11" s="60">
        <f>VLOOKUP($A11,'Return Data'!$B$7:$R$2292,9,0)</f>
        <v>13.601900000000001</v>
      </c>
      <c r="E11" s="61">
        <f t="shared" si="0"/>
        <v>11</v>
      </c>
      <c r="F11" s="60">
        <f>VLOOKUP($A11,'Return Data'!$B$7:$R$2292,10,0)</f>
        <v>6.9656000000000002</v>
      </c>
      <c r="G11" s="61">
        <f t="shared" si="1"/>
        <v>12</v>
      </c>
      <c r="H11" s="60">
        <f>VLOOKUP($A11,'Return Data'!$B$7:$R$2292,11,0)</f>
        <v>3.9870999999999999</v>
      </c>
      <c r="I11" s="61">
        <f t="shared" si="2"/>
        <v>9</v>
      </c>
      <c r="J11" s="60">
        <f>VLOOKUP($A11,'Return Data'!$B$7:$R$2292,12,0)</f>
        <v>2.6562999999999999</v>
      </c>
      <c r="K11" s="61">
        <f t="shared" si="3"/>
        <v>9</v>
      </c>
      <c r="L11" s="60">
        <f>VLOOKUP($A11,'Return Data'!$B$7:$R$2292,13,0)</f>
        <v>3.3993000000000002</v>
      </c>
      <c r="M11" s="61">
        <f t="shared" si="4"/>
        <v>11</v>
      </c>
      <c r="N11" s="60">
        <f>VLOOKUP($A11,'Return Data'!$B$7:$R$2292,17,0)</f>
        <v>3.1665000000000001</v>
      </c>
      <c r="O11" s="61">
        <f t="shared" si="5"/>
        <v>14</v>
      </c>
      <c r="P11" s="60">
        <f>VLOOKUP($A11,'Return Data'!$B$7:$R$2292,14,0)</f>
        <v>5.2397999999999998</v>
      </c>
      <c r="Q11" s="61">
        <f t="shared" si="7"/>
        <v>18</v>
      </c>
      <c r="R11" s="60">
        <f>VLOOKUP($A11,'Return Data'!$B$7:$R$2292,16,0)</f>
        <v>7.9741</v>
      </c>
      <c r="S11" s="62">
        <f t="shared" si="6"/>
        <v>12</v>
      </c>
    </row>
    <row r="12" spans="1:19" x14ac:dyDescent="0.3">
      <c r="A12" s="77" t="s">
        <v>58</v>
      </c>
      <c r="B12" s="59">
        <f>VLOOKUP($A12,'Return Data'!$B$7:$R$2292,3,0)</f>
        <v>44777</v>
      </c>
      <c r="C12" s="60">
        <f>VLOOKUP($A12,'Return Data'!$B$7:$R$2292,4,0)</f>
        <v>26.1999</v>
      </c>
      <c r="D12" s="60">
        <f>VLOOKUP($A12,'Return Data'!$B$7:$R$2292,9,0)</f>
        <v>13.4588</v>
      </c>
      <c r="E12" s="61">
        <f t="shared" si="0"/>
        <v>12</v>
      </c>
      <c r="F12" s="60">
        <f>VLOOKUP($A12,'Return Data'!$B$7:$R$2292,10,0)</f>
        <v>7.5157999999999996</v>
      </c>
      <c r="G12" s="61">
        <f t="shared" si="1"/>
        <v>9</v>
      </c>
      <c r="H12" s="60">
        <f>VLOOKUP($A12,'Return Data'!$B$7:$R$2292,11,0)</f>
        <v>3.2138</v>
      </c>
      <c r="I12" s="61">
        <f t="shared" si="2"/>
        <v>13</v>
      </c>
      <c r="J12" s="60">
        <f>VLOOKUP($A12,'Return Data'!$B$7:$R$2292,12,0)</f>
        <v>2.5815999999999999</v>
      </c>
      <c r="K12" s="61">
        <f t="shared" si="3"/>
        <v>11</v>
      </c>
      <c r="L12" s="60">
        <f>VLOOKUP($A12,'Return Data'!$B$7:$R$2292,13,0)</f>
        <v>2.968</v>
      </c>
      <c r="M12" s="61">
        <f t="shared" si="4"/>
        <v>14</v>
      </c>
      <c r="N12" s="60">
        <f>VLOOKUP($A12,'Return Data'!$B$7:$R$2292,17,0)</f>
        <v>2.8275999999999999</v>
      </c>
      <c r="O12" s="61">
        <f t="shared" si="5"/>
        <v>19</v>
      </c>
      <c r="P12" s="60">
        <f>VLOOKUP($A12,'Return Data'!$B$7:$R$2292,14,0)</f>
        <v>5.0094000000000003</v>
      </c>
      <c r="Q12" s="61">
        <f t="shared" si="7"/>
        <v>21</v>
      </c>
      <c r="R12" s="60">
        <f>VLOOKUP($A12,'Return Data'!$B$7:$R$2292,16,0)</f>
        <v>7.9602000000000004</v>
      </c>
      <c r="S12" s="62">
        <f t="shared" si="6"/>
        <v>13</v>
      </c>
    </row>
    <row r="13" spans="1:19" x14ac:dyDescent="0.3">
      <c r="A13" s="77" t="s">
        <v>59</v>
      </c>
      <c r="B13" s="59">
        <f>VLOOKUP($A13,'Return Data'!$B$7:$R$2292,3,0)</f>
        <v>44777</v>
      </c>
      <c r="C13" s="60">
        <f>VLOOKUP($A13,'Return Data'!$B$7:$R$2292,4,0)</f>
        <v>2828.2224000000001</v>
      </c>
      <c r="D13" s="60">
        <f>VLOOKUP($A13,'Return Data'!$B$7:$R$2292,9,0)</f>
        <v>6.7214999999999998</v>
      </c>
      <c r="E13" s="61">
        <f t="shared" si="0"/>
        <v>20</v>
      </c>
      <c r="F13" s="60">
        <f>VLOOKUP($A13,'Return Data'!$B$7:$R$2292,10,0)</f>
        <v>3.7269000000000001</v>
      </c>
      <c r="G13" s="61">
        <f t="shared" si="1"/>
        <v>24</v>
      </c>
      <c r="H13" s="60">
        <f>VLOOKUP($A13,'Return Data'!$B$7:$R$2292,11,0)</f>
        <v>2.3786</v>
      </c>
      <c r="I13" s="61">
        <f t="shared" si="2"/>
        <v>18</v>
      </c>
      <c r="J13" s="60">
        <f>VLOOKUP($A13,'Return Data'!$B$7:$R$2292,12,0)</f>
        <v>1.6574</v>
      </c>
      <c r="K13" s="61">
        <f t="shared" si="3"/>
        <v>15</v>
      </c>
      <c r="L13" s="60">
        <f>VLOOKUP($A13,'Return Data'!$B$7:$R$2292,13,0)</f>
        <v>2.8595999999999999</v>
      </c>
      <c r="M13" s="61">
        <f t="shared" si="4"/>
        <v>16</v>
      </c>
      <c r="N13" s="60">
        <f>VLOOKUP($A13,'Return Data'!$B$7:$R$2292,17,0)</f>
        <v>2.9857</v>
      </c>
      <c r="O13" s="61">
        <f t="shared" si="5"/>
        <v>18</v>
      </c>
      <c r="P13" s="60">
        <f>VLOOKUP($A13,'Return Data'!$B$7:$R$2292,14,0)</f>
        <v>6.9512999999999998</v>
      </c>
      <c r="Q13" s="61">
        <f t="shared" si="7"/>
        <v>4</v>
      </c>
      <c r="R13" s="60">
        <f>VLOOKUP($A13,'Return Data'!$B$7:$R$2292,16,0)</f>
        <v>8.1455000000000002</v>
      </c>
      <c r="S13" s="62">
        <f t="shared" si="6"/>
        <v>11</v>
      </c>
    </row>
    <row r="14" spans="1:19" x14ac:dyDescent="0.3">
      <c r="A14" s="77" t="s">
        <v>61</v>
      </c>
      <c r="B14" s="59">
        <f>VLOOKUP($A14,'Return Data'!$B$7:$R$2292,3,0)</f>
        <v>44777</v>
      </c>
      <c r="C14" s="60">
        <f>VLOOKUP($A14,'Return Data'!$B$7:$R$2292,4,0)</f>
        <v>83.152600000000007</v>
      </c>
      <c r="D14" s="60">
        <f>VLOOKUP($A14,'Return Data'!$B$7:$R$2292,9,0)</f>
        <v>4.8227000000000002</v>
      </c>
      <c r="E14" s="61">
        <f t="shared" si="0"/>
        <v>23</v>
      </c>
      <c r="F14" s="60">
        <f>VLOOKUP($A14,'Return Data'!$B$7:$R$2292,10,0)</f>
        <v>4.5327999999999999</v>
      </c>
      <c r="G14" s="61">
        <f t="shared" si="1"/>
        <v>22</v>
      </c>
      <c r="H14" s="60">
        <f>VLOOKUP($A14,'Return Data'!$B$7:$R$2292,11,0)</f>
        <v>0.92749999999999999</v>
      </c>
      <c r="I14" s="61">
        <f t="shared" si="2"/>
        <v>23</v>
      </c>
      <c r="J14" s="60">
        <f>VLOOKUP($A14,'Return Data'!$B$7:$R$2292,12,0)</f>
        <v>0.98050000000000004</v>
      </c>
      <c r="K14" s="61">
        <f t="shared" si="3"/>
        <v>23</v>
      </c>
      <c r="L14" s="60">
        <f>VLOOKUP($A14,'Return Data'!$B$7:$R$2292,13,0)</f>
        <v>8.2181999999999995</v>
      </c>
      <c r="M14" s="61">
        <f t="shared" si="4"/>
        <v>2</v>
      </c>
      <c r="N14" s="60">
        <f>VLOOKUP($A14,'Return Data'!$B$7:$R$2292,17,0)</f>
        <v>8.9802999999999997</v>
      </c>
      <c r="O14" s="61">
        <f t="shared" si="5"/>
        <v>2</v>
      </c>
      <c r="P14" s="60">
        <f>VLOOKUP($A14,'Return Data'!$B$7:$R$2292,14,0)</f>
        <v>5.0811999999999999</v>
      </c>
      <c r="Q14" s="61">
        <f t="shared" si="7"/>
        <v>20</v>
      </c>
      <c r="R14" s="60">
        <f>VLOOKUP($A14,'Return Data'!$B$7:$R$2292,16,0)</f>
        <v>8.2174999999999994</v>
      </c>
      <c r="S14" s="62">
        <f t="shared" si="6"/>
        <v>9</v>
      </c>
    </row>
    <row r="15" spans="1:19" x14ac:dyDescent="0.3">
      <c r="A15" s="77" t="s">
        <v>62</v>
      </c>
      <c r="B15" s="59">
        <f>VLOOKUP($A15,'Return Data'!$B$7:$R$2292,3,0)</f>
        <v>44777</v>
      </c>
      <c r="C15" s="60">
        <f>VLOOKUP($A15,'Return Data'!$B$7:$R$2292,4,0)</f>
        <v>78.505399999999995</v>
      </c>
      <c r="D15" s="60">
        <f>VLOOKUP($A15,'Return Data'!$B$7:$R$2292,9,0)</f>
        <v>11.5557</v>
      </c>
      <c r="E15" s="61">
        <f t="shared" si="0"/>
        <v>15</v>
      </c>
      <c r="F15" s="60">
        <f>VLOOKUP($A15,'Return Data'!$B$7:$R$2292,10,0)</f>
        <v>5.2957000000000001</v>
      </c>
      <c r="G15" s="61">
        <f t="shared" si="1"/>
        <v>19</v>
      </c>
      <c r="H15" s="60">
        <f>VLOOKUP($A15,'Return Data'!$B$7:$R$2292,11,0)</f>
        <v>2.5388999999999999</v>
      </c>
      <c r="I15" s="61">
        <f t="shared" si="2"/>
        <v>17</v>
      </c>
      <c r="J15" s="60">
        <f>VLOOKUP($A15,'Return Data'!$B$7:$R$2292,12,0)</f>
        <v>1.1009</v>
      </c>
      <c r="K15" s="61">
        <f t="shared" si="3"/>
        <v>20</v>
      </c>
      <c r="L15" s="60">
        <f>VLOOKUP($A15,'Return Data'!$B$7:$R$2292,13,0)</f>
        <v>1.9033</v>
      </c>
      <c r="M15" s="61">
        <f t="shared" si="4"/>
        <v>23</v>
      </c>
      <c r="N15" s="60">
        <f>VLOOKUP($A15,'Return Data'!$B$7:$R$2292,17,0)</f>
        <v>5.7145000000000001</v>
      </c>
      <c r="O15" s="61">
        <f t="shared" si="5"/>
        <v>4</v>
      </c>
      <c r="P15" s="60">
        <f>VLOOKUP($A15,'Return Data'!$B$7:$R$2292,14,0)</f>
        <v>7.0448000000000004</v>
      </c>
      <c r="Q15" s="61">
        <f t="shared" si="7"/>
        <v>3</v>
      </c>
      <c r="R15" s="60">
        <f>VLOOKUP($A15,'Return Data'!$B$7:$R$2292,16,0)</f>
        <v>7.7172000000000001</v>
      </c>
      <c r="S15" s="62">
        <f t="shared" si="6"/>
        <v>16</v>
      </c>
    </row>
    <row r="16" spans="1:19" x14ac:dyDescent="0.3">
      <c r="A16" s="77" t="s">
        <v>63</v>
      </c>
      <c r="B16" s="59">
        <f>VLOOKUP($A16,'Return Data'!$B$7:$R$2292,3,0)</f>
        <v>44777</v>
      </c>
      <c r="C16" s="60">
        <f>VLOOKUP($A16,'Return Data'!$B$7:$R$2292,4,0)</f>
        <v>31.017900000000001</v>
      </c>
      <c r="D16" s="60">
        <f>VLOOKUP($A16,'Return Data'!$B$7:$R$2292,9,0)</f>
        <v>13.8064</v>
      </c>
      <c r="E16" s="61">
        <f t="shared" si="0"/>
        <v>9</v>
      </c>
      <c r="F16" s="60">
        <f>VLOOKUP($A16,'Return Data'!$B$7:$R$2292,10,0)</f>
        <v>6.9260000000000002</v>
      </c>
      <c r="G16" s="61">
        <f t="shared" si="1"/>
        <v>13</v>
      </c>
      <c r="H16" s="60">
        <f>VLOOKUP($A16,'Return Data'!$B$7:$R$2292,11,0)</f>
        <v>2.1413000000000002</v>
      </c>
      <c r="I16" s="61">
        <f t="shared" si="2"/>
        <v>22</v>
      </c>
      <c r="J16" s="60">
        <f>VLOOKUP($A16,'Return Data'!$B$7:$R$2292,12,0)</f>
        <v>1.0692999999999999</v>
      </c>
      <c r="K16" s="61">
        <f t="shared" si="3"/>
        <v>21</v>
      </c>
      <c r="L16" s="60">
        <f>VLOOKUP($A16,'Return Data'!$B$7:$R$2292,13,0)</f>
        <v>2.0217999999999998</v>
      </c>
      <c r="M16" s="61">
        <f t="shared" si="4"/>
        <v>21</v>
      </c>
      <c r="N16" s="60">
        <f>VLOOKUP($A16,'Return Data'!$B$7:$R$2292,17,0)</f>
        <v>2.4580000000000002</v>
      </c>
      <c r="O16" s="61">
        <f t="shared" si="5"/>
        <v>23</v>
      </c>
      <c r="P16" s="60">
        <f>VLOOKUP($A16,'Return Data'!$B$7:$R$2292,14,0)</f>
        <v>4.6275000000000004</v>
      </c>
      <c r="Q16" s="61">
        <f t="shared" si="7"/>
        <v>23</v>
      </c>
      <c r="R16" s="60">
        <f>VLOOKUP($A16,'Return Data'!$B$7:$R$2292,16,0)</f>
        <v>7.0915999999999997</v>
      </c>
      <c r="S16" s="62">
        <f t="shared" si="6"/>
        <v>20</v>
      </c>
    </row>
    <row r="17" spans="1:19" x14ac:dyDescent="0.3">
      <c r="A17" s="77" t="s">
        <v>64</v>
      </c>
      <c r="B17" s="59">
        <f>VLOOKUP($A17,'Return Data'!$B$7:$R$2292,3,0)</f>
        <v>44777</v>
      </c>
      <c r="C17" s="60">
        <f>VLOOKUP($A17,'Return Data'!$B$7:$R$2292,4,0)</f>
        <v>31.2088</v>
      </c>
      <c r="D17" s="60">
        <f>VLOOKUP($A17,'Return Data'!$B$7:$R$2292,9,0)</f>
        <v>16.181699999999999</v>
      </c>
      <c r="E17" s="61">
        <f t="shared" si="0"/>
        <v>7</v>
      </c>
      <c r="F17" s="60">
        <f>VLOOKUP($A17,'Return Data'!$B$7:$R$2292,10,0)</f>
        <v>9.0776000000000003</v>
      </c>
      <c r="G17" s="61">
        <f t="shared" si="1"/>
        <v>6</v>
      </c>
      <c r="H17" s="60">
        <f>VLOOKUP($A17,'Return Data'!$B$7:$R$2292,11,0)</f>
        <v>5.8334000000000001</v>
      </c>
      <c r="I17" s="61">
        <f t="shared" si="2"/>
        <v>4</v>
      </c>
      <c r="J17" s="60">
        <f>VLOOKUP($A17,'Return Data'!$B$7:$R$2292,12,0)</f>
        <v>3.3679999999999999</v>
      </c>
      <c r="K17" s="61">
        <f t="shared" si="3"/>
        <v>6</v>
      </c>
      <c r="L17" s="60">
        <f>VLOOKUP($A17,'Return Data'!$B$7:$R$2292,13,0)</f>
        <v>4.2603999999999997</v>
      </c>
      <c r="M17" s="61">
        <f t="shared" si="4"/>
        <v>5</v>
      </c>
      <c r="N17" s="60">
        <f>VLOOKUP($A17,'Return Data'!$B$7:$R$2292,17,0)</f>
        <v>5.1943999999999999</v>
      </c>
      <c r="O17" s="61">
        <f t="shared" si="5"/>
        <v>7</v>
      </c>
      <c r="P17" s="60">
        <f>VLOOKUP($A17,'Return Data'!$B$7:$R$2292,14,0)</f>
        <v>7.6826999999999996</v>
      </c>
      <c r="Q17" s="61">
        <f t="shared" si="7"/>
        <v>2</v>
      </c>
      <c r="R17" s="60">
        <f>VLOOKUP($A17,'Return Data'!$B$7:$R$2292,16,0)</f>
        <v>9.9839000000000002</v>
      </c>
      <c r="S17" s="62">
        <f t="shared" si="6"/>
        <v>1</v>
      </c>
    </row>
    <row r="18" spans="1:19" x14ac:dyDescent="0.3">
      <c r="A18" s="77" t="s">
        <v>65</v>
      </c>
      <c r="B18" s="59">
        <f>VLOOKUP($A18,'Return Data'!$B$7:$R$2292,3,0)</f>
        <v>44777</v>
      </c>
      <c r="C18" s="60">
        <f>VLOOKUP($A18,'Return Data'!$B$7:$R$2292,4,0)</f>
        <v>19.521100000000001</v>
      </c>
      <c r="D18" s="60">
        <f>VLOOKUP($A18,'Return Data'!$B$7:$R$2292,9,0)</f>
        <v>16.234500000000001</v>
      </c>
      <c r="E18" s="61">
        <f t="shared" si="0"/>
        <v>6</v>
      </c>
      <c r="F18" s="60">
        <f>VLOOKUP($A18,'Return Data'!$B$7:$R$2292,10,0)</f>
        <v>8.8085000000000004</v>
      </c>
      <c r="G18" s="61">
        <f t="shared" si="1"/>
        <v>7</v>
      </c>
      <c r="H18" s="60">
        <f>VLOOKUP($A18,'Return Data'!$B$7:$R$2292,11,0)</f>
        <v>3.9175</v>
      </c>
      <c r="I18" s="61">
        <f t="shared" si="2"/>
        <v>10</v>
      </c>
      <c r="J18" s="60">
        <f>VLOOKUP($A18,'Return Data'!$B$7:$R$2292,12,0)</f>
        <v>1.6259999999999999</v>
      </c>
      <c r="K18" s="61">
        <f t="shared" si="3"/>
        <v>16</v>
      </c>
      <c r="L18" s="60">
        <f>VLOOKUP($A18,'Return Data'!$B$7:$R$2292,13,0)</f>
        <v>3.7054999999999998</v>
      </c>
      <c r="M18" s="61">
        <f t="shared" si="4"/>
        <v>8</v>
      </c>
      <c r="N18" s="60">
        <f>VLOOKUP($A18,'Return Data'!$B$7:$R$2292,17,0)</f>
        <v>4.5999999999999996</v>
      </c>
      <c r="O18" s="61">
        <f t="shared" si="5"/>
        <v>8</v>
      </c>
      <c r="P18" s="60">
        <f>VLOOKUP($A18,'Return Data'!$B$7:$R$2292,14,0)</f>
        <v>6.2218999999999998</v>
      </c>
      <c r="Q18" s="61">
        <f t="shared" si="7"/>
        <v>10</v>
      </c>
      <c r="R18" s="60">
        <f>VLOOKUP($A18,'Return Data'!$B$7:$R$2292,16,0)</f>
        <v>6.3223000000000003</v>
      </c>
      <c r="S18" s="62">
        <f t="shared" si="6"/>
        <v>24</v>
      </c>
    </row>
    <row r="19" spans="1:19" x14ac:dyDescent="0.3">
      <c r="A19" s="77" t="s">
        <v>66</v>
      </c>
      <c r="B19" s="59">
        <f>VLOOKUP($A19,'Return Data'!$B$7:$R$2292,3,0)</f>
        <v>44777</v>
      </c>
      <c r="C19" s="60">
        <f>VLOOKUP($A19,'Return Data'!$B$7:$R$2292,4,0)</f>
        <v>30.1905</v>
      </c>
      <c r="D19" s="60">
        <f>VLOOKUP($A19,'Return Data'!$B$7:$R$2292,9,0)</f>
        <v>15.4009</v>
      </c>
      <c r="E19" s="61">
        <f t="shared" si="0"/>
        <v>8</v>
      </c>
      <c r="F19" s="60">
        <f>VLOOKUP($A19,'Return Data'!$B$7:$R$2292,10,0)</f>
        <v>7.1928000000000001</v>
      </c>
      <c r="G19" s="61">
        <f t="shared" si="1"/>
        <v>11</v>
      </c>
      <c r="H19" s="60">
        <f>VLOOKUP($A19,'Return Data'!$B$7:$R$2292,11,0)</f>
        <v>2.2265000000000001</v>
      </c>
      <c r="I19" s="61">
        <f t="shared" si="2"/>
        <v>19</v>
      </c>
      <c r="J19" s="60">
        <f>VLOOKUP($A19,'Return Data'!$B$7:$R$2292,12,0)</f>
        <v>1.2950999999999999</v>
      </c>
      <c r="K19" s="61">
        <f t="shared" si="3"/>
        <v>19</v>
      </c>
      <c r="L19" s="60">
        <f>VLOOKUP($A19,'Return Data'!$B$7:$R$2292,13,0)</f>
        <v>2.2456999999999998</v>
      </c>
      <c r="M19" s="61">
        <f t="shared" si="4"/>
        <v>20</v>
      </c>
      <c r="N19" s="60">
        <f>VLOOKUP($A19,'Return Data'!$B$7:$R$2292,17,0)</f>
        <v>2.7892999999999999</v>
      </c>
      <c r="O19" s="61">
        <f t="shared" si="5"/>
        <v>20</v>
      </c>
      <c r="P19" s="60">
        <f>VLOOKUP($A19,'Return Data'!$B$7:$R$2292,14,0)</f>
        <v>6.2382</v>
      </c>
      <c r="Q19" s="61">
        <f t="shared" si="7"/>
        <v>9</v>
      </c>
      <c r="R19" s="60">
        <f>VLOOKUP($A19,'Return Data'!$B$7:$R$2292,16,0)</f>
        <v>8.6214999999999993</v>
      </c>
      <c r="S19" s="62">
        <f t="shared" si="6"/>
        <v>5</v>
      </c>
    </row>
    <row r="20" spans="1:19" x14ac:dyDescent="0.3">
      <c r="A20" s="77" t="s">
        <v>67</v>
      </c>
      <c r="B20" s="59">
        <f>VLOOKUP($A20,'Return Data'!$B$7:$R$2292,3,0)</f>
        <v>44777</v>
      </c>
      <c r="C20" s="60">
        <f>VLOOKUP($A20,'Return Data'!$B$7:$R$2292,4,0)</f>
        <v>18.925699999999999</v>
      </c>
      <c r="D20" s="60">
        <f>VLOOKUP($A20,'Return Data'!$B$7:$R$2292,9,0)</f>
        <v>13.656700000000001</v>
      </c>
      <c r="E20" s="61">
        <f t="shared" si="0"/>
        <v>10</v>
      </c>
      <c r="F20" s="60">
        <f>VLOOKUP($A20,'Return Data'!$B$7:$R$2292,10,0)</f>
        <v>7.3686999999999996</v>
      </c>
      <c r="G20" s="61">
        <f t="shared" si="1"/>
        <v>10</v>
      </c>
      <c r="H20" s="60">
        <f>VLOOKUP($A20,'Return Data'!$B$7:$R$2292,11,0)</f>
        <v>3.7399</v>
      </c>
      <c r="I20" s="61">
        <f t="shared" si="2"/>
        <v>11</v>
      </c>
      <c r="J20" s="60">
        <f>VLOOKUP($A20,'Return Data'!$B$7:$R$2292,12,0)</f>
        <v>3.7092000000000001</v>
      </c>
      <c r="K20" s="61">
        <f t="shared" si="3"/>
        <v>4</v>
      </c>
      <c r="L20" s="60">
        <f>VLOOKUP($A20,'Return Data'!$B$7:$R$2292,13,0)</f>
        <v>4.1928999999999998</v>
      </c>
      <c r="M20" s="61">
        <f t="shared" si="4"/>
        <v>6</v>
      </c>
      <c r="N20" s="60">
        <f>VLOOKUP($A20,'Return Data'!$B$7:$R$2292,17,0)</f>
        <v>5.6486999999999998</v>
      </c>
      <c r="O20" s="61">
        <f t="shared" si="5"/>
        <v>5</v>
      </c>
      <c r="P20" s="60">
        <f>VLOOKUP($A20,'Return Data'!$B$7:$R$2292,14,0)</f>
        <v>6.5720000000000001</v>
      </c>
      <c r="Q20" s="61">
        <f t="shared" si="7"/>
        <v>7</v>
      </c>
      <c r="R20" s="60">
        <f>VLOOKUP($A20,'Return Data'!$B$7:$R$2292,16,0)</f>
        <v>7.2472000000000003</v>
      </c>
      <c r="S20" s="62">
        <f t="shared" si="6"/>
        <v>19</v>
      </c>
    </row>
    <row r="21" spans="1:19" x14ac:dyDescent="0.3">
      <c r="A21" s="77" t="s">
        <v>68</v>
      </c>
      <c r="B21" s="59">
        <f>VLOOKUP($A21,'Return Data'!$B$7:$R$2292,3,0)</f>
        <v>44777</v>
      </c>
      <c r="C21" s="60">
        <f>VLOOKUP($A21,'Return Data'!$B$7:$R$2292,4,0)</f>
        <v>1254.8320000000001</v>
      </c>
      <c r="D21" s="60">
        <f>VLOOKUP($A21,'Return Data'!$B$7:$R$2292,9,0)</f>
        <v>8.7049000000000003</v>
      </c>
      <c r="E21" s="61">
        <f t="shared" si="0"/>
        <v>17</v>
      </c>
      <c r="F21" s="60">
        <f>VLOOKUP($A21,'Return Data'!$B$7:$R$2292,10,0)</f>
        <v>4.0580999999999996</v>
      </c>
      <c r="G21" s="61">
        <f t="shared" si="1"/>
        <v>23</v>
      </c>
      <c r="H21" s="60">
        <f>VLOOKUP($A21,'Return Data'!$B$7:$R$2292,11,0)</f>
        <v>2.2248000000000001</v>
      </c>
      <c r="I21" s="61">
        <f t="shared" si="2"/>
        <v>20</v>
      </c>
      <c r="J21" s="60">
        <f>VLOOKUP($A21,'Return Data'!$B$7:$R$2292,12,0)</f>
        <v>2.1614</v>
      </c>
      <c r="K21" s="61">
        <f t="shared" si="3"/>
        <v>13</v>
      </c>
      <c r="L21" s="60">
        <f>VLOOKUP($A21,'Return Data'!$B$7:$R$2292,13,0)</f>
        <v>2.7909000000000002</v>
      </c>
      <c r="M21" s="61">
        <f t="shared" si="4"/>
        <v>18</v>
      </c>
      <c r="N21" s="60">
        <f>VLOOKUP($A21,'Return Data'!$B$7:$R$2292,17,0)</f>
        <v>3.9329000000000001</v>
      </c>
      <c r="O21" s="61">
        <f t="shared" si="5"/>
        <v>11</v>
      </c>
      <c r="P21" s="60">
        <f>VLOOKUP($A21,'Return Data'!$B$7:$R$2292,14,0)</f>
        <v>5.1369999999999996</v>
      </c>
      <c r="Q21" s="61">
        <f t="shared" si="7"/>
        <v>19</v>
      </c>
      <c r="R21" s="60">
        <f>VLOOKUP($A21,'Return Data'!$B$7:$R$2292,16,0)</f>
        <v>6.3833000000000002</v>
      </c>
      <c r="S21" s="62">
        <f t="shared" si="6"/>
        <v>23</v>
      </c>
    </row>
    <row r="22" spans="1:19" x14ac:dyDescent="0.3">
      <c r="A22" s="77" t="s">
        <v>1997</v>
      </c>
      <c r="B22" s="59">
        <f>VLOOKUP($A22,'Return Data'!$B$7:$R$2292,3,0)</f>
        <v>44777</v>
      </c>
      <c r="C22" s="60">
        <f>VLOOKUP($A22,'Return Data'!$B$7:$R$2292,4,0)</f>
        <v>35.729599999999998</v>
      </c>
      <c r="D22" s="60">
        <f>VLOOKUP($A22,'Return Data'!$B$7:$R$2292,9,0)</f>
        <v>6.2812999999999999</v>
      </c>
      <c r="E22" s="61">
        <f t="shared" si="0"/>
        <v>22</v>
      </c>
      <c r="F22" s="60">
        <f>VLOOKUP($A22,'Return Data'!$B$7:$R$2292,10,0)</f>
        <v>5.3181000000000003</v>
      </c>
      <c r="G22" s="61">
        <f t="shared" si="1"/>
        <v>18</v>
      </c>
      <c r="H22" s="60">
        <f>VLOOKUP($A22,'Return Data'!$B$7:$R$2292,11,0)</f>
        <v>4.0138999999999996</v>
      </c>
      <c r="I22" s="61">
        <f t="shared" si="2"/>
        <v>8</v>
      </c>
      <c r="J22" s="60">
        <f>VLOOKUP($A22,'Return Data'!$B$7:$R$2292,12,0)</f>
        <v>3.6000999999999999</v>
      </c>
      <c r="K22" s="61">
        <f t="shared" si="3"/>
        <v>5</v>
      </c>
      <c r="L22" s="60">
        <f>VLOOKUP($A22,'Return Data'!$B$7:$R$2292,13,0)</f>
        <v>3.7803</v>
      </c>
      <c r="M22" s="61">
        <f t="shared" si="4"/>
        <v>7</v>
      </c>
      <c r="N22" s="60">
        <f>VLOOKUP($A22,'Return Data'!$B$7:$R$2292,17,0)</f>
        <v>3.9832000000000001</v>
      </c>
      <c r="O22" s="61">
        <f t="shared" si="5"/>
        <v>10</v>
      </c>
      <c r="P22" s="60">
        <f>VLOOKUP($A22,'Return Data'!$B$7:$R$2292,14,0)</f>
        <v>5.4104999999999999</v>
      </c>
      <c r="Q22" s="61">
        <f t="shared" si="7"/>
        <v>16</v>
      </c>
      <c r="R22" s="60">
        <f>VLOOKUP($A22,'Return Data'!$B$7:$R$2292,16,0)</f>
        <v>7.6341999999999999</v>
      </c>
      <c r="S22" s="62">
        <f t="shared" si="6"/>
        <v>18</v>
      </c>
    </row>
    <row r="23" spans="1:19" x14ac:dyDescent="0.3">
      <c r="A23" s="77" t="s">
        <v>70</v>
      </c>
      <c r="B23" s="59">
        <f>VLOOKUP($A23,'Return Data'!$B$7:$R$2292,3,0)</f>
        <v>44777</v>
      </c>
      <c r="C23" s="60">
        <f>VLOOKUP($A23,'Return Data'!$B$7:$R$2292,4,0)</f>
        <v>32.248800000000003</v>
      </c>
      <c r="D23" s="60">
        <f>VLOOKUP($A23,'Return Data'!$B$7:$R$2292,9,0)</f>
        <v>16.305599999999998</v>
      </c>
      <c r="E23" s="61">
        <f t="shared" si="0"/>
        <v>5</v>
      </c>
      <c r="F23" s="60">
        <f>VLOOKUP($A23,'Return Data'!$B$7:$R$2292,10,0)</f>
        <v>5.4134000000000002</v>
      </c>
      <c r="G23" s="61">
        <f t="shared" si="1"/>
        <v>17</v>
      </c>
      <c r="H23" s="60">
        <f>VLOOKUP($A23,'Return Data'!$B$7:$R$2292,11,0)</f>
        <v>2.6949999999999998</v>
      </c>
      <c r="I23" s="61">
        <f t="shared" si="2"/>
        <v>16</v>
      </c>
      <c r="J23" s="60">
        <f>VLOOKUP($A23,'Return Data'!$B$7:$R$2292,12,0)</f>
        <v>1.9970000000000001</v>
      </c>
      <c r="K23" s="61">
        <f t="shared" si="3"/>
        <v>14</v>
      </c>
      <c r="L23" s="60">
        <f>VLOOKUP($A23,'Return Data'!$B$7:$R$2292,13,0)</f>
        <v>3.4106000000000001</v>
      </c>
      <c r="M23" s="61">
        <f t="shared" si="4"/>
        <v>10</v>
      </c>
      <c r="N23" s="60">
        <f>VLOOKUP($A23,'Return Data'!$B$7:$R$2292,17,0)</f>
        <v>4.1704999999999997</v>
      </c>
      <c r="O23" s="61">
        <f t="shared" si="5"/>
        <v>9</v>
      </c>
      <c r="P23" s="60">
        <f>VLOOKUP($A23,'Return Data'!$B$7:$R$2292,14,0)</f>
        <v>6.5659000000000001</v>
      </c>
      <c r="Q23" s="61">
        <f t="shared" si="7"/>
        <v>8</v>
      </c>
      <c r="R23" s="60">
        <f>VLOOKUP($A23,'Return Data'!$B$7:$R$2292,16,0)</f>
        <v>8.9296000000000006</v>
      </c>
      <c r="S23" s="62">
        <f t="shared" si="6"/>
        <v>2</v>
      </c>
    </row>
    <row r="24" spans="1:19" x14ac:dyDescent="0.3">
      <c r="A24" s="77" t="s">
        <v>71</v>
      </c>
      <c r="B24" s="59">
        <f>VLOOKUP($A24,'Return Data'!$B$7:$R$2292,3,0)</f>
        <v>44777</v>
      </c>
      <c r="C24" s="60">
        <f>VLOOKUP($A24,'Return Data'!$B$7:$R$2292,4,0)</f>
        <v>25.789400000000001</v>
      </c>
      <c r="D24" s="60">
        <f>VLOOKUP($A24,'Return Data'!$B$7:$R$2292,9,0)</f>
        <v>12.3734</v>
      </c>
      <c r="E24" s="61">
        <f t="shared" si="0"/>
        <v>14</v>
      </c>
      <c r="F24" s="60">
        <f>VLOOKUP($A24,'Return Data'!$B$7:$R$2292,10,0)</f>
        <v>6.9214000000000002</v>
      </c>
      <c r="G24" s="61">
        <f t="shared" si="1"/>
        <v>14</v>
      </c>
      <c r="H24" s="60">
        <f>VLOOKUP($A24,'Return Data'!$B$7:$R$2292,11,0)</f>
        <v>4.3821000000000003</v>
      </c>
      <c r="I24" s="61">
        <f t="shared" si="2"/>
        <v>7</v>
      </c>
      <c r="J24" s="60">
        <f>VLOOKUP($A24,'Return Data'!$B$7:$R$2292,12,0)</f>
        <v>2.6063999999999998</v>
      </c>
      <c r="K24" s="61">
        <f t="shared" si="3"/>
        <v>10</v>
      </c>
      <c r="L24" s="60">
        <f>VLOOKUP($A24,'Return Data'!$B$7:$R$2292,13,0)</f>
        <v>3.1572</v>
      </c>
      <c r="M24" s="61">
        <f t="shared" si="4"/>
        <v>13</v>
      </c>
      <c r="N24" s="60">
        <f>VLOOKUP($A24,'Return Data'!$B$7:$R$2292,17,0)</f>
        <v>3.105</v>
      </c>
      <c r="O24" s="61">
        <f t="shared" si="5"/>
        <v>16</v>
      </c>
      <c r="P24" s="60">
        <f>VLOOKUP($A24,'Return Data'!$B$7:$R$2292,14,0)</f>
        <v>5.6136999999999997</v>
      </c>
      <c r="Q24" s="61">
        <f t="shared" si="7"/>
        <v>14</v>
      </c>
      <c r="R24" s="60">
        <f>VLOOKUP($A24,'Return Data'!$B$7:$R$2292,16,0)</f>
        <v>8.2371999999999996</v>
      </c>
      <c r="S24" s="62">
        <f t="shared" si="6"/>
        <v>8</v>
      </c>
    </row>
    <row r="25" spans="1:19" x14ac:dyDescent="0.3">
      <c r="A25" s="77" t="s">
        <v>72</v>
      </c>
      <c r="B25" s="59">
        <f>VLOOKUP($A25,'Return Data'!$B$7:$R$2292,3,0)</f>
        <v>44777</v>
      </c>
      <c r="C25" s="60">
        <f>VLOOKUP($A25,'Return Data'!$B$7:$R$2292,4,0)</f>
        <v>14.352</v>
      </c>
      <c r="D25" s="60">
        <f>VLOOKUP($A25,'Return Data'!$B$7:$R$2292,9,0)</f>
        <v>18.456399999999999</v>
      </c>
      <c r="E25" s="61">
        <f t="shared" si="0"/>
        <v>3</v>
      </c>
      <c r="F25" s="60">
        <f>VLOOKUP($A25,'Return Data'!$B$7:$R$2292,10,0)</f>
        <v>8.4268000000000001</v>
      </c>
      <c r="G25" s="61">
        <f t="shared" si="1"/>
        <v>8</v>
      </c>
      <c r="H25" s="60">
        <f>VLOOKUP($A25,'Return Data'!$B$7:$R$2292,11,0)</f>
        <v>2.2202999999999999</v>
      </c>
      <c r="I25" s="61">
        <f t="shared" si="2"/>
        <v>21</v>
      </c>
      <c r="J25" s="60">
        <f>VLOOKUP($A25,'Return Data'!$B$7:$R$2292,12,0)</f>
        <v>1.5664</v>
      </c>
      <c r="K25" s="61">
        <f t="shared" si="3"/>
        <v>17</v>
      </c>
      <c r="L25" s="60">
        <f>VLOOKUP($A25,'Return Data'!$B$7:$R$2292,13,0)</f>
        <v>1.9563999999999999</v>
      </c>
      <c r="M25" s="61">
        <f t="shared" si="4"/>
        <v>22</v>
      </c>
      <c r="N25" s="60">
        <f>VLOOKUP($A25,'Return Data'!$B$7:$R$2292,17,0)</f>
        <v>2.6652</v>
      </c>
      <c r="O25" s="61">
        <f t="shared" si="5"/>
        <v>22</v>
      </c>
      <c r="P25" s="60">
        <f>VLOOKUP($A25,'Return Data'!$B$7:$R$2292,14,0)</f>
        <v>5.4263000000000003</v>
      </c>
      <c r="Q25" s="61">
        <f t="shared" si="7"/>
        <v>15</v>
      </c>
      <c r="R25" s="60">
        <f>VLOOKUP($A25,'Return Data'!$B$7:$R$2292,16,0)</f>
        <v>6.9635999999999996</v>
      </c>
      <c r="S25" s="62">
        <f t="shared" si="6"/>
        <v>21</v>
      </c>
    </row>
    <row r="26" spans="1:19" x14ac:dyDescent="0.3">
      <c r="A26" s="77" t="s">
        <v>73</v>
      </c>
      <c r="B26" s="59">
        <f>VLOOKUP($A26,'Return Data'!$B$7:$R$2292,3,0)</f>
        <v>44777</v>
      </c>
      <c r="C26" s="60">
        <f>VLOOKUP($A26,'Return Data'!$B$7:$R$2292,4,0)</f>
        <v>31.6494</v>
      </c>
      <c r="D26" s="60">
        <f>VLOOKUP($A26,'Return Data'!$B$7:$R$2292,9,0)</f>
        <v>19.168500000000002</v>
      </c>
      <c r="E26" s="61">
        <f t="shared" si="0"/>
        <v>2</v>
      </c>
      <c r="F26" s="60">
        <f>VLOOKUP($A26,'Return Data'!$B$7:$R$2292,10,0)</f>
        <v>9.9482999999999997</v>
      </c>
      <c r="G26" s="61">
        <f t="shared" si="1"/>
        <v>4</v>
      </c>
      <c r="H26" s="60">
        <f>VLOOKUP($A26,'Return Data'!$B$7:$R$2292,11,0)</f>
        <v>2.9781</v>
      </c>
      <c r="I26" s="61">
        <f t="shared" si="2"/>
        <v>14</v>
      </c>
      <c r="J26" s="60">
        <f>VLOOKUP($A26,'Return Data'!$B$7:$R$2292,12,0)</f>
        <v>1.4208000000000001</v>
      </c>
      <c r="K26" s="61">
        <f t="shared" si="3"/>
        <v>18</v>
      </c>
      <c r="L26" s="60">
        <f>VLOOKUP($A26,'Return Data'!$B$7:$R$2292,13,0)</f>
        <v>2.7961999999999998</v>
      </c>
      <c r="M26" s="61">
        <f t="shared" si="4"/>
        <v>17</v>
      </c>
      <c r="N26" s="60">
        <f>VLOOKUP($A26,'Return Data'!$B$7:$R$2292,17,0)</f>
        <v>2.6831</v>
      </c>
      <c r="O26" s="61">
        <f t="shared" si="5"/>
        <v>21</v>
      </c>
      <c r="P26" s="60">
        <f>VLOOKUP($A26,'Return Data'!$B$7:$R$2292,14,0)</f>
        <v>5.2542</v>
      </c>
      <c r="Q26" s="61">
        <f t="shared" si="7"/>
        <v>17</v>
      </c>
      <c r="R26" s="60">
        <f>VLOOKUP($A26,'Return Data'!$B$7:$R$2292,16,0)</f>
        <v>7.8033000000000001</v>
      </c>
      <c r="S26" s="62">
        <f t="shared" si="6"/>
        <v>14</v>
      </c>
    </row>
    <row r="27" spans="1:19" x14ac:dyDescent="0.3">
      <c r="A27" s="77" t="s">
        <v>74</v>
      </c>
      <c r="B27" s="59">
        <f>VLOOKUP($A27,'Return Data'!$B$7:$R$2292,3,0)</f>
        <v>44777</v>
      </c>
      <c r="C27" s="60">
        <f>VLOOKUP($A27,'Return Data'!$B$7:$R$2292,4,0)</f>
        <v>2364.7143999999998</v>
      </c>
      <c r="D27" s="60">
        <f>VLOOKUP($A27,'Return Data'!$B$7:$R$2292,9,0)</f>
        <v>8.9771000000000001</v>
      </c>
      <c r="E27" s="61">
        <f t="shared" si="0"/>
        <v>16</v>
      </c>
      <c r="F27" s="60">
        <f>VLOOKUP($A27,'Return Data'!$B$7:$R$2292,10,0)</f>
        <v>6.0827999999999998</v>
      </c>
      <c r="G27" s="61">
        <f t="shared" si="1"/>
        <v>16</v>
      </c>
      <c r="H27" s="60">
        <f>VLOOKUP($A27,'Return Data'!$B$7:$R$2292,11,0)</f>
        <v>4.5358000000000001</v>
      </c>
      <c r="I27" s="61">
        <f t="shared" si="2"/>
        <v>6</v>
      </c>
      <c r="J27" s="60">
        <f>VLOOKUP($A27,'Return Data'!$B$7:$R$2292,12,0)</f>
        <v>2.7765</v>
      </c>
      <c r="K27" s="61">
        <f t="shared" si="3"/>
        <v>8</v>
      </c>
      <c r="L27" s="60">
        <f>VLOOKUP($A27,'Return Data'!$B$7:$R$2292,13,0)</f>
        <v>3.5221</v>
      </c>
      <c r="M27" s="61">
        <f t="shared" si="4"/>
        <v>9</v>
      </c>
      <c r="N27" s="60">
        <f>VLOOKUP($A27,'Return Data'!$B$7:$R$2292,17,0)</f>
        <v>3.8948</v>
      </c>
      <c r="O27" s="61">
        <f t="shared" si="5"/>
        <v>13</v>
      </c>
      <c r="P27" s="60">
        <f>VLOOKUP($A27,'Return Data'!$B$7:$R$2292,14,0)</f>
        <v>5.9004000000000003</v>
      </c>
      <c r="Q27" s="61">
        <f t="shared" si="7"/>
        <v>11</v>
      </c>
      <c r="R27" s="60">
        <f>VLOOKUP($A27,'Return Data'!$B$7:$R$2292,16,0)</f>
        <v>8.3614999999999995</v>
      </c>
      <c r="S27" s="62">
        <f t="shared" si="6"/>
        <v>6</v>
      </c>
    </row>
    <row r="28" spans="1:19" x14ac:dyDescent="0.3">
      <c r="A28" s="77" t="s">
        <v>77</v>
      </c>
      <c r="B28" s="59">
        <f>VLOOKUP($A28,'Return Data'!$B$7:$R$2292,3,0)</f>
        <v>44777</v>
      </c>
      <c r="C28" s="60">
        <f>VLOOKUP($A28,'Return Data'!$B$7:$R$2292,4,0)</f>
        <v>17.176300000000001</v>
      </c>
      <c r="D28" s="60">
        <f>VLOOKUP($A28,'Return Data'!$B$7:$R$2292,9,0)</f>
        <v>8.2211999999999996</v>
      </c>
      <c r="E28" s="61">
        <f t="shared" si="0"/>
        <v>19</v>
      </c>
      <c r="F28" s="60">
        <f>VLOOKUP($A28,'Return Data'!$B$7:$R$2292,10,0)</f>
        <v>6.8540999999999999</v>
      </c>
      <c r="G28" s="61">
        <f t="shared" si="1"/>
        <v>15</v>
      </c>
      <c r="H28" s="60">
        <f>VLOOKUP($A28,'Return Data'!$B$7:$R$2292,11,0)</f>
        <v>4.7011000000000003</v>
      </c>
      <c r="I28" s="61">
        <f t="shared" si="2"/>
        <v>5</v>
      </c>
      <c r="J28" s="60">
        <f>VLOOKUP($A28,'Return Data'!$B$7:$R$2292,12,0)</f>
        <v>2.8542000000000001</v>
      </c>
      <c r="K28" s="61">
        <f t="shared" si="3"/>
        <v>7</v>
      </c>
      <c r="L28" s="60">
        <f>VLOOKUP($A28,'Return Data'!$B$7:$R$2292,13,0)</f>
        <v>3.3957000000000002</v>
      </c>
      <c r="M28" s="61">
        <f t="shared" si="4"/>
        <v>12</v>
      </c>
      <c r="N28" s="60">
        <f>VLOOKUP($A28,'Return Data'!$B$7:$R$2292,17,0)</f>
        <v>3.8997999999999999</v>
      </c>
      <c r="O28" s="61">
        <f t="shared" si="5"/>
        <v>12</v>
      </c>
      <c r="P28" s="60">
        <f>VLOOKUP($A28,'Return Data'!$B$7:$R$2292,14,0)</f>
        <v>5.6593999999999998</v>
      </c>
      <c r="Q28" s="61">
        <f t="shared" si="7"/>
        <v>13</v>
      </c>
      <c r="R28" s="60">
        <f>VLOOKUP($A28,'Return Data'!$B$7:$R$2292,16,0)</f>
        <v>7.7840999999999996</v>
      </c>
      <c r="S28" s="62">
        <f t="shared" si="6"/>
        <v>15</v>
      </c>
    </row>
    <row r="29" spans="1:19" x14ac:dyDescent="0.3">
      <c r="A29" s="77" t="s">
        <v>78</v>
      </c>
      <c r="B29" s="59">
        <f>VLOOKUP($A29,'Return Data'!$B$7:$R$2292,3,0)</f>
        <v>44777</v>
      </c>
      <c r="C29" s="60">
        <f>VLOOKUP($A29,'Return Data'!$B$7:$R$2292,4,0)</f>
        <v>30.479600000000001</v>
      </c>
      <c r="D29" s="60">
        <f>VLOOKUP($A29,'Return Data'!$B$7:$R$2292,9,0)</f>
        <v>3.5724999999999998</v>
      </c>
      <c r="E29" s="61">
        <f t="shared" si="0"/>
        <v>24</v>
      </c>
      <c r="F29" s="60">
        <f>VLOOKUP($A29,'Return Data'!$B$7:$R$2292,10,0)</f>
        <v>5.1261999999999999</v>
      </c>
      <c r="G29" s="61">
        <f t="shared" si="1"/>
        <v>21</v>
      </c>
      <c r="H29" s="60">
        <f>VLOOKUP($A29,'Return Data'!$B$7:$R$2292,11,0)</f>
        <v>3.3433999999999999</v>
      </c>
      <c r="I29" s="61">
        <f t="shared" si="2"/>
        <v>12</v>
      </c>
      <c r="J29" s="60">
        <f>VLOOKUP($A29,'Return Data'!$B$7:$R$2292,12,0)</f>
        <v>2.5019</v>
      </c>
      <c r="K29" s="61">
        <f t="shared" si="3"/>
        <v>12</v>
      </c>
      <c r="L29" s="60">
        <f>VLOOKUP($A29,'Return Data'!$B$7:$R$2292,13,0)</f>
        <v>2.9148999999999998</v>
      </c>
      <c r="M29" s="61">
        <f t="shared" si="4"/>
        <v>15</v>
      </c>
      <c r="N29" s="60">
        <f>VLOOKUP($A29,'Return Data'!$B$7:$R$2292,17,0)</f>
        <v>3.0720000000000001</v>
      </c>
      <c r="O29" s="61">
        <f t="shared" si="5"/>
        <v>17</v>
      </c>
      <c r="P29" s="60">
        <f>VLOOKUP($A29,'Return Data'!$B$7:$R$2292,14,0)</f>
        <v>5.8000999999999996</v>
      </c>
      <c r="Q29" s="61">
        <f t="shared" si="7"/>
        <v>12</v>
      </c>
      <c r="R29" s="60">
        <f>VLOOKUP($A29,'Return Data'!$B$7:$R$2292,16,0)</f>
        <v>8.1556999999999995</v>
      </c>
      <c r="S29" s="62">
        <f t="shared" si="6"/>
        <v>10</v>
      </c>
    </row>
    <row r="30" spans="1:19" x14ac:dyDescent="0.3">
      <c r="A30" s="77" t="s">
        <v>79</v>
      </c>
      <c r="B30" s="59">
        <f>VLOOKUP($A30,'Return Data'!$B$7:$R$2292,3,0)</f>
        <v>44777</v>
      </c>
      <c r="C30" s="60">
        <f>VLOOKUP($A30,'Return Data'!$B$7:$R$2292,4,0)</f>
        <v>37.769599999999997</v>
      </c>
      <c r="D30" s="60">
        <f>VLOOKUP($A30,'Return Data'!$B$7:$R$2292,9,0)</f>
        <v>12.946999999999999</v>
      </c>
      <c r="E30" s="61">
        <f t="shared" si="0"/>
        <v>13</v>
      </c>
      <c r="F30" s="60">
        <f>VLOOKUP($A30,'Return Data'!$B$7:$R$2292,10,0)</f>
        <v>9.6106999999999996</v>
      </c>
      <c r="G30" s="61">
        <f t="shared" si="1"/>
        <v>5</v>
      </c>
      <c r="H30" s="60">
        <f>VLOOKUP($A30,'Return Data'!$B$7:$R$2292,11,0)</f>
        <v>6.5762</v>
      </c>
      <c r="I30" s="61">
        <f t="shared" si="2"/>
        <v>3</v>
      </c>
      <c r="J30" s="60">
        <f>VLOOKUP($A30,'Return Data'!$B$7:$R$2292,12,0)</f>
        <v>5.6589</v>
      </c>
      <c r="K30" s="61">
        <f t="shared" si="3"/>
        <v>3</v>
      </c>
      <c r="L30" s="60">
        <f>VLOOKUP($A30,'Return Data'!$B$7:$R$2292,13,0)</f>
        <v>5.3478000000000003</v>
      </c>
      <c r="M30" s="61">
        <f t="shared" si="4"/>
        <v>4</v>
      </c>
      <c r="N30" s="60">
        <f>VLOOKUP($A30,'Return Data'!$B$7:$R$2292,17,0)</f>
        <v>5.2824</v>
      </c>
      <c r="O30" s="61">
        <f t="shared" si="5"/>
        <v>6</v>
      </c>
      <c r="P30" s="60">
        <f>VLOOKUP($A30,'Return Data'!$B$7:$R$2292,14,0)</f>
        <v>6.8060999999999998</v>
      </c>
      <c r="Q30" s="61">
        <f t="shared" si="7"/>
        <v>5</v>
      </c>
      <c r="R30" s="60">
        <f>VLOOKUP($A30,'Return Data'!$B$7:$R$2292,16,0)</f>
        <v>8.7566000000000006</v>
      </c>
      <c r="S30" s="62">
        <f t="shared" si="6"/>
        <v>3</v>
      </c>
    </row>
    <row r="31" spans="1:19" x14ac:dyDescent="0.3">
      <c r="A31" s="77" t="s">
        <v>80</v>
      </c>
      <c r="B31" s="59">
        <f>VLOOKUP($A31,'Return Data'!$B$7:$R$2292,3,0)</f>
        <v>44777</v>
      </c>
      <c r="C31" s="60">
        <f>VLOOKUP($A31,'Return Data'!$B$7:$R$2292,4,0)</f>
        <v>20.047000000000001</v>
      </c>
      <c r="D31" s="60">
        <f>VLOOKUP($A31,'Return Data'!$B$7:$R$2292,9,0)</f>
        <v>8.4888999999999992</v>
      </c>
      <c r="E31" s="61">
        <f t="shared" si="0"/>
        <v>18</v>
      </c>
      <c r="F31" s="60">
        <f>VLOOKUP($A31,'Return Data'!$B$7:$R$2292,10,0)</f>
        <v>5.1603000000000003</v>
      </c>
      <c r="G31" s="61">
        <f t="shared" si="1"/>
        <v>20</v>
      </c>
      <c r="H31" s="60">
        <f>VLOOKUP($A31,'Return Data'!$B$7:$R$2292,11,0)</f>
        <v>0.76939999999999997</v>
      </c>
      <c r="I31" s="61">
        <f t="shared" si="2"/>
        <v>24</v>
      </c>
      <c r="J31" s="60">
        <f>VLOOKUP($A31,'Return Data'!$B$7:$R$2292,12,0)</f>
        <v>-0.87860000000000005</v>
      </c>
      <c r="K31" s="61">
        <f t="shared" si="3"/>
        <v>25</v>
      </c>
      <c r="L31" s="60">
        <f>VLOOKUP($A31,'Return Data'!$B$7:$R$2292,13,0)</f>
        <v>0.70230000000000004</v>
      </c>
      <c r="M31" s="61">
        <f t="shared" si="4"/>
        <v>24</v>
      </c>
      <c r="N31" s="60">
        <f>VLOOKUP($A31,'Return Data'!$B$7:$R$2292,17,0)</f>
        <v>1.5755999999999999</v>
      </c>
      <c r="O31" s="61">
        <f t="shared" si="5"/>
        <v>24</v>
      </c>
      <c r="P31" s="60">
        <f>VLOOKUP($A31,'Return Data'!$B$7:$R$2292,14,0)</f>
        <v>4.6128999999999998</v>
      </c>
      <c r="Q31" s="61">
        <f t="shared" si="7"/>
        <v>24</v>
      </c>
      <c r="R31" s="60">
        <f>VLOOKUP($A31,'Return Data'!$B$7:$R$2292,16,0)</f>
        <v>6.6294000000000004</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26</v>
      </c>
      <c r="H32" s="60">
        <f>VLOOKUP($A32,'Return Data'!$B$7:$R$2292,11,0)</f>
        <v>0</v>
      </c>
      <c r="I32" s="61">
        <f t="shared" si="2"/>
        <v>25</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44777</v>
      </c>
      <c r="C33" s="60">
        <f>VLOOKUP($A33,'Return Data'!$B$7:$R$2292,4,0)</f>
        <v>26.801600000000001</v>
      </c>
      <c r="D33" s="60">
        <f>VLOOKUP($A33,'Return Data'!$B$7:$R$2292,9,0)</f>
        <v>6.3025000000000002</v>
      </c>
      <c r="E33" s="61">
        <f t="shared" si="0"/>
        <v>21</v>
      </c>
      <c r="F33" s="60">
        <f>VLOOKUP($A33,'Return Data'!$B$7:$R$2292,10,0)</f>
        <v>34.0199</v>
      </c>
      <c r="G33" s="61">
        <f t="shared" si="1"/>
        <v>1</v>
      </c>
      <c r="H33" s="60">
        <f>VLOOKUP($A33,'Return Data'!$B$7:$R$2292,11,0)</f>
        <v>18.2317</v>
      </c>
      <c r="I33" s="61">
        <f t="shared" si="2"/>
        <v>1</v>
      </c>
      <c r="J33" s="60">
        <f>VLOOKUP($A33,'Return Data'!$B$7:$R$2292,12,0)</f>
        <v>11.2752</v>
      </c>
      <c r="K33" s="61">
        <f t="shared" si="3"/>
        <v>1</v>
      </c>
      <c r="L33" s="60">
        <f>VLOOKUP($A33,'Return Data'!$B$7:$R$2292,13,0)</f>
        <v>19.4724</v>
      </c>
      <c r="M33" s="61">
        <f t="shared" si="4"/>
        <v>1</v>
      </c>
      <c r="N33" s="60">
        <f>VLOOKUP($A33,'Return Data'!$B$7:$R$2292,17,0)</f>
        <v>10.4635</v>
      </c>
      <c r="O33" s="61">
        <f>RANK(N33,N$8:N$33,0)</f>
        <v>1</v>
      </c>
      <c r="P33" s="60">
        <f>VLOOKUP($A33,'Return Data'!$B$7:$R$2292,14,0)</f>
        <v>8.8267000000000007</v>
      </c>
      <c r="Q33" s="61">
        <f>RANK(P33,P$8:P$33,0)</f>
        <v>1</v>
      </c>
      <c r="R33" s="60">
        <f>VLOOKUP($A33,'Return Data'!$B$7:$R$2292,16,0)</f>
        <v>8.2484999999999999</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12.242403846153847</v>
      </c>
      <c r="E35" s="83"/>
      <c r="F35" s="84">
        <f>AVERAGE(F8:F33)</f>
        <v>7.802034615384617</v>
      </c>
      <c r="G35" s="83"/>
      <c r="H35" s="84">
        <f>AVERAGE(H8:H33)</f>
        <v>-0.74119999999999964</v>
      </c>
      <c r="I35" s="83"/>
      <c r="J35" s="84">
        <f>AVERAGE(J8:J33)</f>
        <v>-0.51606153846153879</v>
      </c>
      <c r="K35" s="83"/>
      <c r="L35" s="84">
        <f>AVERAGE(L8:L33)</f>
        <v>1.5005653846153848</v>
      </c>
      <c r="M35" s="83"/>
      <c r="N35" s="84">
        <f>AVERAGE(N8:N33)</f>
        <v>2.6657960000000003</v>
      </c>
      <c r="O35" s="83"/>
      <c r="P35" s="84">
        <f>AVERAGE(P8:P33)</f>
        <v>5.9618541666666651</v>
      </c>
      <c r="Q35" s="83"/>
      <c r="R35" s="84">
        <f>AVERAGE(R8:R33)</f>
        <v>5.9364499999999989</v>
      </c>
      <c r="S35" s="85"/>
    </row>
    <row r="36" spans="1:19" x14ac:dyDescent="0.3">
      <c r="A36" s="82" t="s">
        <v>28</v>
      </c>
      <c r="B36" s="83"/>
      <c r="C36" s="83"/>
      <c r="D36" s="84">
        <f>MIN(D8:D33)</f>
        <v>0</v>
      </c>
      <c r="E36" s="83"/>
      <c r="F36" s="84">
        <f>MIN(F8:F33)</f>
        <v>0</v>
      </c>
      <c r="G36" s="83"/>
      <c r="H36" s="84">
        <f>MIN(H8:H33)</f>
        <v>-119.1088</v>
      </c>
      <c r="I36" s="83"/>
      <c r="J36" s="84">
        <f>MIN(J8:J33)</f>
        <v>-78.681399999999996</v>
      </c>
      <c r="K36" s="83"/>
      <c r="L36" s="84">
        <f>MIN(L8:L33)</f>
        <v>-59.064900000000002</v>
      </c>
      <c r="M36" s="83"/>
      <c r="N36" s="84">
        <f>MIN(N8:N33)</f>
        <v>-36.019500000000001</v>
      </c>
      <c r="O36" s="83"/>
      <c r="P36" s="84">
        <f>MIN(P8:P33)</f>
        <v>4.6128999999999998</v>
      </c>
      <c r="Q36" s="83"/>
      <c r="R36" s="84">
        <f>MIN(R8:R33)</f>
        <v>-35.160600000000002</v>
      </c>
      <c r="S36" s="85"/>
    </row>
    <row r="37" spans="1:19" ht="15" thickBot="1" x14ac:dyDescent="0.35">
      <c r="A37" s="86" t="s">
        <v>29</v>
      </c>
      <c r="B37" s="87"/>
      <c r="C37" s="87"/>
      <c r="D37" s="88">
        <f>MAX(D8:D33)</f>
        <v>45.7958</v>
      </c>
      <c r="E37" s="87"/>
      <c r="F37" s="88">
        <f>MAX(F8:F33)</f>
        <v>34.0199</v>
      </c>
      <c r="G37" s="87"/>
      <c r="H37" s="88">
        <f>MAX(H8:H33)</f>
        <v>18.2317</v>
      </c>
      <c r="I37" s="87"/>
      <c r="J37" s="88">
        <f>MAX(J8:J33)</f>
        <v>11.2752</v>
      </c>
      <c r="K37" s="87"/>
      <c r="L37" s="88">
        <f>MAX(L8:L33)</f>
        <v>19.4724</v>
      </c>
      <c r="M37" s="87"/>
      <c r="N37" s="88">
        <f>MAX(N8:N33)</f>
        <v>10.4635</v>
      </c>
      <c r="O37" s="87"/>
      <c r="P37" s="88">
        <f>MAX(P8:P33)</f>
        <v>8.8267000000000007</v>
      </c>
      <c r="Q37" s="87"/>
      <c r="R37" s="88">
        <f>MAX(R8:R33)</f>
        <v>9.9839000000000002</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44777</v>
      </c>
      <c r="C8" s="60">
        <f>VLOOKUP($A8,'Return Data'!$B$7:$R$2292,4,0)</f>
        <v>25.816800000000001</v>
      </c>
      <c r="D8" s="60">
        <f>VLOOKUP($A8,'Return Data'!$B$7:$R$2292,9,0)</f>
        <v>45.168399999999998</v>
      </c>
      <c r="E8" s="61">
        <f t="shared" ref="E8:E37" si="0">RANK(D8,D$8:D$37,0)</f>
        <v>2</v>
      </c>
      <c r="F8" s="60">
        <f>VLOOKUP($A8,'Return Data'!$B$7:$R$2292,10,0)</f>
        <v>17.378399999999999</v>
      </c>
      <c r="G8" s="61">
        <f t="shared" ref="G8:G37" si="1">RANK(F8,F$8:F$37,0)</f>
        <v>3</v>
      </c>
      <c r="H8" s="60">
        <f>VLOOKUP($A8,'Return Data'!$B$7:$R$2292,11,0)</f>
        <v>8.7873000000000001</v>
      </c>
      <c r="I8" s="61">
        <f t="shared" ref="I8:I37" si="2">RANK(H8,H$8:H$37,0)</f>
        <v>4</v>
      </c>
      <c r="J8" s="60">
        <f>VLOOKUP($A8,'Return Data'!$B$7:$R$2292,12,0)</f>
        <v>6.0106999999999999</v>
      </c>
      <c r="K8" s="61">
        <f t="shared" ref="K8:K37" si="3">RANK(J8,J$8:J$37,0)</f>
        <v>4</v>
      </c>
      <c r="L8" s="60">
        <f>VLOOKUP($A8,'Return Data'!$B$7:$R$2292,13,0)</f>
        <v>5.8834</v>
      </c>
      <c r="M8" s="61">
        <f t="shared" ref="M8:M37" si="4">RANK(L8,L$8:L$37,0)</f>
        <v>4</v>
      </c>
      <c r="N8" s="60">
        <f>VLOOKUP($A8,'Return Data'!$B$7:$R$2292,17,0)</f>
        <v>5.8338000000000001</v>
      </c>
      <c r="O8" s="61">
        <f t="shared" ref="O8:O35" si="5">RANK(N8,N$8:N$37,0)</f>
        <v>4</v>
      </c>
      <c r="P8" s="60">
        <f>VLOOKUP($A8,'Return Data'!$B$7:$R$2292,14,0)</f>
        <v>4.2003000000000004</v>
      </c>
      <c r="Q8" s="61">
        <f>RANK(P8,P$8:P$37,0)</f>
        <v>24</v>
      </c>
      <c r="R8" s="60">
        <f>VLOOKUP($A8,'Return Data'!$B$7:$R$2292,16,0)</f>
        <v>7.3734999999999999</v>
      </c>
      <c r="S8" s="62">
        <f t="shared" ref="S8:S37" si="6">RANK(R8,R$8:R$37,0)</f>
        <v>15</v>
      </c>
    </row>
    <row r="9" spans="1:19" x14ac:dyDescent="0.3">
      <c r="A9" s="77" t="s">
        <v>83</v>
      </c>
      <c r="B9" s="59">
        <f>VLOOKUP($A9,'Return Data'!$B$7:$R$2292,3,0)</f>
        <v>44777</v>
      </c>
      <c r="C9" s="60">
        <f>VLOOKUP($A9,'Return Data'!$B$7:$R$2292,4,0)</f>
        <v>37.330399999999997</v>
      </c>
      <c r="D9" s="60">
        <f>VLOOKUP($A9,'Return Data'!$B$7:$R$2292,9,0)</f>
        <v>45.172899999999998</v>
      </c>
      <c r="E9" s="61">
        <f t="shared" si="0"/>
        <v>1</v>
      </c>
      <c r="F9" s="60">
        <f>VLOOKUP($A9,'Return Data'!$B$7:$R$2292,10,0)</f>
        <v>17.379899999999999</v>
      </c>
      <c r="G9" s="61">
        <f t="shared" si="1"/>
        <v>2</v>
      </c>
      <c r="H9" s="60">
        <f>VLOOKUP($A9,'Return Data'!$B$7:$R$2292,11,0)</f>
        <v>8.7974999999999994</v>
      </c>
      <c r="I9" s="61">
        <f t="shared" si="2"/>
        <v>3</v>
      </c>
      <c r="J9" s="60">
        <f>VLOOKUP($A9,'Return Data'!$B$7:$R$2292,12,0)</f>
        <v>6.0178000000000003</v>
      </c>
      <c r="K9" s="61">
        <f t="shared" si="3"/>
        <v>3</v>
      </c>
      <c r="L9" s="60">
        <f>VLOOKUP($A9,'Return Data'!$B$7:$R$2292,13,0)</f>
        <v>5.8928000000000003</v>
      </c>
      <c r="M9" s="61">
        <f t="shared" si="4"/>
        <v>3</v>
      </c>
      <c r="N9" s="60">
        <f>VLOOKUP($A9,'Return Data'!$B$7:$R$2292,17,0)</f>
        <v>5.8433999999999999</v>
      </c>
      <c r="O9" s="61">
        <f t="shared" si="5"/>
        <v>3</v>
      </c>
      <c r="P9" s="60">
        <f>VLOOKUP($A9,'Return Data'!$B$7:$R$2292,14,0)</f>
        <v>4.2084999999999999</v>
      </c>
      <c r="Q9" s="61">
        <f>RANK(P9,P$8:P$37,0)</f>
        <v>23</v>
      </c>
      <c r="R9" s="60">
        <f>VLOOKUP($A9,'Return Data'!$B$7:$R$2292,16,0)</f>
        <v>7.6527000000000003</v>
      </c>
      <c r="S9" s="62">
        <f t="shared" si="6"/>
        <v>11</v>
      </c>
    </row>
    <row r="10" spans="1:19" x14ac:dyDescent="0.3">
      <c r="A10" s="77" t="s">
        <v>84</v>
      </c>
      <c r="B10" s="59">
        <f>VLOOKUP($A10,'Return Data'!$B$7:$R$2292,3,0)</f>
        <v>44777</v>
      </c>
      <c r="C10" s="60">
        <f>VLOOKUP($A10,'Return Data'!$B$7:$R$2292,4,0)</f>
        <v>0.39600000000000002</v>
      </c>
      <c r="D10" s="60">
        <f>VLOOKUP($A10,'Return Data'!$B$7:$R$2292,9,0)</f>
        <v>0.59499999999999997</v>
      </c>
      <c r="E10" s="61">
        <f t="shared" si="0"/>
        <v>28</v>
      </c>
      <c r="F10" s="60">
        <f>VLOOKUP($A10,'Return Data'!$B$7:$R$2292,10,0)</f>
        <v>0.50160000000000005</v>
      </c>
      <c r="G10" s="61">
        <f t="shared" si="1"/>
        <v>28</v>
      </c>
      <c r="H10" s="60">
        <f>VLOOKUP($A10,'Return Data'!$B$7:$R$2292,11,0)</f>
        <v>-119.1101</v>
      </c>
      <c r="I10" s="61">
        <f t="shared" si="2"/>
        <v>29</v>
      </c>
      <c r="J10" s="60">
        <f>VLOOKUP($A10,'Return Data'!$B$7:$R$2292,12,0)</f>
        <v>-78.682199999999995</v>
      </c>
      <c r="K10" s="61">
        <f t="shared" si="3"/>
        <v>29</v>
      </c>
      <c r="L10" s="60">
        <f>VLOOKUP($A10,'Return Data'!$B$7:$R$2292,13,0)</f>
        <v>-59.0655</v>
      </c>
      <c r="M10" s="61">
        <f t="shared" si="4"/>
        <v>29</v>
      </c>
      <c r="N10" s="60">
        <f>VLOOKUP($A10,'Return Data'!$B$7:$R$2292,17,0)</f>
        <v>-36.020000000000003</v>
      </c>
      <c r="O10" s="61">
        <f t="shared" si="5"/>
        <v>28</v>
      </c>
      <c r="P10" s="60"/>
      <c r="Q10" s="61"/>
      <c r="R10" s="60">
        <f>VLOOKUP($A10,'Return Data'!$B$7:$R$2292,16,0)</f>
        <v>-35.159399999999998</v>
      </c>
      <c r="S10" s="62">
        <f t="shared" si="6"/>
        <v>29</v>
      </c>
    </row>
    <row r="11" spans="1:19" x14ac:dyDescent="0.3">
      <c r="A11" s="77" t="s">
        <v>85</v>
      </c>
      <c r="B11" s="59">
        <f>VLOOKUP($A11,'Return Data'!$B$7:$R$2292,3,0)</f>
        <v>44777</v>
      </c>
      <c r="C11" s="60">
        <f>VLOOKUP($A11,'Return Data'!$B$7:$R$2292,4,0)</f>
        <v>0.57240000000000002</v>
      </c>
      <c r="D11" s="60">
        <f>VLOOKUP($A11,'Return Data'!$B$7:$R$2292,9,0)</f>
        <v>0.41149999999999998</v>
      </c>
      <c r="E11" s="61">
        <f t="shared" si="0"/>
        <v>29</v>
      </c>
      <c r="F11" s="60">
        <f>VLOOKUP($A11,'Return Data'!$B$7:$R$2292,10,0)</f>
        <v>0.4163</v>
      </c>
      <c r="G11" s="61">
        <f t="shared" si="1"/>
        <v>29</v>
      </c>
      <c r="H11" s="60">
        <f>VLOOKUP($A11,'Return Data'!$B$7:$R$2292,11,0)</f>
        <v>-119.1199</v>
      </c>
      <c r="I11" s="61">
        <f t="shared" si="2"/>
        <v>30</v>
      </c>
      <c r="J11" s="60">
        <f>VLOOKUP($A11,'Return Data'!$B$7:$R$2292,12,0)</f>
        <v>-78.688699999999997</v>
      </c>
      <c r="K11" s="61">
        <f t="shared" si="3"/>
        <v>30</v>
      </c>
      <c r="L11" s="60">
        <f>VLOOKUP($A11,'Return Data'!$B$7:$R$2292,13,0)</f>
        <v>-59.070399999999999</v>
      </c>
      <c r="M11" s="61">
        <f t="shared" si="4"/>
        <v>30</v>
      </c>
      <c r="N11" s="60">
        <f>VLOOKUP($A11,'Return Data'!$B$7:$R$2292,17,0)</f>
        <v>-36.023800000000001</v>
      </c>
      <c r="O11" s="61">
        <f t="shared" si="5"/>
        <v>29</v>
      </c>
      <c r="P11" s="60"/>
      <c r="Q11" s="61"/>
      <c r="R11" s="60">
        <f>VLOOKUP($A11,'Return Data'!$B$7:$R$2292,16,0)</f>
        <v>-35.1629</v>
      </c>
      <c r="S11" s="62">
        <f t="shared" si="6"/>
        <v>30</v>
      </c>
    </row>
    <row r="12" spans="1:19" x14ac:dyDescent="0.3">
      <c r="A12" s="77" t="s">
        <v>86</v>
      </c>
      <c r="B12" s="59">
        <f>VLOOKUP($A12,'Return Data'!$B$7:$R$2292,3,0)</f>
        <v>44777</v>
      </c>
      <c r="C12" s="60">
        <f>VLOOKUP($A12,'Return Data'!$B$7:$R$2292,4,0)</f>
        <v>23.863199999999999</v>
      </c>
      <c r="D12" s="60">
        <f>VLOOKUP($A12,'Return Data'!$B$7:$R$2292,9,0)</f>
        <v>16.257000000000001</v>
      </c>
      <c r="E12" s="61">
        <f t="shared" si="0"/>
        <v>5</v>
      </c>
      <c r="F12" s="60">
        <f>VLOOKUP($A12,'Return Data'!$B$7:$R$2292,10,0)</f>
        <v>9.6073000000000004</v>
      </c>
      <c r="G12" s="61">
        <f t="shared" si="1"/>
        <v>4</v>
      </c>
      <c r="H12" s="60">
        <f>VLOOKUP($A12,'Return Data'!$B$7:$R$2292,11,0)</f>
        <v>2.4358</v>
      </c>
      <c r="I12" s="61">
        <f t="shared" si="2"/>
        <v>16</v>
      </c>
      <c r="J12" s="60">
        <f>VLOOKUP($A12,'Return Data'!$B$7:$R$2292,12,0)</f>
        <v>0.63439999999999996</v>
      </c>
      <c r="K12" s="61">
        <f t="shared" si="3"/>
        <v>20</v>
      </c>
      <c r="L12" s="60">
        <f>VLOOKUP($A12,'Return Data'!$B$7:$R$2292,13,0)</f>
        <v>2.1187</v>
      </c>
      <c r="M12" s="61">
        <f t="shared" si="4"/>
        <v>19</v>
      </c>
      <c r="N12" s="60">
        <f>VLOOKUP($A12,'Return Data'!$B$7:$R$2292,17,0)</f>
        <v>2.6999</v>
      </c>
      <c r="O12" s="61">
        <f t="shared" si="5"/>
        <v>17</v>
      </c>
      <c r="P12" s="60">
        <f>VLOOKUP($A12,'Return Data'!$B$7:$R$2292,14,0)</f>
        <v>6.1196000000000002</v>
      </c>
      <c r="Q12" s="61">
        <f t="shared" ref="Q12:Q35" si="7">RANK(P12,P$8:P$37,0)</f>
        <v>8</v>
      </c>
      <c r="R12" s="60">
        <f>VLOOKUP($A12,'Return Data'!$B$7:$R$2292,16,0)</f>
        <v>8.016</v>
      </c>
      <c r="S12" s="62">
        <f t="shared" si="6"/>
        <v>7</v>
      </c>
    </row>
    <row r="13" spans="1:19" x14ac:dyDescent="0.3">
      <c r="A13" s="77" t="s">
        <v>1967</v>
      </c>
      <c r="B13" s="59">
        <f>VLOOKUP($A13,'Return Data'!$B$7:$R$2292,3,0)</f>
        <v>44777</v>
      </c>
      <c r="C13" s="60">
        <f>VLOOKUP($A13,'Return Data'!$B$7:$R$2292,4,0)</f>
        <v>36.999699999999997</v>
      </c>
      <c r="D13" s="60">
        <f>VLOOKUP($A13,'Return Data'!$B$7:$R$2292,9,0)</f>
        <v>12.6112</v>
      </c>
      <c r="E13" s="61">
        <f t="shared" si="0"/>
        <v>12</v>
      </c>
      <c r="F13" s="60">
        <f>VLOOKUP($A13,'Return Data'!$B$7:$R$2292,10,0)</f>
        <v>5.9257999999999997</v>
      </c>
      <c r="G13" s="61">
        <f t="shared" si="1"/>
        <v>16</v>
      </c>
      <c r="H13" s="60">
        <f>VLOOKUP($A13,'Return Data'!$B$7:$R$2292,11,0)</f>
        <v>2.8862999999999999</v>
      </c>
      <c r="I13" s="61">
        <f t="shared" si="2"/>
        <v>13</v>
      </c>
      <c r="J13" s="60">
        <f>VLOOKUP($A13,'Return Data'!$B$7:$R$2292,12,0)</f>
        <v>1.5192000000000001</v>
      </c>
      <c r="K13" s="61">
        <f t="shared" si="3"/>
        <v>14</v>
      </c>
      <c r="L13" s="60">
        <f>VLOOKUP($A13,'Return Data'!$B$7:$R$2292,13,0)</f>
        <v>2.2082999999999999</v>
      </c>
      <c r="M13" s="61">
        <f t="shared" si="4"/>
        <v>16</v>
      </c>
      <c r="N13" s="60">
        <f>VLOOKUP($A13,'Return Data'!$B$7:$R$2292,17,0)</f>
        <v>1.9393</v>
      </c>
      <c r="O13" s="61">
        <f t="shared" si="5"/>
        <v>22</v>
      </c>
      <c r="P13" s="60">
        <f>VLOOKUP($A13,'Return Data'!$B$7:$R$2292,14,0)</f>
        <v>4.1176000000000004</v>
      </c>
      <c r="Q13" s="61">
        <f t="shared" si="7"/>
        <v>25</v>
      </c>
      <c r="R13" s="60">
        <f>VLOOKUP($A13,'Return Data'!$B$7:$R$2292,16,0)</f>
        <v>7.5942999999999996</v>
      </c>
      <c r="S13" s="62">
        <f t="shared" si="6"/>
        <v>12</v>
      </c>
    </row>
    <row r="14" spans="1:19" x14ac:dyDescent="0.3">
      <c r="A14" s="77" t="s">
        <v>89</v>
      </c>
      <c r="B14" s="59">
        <f>VLOOKUP($A14,'Return Data'!$B$7:$R$2292,3,0)</f>
        <v>44777</v>
      </c>
      <c r="C14" s="60">
        <f>VLOOKUP($A14,'Return Data'!$B$7:$R$2292,4,0)</f>
        <v>24.518899999999999</v>
      </c>
      <c r="D14" s="60">
        <f>VLOOKUP($A14,'Return Data'!$B$7:$R$2292,9,0)</f>
        <v>12.359299999999999</v>
      </c>
      <c r="E14" s="61">
        <f t="shared" si="0"/>
        <v>14</v>
      </c>
      <c r="F14" s="60">
        <f>VLOOKUP($A14,'Return Data'!$B$7:$R$2292,10,0)</f>
        <v>6.4092000000000002</v>
      </c>
      <c r="G14" s="61">
        <f t="shared" si="1"/>
        <v>12</v>
      </c>
      <c r="H14" s="60">
        <f>VLOOKUP($A14,'Return Data'!$B$7:$R$2292,11,0)</f>
        <v>2.1311</v>
      </c>
      <c r="I14" s="61">
        <f t="shared" si="2"/>
        <v>17</v>
      </c>
      <c r="J14" s="60">
        <f>VLOOKUP($A14,'Return Data'!$B$7:$R$2292,12,0)</f>
        <v>1.4832000000000001</v>
      </c>
      <c r="K14" s="61">
        <f t="shared" si="3"/>
        <v>15</v>
      </c>
      <c r="L14" s="60">
        <f>VLOOKUP($A14,'Return Data'!$B$7:$R$2292,13,0)</f>
        <v>1.8624000000000001</v>
      </c>
      <c r="M14" s="61">
        <f t="shared" si="4"/>
        <v>20</v>
      </c>
      <c r="N14" s="60">
        <f>VLOOKUP($A14,'Return Data'!$B$7:$R$2292,17,0)</f>
        <v>1.7802</v>
      </c>
      <c r="O14" s="61">
        <f t="shared" si="5"/>
        <v>24</v>
      </c>
      <c r="P14" s="60">
        <f>VLOOKUP($A14,'Return Data'!$B$7:$R$2292,14,0)</f>
        <v>4.0107999999999997</v>
      </c>
      <c r="Q14" s="61">
        <f t="shared" si="7"/>
        <v>26</v>
      </c>
      <c r="R14" s="60">
        <f>VLOOKUP($A14,'Return Data'!$B$7:$R$2292,16,0)</f>
        <v>7.0350999999999999</v>
      </c>
      <c r="S14" s="62">
        <f t="shared" si="6"/>
        <v>16</v>
      </c>
    </row>
    <row r="15" spans="1:19" x14ac:dyDescent="0.3">
      <c r="A15" s="77" t="s">
        <v>90</v>
      </c>
      <c r="B15" s="59">
        <f>VLOOKUP($A15,'Return Data'!$B$7:$R$2292,3,0)</f>
        <v>44777</v>
      </c>
      <c r="C15" s="60">
        <f>VLOOKUP($A15,'Return Data'!$B$7:$R$2292,4,0)</f>
        <v>2704.9038999999998</v>
      </c>
      <c r="D15" s="60">
        <f>VLOOKUP($A15,'Return Data'!$B$7:$R$2292,9,0)</f>
        <v>6.0678999999999998</v>
      </c>
      <c r="E15" s="61">
        <f t="shared" si="0"/>
        <v>23</v>
      </c>
      <c r="F15" s="60">
        <f>VLOOKUP($A15,'Return Data'!$B$7:$R$2292,10,0)</f>
        <v>3.0737999999999999</v>
      </c>
      <c r="G15" s="61">
        <f t="shared" si="1"/>
        <v>27</v>
      </c>
      <c r="H15" s="60">
        <f>VLOOKUP($A15,'Return Data'!$B$7:$R$2292,11,0)</f>
        <v>1.7371000000000001</v>
      </c>
      <c r="I15" s="61">
        <f t="shared" si="2"/>
        <v>18</v>
      </c>
      <c r="J15" s="60">
        <f>VLOOKUP($A15,'Return Data'!$B$7:$R$2292,12,0)</f>
        <v>1.0144</v>
      </c>
      <c r="K15" s="61">
        <f t="shared" si="3"/>
        <v>17</v>
      </c>
      <c r="L15" s="60">
        <f>VLOOKUP($A15,'Return Data'!$B$7:$R$2292,13,0)</f>
        <v>2.2069000000000001</v>
      </c>
      <c r="M15" s="61">
        <f t="shared" si="4"/>
        <v>17</v>
      </c>
      <c r="N15" s="60">
        <f>VLOOKUP($A15,'Return Data'!$B$7:$R$2292,17,0)</f>
        <v>2.3307000000000002</v>
      </c>
      <c r="O15" s="61">
        <f t="shared" si="5"/>
        <v>19</v>
      </c>
      <c r="P15" s="60">
        <f>VLOOKUP($A15,'Return Data'!$B$7:$R$2292,14,0)</f>
        <v>6.2718999999999996</v>
      </c>
      <c r="Q15" s="61">
        <f t="shared" si="7"/>
        <v>4</v>
      </c>
      <c r="R15" s="60">
        <f>VLOOKUP($A15,'Return Data'!$B$7:$R$2292,16,0)</f>
        <v>6.7428999999999997</v>
      </c>
      <c r="S15" s="62">
        <f t="shared" si="6"/>
        <v>18</v>
      </c>
    </row>
    <row r="16" spans="1:19" x14ac:dyDescent="0.3">
      <c r="A16" s="77" t="s">
        <v>92</v>
      </c>
      <c r="B16" s="59">
        <f>VLOOKUP($A16,'Return Data'!$B$7:$R$2292,3,0)</f>
        <v>44777</v>
      </c>
      <c r="C16" s="60">
        <f>VLOOKUP($A16,'Return Data'!$B$7:$R$2292,4,0)</f>
        <v>93.795100000000005</v>
      </c>
      <c r="D16" s="60">
        <f>VLOOKUP($A16,'Return Data'!$B$7:$R$2292,9,0)</f>
        <v>4.8224999999999998</v>
      </c>
      <c r="E16" s="61">
        <f t="shared" si="0"/>
        <v>26</v>
      </c>
      <c r="F16" s="60">
        <f>VLOOKUP($A16,'Return Data'!$B$7:$R$2292,10,0)</f>
        <v>4.5327000000000002</v>
      </c>
      <c r="G16" s="61">
        <f t="shared" si="1"/>
        <v>20</v>
      </c>
      <c r="H16" s="60">
        <f>VLOOKUP($A16,'Return Data'!$B$7:$R$2292,11,0)</f>
        <v>42.618499999999997</v>
      </c>
      <c r="I16" s="61">
        <f t="shared" si="2"/>
        <v>1</v>
      </c>
      <c r="J16" s="60">
        <f>VLOOKUP($A16,'Return Data'!$B$7:$R$2292,12,0)</f>
        <v>28.596299999999999</v>
      </c>
      <c r="K16" s="61">
        <f t="shared" si="3"/>
        <v>1</v>
      </c>
      <c r="L16" s="60">
        <f>VLOOKUP($A16,'Return Data'!$B$7:$R$2292,13,0)</f>
        <v>30.488600000000002</v>
      </c>
      <c r="M16" s="61">
        <f t="shared" si="4"/>
        <v>1</v>
      </c>
      <c r="N16" s="60">
        <f>VLOOKUP($A16,'Return Data'!$B$7:$R$2292,17,0)</f>
        <v>19.381699999999999</v>
      </c>
      <c r="O16" s="61">
        <f t="shared" si="5"/>
        <v>1</v>
      </c>
      <c r="P16" s="60">
        <f>VLOOKUP($A16,'Return Data'!$B$7:$R$2292,14,0)</f>
        <v>11.329499999999999</v>
      </c>
      <c r="Q16" s="61">
        <f t="shared" si="7"/>
        <v>1</v>
      </c>
      <c r="R16" s="60">
        <f>VLOOKUP($A16,'Return Data'!$B$7:$R$2292,16,0)</f>
        <v>9.2006999999999994</v>
      </c>
      <c r="S16" s="62">
        <f t="shared" si="6"/>
        <v>1</v>
      </c>
    </row>
    <row r="17" spans="1:19" x14ac:dyDescent="0.3">
      <c r="A17" s="77" t="s">
        <v>93</v>
      </c>
      <c r="B17" s="59">
        <f>VLOOKUP($A17,'Return Data'!$B$7:$R$2292,3,0)</f>
        <v>44777</v>
      </c>
      <c r="C17" s="60">
        <f>VLOOKUP($A17,'Return Data'!$B$7:$R$2292,4,0)</f>
        <v>72.998599999999996</v>
      </c>
      <c r="D17" s="60">
        <f>VLOOKUP($A17,'Return Data'!$B$7:$R$2292,9,0)</f>
        <v>10.297499999999999</v>
      </c>
      <c r="E17" s="61">
        <f t="shared" si="0"/>
        <v>16</v>
      </c>
      <c r="F17" s="60">
        <f>VLOOKUP($A17,'Return Data'!$B$7:$R$2292,10,0)</f>
        <v>4.0335999999999999</v>
      </c>
      <c r="G17" s="61">
        <f t="shared" si="1"/>
        <v>23</v>
      </c>
      <c r="H17" s="60">
        <f>VLOOKUP($A17,'Return Data'!$B$7:$R$2292,11,0)</f>
        <v>1.3068</v>
      </c>
      <c r="I17" s="61">
        <f t="shared" si="2"/>
        <v>23</v>
      </c>
      <c r="J17" s="60">
        <f>VLOOKUP($A17,'Return Data'!$B$7:$R$2292,12,0)</f>
        <v>-0.12709999999999999</v>
      </c>
      <c r="K17" s="61">
        <f t="shared" si="3"/>
        <v>25</v>
      </c>
      <c r="L17" s="60">
        <f>VLOOKUP($A17,'Return Data'!$B$7:$R$2292,13,0)</f>
        <v>0.77429999999999999</v>
      </c>
      <c r="M17" s="61">
        <f t="shared" si="4"/>
        <v>24</v>
      </c>
      <c r="N17" s="60">
        <f>VLOOKUP($A17,'Return Data'!$B$7:$R$2292,17,0)</f>
        <v>4.8444000000000003</v>
      </c>
      <c r="O17" s="61">
        <f t="shared" si="5"/>
        <v>6</v>
      </c>
      <c r="P17" s="60">
        <f>VLOOKUP($A17,'Return Data'!$B$7:$R$2292,14,0)</f>
        <v>6.1839000000000004</v>
      </c>
      <c r="Q17" s="61">
        <f t="shared" si="7"/>
        <v>5</v>
      </c>
      <c r="R17" s="60">
        <f>VLOOKUP($A17,'Return Data'!$B$7:$R$2292,16,0)</f>
        <v>8.1791</v>
      </c>
      <c r="S17" s="62">
        <f t="shared" si="6"/>
        <v>3</v>
      </c>
    </row>
    <row r="18" spans="1:19" x14ac:dyDescent="0.3">
      <c r="A18" s="77" t="s">
        <v>94</v>
      </c>
      <c r="B18" s="59">
        <f>VLOOKUP($A18,'Return Data'!$B$7:$R$2292,3,0)</f>
        <v>44777</v>
      </c>
      <c r="C18" s="60">
        <f>VLOOKUP($A18,'Return Data'!$B$7:$R$2292,4,0)</f>
        <v>72.998599999999996</v>
      </c>
      <c r="D18" s="60">
        <f>VLOOKUP($A18,'Return Data'!$B$7:$R$2292,9,0)</f>
        <v>10.297499999999999</v>
      </c>
      <c r="E18" s="61">
        <f t="shared" si="0"/>
        <v>16</v>
      </c>
      <c r="F18" s="60">
        <f>VLOOKUP($A18,'Return Data'!$B$7:$R$2292,10,0)</f>
        <v>4.0335999999999999</v>
      </c>
      <c r="G18" s="61">
        <f t="shared" si="1"/>
        <v>23</v>
      </c>
      <c r="H18" s="60">
        <f>VLOOKUP($A18,'Return Data'!$B$7:$R$2292,11,0)</f>
        <v>1.3068</v>
      </c>
      <c r="I18" s="61">
        <f t="shared" si="2"/>
        <v>23</v>
      </c>
      <c r="J18" s="60">
        <f>VLOOKUP($A18,'Return Data'!$B$7:$R$2292,12,0)</f>
        <v>-0.12709999999999999</v>
      </c>
      <c r="K18" s="61">
        <f t="shared" si="3"/>
        <v>25</v>
      </c>
      <c r="L18" s="60">
        <f>VLOOKUP($A18,'Return Data'!$B$7:$R$2292,13,0)</f>
        <v>0.77429999999999999</v>
      </c>
      <c r="M18" s="61">
        <f t="shared" si="4"/>
        <v>24</v>
      </c>
      <c r="N18" s="60">
        <f>VLOOKUP($A18,'Return Data'!$B$7:$R$2292,17,0)</f>
        <v>4.8444000000000003</v>
      </c>
      <c r="O18" s="61">
        <f t="shared" si="5"/>
        <v>6</v>
      </c>
      <c r="P18" s="60">
        <f>VLOOKUP($A18,'Return Data'!$B$7:$R$2292,14,0)</f>
        <v>6.1839000000000004</v>
      </c>
      <c r="Q18" s="61">
        <f t="shared" si="7"/>
        <v>5</v>
      </c>
      <c r="R18" s="60">
        <f>VLOOKUP($A18,'Return Data'!$B$7:$R$2292,16,0)</f>
        <v>8.1791</v>
      </c>
      <c r="S18" s="62">
        <f t="shared" si="6"/>
        <v>3</v>
      </c>
    </row>
    <row r="19" spans="1:19" x14ac:dyDescent="0.3">
      <c r="A19" s="77" t="s">
        <v>95</v>
      </c>
      <c r="B19" s="59">
        <f>VLOOKUP($A19,'Return Data'!$B$7:$R$2292,3,0)</f>
        <v>44777</v>
      </c>
      <c r="C19" s="60">
        <f>VLOOKUP($A19,'Return Data'!$B$7:$R$2292,4,0)</f>
        <v>72.998599999999996</v>
      </c>
      <c r="D19" s="60">
        <f>VLOOKUP($A19,'Return Data'!$B$7:$R$2292,9,0)</f>
        <v>10.297499999999999</v>
      </c>
      <c r="E19" s="61">
        <f t="shared" si="0"/>
        <v>16</v>
      </c>
      <c r="F19" s="60">
        <f>VLOOKUP($A19,'Return Data'!$B$7:$R$2292,10,0)</f>
        <v>4.0335999999999999</v>
      </c>
      <c r="G19" s="61">
        <f t="shared" si="1"/>
        <v>23</v>
      </c>
      <c r="H19" s="60">
        <f>VLOOKUP($A19,'Return Data'!$B$7:$R$2292,11,0)</f>
        <v>1.3068</v>
      </c>
      <c r="I19" s="61">
        <f t="shared" si="2"/>
        <v>23</v>
      </c>
      <c r="J19" s="60">
        <f>VLOOKUP($A19,'Return Data'!$B$7:$R$2292,12,0)</f>
        <v>-0.12709999999999999</v>
      </c>
      <c r="K19" s="61">
        <f t="shared" si="3"/>
        <v>25</v>
      </c>
      <c r="L19" s="60">
        <f>VLOOKUP($A19,'Return Data'!$B$7:$R$2292,13,0)</f>
        <v>0.77429999999999999</v>
      </c>
      <c r="M19" s="61">
        <f t="shared" si="4"/>
        <v>24</v>
      </c>
      <c r="N19" s="60">
        <f>VLOOKUP($A19,'Return Data'!$B$7:$R$2292,17,0)</f>
        <v>4.8444000000000003</v>
      </c>
      <c r="O19" s="61">
        <f t="shared" si="5"/>
        <v>6</v>
      </c>
      <c r="P19" s="60">
        <f>VLOOKUP($A19,'Return Data'!$B$7:$R$2292,14,0)</f>
        <v>6.1839000000000004</v>
      </c>
      <c r="Q19" s="61">
        <f t="shared" si="7"/>
        <v>5</v>
      </c>
      <c r="R19" s="60">
        <f>VLOOKUP($A19,'Return Data'!$B$7:$R$2292,16,0)</f>
        <v>8.1791</v>
      </c>
      <c r="S19" s="62">
        <f t="shared" si="6"/>
        <v>3</v>
      </c>
    </row>
    <row r="20" spans="1:19" x14ac:dyDescent="0.3">
      <c r="A20" s="77" t="s">
        <v>96</v>
      </c>
      <c r="B20" s="59">
        <f>VLOOKUP($A20,'Return Data'!$B$7:$R$2292,3,0)</f>
        <v>44777</v>
      </c>
      <c r="C20" s="60">
        <f>VLOOKUP($A20,'Return Data'!$B$7:$R$2292,4,0)</f>
        <v>28.813300000000002</v>
      </c>
      <c r="D20" s="60">
        <f>VLOOKUP($A20,'Return Data'!$B$7:$R$2292,9,0)</f>
        <v>13.006</v>
      </c>
      <c r="E20" s="61">
        <f t="shared" si="0"/>
        <v>11</v>
      </c>
      <c r="F20" s="60">
        <f>VLOOKUP($A20,'Return Data'!$B$7:$R$2292,10,0)</f>
        <v>6.1239999999999997</v>
      </c>
      <c r="G20" s="61">
        <f t="shared" si="1"/>
        <v>15</v>
      </c>
      <c r="H20" s="60">
        <f>VLOOKUP($A20,'Return Data'!$B$7:$R$2292,11,0)</f>
        <v>1.345</v>
      </c>
      <c r="I20" s="61">
        <f t="shared" si="2"/>
        <v>22</v>
      </c>
      <c r="J20" s="60">
        <f>VLOOKUP($A20,'Return Data'!$B$7:$R$2292,12,0)</f>
        <v>0.27610000000000001</v>
      </c>
      <c r="K20" s="61">
        <f t="shared" si="3"/>
        <v>23</v>
      </c>
      <c r="L20" s="60">
        <f>VLOOKUP($A20,'Return Data'!$B$7:$R$2292,13,0)</f>
        <v>1.2201</v>
      </c>
      <c r="M20" s="61">
        <f t="shared" si="4"/>
        <v>22</v>
      </c>
      <c r="N20" s="60">
        <f>VLOOKUP($A20,'Return Data'!$B$7:$R$2292,17,0)</f>
        <v>1.6545000000000001</v>
      </c>
      <c r="O20" s="61">
        <f t="shared" si="5"/>
        <v>26</v>
      </c>
      <c r="P20" s="60">
        <f>VLOOKUP($A20,'Return Data'!$B$7:$R$2292,14,0)</f>
        <v>3.8102999999999998</v>
      </c>
      <c r="Q20" s="61">
        <f t="shared" si="7"/>
        <v>27</v>
      </c>
      <c r="R20" s="60">
        <f>VLOOKUP($A20,'Return Data'!$B$7:$R$2292,16,0)</f>
        <v>7.3909000000000002</v>
      </c>
      <c r="S20" s="62">
        <f t="shared" si="6"/>
        <v>14</v>
      </c>
    </row>
    <row r="21" spans="1:19" x14ac:dyDescent="0.3">
      <c r="A21" s="77" t="s">
        <v>97</v>
      </c>
      <c r="B21" s="59">
        <f>VLOOKUP($A21,'Return Data'!$B$7:$R$2292,3,0)</f>
        <v>44777</v>
      </c>
      <c r="C21" s="60">
        <f>VLOOKUP($A21,'Return Data'!$B$7:$R$2292,4,0)</f>
        <v>29.500900000000001</v>
      </c>
      <c r="D21" s="60">
        <f>VLOOKUP($A21,'Return Data'!$B$7:$R$2292,9,0)</f>
        <v>15.4175</v>
      </c>
      <c r="E21" s="61">
        <f t="shared" si="0"/>
        <v>7</v>
      </c>
      <c r="F21" s="60">
        <f>VLOOKUP($A21,'Return Data'!$B$7:$R$2292,10,0)</f>
        <v>8.3079999999999998</v>
      </c>
      <c r="G21" s="61">
        <f t="shared" si="1"/>
        <v>7</v>
      </c>
      <c r="H21" s="60">
        <f>VLOOKUP($A21,'Return Data'!$B$7:$R$2292,11,0)</f>
        <v>5.0620000000000003</v>
      </c>
      <c r="I21" s="61">
        <f t="shared" si="2"/>
        <v>6</v>
      </c>
      <c r="J21" s="60">
        <f>VLOOKUP($A21,'Return Data'!$B$7:$R$2292,12,0)</f>
        <v>2.5908000000000002</v>
      </c>
      <c r="K21" s="61">
        <f t="shared" si="3"/>
        <v>9</v>
      </c>
      <c r="L21" s="60">
        <f>VLOOKUP($A21,'Return Data'!$B$7:$R$2292,13,0)</f>
        <v>3.4632999999999998</v>
      </c>
      <c r="M21" s="61">
        <f t="shared" si="4"/>
        <v>7</v>
      </c>
      <c r="N21" s="60">
        <f>VLOOKUP($A21,'Return Data'!$B$7:$R$2292,17,0)</f>
        <v>4.3914</v>
      </c>
      <c r="O21" s="61">
        <f t="shared" si="5"/>
        <v>10</v>
      </c>
      <c r="P21" s="60">
        <f>VLOOKUP($A21,'Return Data'!$B$7:$R$2292,14,0)</f>
        <v>6.9028</v>
      </c>
      <c r="Q21" s="61">
        <f t="shared" si="7"/>
        <v>3</v>
      </c>
      <c r="R21" s="60">
        <f>VLOOKUP($A21,'Return Data'!$B$7:$R$2292,16,0)</f>
        <v>9.0061999999999998</v>
      </c>
      <c r="S21" s="62">
        <f t="shared" si="6"/>
        <v>2</v>
      </c>
    </row>
    <row r="22" spans="1:19" x14ac:dyDescent="0.3">
      <c r="A22" s="77" t="s">
        <v>98</v>
      </c>
      <c r="B22" s="59">
        <f>VLOOKUP($A22,'Return Data'!$B$7:$R$2292,3,0)</f>
        <v>44777</v>
      </c>
      <c r="C22" s="60">
        <f>VLOOKUP($A22,'Return Data'!$B$7:$R$2292,4,0)</f>
        <v>18.075900000000001</v>
      </c>
      <c r="D22" s="60">
        <f>VLOOKUP($A22,'Return Data'!$B$7:$R$2292,9,0)</f>
        <v>15.4755</v>
      </c>
      <c r="E22" s="61">
        <f t="shared" si="0"/>
        <v>6</v>
      </c>
      <c r="F22" s="60">
        <f>VLOOKUP($A22,'Return Data'!$B$7:$R$2292,10,0)</f>
        <v>8.0436999999999994</v>
      </c>
      <c r="G22" s="61">
        <f t="shared" si="1"/>
        <v>8</v>
      </c>
      <c r="H22" s="60">
        <f>VLOOKUP($A22,'Return Data'!$B$7:$R$2292,11,0)</f>
        <v>3.1545000000000001</v>
      </c>
      <c r="I22" s="61">
        <f t="shared" si="2"/>
        <v>12</v>
      </c>
      <c r="J22" s="60">
        <f>VLOOKUP($A22,'Return Data'!$B$7:$R$2292,12,0)</f>
        <v>0.8679</v>
      </c>
      <c r="K22" s="61">
        <f t="shared" si="3"/>
        <v>19</v>
      </c>
      <c r="L22" s="60">
        <f>VLOOKUP($A22,'Return Data'!$B$7:$R$2292,13,0)</f>
        <v>2.9302999999999999</v>
      </c>
      <c r="M22" s="61">
        <f t="shared" si="4"/>
        <v>10</v>
      </c>
      <c r="N22" s="60">
        <f>VLOOKUP($A22,'Return Data'!$B$7:$R$2292,17,0)</f>
        <v>3.8212000000000002</v>
      </c>
      <c r="O22" s="61">
        <f t="shared" si="5"/>
        <v>11</v>
      </c>
      <c r="P22" s="60">
        <f>VLOOKUP($A22,'Return Data'!$B$7:$R$2292,14,0)</f>
        <v>5.4188000000000001</v>
      </c>
      <c r="Q22" s="61">
        <f t="shared" si="7"/>
        <v>13</v>
      </c>
      <c r="R22" s="60">
        <f>VLOOKUP($A22,'Return Data'!$B$7:$R$2292,16,0)</f>
        <v>5.8242000000000003</v>
      </c>
      <c r="S22" s="62">
        <f t="shared" si="6"/>
        <v>24</v>
      </c>
    </row>
    <row r="23" spans="1:19" x14ac:dyDescent="0.3">
      <c r="A23" s="77" t="s">
        <v>99</v>
      </c>
      <c r="B23" s="59">
        <f>VLOOKUP($A23,'Return Data'!$B$7:$R$2292,3,0)</f>
        <v>44777</v>
      </c>
      <c r="C23" s="60">
        <f>VLOOKUP($A23,'Return Data'!$B$7:$R$2292,4,0)</f>
        <v>27.852399999999999</v>
      </c>
      <c r="D23" s="60">
        <f>VLOOKUP($A23,'Return Data'!$B$7:$R$2292,9,0)</f>
        <v>14.533300000000001</v>
      </c>
      <c r="E23" s="61">
        <f t="shared" si="0"/>
        <v>9</v>
      </c>
      <c r="F23" s="60">
        <f>VLOOKUP($A23,'Return Data'!$B$7:$R$2292,10,0)</f>
        <v>6.3181000000000003</v>
      </c>
      <c r="G23" s="61">
        <f t="shared" si="1"/>
        <v>13</v>
      </c>
      <c r="H23" s="60">
        <f>VLOOKUP($A23,'Return Data'!$B$7:$R$2292,11,0)</f>
        <v>1.3587</v>
      </c>
      <c r="I23" s="61">
        <f t="shared" si="2"/>
        <v>21</v>
      </c>
      <c r="J23" s="60">
        <f>VLOOKUP($A23,'Return Data'!$B$7:$R$2292,12,0)</f>
        <v>0.42649999999999999</v>
      </c>
      <c r="K23" s="61">
        <f t="shared" si="3"/>
        <v>22</v>
      </c>
      <c r="L23" s="60">
        <f>VLOOKUP($A23,'Return Data'!$B$7:$R$2292,13,0)</f>
        <v>1.3636999999999999</v>
      </c>
      <c r="M23" s="61">
        <f t="shared" si="4"/>
        <v>21</v>
      </c>
      <c r="N23" s="60">
        <f>VLOOKUP($A23,'Return Data'!$B$7:$R$2292,17,0)</f>
        <v>1.8979999999999999</v>
      </c>
      <c r="O23" s="61">
        <f t="shared" si="5"/>
        <v>23</v>
      </c>
      <c r="P23" s="60">
        <f>VLOOKUP($A23,'Return Data'!$B$7:$R$2292,14,0)</f>
        <v>5.3517999999999999</v>
      </c>
      <c r="Q23" s="61">
        <f t="shared" si="7"/>
        <v>14</v>
      </c>
      <c r="R23" s="60">
        <f>VLOOKUP($A23,'Return Data'!$B$7:$R$2292,16,0)</f>
        <v>7.774</v>
      </c>
      <c r="S23" s="62">
        <f t="shared" si="6"/>
        <v>9</v>
      </c>
    </row>
    <row r="24" spans="1:19" x14ac:dyDescent="0.3">
      <c r="A24" s="77" t="s">
        <v>100</v>
      </c>
      <c r="B24" s="59">
        <f>VLOOKUP($A24,'Return Data'!$B$7:$R$2292,3,0)</f>
        <v>44777</v>
      </c>
      <c r="C24" s="60">
        <f>VLOOKUP($A24,'Return Data'!$B$7:$R$2292,4,0)</f>
        <v>18.0701</v>
      </c>
      <c r="D24" s="60">
        <f>VLOOKUP($A24,'Return Data'!$B$7:$R$2292,9,0)</f>
        <v>13.4041</v>
      </c>
      <c r="E24" s="61">
        <f t="shared" si="0"/>
        <v>10</v>
      </c>
      <c r="F24" s="60">
        <f>VLOOKUP($A24,'Return Data'!$B$7:$R$2292,10,0)</f>
        <v>7.1138000000000003</v>
      </c>
      <c r="G24" s="61">
        <f t="shared" si="1"/>
        <v>10</v>
      </c>
      <c r="H24" s="60">
        <f>VLOOKUP($A24,'Return Data'!$B$7:$R$2292,11,0)</f>
        <v>3.4864000000000002</v>
      </c>
      <c r="I24" s="61">
        <f t="shared" si="2"/>
        <v>10</v>
      </c>
      <c r="J24" s="60">
        <f>VLOOKUP($A24,'Return Data'!$B$7:$R$2292,12,0)</f>
        <v>3.4533</v>
      </c>
      <c r="K24" s="61">
        <f t="shared" si="3"/>
        <v>6</v>
      </c>
      <c r="L24" s="60">
        <f>VLOOKUP($A24,'Return Data'!$B$7:$R$2292,13,0)</f>
        <v>3.9329999999999998</v>
      </c>
      <c r="M24" s="61">
        <f t="shared" si="4"/>
        <v>6</v>
      </c>
      <c r="N24" s="60">
        <f>VLOOKUP($A24,'Return Data'!$B$7:$R$2292,17,0)</f>
        <v>5.3037000000000001</v>
      </c>
      <c r="O24" s="61">
        <f t="shared" si="5"/>
        <v>5</v>
      </c>
      <c r="P24" s="60">
        <f>VLOOKUP($A24,'Return Data'!$B$7:$R$2292,14,0)</f>
        <v>6.1109</v>
      </c>
      <c r="Q24" s="61">
        <f t="shared" si="7"/>
        <v>9</v>
      </c>
      <c r="R24" s="60">
        <f>VLOOKUP($A24,'Return Data'!$B$7:$R$2292,16,0)</f>
        <v>6.7043999999999997</v>
      </c>
      <c r="S24" s="62">
        <f t="shared" si="6"/>
        <v>19</v>
      </c>
    </row>
    <row r="25" spans="1:19" x14ac:dyDescent="0.3">
      <c r="A25" s="77" t="s">
        <v>101</v>
      </c>
      <c r="B25" s="59">
        <f>VLOOKUP($A25,'Return Data'!$B$7:$R$2292,3,0)</f>
        <v>44777</v>
      </c>
      <c r="C25" s="60">
        <f>VLOOKUP($A25,'Return Data'!$B$7:$R$2292,4,0)</f>
        <v>1231.1837</v>
      </c>
      <c r="D25" s="60">
        <f>VLOOKUP($A25,'Return Data'!$B$7:$R$2292,9,0)</f>
        <v>8.1807999999999996</v>
      </c>
      <c r="E25" s="61">
        <f t="shared" si="0"/>
        <v>20</v>
      </c>
      <c r="F25" s="60">
        <f>VLOOKUP($A25,'Return Data'!$B$7:$R$2292,10,0)</f>
        <v>3.5363000000000002</v>
      </c>
      <c r="G25" s="61">
        <f t="shared" si="1"/>
        <v>26</v>
      </c>
      <c r="H25" s="60">
        <f>VLOOKUP($A25,'Return Data'!$B$7:$R$2292,11,0)</f>
        <v>1.7011000000000001</v>
      </c>
      <c r="I25" s="61">
        <f t="shared" si="2"/>
        <v>20</v>
      </c>
      <c r="J25" s="60">
        <f>VLOOKUP($A25,'Return Data'!$B$7:$R$2292,12,0)</f>
        <v>1.6281000000000001</v>
      </c>
      <c r="K25" s="61">
        <f t="shared" si="3"/>
        <v>12</v>
      </c>
      <c r="L25" s="60">
        <f>VLOOKUP($A25,'Return Data'!$B$7:$R$2292,13,0)</f>
        <v>2.2547000000000001</v>
      </c>
      <c r="M25" s="61">
        <f t="shared" si="4"/>
        <v>15</v>
      </c>
      <c r="N25" s="60">
        <f>VLOOKUP($A25,'Return Data'!$B$7:$R$2292,17,0)</f>
        <v>3.3929</v>
      </c>
      <c r="O25" s="61">
        <f t="shared" si="5"/>
        <v>13</v>
      </c>
      <c r="P25" s="60">
        <f>VLOOKUP($A25,'Return Data'!$B$7:$R$2292,14,0)</f>
        <v>4.5903999999999998</v>
      </c>
      <c r="Q25" s="61">
        <f t="shared" si="7"/>
        <v>20</v>
      </c>
      <c r="R25" s="60">
        <f>VLOOKUP($A25,'Return Data'!$B$7:$R$2292,16,0)</f>
        <v>5.8330000000000002</v>
      </c>
      <c r="S25" s="62">
        <f t="shared" si="6"/>
        <v>23</v>
      </c>
    </row>
    <row r="26" spans="1:19" x14ac:dyDescent="0.3">
      <c r="A26" s="77" t="s">
        <v>1998</v>
      </c>
      <c r="B26" s="59">
        <f>VLOOKUP($A26,'Return Data'!$B$7:$R$2292,3,0)</f>
        <v>44777</v>
      </c>
      <c r="C26" s="60">
        <f>VLOOKUP($A26,'Return Data'!$B$7:$R$2292,4,0)</f>
        <v>33.875900000000001</v>
      </c>
      <c r="D26" s="60">
        <f>VLOOKUP($A26,'Return Data'!$B$7:$R$2292,9,0)</f>
        <v>5.9034000000000004</v>
      </c>
      <c r="E26" s="61">
        <f t="shared" si="0"/>
        <v>24</v>
      </c>
      <c r="F26" s="60">
        <f>VLOOKUP($A26,'Return Data'!$B$7:$R$2292,10,0)</f>
        <v>4.9206000000000003</v>
      </c>
      <c r="G26" s="61">
        <f t="shared" si="1"/>
        <v>17</v>
      </c>
      <c r="H26" s="60">
        <f>VLOOKUP($A26,'Return Data'!$B$7:$R$2292,11,0)</f>
        <v>3.6107999999999998</v>
      </c>
      <c r="I26" s="61">
        <f t="shared" si="2"/>
        <v>9</v>
      </c>
      <c r="J26" s="60">
        <f>VLOOKUP($A26,'Return Data'!$B$7:$R$2292,12,0)</f>
        <v>3.1276000000000002</v>
      </c>
      <c r="K26" s="61">
        <f t="shared" si="3"/>
        <v>7</v>
      </c>
      <c r="L26" s="60">
        <f>VLOOKUP($A26,'Return Data'!$B$7:$R$2292,13,0)</f>
        <v>3.2336</v>
      </c>
      <c r="M26" s="61">
        <f t="shared" si="4"/>
        <v>9</v>
      </c>
      <c r="N26" s="60">
        <f>VLOOKUP($A26,'Return Data'!$B$7:$R$2292,17,0)</f>
        <v>3.3311000000000002</v>
      </c>
      <c r="O26" s="61">
        <f t="shared" si="5"/>
        <v>15</v>
      </c>
      <c r="P26" s="60">
        <f>VLOOKUP($A26,'Return Data'!$B$7:$R$2292,14,0)</f>
        <v>4.7568999999999999</v>
      </c>
      <c r="Q26" s="61">
        <f t="shared" si="7"/>
        <v>18</v>
      </c>
      <c r="R26" s="60">
        <f>VLOOKUP($A26,'Return Data'!$B$7:$R$2292,16,0)</f>
        <v>6.5881999999999996</v>
      </c>
      <c r="S26" s="62">
        <f t="shared" si="6"/>
        <v>20</v>
      </c>
    </row>
    <row r="27" spans="1:19" x14ac:dyDescent="0.3">
      <c r="A27" s="77" t="s">
        <v>103</v>
      </c>
      <c r="B27" s="59">
        <f>VLOOKUP($A27,'Return Data'!$B$7:$R$2292,3,0)</f>
        <v>44777</v>
      </c>
      <c r="C27" s="60">
        <f>VLOOKUP($A27,'Return Data'!$B$7:$R$2292,4,0)</f>
        <v>30.294699999999999</v>
      </c>
      <c r="D27" s="60">
        <f>VLOOKUP($A27,'Return Data'!$B$7:$R$2292,9,0)</f>
        <v>15.363200000000001</v>
      </c>
      <c r="E27" s="61">
        <f t="shared" si="0"/>
        <v>8</v>
      </c>
      <c r="F27" s="60">
        <f>VLOOKUP($A27,'Return Data'!$B$7:$R$2292,10,0)</f>
        <v>4.4428999999999998</v>
      </c>
      <c r="G27" s="61">
        <f t="shared" si="1"/>
        <v>21</v>
      </c>
      <c r="H27" s="60">
        <f>VLOOKUP($A27,'Return Data'!$B$7:$R$2292,11,0)</f>
        <v>1.7132000000000001</v>
      </c>
      <c r="I27" s="61">
        <f t="shared" si="2"/>
        <v>19</v>
      </c>
      <c r="J27" s="60">
        <f>VLOOKUP($A27,'Return Data'!$B$7:$R$2292,12,0)</f>
        <v>1.0775999999999999</v>
      </c>
      <c r="K27" s="61">
        <f t="shared" si="3"/>
        <v>16</v>
      </c>
      <c r="L27" s="60">
        <f>VLOOKUP($A27,'Return Data'!$B$7:$R$2292,13,0)</f>
        <v>2.5207999999999999</v>
      </c>
      <c r="M27" s="61">
        <f t="shared" si="4"/>
        <v>11</v>
      </c>
      <c r="N27" s="60">
        <f>VLOOKUP($A27,'Return Data'!$B$7:$R$2292,17,0)</f>
        <v>3.3490000000000002</v>
      </c>
      <c r="O27" s="61">
        <f t="shared" si="5"/>
        <v>14</v>
      </c>
      <c r="P27" s="60">
        <f>VLOOKUP($A27,'Return Data'!$B$7:$R$2292,14,0)</f>
        <v>5.7759</v>
      </c>
      <c r="Q27" s="61">
        <f t="shared" si="7"/>
        <v>11</v>
      </c>
      <c r="R27" s="60">
        <f>VLOOKUP($A27,'Return Data'!$B$7:$R$2292,16,0)</f>
        <v>8.1196999999999999</v>
      </c>
      <c r="S27" s="62">
        <f t="shared" si="6"/>
        <v>6</v>
      </c>
    </row>
    <row r="28" spans="1:19" x14ac:dyDescent="0.3">
      <c r="A28" s="77" t="s">
        <v>104</v>
      </c>
      <c r="B28" s="59">
        <f>VLOOKUP($A28,'Return Data'!$B$7:$R$2292,3,0)</f>
        <v>44777</v>
      </c>
      <c r="C28" s="60">
        <f>VLOOKUP($A28,'Return Data'!$B$7:$R$2292,4,0)</f>
        <v>24.198399999999999</v>
      </c>
      <c r="D28" s="60">
        <f>VLOOKUP($A28,'Return Data'!$B$7:$R$2292,9,0)</f>
        <v>11.6457</v>
      </c>
      <c r="E28" s="61">
        <f t="shared" si="0"/>
        <v>15</v>
      </c>
      <c r="F28" s="60">
        <f>VLOOKUP($A28,'Return Data'!$B$7:$R$2292,10,0)</f>
        <v>6.1909000000000001</v>
      </c>
      <c r="G28" s="61">
        <f t="shared" si="1"/>
        <v>14</v>
      </c>
      <c r="H28" s="60">
        <f>VLOOKUP($A28,'Return Data'!$B$7:$R$2292,11,0)</f>
        <v>3.6482000000000001</v>
      </c>
      <c r="I28" s="61">
        <f t="shared" si="2"/>
        <v>8</v>
      </c>
      <c r="J28" s="60">
        <f>VLOOKUP($A28,'Return Data'!$B$7:$R$2292,12,0)</f>
        <v>1.8740000000000001</v>
      </c>
      <c r="K28" s="61">
        <f t="shared" si="3"/>
        <v>10</v>
      </c>
      <c r="L28" s="60">
        <f>VLOOKUP($A28,'Return Data'!$B$7:$R$2292,13,0)</f>
        <v>2.4176000000000002</v>
      </c>
      <c r="M28" s="61">
        <f t="shared" si="4"/>
        <v>12</v>
      </c>
      <c r="N28" s="60">
        <f>VLOOKUP($A28,'Return Data'!$B$7:$R$2292,17,0)</f>
        <v>2.3767</v>
      </c>
      <c r="O28" s="61">
        <f t="shared" si="5"/>
        <v>18</v>
      </c>
      <c r="P28" s="60">
        <f>VLOOKUP($A28,'Return Data'!$B$7:$R$2292,14,0)</f>
        <v>4.8773999999999997</v>
      </c>
      <c r="Q28" s="61">
        <f t="shared" si="7"/>
        <v>16</v>
      </c>
      <c r="R28" s="60">
        <f>VLOOKUP($A28,'Return Data'!$B$7:$R$2292,16,0)</f>
        <v>5.7005999999999997</v>
      </c>
      <c r="S28" s="62">
        <f t="shared" si="6"/>
        <v>27</v>
      </c>
    </row>
    <row r="29" spans="1:19" x14ac:dyDescent="0.3">
      <c r="A29" s="77" t="s">
        <v>105</v>
      </c>
      <c r="B29" s="59">
        <f>VLOOKUP($A29,'Return Data'!$B$7:$R$2292,3,0)</f>
        <v>44777</v>
      </c>
      <c r="C29" s="60">
        <f>VLOOKUP($A29,'Return Data'!$B$7:$R$2292,4,0)</f>
        <v>13.48</v>
      </c>
      <c r="D29" s="60">
        <f>VLOOKUP($A29,'Return Data'!$B$7:$R$2292,9,0)</f>
        <v>17.507300000000001</v>
      </c>
      <c r="E29" s="61">
        <f t="shared" si="0"/>
        <v>4</v>
      </c>
      <c r="F29" s="60">
        <f>VLOOKUP($A29,'Return Data'!$B$7:$R$2292,10,0)</f>
        <v>7.4664000000000001</v>
      </c>
      <c r="G29" s="61">
        <f t="shared" si="1"/>
        <v>9</v>
      </c>
      <c r="H29" s="60">
        <f>VLOOKUP($A29,'Return Data'!$B$7:$R$2292,11,0)</f>
        <v>1.266</v>
      </c>
      <c r="I29" s="61">
        <f t="shared" si="2"/>
        <v>26</v>
      </c>
      <c r="J29" s="60">
        <f>VLOOKUP($A29,'Return Data'!$B$7:$R$2292,12,0)</f>
        <v>0.61250000000000004</v>
      </c>
      <c r="K29" s="61">
        <f t="shared" si="3"/>
        <v>21</v>
      </c>
      <c r="L29" s="60">
        <f>VLOOKUP($A29,'Return Data'!$B$7:$R$2292,13,0)</f>
        <v>0.99270000000000003</v>
      </c>
      <c r="M29" s="61">
        <f t="shared" si="4"/>
        <v>23</v>
      </c>
      <c r="N29" s="60">
        <f>VLOOKUP($A29,'Return Data'!$B$7:$R$2292,17,0)</f>
        <v>1.6984999999999999</v>
      </c>
      <c r="O29" s="61">
        <f t="shared" si="5"/>
        <v>25</v>
      </c>
      <c r="P29" s="60">
        <f>VLOOKUP($A29,'Return Data'!$B$7:$R$2292,14,0)</f>
        <v>4.4137000000000004</v>
      </c>
      <c r="Q29" s="61">
        <f t="shared" si="7"/>
        <v>21</v>
      </c>
      <c r="R29" s="60">
        <f>VLOOKUP($A29,'Return Data'!$B$7:$R$2292,16,0)</f>
        <v>5.7215999999999996</v>
      </c>
      <c r="S29" s="62">
        <f t="shared" si="6"/>
        <v>26</v>
      </c>
    </row>
    <row r="30" spans="1:19" x14ac:dyDescent="0.3">
      <c r="A30" s="77" t="s">
        <v>106</v>
      </c>
      <c r="B30" s="59">
        <f>VLOOKUP($A30,'Return Data'!$B$7:$R$2292,3,0)</f>
        <v>44777</v>
      </c>
      <c r="C30" s="60">
        <f>VLOOKUP($A30,'Return Data'!$B$7:$R$2292,4,0)</f>
        <v>29.844200000000001</v>
      </c>
      <c r="D30" s="60">
        <f>VLOOKUP($A30,'Return Data'!$B$7:$R$2292,9,0)</f>
        <v>18.749600000000001</v>
      </c>
      <c r="E30" s="61">
        <f t="shared" si="0"/>
        <v>3</v>
      </c>
      <c r="F30" s="60">
        <f>VLOOKUP($A30,'Return Data'!$B$7:$R$2292,10,0)</f>
        <v>9.5235000000000003</v>
      </c>
      <c r="G30" s="61">
        <f t="shared" si="1"/>
        <v>5</v>
      </c>
      <c r="H30" s="60">
        <f>VLOOKUP($A30,'Return Data'!$B$7:$R$2292,11,0)</f>
        <v>2.5592000000000001</v>
      </c>
      <c r="I30" s="61">
        <f t="shared" si="2"/>
        <v>15</v>
      </c>
      <c r="J30" s="60">
        <f>VLOOKUP($A30,'Return Data'!$B$7:$R$2292,12,0)</f>
        <v>1.0042</v>
      </c>
      <c r="K30" s="61">
        <f t="shared" si="3"/>
        <v>18</v>
      </c>
      <c r="L30" s="60">
        <f>VLOOKUP($A30,'Return Data'!$B$7:$R$2292,13,0)</f>
        <v>2.3740999999999999</v>
      </c>
      <c r="M30" s="61">
        <f t="shared" si="4"/>
        <v>13</v>
      </c>
      <c r="N30" s="60">
        <f>VLOOKUP($A30,'Return Data'!$B$7:$R$2292,17,0)</f>
        <v>2.2530999999999999</v>
      </c>
      <c r="O30" s="61">
        <f t="shared" si="5"/>
        <v>21</v>
      </c>
      <c r="P30" s="60">
        <f>VLOOKUP($A30,'Return Data'!$B$7:$R$2292,14,0)</f>
        <v>4.7436999999999996</v>
      </c>
      <c r="Q30" s="61">
        <f t="shared" si="7"/>
        <v>19</v>
      </c>
      <c r="R30" s="60">
        <f>VLOOKUP($A30,'Return Data'!$B$7:$R$2292,16,0)</f>
        <v>6.3616000000000001</v>
      </c>
      <c r="S30" s="62">
        <f t="shared" si="6"/>
        <v>22</v>
      </c>
    </row>
    <row r="31" spans="1:19" x14ac:dyDescent="0.3">
      <c r="A31" s="77" t="s">
        <v>107</v>
      </c>
      <c r="B31" s="59">
        <f>VLOOKUP($A31,'Return Data'!$B$7:$R$2292,3,0)</f>
        <v>44777</v>
      </c>
      <c r="C31" s="60">
        <f>VLOOKUP($A31,'Return Data'!$B$7:$R$2292,4,0)</f>
        <v>2160.027</v>
      </c>
      <c r="D31" s="60">
        <f>VLOOKUP($A31,'Return Data'!$B$7:$R$2292,9,0)</f>
        <v>7.7412999999999998</v>
      </c>
      <c r="E31" s="61">
        <f t="shared" si="0"/>
        <v>22</v>
      </c>
      <c r="F31" s="60">
        <f>VLOOKUP($A31,'Return Data'!$B$7:$R$2292,10,0)</f>
        <v>4.8396999999999997</v>
      </c>
      <c r="G31" s="61">
        <f t="shared" si="1"/>
        <v>19</v>
      </c>
      <c r="H31" s="60">
        <f>VLOOKUP($A31,'Return Data'!$B$7:$R$2292,11,0)</f>
        <v>3.2896000000000001</v>
      </c>
      <c r="I31" s="61">
        <f t="shared" si="2"/>
        <v>11</v>
      </c>
      <c r="J31" s="60">
        <f>VLOOKUP($A31,'Return Data'!$B$7:$R$2292,12,0)</f>
        <v>1.5356000000000001</v>
      </c>
      <c r="K31" s="61">
        <f t="shared" si="3"/>
        <v>13</v>
      </c>
      <c r="L31" s="60">
        <f>VLOOKUP($A31,'Return Data'!$B$7:$R$2292,13,0)</f>
        <v>2.2890000000000001</v>
      </c>
      <c r="M31" s="61">
        <f t="shared" si="4"/>
        <v>14</v>
      </c>
      <c r="N31" s="60">
        <f>VLOOKUP($A31,'Return Data'!$B$7:$R$2292,17,0)</f>
        <v>2.7082000000000002</v>
      </c>
      <c r="O31" s="61">
        <f t="shared" si="5"/>
        <v>16</v>
      </c>
      <c r="P31" s="60">
        <f>VLOOKUP($A31,'Return Data'!$B$7:$R$2292,14,0)</f>
        <v>4.8197999999999999</v>
      </c>
      <c r="Q31" s="61">
        <f t="shared" si="7"/>
        <v>17</v>
      </c>
      <c r="R31" s="60">
        <f>VLOOKUP($A31,'Return Data'!$B$7:$R$2292,16,0)</f>
        <v>7.56</v>
      </c>
      <c r="S31" s="62">
        <f t="shared" si="6"/>
        <v>13</v>
      </c>
    </row>
    <row r="32" spans="1:19" x14ac:dyDescent="0.3">
      <c r="A32" s="77" t="s">
        <v>110</v>
      </c>
      <c r="B32" s="59">
        <f>VLOOKUP($A32,'Return Data'!$B$7:$R$2292,3,0)</f>
        <v>44777</v>
      </c>
      <c r="C32" s="60">
        <f>VLOOKUP($A32,'Return Data'!$B$7:$R$2292,4,0)</f>
        <v>17.072500000000002</v>
      </c>
      <c r="D32" s="60">
        <f>VLOOKUP($A32,'Return Data'!$B$7:$R$2292,9,0)</f>
        <v>8.0967000000000002</v>
      </c>
      <c r="E32" s="61">
        <f t="shared" si="0"/>
        <v>21</v>
      </c>
      <c r="F32" s="60">
        <f>VLOOKUP($A32,'Return Data'!$B$7:$R$2292,10,0)</f>
        <v>6.7329999999999997</v>
      </c>
      <c r="G32" s="61">
        <f t="shared" si="1"/>
        <v>11</v>
      </c>
      <c r="H32" s="60">
        <f>VLOOKUP($A32,'Return Data'!$B$7:$R$2292,11,0)</f>
        <v>4.5782999999999996</v>
      </c>
      <c r="I32" s="61">
        <f t="shared" si="2"/>
        <v>7</v>
      </c>
      <c r="J32" s="60">
        <f>VLOOKUP($A32,'Return Data'!$B$7:$R$2292,12,0)</f>
        <v>2.7320000000000002</v>
      </c>
      <c r="K32" s="61">
        <f t="shared" si="3"/>
        <v>8</v>
      </c>
      <c r="L32" s="60">
        <f>VLOOKUP($A32,'Return Data'!$B$7:$R$2292,13,0)</f>
        <v>3.2719</v>
      </c>
      <c r="M32" s="61">
        <f t="shared" si="4"/>
        <v>8</v>
      </c>
      <c r="N32" s="60">
        <f>VLOOKUP($A32,'Return Data'!$B$7:$R$2292,17,0)</f>
        <v>3.7757000000000001</v>
      </c>
      <c r="O32" s="61">
        <f t="shared" si="5"/>
        <v>12</v>
      </c>
      <c r="P32" s="60">
        <f>VLOOKUP($A32,'Return Data'!$B$7:$R$2292,14,0)</f>
        <v>5.5298999999999996</v>
      </c>
      <c r="Q32" s="61">
        <f t="shared" si="7"/>
        <v>12</v>
      </c>
      <c r="R32" s="60">
        <f>VLOOKUP($A32,'Return Data'!$B$7:$R$2292,16,0)</f>
        <v>7.6657000000000002</v>
      </c>
      <c r="S32" s="62">
        <f t="shared" si="6"/>
        <v>10</v>
      </c>
    </row>
    <row r="33" spans="1:19" x14ac:dyDescent="0.3">
      <c r="A33" s="77" t="s">
        <v>111</v>
      </c>
      <c r="B33" s="59">
        <f>VLOOKUP($A33,'Return Data'!$B$7:$R$2292,3,0)</f>
        <v>44777</v>
      </c>
      <c r="C33" s="60">
        <f>VLOOKUP($A33,'Return Data'!$B$7:$R$2292,4,0)</f>
        <v>28.515599999999999</v>
      </c>
      <c r="D33" s="60">
        <f>VLOOKUP($A33,'Return Data'!$B$7:$R$2292,9,0)</f>
        <v>2.7978999999999998</v>
      </c>
      <c r="E33" s="61">
        <f t="shared" si="0"/>
        <v>27</v>
      </c>
      <c r="F33" s="60">
        <f>VLOOKUP($A33,'Return Data'!$B$7:$R$2292,10,0)</f>
        <v>4.3518999999999997</v>
      </c>
      <c r="G33" s="61">
        <f t="shared" si="1"/>
        <v>22</v>
      </c>
      <c r="H33" s="60">
        <f>VLOOKUP($A33,'Return Data'!$B$7:$R$2292,11,0)</f>
        <v>2.5646</v>
      </c>
      <c r="I33" s="61">
        <f t="shared" si="2"/>
        <v>14</v>
      </c>
      <c r="J33" s="60">
        <f>VLOOKUP($A33,'Return Data'!$B$7:$R$2292,12,0)</f>
        <v>1.7215</v>
      </c>
      <c r="K33" s="61">
        <f t="shared" si="3"/>
        <v>11</v>
      </c>
      <c r="L33" s="60">
        <f>VLOOKUP($A33,'Return Data'!$B$7:$R$2292,13,0)</f>
        <v>2.1269999999999998</v>
      </c>
      <c r="M33" s="61">
        <f t="shared" si="4"/>
        <v>18</v>
      </c>
      <c r="N33" s="60">
        <f>VLOOKUP($A33,'Return Data'!$B$7:$R$2292,17,0)</f>
        <v>2.2820999999999998</v>
      </c>
      <c r="O33" s="61">
        <f t="shared" si="5"/>
        <v>20</v>
      </c>
      <c r="P33" s="60">
        <f>VLOOKUP($A33,'Return Data'!$B$7:$R$2292,14,0)</f>
        <v>5.0442</v>
      </c>
      <c r="Q33" s="61">
        <f t="shared" si="7"/>
        <v>15</v>
      </c>
      <c r="R33" s="60">
        <f>VLOOKUP($A33,'Return Data'!$B$7:$R$2292,16,0)</f>
        <v>5.8051000000000004</v>
      </c>
      <c r="S33" s="62">
        <f t="shared" si="6"/>
        <v>25</v>
      </c>
    </row>
    <row r="34" spans="1:19" x14ac:dyDescent="0.3">
      <c r="A34" s="77" t="s">
        <v>112</v>
      </c>
      <c r="B34" s="59">
        <f>VLOOKUP($A34,'Return Data'!$B$7:$R$2292,3,0)</f>
        <v>44777</v>
      </c>
      <c r="C34" s="60">
        <f>VLOOKUP($A34,'Return Data'!$B$7:$R$2292,4,0)</f>
        <v>34.516500000000001</v>
      </c>
      <c r="D34" s="60">
        <f>VLOOKUP($A34,'Return Data'!$B$7:$R$2292,9,0)</f>
        <v>12.489800000000001</v>
      </c>
      <c r="E34" s="61">
        <f t="shared" si="0"/>
        <v>13</v>
      </c>
      <c r="F34" s="60">
        <f>VLOOKUP($A34,'Return Data'!$B$7:$R$2292,10,0)</f>
        <v>9.1475000000000009</v>
      </c>
      <c r="G34" s="61">
        <f t="shared" si="1"/>
        <v>6</v>
      </c>
      <c r="H34" s="60">
        <f>VLOOKUP($A34,'Return Data'!$B$7:$R$2292,11,0)</f>
        <v>6.3635999999999999</v>
      </c>
      <c r="I34" s="61">
        <f t="shared" si="2"/>
        <v>5</v>
      </c>
      <c r="J34" s="60">
        <f>VLOOKUP($A34,'Return Data'!$B$7:$R$2292,12,0)</f>
        <v>5.3582999999999998</v>
      </c>
      <c r="K34" s="61">
        <f t="shared" si="3"/>
        <v>5</v>
      </c>
      <c r="L34" s="60">
        <f>VLOOKUP($A34,'Return Data'!$B$7:$R$2292,13,0)</f>
        <v>4.9957000000000003</v>
      </c>
      <c r="M34" s="61">
        <f t="shared" si="4"/>
        <v>5</v>
      </c>
      <c r="N34" s="60">
        <f>VLOOKUP($A34,'Return Data'!$B$7:$R$2292,17,0)</f>
        <v>4.6326999999999998</v>
      </c>
      <c r="O34" s="61">
        <f t="shared" si="5"/>
        <v>9</v>
      </c>
      <c r="P34" s="60">
        <f>VLOOKUP($A34,'Return Data'!$B$7:$R$2292,14,0)</f>
        <v>5.9692999999999996</v>
      </c>
      <c r="Q34" s="61">
        <f t="shared" si="7"/>
        <v>10</v>
      </c>
      <c r="R34" s="60">
        <f>VLOOKUP($A34,'Return Data'!$B$7:$R$2292,16,0)</f>
        <v>6.7626999999999997</v>
      </c>
      <c r="S34" s="62">
        <f t="shared" si="6"/>
        <v>17</v>
      </c>
    </row>
    <row r="35" spans="1:19" x14ac:dyDescent="0.3">
      <c r="A35" s="77" t="s">
        <v>113</v>
      </c>
      <c r="B35" s="59">
        <f>VLOOKUP($A35,'Return Data'!$B$7:$R$2292,3,0)</f>
        <v>44777</v>
      </c>
      <c r="C35" s="60">
        <f>VLOOKUP($A35,'Return Data'!$B$7:$R$2292,4,0)</f>
        <v>19.117599999999999</v>
      </c>
      <c r="D35" s="60">
        <f>VLOOKUP($A35,'Return Data'!$B$7:$R$2292,9,0)</f>
        <v>8.2173999999999996</v>
      </c>
      <c r="E35" s="61">
        <f t="shared" si="0"/>
        <v>19</v>
      </c>
      <c r="F35" s="60">
        <f>VLOOKUP($A35,'Return Data'!$B$7:$R$2292,10,0)</f>
        <v>4.8651999999999997</v>
      </c>
      <c r="G35" s="61">
        <f t="shared" si="1"/>
        <v>18</v>
      </c>
      <c r="H35" s="60">
        <f>VLOOKUP($A35,'Return Data'!$B$7:$R$2292,11,0)</f>
        <v>0.51819999999999999</v>
      </c>
      <c r="I35" s="61">
        <f t="shared" si="2"/>
        <v>27</v>
      </c>
      <c r="J35" s="60">
        <f>VLOOKUP($A35,'Return Data'!$B$7:$R$2292,12,0)</f>
        <v>-1.1173</v>
      </c>
      <c r="K35" s="61">
        <f t="shared" si="3"/>
        <v>28</v>
      </c>
      <c r="L35" s="60">
        <f>VLOOKUP($A35,'Return Data'!$B$7:$R$2292,13,0)</f>
        <v>0.46029999999999999</v>
      </c>
      <c r="M35" s="61">
        <f t="shared" si="4"/>
        <v>27</v>
      </c>
      <c r="N35" s="60">
        <f>VLOOKUP($A35,'Return Data'!$B$7:$R$2292,17,0)</f>
        <v>1.3263</v>
      </c>
      <c r="O35" s="61">
        <f t="shared" si="5"/>
        <v>27</v>
      </c>
      <c r="P35" s="60">
        <f>VLOOKUP($A35,'Return Data'!$B$7:$R$2292,14,0)</f>
        <v>4.3421000000000003</v>
      </c>
      <c r="Q35" s="61">
        <f t="shared" si="7"/>
        <v>22</v>
      </c>
      <c r="R35" s="60">
        <f>VLOOKUP($A35,'Return Data'!$B$7:$R$2292,16,0)</f>
        <v>6.3789999999999996</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30</v>
      </c>
      <c r="H36" s="60">
        <f>VLOOKUP($A36,'Return Data'!$B$7:$R$2292,11,0)</f>
        <v>0</v>
      </c>
      <c r="I36" s="61">
        <f t="shared" si="2"/>
        <v>28</v>
      </c>
      <c r="J36" s="60">
        <f>VLOOKUP($A36,'Return Data'!$B$7:$R$2292,12,0)</f>
        <v>0</v>
      </c>
      <c r="K36" s="61">
        <f t="shared" si="3"/>
        <v>24</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44777</v>
      </c>
      <c r="C37" s="60">
        <f>VLOOKUP($A37,'Return Data'!$B$7:$R$2292,4,0)</f>
        <v>25.252099999999999</v>
      </c>
      <c r="D37" s="60">
        <f>VLOOKUP($A37,'Return Data'!$B$7:$R$2292,9,0)</f>
        <v>5.6313000000000004</v>
      </c>
      <c r="E37" s="61">
        <f t="shared" si="0"/>
        <v>25</v>
      </c>
      <c r="F37" s="60">
        <f>VLOOKUP($A37,'Return Data'!$B$7:$R$2292,10,0)</f>
        <v>33.322299999999998</v>
      </c>
      <c r="G37" s="61">
        <f t="shared" si="1"/>
        <v>1</v>
      </c>
      <c r="H37" s="60">
        <f>VLOOKUP($A37,'Return Data'!$B$7:$R$2292,11,0)</f>
        <v>17.5244</v>
      </c>
      <c r="I37" s="61">
        <f t="shared" si="2"/>
        <v>2</v>
      </c>
      <c r="J37" s="60">
        <f>VLOOKUP($A37,'Return Data'!$B$7:$R$2292,12,0)</f>
        <v>10.6389</v>
      </c>
      <c r="K37" s="61">
        <f t="shared" si="3"/>
        <v>2</v>
      </c>
      <c r="L37" s="60">
        <f>VLOOKUP($A37,'Return Data'!$B$7:$R$2292,13,0)</f>
        <v>18.7988</v>
      </c>
      <c r="M37" s="61">
        <f t="shared" si="4"/>
        <v>2</v>
      </c>
      <c r="N37" s="60">
        <f>VLOOKUP($A37,'Return Data'!$B$7:$R$2292,17,0)</f>
        <v>9.8392999999999997</v>
      </c>
      <c r="O37" s="61">
        <f>RANK(N37,N$8:N$37,0)</f>
        <v>2</v>
      </c>
      <c r="P37" s="60">
        <f>VLOOKUP($A37,'Return Data'!$B$7:$R$2292,14,0)</f>
        <v>8.2012</v>
      </c>
      <c r="Q37" s="61">
        <f>RANK(P37,P$8:P$37,0)</f>
        <v>2</v>
      </c>
      <c r="R37" s="60">
        <f>VLOOKUP($A37,'Return Data'!$B$7:$R$2292,16,0)</f>
        <v>7.9404000000000003</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12.283966666666666</v>
      </c>
      <c r="E39" s="83"/>
      <c r="F39" s="84">
        <f>AVERAGE(F8:F37)</f>
        <v>7.0857866666666665</v>
      </c>
      <c r="G39" s="83"/>
      <c r="H39" s="84">
        <f>AVERAGE(H8:H37)</f>
        <v>-3.372406666666663</v>
      </c>
      <c r="I39" s="83"/>
      <c r="J39" s="84">
        <f>AVERAGE(J8:J37)</f>
        <v>-2.4889533333333325</v>
      </c>
      <c r="K39" s="83"/>
      <c r="L39" s="84">
        <f>AVERAGE(L8:L37)</f>
        <v>-0.21684333333333353</v>
      </c>
      <c r="M39" s="83"/>
      <c r="N39" s="84">
        <f>AVERAGE(N8:N37)</f>
        <v>1.3907862068965515</v>
      </c>
      <c r="O39" s="83"/>
      <c r="P39" s="84">
        <f>AVERAGE(P8:P37)</f>
        <v>5.5358888888888886</v>
      </c>
      <c r="Q39" s="83"/>
      <c r="R39" s="84">
        <f>AVERAGE(R8:R37)</f>
        <v>4.1655833333333323</v>
      </c>
      <c r="S39" s="85"/>
    </row>
    <row r="40" spans="1:19" x14ac:dyDescent="0.3">
      <c r="A40" s="82" t="s">
        <v>28</v>
      </c>
      <c r="B40" s="83"/>
      <c r="C40" s="83"/>
      <c r="D40" s="84">
        <f>MIN(D8:D37)</f>
        <v>0</v>
      </c>
      <c r="E40" s="83"/>
      <c r="F40" s="84">
        <f>MIN(F8:F37)</f>
        <v>0</v>
      </c>
      <c r="G40" s="83"/>
      <c r="H40" s="84">
        <f>MIN(H8:H37)</f>
        <v>-119.1199</v>
      </c>
      <c r="I40" s="83"/>
      <c r="J40" s="84">
        <f>MIN(J8:J37)</f>
        <v>-78.688699999999997</v>
      </c>
      <c r="K40" s="83"/>
      <c r="L40" s="84">
        <f>MIN(L8:L37)</f>
        <v>-59.070399999999999</v>
      </c>
      <c r="M40" s="83"/>
      <c r="N40" s="84">
        <f>MIN(N8:N37)</f>
        <v>-36.023800000000001</v>
      </c>
      <c r="O40" s="83"/>
      <c r="P40" s="84">
        <f>MIN(P8:P37)</f>
        <v>3.8102999999999998</v>
      </c>
      <c r="Q40" s="83"/>
      <c r="R40" s="84">
        <f>MIN(R8:R37)</f>
        <v>-35.1629</v>
      </c>
      <c r="S40" s="85"/>
    </row>
    <row r="41" spans="1:19" ht="15" thickBot="1" x14ac:dyDescent="0.35">
      <c r="A41" s="86" t="s">
        <v>29</v>
      </c>
      <c r="B41" s="87"/>
      <c r="C41" s="87"/>
      <c r="D41" s="88">
        <f>MAX(D8:D37)</f>
        <v>45.172899999999998</v>
      </c>
      <c r="E41" s="87"/>
      <c r="F41" s="88">
        <f>MAX(F8:F37)</f>
        <v>33.322299999999998</v>
      </c>
      <c r="G41" s="87"/>
      <c r="H41" s="88">
        <f>MAX(H8:H37)</f>
        <v>42.618499999999997</v>
      </c>
      <c r="I41" s="87"/>
      <c r="J41" s="88">
        <f>MAX(J8:J37)</f>
        <v>28.596299999999999</v>
      </c>
      <c r="K41" s="87"/>
      <c r="L41" s="88">
        <f>MAX(L8:L37)</f>
        <v>30.488600000000002</v>
      </c>
      <c r="M41" s="87"/>
      <c r="N41" s="88">
        <f>MAX(N8:N37)</f>
        <v>19.381699999999999</v>
      </c>
      <c r="O41" s="87"/>
      <c r="P41" s="88">
        <f>MAX(P8:P37)</f>
        <v>11.329499999999999</v>
      </c>
      <c r="Q41" s="87"/>
      <c r="R41" s="88">
        <f>MAX(R8:R37)</f>
        <v>9.2006999999999994</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44777</v>
      </c>
      <c r="C8" s="60">
        <f>VLOOKUP($A8,'Return Data'!$B$7:$R$2292,4,0)</f>
        <v>1166.5187000000001</v>
      </c>
      <c r="D8" s="60">
        <f>VLOOKUP($A8,'Return Data'!$B$7:$R$2292,5,0)</f>
        <v>4.3998999999999997</v>
      </c>
      <c r="E8" s="61">
        <f t="shared" ref="E8:E36" si="0">RANK(D8,D$8:D$36,0)</f>
        <v>19</v>
      </c>
      <c r="F8" s="60">
        <f>VLOOKUP($A8,'Return Data'!$B$7:$R$2292,6,0)</f>
        <v>4.4343000000000004</v>
      </c>
      <c r="G8" s="61">
        <f t="shared" ref="G8:G36" si="1">RANK(F8,F$8:F$36,0)</f>
        <v>17</v>
      </c>
      <c r="H8" s="60">
        <f>VLOOKUP($A8,'Return Data'!$B$7:$R$2292,7,0)</f>
        <v>4.7026000000000003</v>
      </c>
      <c r="I8" s="61">
        <f t="shared" ref="I8:I36" si="2">RANK(H8,H$8:H$36,0)</f>
        <v>14</v>
      </c>
      <c r="J8" s="60">
        <f>VLOOKUP($A8,'Return Data'!$B$7:$R$2292,8,0)</f>
        <v>4.8715000000000002</v>
      </c>
      <c r="K8" s="61">
        <f t="shared" ref="K8:K36" si="3">RANK(J8,J$8:J$36,0)</f>
        <v>17</v>
      </c>
      <c r="L8" s="60">
        <f>VLOOKUP($A8,'Return Data'!$B$7:$R$2292,9,0)</f>
        <v>4.7725999999999997</v>
      </c>
      <c r="M8" s="61">
        <f t="shared" ref="M8:M36" si="4">RANK(L8,L$8:L$36,0)</f>
        <v>16</v>
      </c>
      <c r="N8" s="60">
        <f>VLOOKUP($A8,'Return Data'!$B$7:$R$2292,10,0)</f>
        <v>4.4714999999999998</v>
      </c>
      <c r="O8" s="61">
        <f t="shared" ref="O8:O36" si="5">RANK(N8,N$8:N$36,0)</f>
        <v>12</v>
      </c>
      <c r="P8" s="60">
        <f>VLOOKUP($A8,'Return Data'!$B$7:$R$2292,11,0)</f>
        <v>3.976</v>
      </c>
      <c r="Q8" s="61">
        <f t="shared" ref="Q8:Q36" si="6">RANK(P8,P$8:P$36,0)</f>
        <v>11</v>
      </c>
      <c r="R8" s="60">
        <f>VLOOKUP($A8,'Return Data'!$B$7:$R$2292,12,0)</f>
        <v>3.8184</v>
      </c>
      <c r="S8" s="61">
        <f t="shared" ref="S8:S36" si="7">RANK(R8,R$8:R$36,0)</f>
        <v>9</v>
      </c>
      <c r="T8" s="60">
        <f>VLOOKUP($A8,'Return Data'!$B$7:$R$2292,13,0)</f>
        <v>3.6659999999999999</v>
      </c>
      <c r="U8" s="61">
        <f t="shared" ref="U8:U36" si="8">RANK(T8,T$8:T$36,0)</f>
        <v>10</v>
      </c>
      <c r="V8" s="60">
        <f>VLOOKUP($A8,'Return Data'!$B$7:$R$2292,17,0)</f>
        <v>3.3933</v>
      </c>
      <c r="W8" s="61">
        <f>RANK(V8,V$8:V$36,0)</f>
        <v>9</v>
      </c>
      <c r="X8" s="60">
        <f>VLOOKUP($A8,'Return Data'!$B$7:$R$2292,14,0)</f>
        <v>3.6701999999999999</v>
      </c>
      <c r="Y8" s="61">
        <f>RANK(X8,X$8:X$36,0)</f>
        <v>4</v>
      </c>
      <c r="Z8" s="60">
        <f>VLOOKUP($A8,'Return Data'!$B$7:$R$2292,16,0)</f>
        <v>4.1826999999999996</v>
      </c>
      <c r="AA8" s="62">
        <f t="shared" ref="AA8:AA36" si="9">RANK(Z8,Z$8:Z$36,0)</f>
        <v>5</v>
      </c>
    </row>
    <row r="9" spans="1:27" x14ac:dyDescent="0.3">
      <c r="A9" s="58" t="s">
        <v>1211</v>
      </c>
      <c r="B9" s="59">
        <f>VLOOKUP($A9,'Return Data'!$B$7:$R$2292,3,0)</f>
        <v>44777</v>
      </c>
      <c r="C9" s="60">
        <f>VLOOKUP($A9,'Return Data'!$B$7:$R$2292,4,0)</f>
        <v>1140.4050999999999</v>
      </c>
      <c r="D9" s="60">
        <f>VLOOKUP($A9,'Return Data'!$B$7:$R$2292,5,0)</f>
        <v>4.4493999999999998</v>
      </c>
      <c r="E9" s="61">
        <f t="shared" si="0"/>
        <v>9</v>
      </c>
      <c r="F9" s="60">
        <f>VLOOKUP($A9,'Return Data'!$B$7:$R$2292,6,0)</f>
        <v>4.4729000000000001</v>
      </c>
      <c r="G9" s="61">
        <f t="shared" si="1"/>
        <v>11</v>
      </c>
      <c r="H9" s="60">
        <f>VLOOKUP($A9,'Return Data'!$B$7:$R$2292,7,0)</f>
        <v>4.7160000000000002</v>
      </c>
      <c r="I9" s="61">
        <f t="shared" si="2"/>
        <v>13</v>
      </c>
      <c r="J9" s="60">
        <f>VLOOKUP($A9,'Return Data'!$B$7:$R$2292,8,0)</f>
        <v>4.9055</v>
      </c>
      <c r="K9" s="61">
        <f t="shared" si="3"/>
        <v>11</v>
      </c>
      <c r="L9" s="60">
        <f>VLOOKUP($A9,'Return Data'!$B$7:$R$2292,9,0)</f>
        <v>4.8113000000000001</v>
      </c>
      <c r="M9" s="61">
        <f t="shared" si="4"/>
        <v>5</v>
      </c>
      <c r="N9" s="60">
        <f>VLOOKUP($A9,'Return Data'!$B$7:$R$2292,10,0)</f>
        <v>4.5006000000000004</v>
      </c>
      <c r="O9" s="61">
        <f t="shared" si="5"/>
        <v>3</v>
      </c>
      <c r="P9" s="60">
        <f>VLOOKUP($A9,'Return Data'!$B$7:$R$2292,11,0)</f>
        <v>4.0027999999999997</v>
      </c>
      <c r="Q9" s="61">
        <f t="shared" si="6"/>
        <v>4</v>
      </c>
      <c r="R9" s="60">
        <f>VLOOKUP($A9,'Return Data'!$B$7:$R$2292,12,0)</f>
        <v>3.8372000000000002</v>
      </c>
      <c r="S9" s="61">
        <f t="shared" si="7"/>
        <v>7</v>
      </c>
      <c r="T9" s="60">
        <f>VLOOKUP($A9,'Return Data'!$B$7:$R$2292,13,0)</f>
        <v>3.6825999999999999</v>
      </c>
      <c r="U9" s="61">
        <f t="shared" si="8"/>
        <v>6</v>
      </c>
      <c r="V9" s="60">
        <f>VLOOKUP($A9,'Return Data'!$B$7:$R$2292,17,0)</f>
        <v>3.4047000000000001</v>
      </c>
      <c r="W9" s="61">
        <f>RANK(V9,V$8:V$36,0)</f>
        <v>5</v>
      </c>
      <c r="X9" s="60"/>
      <c r="Y9" s="61"/>
      <c r="Z9" s="60">
        <f>VLOOKUP($A9,'Return Data'!$B$7:$R$2292,16,0)</f>
        <v>3.9496000000000002</v>
      </c>
      <c r="AA9" s="62">
        <f t="shared" si="9"/>
        <v>12</v>
      </c>
    </row>
    <row r="10" spans="1:27" x14ac:dyDescent="0.3">
      <c r="A10" s="58" t="s">
        <v>1988</v>
      </c>
      <c r="B10" s="59">
        <f>VLOOKUP($A10,'Return Data'!$B$7:$R$2292,3,0)</f>
        <v>44777</v>
      </c>
      <c r="C10" s="60">
        <f>VLOOKUP($A10,'Return Data'!$B$7:$R$2292,4,0)</f>
        <v>1132.6994999999999</v>
      </c>
      <c r="D10" s="60">
        <f>VLOOKUP($A10,'Return Data'!$B$7:$R$2292,5,0)</f>
        <v>4.4763999999999999</v>
      </c>
      <c r="E10" s="61">
        <f t="shared" si="0"/>
        <v>6</v>
      </c>
      <c r="F10" s="60">
        <f>VLOOKUP($A10,'Return Data'!$B$7:$R$2292,6,0)</f>
        <v>4.5763999999999996</v>
      </c>
      <c r="G10" s="61">
        <f t="shared" si="1"/>
        <v>3</v>
      </c>
      <c r="H10" s="60">
        <f>VLOOKUP($A10,'Return Data'!$B$7:$R$2292,7,0)</f>
        <v>4.7454000000000001</v>
      </c>
      <c r="I10" s="61">
        <f t="shared" si="2"/>
        <v>6</v>
      </c>
      <c r="J10" s="60">
        <f>VLOOKUP($A10,'Return Data'!$B$7:$R$2292,8,0)</f>
        <v>4.9203999999999999</v>
      </c>
      <c r="K10" s="61">
        <f t="shared" si="3"/>
        <v>7</v>
      </c>
      <c r="L10" s="60">
        <f>VLOOKUP($A10,'Return Data'!$B$7:$R$2292,9,0)</f>
        <v>4.8240999999999996</v>
      </c>
      <c r="M10" s="61">
        <f t="shared" si="4"/>
        <v>4</v>
      </c>
      <c r="N10" s="60">
        <f>VLOOKUP($A10,'Return Data'!$B$7:$R$2292,10,0)</f>
        <v>4.4950999999999999</v>
      </c>
      <c r="O10" s="61">
        <f t="shared" si="5"/>
        <v>4</v>
      </c>
      <c r="P10" s="60">
        <f>VLOOKUP($A10,'Return Data'!$B$7:$R$2292,11,0)</f>
        <v>3.9702000000000002</v>
      </c>
      <c r="Q10" s="61">
        <f t="shared" si="6"/>
        <v>14</v>
      </c>
      <c r="R10" s="60">
        <f>VLOOKUP($A10,'Return Data'!$B$7:$R$2292,12,0)</f>
        <v>3.7968999999999999</v>
      </c>
      <c r="S10" s="61">
        <f t="shared" si="7"/>
        <v>17</v>
      </c>
      <c r="T10" s="60">
        <f>VLOOKUP($A10,'Return Data'!$B$7:$R$2292,13,0)</f>
        <v>3.6484000000000001</v>
      </c>
      <c r="U10" s="61">
        <f t="shared" si="8"/>
        <v>16</v>
      </c>
      <c r="V10" s="60">
        <f>VLOOKUP($A10,'Return Data'!$B$7:$R$2292,17,0)</f>
        <v>3.3938000000000001</v>
      </c>
      <c r="W10" s="61">
        <f>RANK(V10,V$8:V$36,0)</f>
        <v>8</v>
      </c>
      <c r="X10" s="60"/>
      <c r="Y10" s="61"/>
      <c r="Z10" s="60">
        <f>VLOOKUP($A10,'Return Data'!$B$7:$R$2292,16,0)</f>
        <v>3.8672</v>
      </c>
      <c r="AA10" s="62">
        <f t="shared" si="9"/>
        <v>14</v>
      </c>
    </row>
    <row r="11" spans="1:27" x14ac:dyDescent="0.3">
      <c r="A11" s="58" t="s">
        <v>2038</v>
      </c>
      <c r="B11" s="59">
        <f>VLOOKUP($A11,'Return Data'!$B$7:$R$2292,3,0)</f>
        <v>44777</v>
      </c>
      <c r="C11" s="60">
        <f>VLOOKUP($A11,'Return Data'!$B$7:$R$2292,4,0)</f>
        <v>1092.2379000000001</v>
      </c>
      <c r="D11" s="60">
        <f>VLOOKUP($A11,'Return Data'!$B$7:$R$2292,5,0)</f>
        <v>4.5854999999999997</v>
      </c>
      <c r="E11" s="61">
        <f t="shared" si="0"/>
        <v>2</v>
      </c>
      <c r="F11" s="60">
        <f>VLOOKUP($A11,'Return Data'!$B$7:$R$2292,6,0)</f>
        <v>4.6155999999999997</v>
      </c>
      <c r="G11" s="61">
        <f t="shared" si="1"/>
        <v>2</v>
      </c>
      <c r="H11" s="60">
        <f>VLOOKUP($A11,'Return Data'!$B$7:$R$2292,7,0)</f>
        <v>4.8174999999999999</v>
      </c>
      <c r="I11" s="61">
        <f t="shared" si="2"/>
        <v>2</v>
      </c>
      <c r="J11" s="60">
        <f>VLOOKUP($A11,'Return Data'!$B$7:$R$2292,8,0)</f>
        <v>4.9786999999999999</v>
      </c>
      <c r="K11" s="61">
        <f t="shared" si="3"/>
        <v>2</v>
      </c>
      <c r="L11" s="60">
        <f>VLOOKUP($A11,'Return Data'!$B$7:$R$2292,9,0)</f>
        <v>4.8646000000000003</v>
      </c>
      <c r="M11" s="61">
        <f t="shared" si="4"/>
        <v>3</v>
      </c>
      <c r="N11" s="60">
        <f>VLOOKUP($A11,'Return Data'!$B$7:$R$2292,10,0)</f>
        <v>4.5544000000000002</v>
      </c>
      <c r="O11" s="61">
        <f t="shared" si="5"/>
        <v>1</v>
      </c>
      <c r="P11" s="60">
        <f>VLOOKUP($A11,'Return Data'!$B$7:$R$2292,11,0)</f>
        <v>4.0852000000000004</v>
      </c>
      <c r="Q11" s="61">
        <f t="shared" si="6"/>
        <v>1</v>
      </c>
      <c r="R11" s="60">
        <f>VLOOKUP($A11,'Return Data'!$B$7:$R$2292,12,0)</f>
        <v>3.9417</v>
      </c>
      <c r="S11" s="61">
        <f t="shared" si="7"/>
        <v>1</v>
      </c>
      <c r="T11" s="60">
        <f>VLOOKUP($A11,'Return Data'!$B$7:$R$2292,13,0)</f>
        <v>3.7780999999999998</v>
      </c>
      <c r="U11" s="61">
        <f t="shared" si="8"/>
        <v>1</v>
      </c>
      <c r="V11" s="60"/>
      <c r="W11" s="61"/>
      <c r="X11" s="60"/>
      <c r="Y11" s="61"/>
      <c r="Z11" s="60">
        <f>VLOOKUP($A11,'Return Data'!$B$7:$R$2292,16,0)</f>
        <v>3.5609999999999999</v>
      </c>
      <c r="AA11" s="62">
        <f t="shared" si="9"/>
        <v>25</v>
      </c>
    </row>
    <row r="12" spans="1:27" x14ac:dyDescent="0.3">
      <c r="A12" s="58" t="s">
        <v>1215</v>
      </c>
      <c r="B12" s="59">
        <f>VLOOKUP($A12,'Return Data'!$B$7:$R$2292,3,0)</f>
        <v>44777</v>
      </c>
      <c r="C12" s="60">
        <f>VLOOKUP($A12,'Return Data'!$B$7:$R$2292,4,0)</f>
        <v>1116.5227</v>
      </c>
      <c r="D12" s="60">
        <f>VLOOKUP($A12,'Return Data'!$B$7:$R$2292,5,0)</f>
        <v>4.3974000000000002</v>
      </c>
      <c r="E12" s="61">
        <f t="shared" si="0"/>
        <v>20</v>
      </c>
      <c r="F12" s="60">
        <f>VLOOKUP($A12,'Return Data'!$B$7:$R$2292,6,0)</f>
        <v>4.4071999999999996</v>
      </c>
      <c r="G12" s="61">
        <f t="shared" si="1"/>
        <v>22</v>
      </c>
      <c r="H12" s="60">
        <f>VLOOKUP($A12,'Return Data'!$B$7:$R$2292,7,0)</f>
        <v>4.6368999999999998</v>
      </c>
      <c r="I12" s="61">
        <f t="shared" si="2"/>
        <v>21</v>
      </c>
      <c r="J12" s="60">
        <f>VLOOKUP($A12,'Return Data'!$B$7:$R$2292,8,0)</f>
        <v>4.8342999999999998</v>
      </c>
      <c r="K12" s="61">
        <f t="shared" si="3"/>
        <v>23</v>
      </c>
      <c r="L12" s="60">
        <f>VLOOKUP($A12,'Return Data'!$B$7:$R$2292,9,0)</f>
        <v>4.734</v>
      </c>
      <c r="M12" s="61">
        <f t="shared" si="4"/>
        <v>25</v>
      </c>
      <c r="N12" s="60">
        <f>VLOOKUP($A12,'Return Data'!$B$7:$R$2292,10,0)</f>
        <v>4.4409000000000001</v>
      </c>
      <c r="O12" s="61">
        <f t="shared" si="5"/>
        <v>23</v>
      </c>
      <c r="P12" s="60">
        <f>VLOOKUP($A12,'Return Data'!$B$7:$R$2292,11,0)</f>
        <v>3.9628999999999999</v>
      </c>
      <c r="Q12" s="61">
        <f t="shared" si="6"/>
        <v>17</v>
      </c>
      <c r="R12" s="60">
        <f>VLOOKUP($A12,'Return Data'!$B$7:$R$2292,12,0)</f>
        <v>3.7911999999999999</v>
      </c>
      <c r="S12" s="61">
        <f t="shared" si="7"/>
        <v>19</v>
      </c>
      <c r="T12" s="60">
        <f>VLOOKUP($A12,'Return Data'!$B$7:$R$2292,13,0)</f>
        <v>3.6379999999999999</v>
      </c>
      <c r="U12" s="61">
        <f t="shared" si="8"/>
        <v>21</v>
      </c>
      <c r="V12" s="60">
        <f>VLOOKUP($A12,'Return Data'!$B$7:$R$2292,17,0)</f>
        <v>3.3654999999999999</v>
      </c>
      <c r="W12" s="61">
        <f t="shared" ref="W12:W36" si="10">RANK(V12,V$8:V$36,0)</f>
        <v>19</v>
      </c>
      <c r="X12" s="60"/>
      <c r="Y12" s="61"/>
      <c r="Z12" s="60">
        <f>VLOOKUP($A12,'Return Data'!$B$7:$R$2292,16,0)</f>
        <v>3.6943000000000001</v>
      </c>
      <c r="AA12" s="62">
        <f t="shared" si="9"/>
        <v>22</v>
      </c>
    </row>
    <row r="13" spans="1:27" x14ac:dyDescent="0.3">
      <c r="A13" s="58" t="s">
        <v>1217</v>
      </c>
      <c r="B13" s="59">
        <f>VLOOKUP($A13,'Return Data'!$B$7:$R$2292,3,0)</f>
        <v>44777</v>
      </c>
      <c r="C13" s="60">
        <f>VLOOKUP($A13,'Return Data'!$B$7:$R$2292,4,0)</f>
        <v>1155.08</v>
      </c>
      <c r="D13" s="60">
        <f>VLOOKUP($A13,'Return Data'!$B$7:$R$2292,5,0)</f>
        <v>4.4466000000000001</v>
      </c>
      <c r="E13" s="61">
        <f t="shared" si="0"/>
        <v>10</v>
      </c>
      <c r="F13" s="60">
        <f>VLOOKUP($A13,'Return Data'!$B$7:$R$2292,6,0)</f>
        <v>4.4709000000000003</v>
      </c>
      <c r="G13" s="61">
        <f t="shared" si="1"/>
        <v>12</v>
      </c>
      <c r="H13" s="60">
        <f>VLOOKUP($A13,'Return Data'!$B$7:$R$2292,7,0)</f>
        <v>4.7405999999999997</v>
      </c>
      <c r="I13" s="61">
        <f t="shared" si="2"/>
        <v>8</v>
      </c>
      <c r="J13" s="60">
        <f>VLOOKUP($A13,'Return Data'!$B$7:$R$2292,8,0)</f>
        <v>4.9170999999999996</v>
      </c>
      <c r="K13" s="61">
        <f t="shared" si="3"/>
        <v>9</v>
      </c>
      <c r="L13" s="60">
        <f>VLOOKUP($A13,'Return Data'!$B$7:$R$2292,9,0)</f>
        <v>4.7922000000000002</v>
      </c>
      <c r="M13" s="61">
        <f t="shared" si="4"/>
        <v>13</v>
      </c>
      <c r="N13" s="60">
        <f>VLOOKUP($A13,'Return Data'!$B$7:$R$2292,10,0)</f>
        <v>4.4774000000000003</v>
      </c>
      <c r="O13" s="61">
        <f t="shared" si="5"/>
        <v>9</v>
      </c>
      <c r="P13" s="60">
        <f>VLOOKUP($A13,'Return Data'!$B$7:$R$2292,11,0)</f>
        <v>3.9828000000000001</v>
      </c>
      <c r="Q13" s="61">
        <f t="shared" si="6"/>
        <v>8</v>
      </c>
      <c r="R13" s="60">
        <f>VLOOKUP($A13,'Return Data'!$B$7:$R$2292,12,0)</f>
        <v>3.8147000000000002</v>
      </c>
      <c r="S13" s="61">
        <f t="shared" si="7"/>
        <v>10</v>
      </c>
      <c r="T13" s="60">
        <f>VLOOKUP($A13,'Return Data'!$B$7:$R$2292,13,0)</f>
        <v>3.6671999999999998</v>
      </c>
      <c r="U13" s="61">
        <f t="shared" si="8"/>
        <v>9</v>
      </c>
      <c r="V13" s="60">
        <f>VLOOKUP($A13,'Return Data'!$B$7:$R$2292,17,0)</f>
        <v>3.3908</v>
      </c>
      <c r="W13" s="61">
        <f t="shared" si="10"/>
        <v>11</v>
      </c>
      <c r="X13" s="60">
        <f>VLOOKUP($A13,'Return Data'!$B$7:$R$2292,14,0)</f>
        <v>3.7198000000000002</v>
      </c>
      <c r="Y13" s="61">
        <f>RANK(X13,X$8:X$36,0)</f>
        <v>1</v>
      </c>
      <c r="Z13" s="60">
        <f>VLOOKUP($A13,'Return Data'!$B$7:$R$2292,16,0)</f>
        <v>4.1159999999999997</v>
      </c>
      <c r="AA13" s="62">
        <f t="shared" si="9"/>
        <v>9</v>
      </c>
    </row>
    <row r="14" spans="1:27" x14ac:dyDescent="0.3">
      <c r="A14" s="58" t="s">
        <v>1219</v>
      </c>
      <c r="B14" s="59">
        <f>VLOOKUP($A14,'Return Data'!$B$7:$R$2292,3,0)</f>
        <v>44777</v>
      </c>
      <c r="C14" s="60">
        <f>VLOOKUP($A14,'Return Data'!$B$7:$R$2292,4,0)</f>
        <v>1117.9355</v>
      </c>
      <c r="D14" s="60">
        <f>VLOOKUP($A14,'Return Data'!$B$7:$R$2292,5,0)</f>
        <v>4.3624999999999998</v>
      </c>
      <c r="E14" s="61">
        <f t="shared" si="0"/>
        <v>25</v>
      </c>
      <c r="F14" s="60">
        <f>VLOOKUP($A14,'Return Data'!$B$7:$R$2292,6,0)</f>
        <v>4.3559000000000001</v>
      </c>
      <c r="G14" s="61">
        <f t="shared" si="1"/>
        <v>26</v>
      </c>
      <c r="H14" s="60">
        <f>VLOOKUP($A14,'Return Data'!$B$7:$R$2292,7,0)</f>
        <v>4.5533999999999999</v>
      </c>
      <c r="I14" s="61">
        <f t="shared" si="2"/>
        <v>26</v>
      </c>
      <c r="J14" s="60">
        <f>VLOOKUP($A14,'Return Data'!$B$7:$R$2292,8,0)</f>
        <v>4.7702</v>
      </c>
      <c r="K14" s="61">
        <f t="shared" si="3"/>
        <v>26</v>
      </c>
      <c r="L14" s="60">
        <f>VLOOKUP($A14,'Return Data'!$B$7:$R$2292,9,0)</f>
        <v>4.7534000000000001</v>
      </c>
      <c r="M14" s="61">
        <f t="shared" si="4"/>
        <v>23</v>
      </c>
      <c r="N14" s="60">
        <f>VLOOKUP($A14,'Return Data'!$B$7:$R$2292,10,0)</f>
        <v>4.4006999999999996</v>
      </c>
      <c r="O14" s="61">
        <f t="shared" si="5"/>
        <v>26</v>
      </c>
      <c r="P14" s="60">
        <f>VLOOKUP($A14,'Return Data'!$B$7:$R$2292,11,0)</f>
        <v>3.8959999999999999</v>
      </c>
      <c r="Q14" s="61">
        <f t="shared" si="6"/>
        <v>27</v>
      </c>
      <c r="R14" s="60">
        <f>VLOOKUP($A14,'Return Data'!$B$7:$R$2292,12,0)</f>
        <v>3.7349000000000001</v>
      </c>
      <c r="S14" s="61">
        <f t="shared" si="7"/>
        <v>27</v>
      </c>
      <c r="T14" s="60">
        <f>VLOOKUP($A14,'Return Data'!$B$7:$R$2292,13,0)</f>
        <v>3.5895999999999999</v>
      </c>
      <c r="U14" s="61">
        <f t="shared" si="8"/>
        <v>27</v>
      </c>
      <c r="V14" s="60">
        <f>VLOOKUP($A14,'Return Data'!$B$7:$R$2292,17,0)</f>
        <v>3.3653</v>
      </c>
      <c r="W14" s="61">
        <f t="shared" si="10"/>
        <v>20</v>
      </c>
      <c r="X14" s="60"/>
      <c r="Y14" s="61"/>
      <c r="Z14" s="60">
        <f>VLOOKUP($A14,'Return Data'!$B$7:$R$2292,16,0)</f>
        <v>3.7389999999999999</v>
      </c>
      <c r="AA14" s="62">
        <f t="shared" si="9"/>
        <v>17</v>
      </c>
    </row>
    <row r="15" spans="1:27" x14ac:dyDescent="0.3">
      <c r="A15" s="58" t="s">
        <v>1222</v>
      </c>
      <c r="B15" s="59">
        <f>VLOOKUP($A15,'Return Data'!$B$7:$R$2292,3,0)</f>
        <v>44777</v>
      </c>
      <c r="C15" s="60">
        <f>VLOOKUP($A15,'Return Data'!$B$7:$R$2292,4,0)</f>
        <v>1126.3272999999999</v>
      </c>
      <c r="D15" s="60">
        <f>VLOOKUP($A15,'Return Data'!$B$7:$R$2292,5,0)</f>
        <v>4.3624000000000001</v>
      </c>
      <c r="E15" s="61">
        <f t="shared" si="0"/>
        <v>26</v>
      </c>
      <c r="F15" s="60">
        <f>VLOOKUP($A15,'Return Data'!$B$7:$R$2292,6,0)</f>
        <v>4.3634000000000004</v>
      </c>
      <c r="G15" s="61">
        <f t="shared" si="1"/>
        <v>25</v>
      </c>
      <c r="H15" s="60">
        <f>VLOOKUP($A15,'Return Data'!$B$7:$R$2292,7,0)</f>
        <v>4.6081000000000003</v>
      </c>
      <c r="I15" s="61">
        <f t="shared" si="2"/>
        <v>24</v>
      </c>
      <c r="J15" s="60">
        <f>VLOOKUP($A15,'Return Data'!$B$7:$R$2292,8,0)</f>
        <v>4.8047000000000004</v>
      </c>
      <c r="K15" s="61">
        <f t="shared" si="3"/>
        <v>25</v>
      </c>
      <c r="L15" s="60">
        <f>VLOOKUP($A15,'Return Data'!$B$7:$R$2292,9,0)</f>
        <v>4.7145999999999999</v>
      </c>
      <c r="M15" s="61">
        <f t="shared" si="4"/>
        <v>26</v>
      </c>
      <c r="N15" s="60">
        <f>VLOOKUP($A15,'Return Data'!$B$7:$R$2292,10,0)</f>
        <v>4.4180000000000001</v>
      </c>
      <c r="O15" s="61">
        <f t="shared" si="5"/>
        <v>25</v>
      </c>
      <c r="P15" s="60">
        <f>VLOOKUP($A15,'Return Data'!$B$7:$R$2292,11,0)</f>
        <v>3.9239000000000002</v>
      </c>
      <c r="Q15" s="61">
        <f t="shared" si="6"/>
        <v>25</v>
      </c>
      <c r="R15" s="60">
        <f>VLOOKUP($A15,'Return Data'!$B$7:$R$2292,12,0)</f>
        <v>3.7524000000000002</v>
      </c>
      <c r="S15" s="61">
        <f t="shared" si="7"/>
        <v>25</v>
      </c>
      <c r="T15" s="60">
        <f>VLOOKUP($A15,'Return Data'!$B$7:$R$2292,13,0)</f>
        <v>3.6053999999999999</v>
      </c>
      <c r="U15" s="61">
        <f t="shared" si="8"/>
        <v>25</v>
      </c>
      <c r="V15" s="60">
        <f>VLOOKUP($A15,'Return Data'!$B$7:$R$2292,17,0)</f>
        <v>3.3294999999999999</v>
      </c>
      <c r="W15" s="61">
        <f t="shared" si="10"/>
        <v>25</v>
      </c>
      <c r="X15" s="60"/>
      <c r="Y15" s="61"/>
      <c r="Z15" s="60">
        <f>VLOOKUP($A15,'Return Data'!$B$7:$R$2292,16,0)</f>
        <v>3.7353999999999998</v>
      </c>
      <c r="AA15" s="62">
        <f t="shared" si="9"/>
        <v>18</v>
      </c>
    </row>
    <row r="16" spans="1:27" x14ac:dyDescent="0.3">
      <c r="A16" s="58" t="s">
        <v>1224</v>
      </c>
      <c r="B16" s="59">
        <f>VLOOKUP($A16,'Return Data'!$B$7:$R$2292,3,0)</f>
        <v>44777</v>
      </c>
      <c r="C16" s="60">
        <f>VLOOKUP($A16,'Return Data'!$B$7:$R$2292,4,0)</f>
        <v>3203.1913</v>
      </c>
      <c r="D16" s="60">
        <f>VLOOKUP($A16,'Return Data'!$B$7:$R$2292,5,0)</f>
        <v>4.3807</v>
      </c>
      <c r="E16" s="61">
        <f t="shared" si="0"/>
        <v>22</v>
      </c>
      <c r="F16" s="60">
        <f>VLOOKUP($A16,'Return Data'!$B$7:$R$2292,6,0)</f>
        <v>4.4132999999999996</v>
      </c>
      <c r="G16" s="61">
        <f t="shared" si="1"/>
        <v>20</v>
      </c>
      <c r="H16" s="60">
        <f>VLOOKUP($A16,'Return Data'!$B$7:$R$2292,7,0)</f>
        <v>4.6300999999999997</v>
      </c>
      <c r="I16" s="61">
        <f t="shared" si="2"/>
        <v>22</v>
      </c>
      <c r="J16" s="60">
        <f>VLOOKUP($A16,'Return Data'!$B$7:$R$2292,8,0)</f>
        <v>4.9503000000000004</v>
      </c>
      <c r="K16" s="61">
        <f t="shared" si="3"/>
        <v>4</v>
      </c>
      <c r="L16" s="60">
        <f>VLOOKUP($A16,'Return Data'!$B$7:$R$2292,9,0)</f>
        <v>4.7803000000000004</v>
      </c>
      <c r="M16" s="61">
        <f t="shared" si="4"/>
        <v>14</v>
      </c>
      <c r="N16" s="60">
        <f>VLOOKUP($A16,'Return Data'!$B$7:$R$2292,10,0)</f>
        <v>4.4337999999999997</v>
      </c>
      <c r="O16" s="61">
        <f t="shared" si="5"/>
        <v>24</v>
      </c>
      <c r="P16" s="60">
        <f>VLOOKUP($A16,'Return Data'!$B$7:$R$2292,11,0)</f>
        <v>3.9281999999999999</v>
      </c>
      <c r="Q16" s="61">
        <f t="shared" si="6"/>
        <v>24</v>
      </c>
      <c r="R16" s="60">
        <f>VLOOKUP($A16,'Return Data'!$B$7:$R$2292,12,0)</f>
        <v>3.7650999999999999</v>
      </c>
      <c r="S16" s="61">
        <f t="shared" si="7"/>
        <v>23</v>
      </c>
      <c r="T16" s="60">
        <f>VLOOKUP($A16,'Return Data'!$B$7:$R$2292,13,0)</f>
        <v>3.6190000000000002</v>
      </c>
      <c r="U16" s="61">
        <f t="shared" si="8"/>
        <v>23</v>
      </c>
      <c r="V16" s="60">
        <f>VLOOKUP($A16,'Return Data'!$B$7:$R$2292,17,0)</f>
        <v>3.3494999999999999</v>
      </c>
      <c r="W16" s="61">
        <f t="shared" si="10"/>
        <v>23</v>
      </c>
      <c r="X16" s="60">
        <f>VLOOKUP($A16,'Return Data'!$B$7:$R$2292,14,0)</f>
        <v>3.6236999999999999</v>
      </c>
      <c r="Y16" s="61">
        <f>RANK(X16,X$8:X$36,0)</f>
        <v>10</v>
      </c>
      <c r="Z16" s="60">
        <f>VLOOKUP($A16,'Return Data'!$B$7:$R$2292,16,0)</f>
        <v>5.9198000000000004</v>
      </c>
      <c r="AA16" s="62">
        <f t="shared" si="9"/>
        <v>4</v>
      </c>
    </row>
    <row r="17" spans="1:27" x14ac:dyDescent="0.3">
      <c r="A17" s="58" t="s">
        <v>1225</v>
      </c>
      <c r="B17" s="59">
        <f>VLOOKUP($A17,'Return Data'!$B$7:$R$2292,3,0)</f>
        <v>44777</v>
      </c>
      <c r="C17" s="60">
        <f>VLOOKUP($A17,'Return Data'!$B$7:$R$2292,4,0)</f>
        <v>1128.4083000000001</v>
      </c>
      <c r="D17" s="60">
        <f>VLOOKUP($A17,'Return Data'!$B$7:$R$2292,5,0)</f>
        <v>4.4417</v>
      </c>
      <c r="E17" s="61">
        <f t="shared" si="0"/>
        <v>12</v>
      </c>
      <c r="F17" s="60">
        <f>VLOOKUP($A17,'Return Data'!$B$7:$R$2292,6,0)</f>
        <v>4.4503000000000004</v>
      </c>
      <c r="G17" s="61">
        <f t="shared" si="1"/>
        <v>15</v>
      </c>
      <c r="H17" s="60">
        <f>VLOOKUP($A17,'Return Data'!$B$7:$R$2292,7,0)</f>
        <v>4.7652999999999999</v>
      </c>
      <c r="I17" s="61">
        <f t="shared" si="2"/>
        <v>4</v>
      </c>
      <c r="J17" s="60">
        <f>VLOOKUP($A17,'Return Data'!$B$7:$R$2292,8,0)</f>
        <v>4.9229000000000003</v>
      </c>
      <c r="K17" s="61">
        <f t="shared" si="3"/>
        <v>6</v>
      </c>
      <c r="L17" s="60">
        <f>VLOOKUP($A17,'Return Data'!$B$7:$R$2292,9,0)</f>
        <v>4.8098999999999998</v>
      </c>
      <c r="M17" s="61">
        <f t="shared" si="4"/>
        <v>6</v>
      </c>
      <c r="N17" s="60">
        <f>VLOOKUP($A17,'Return Data'!$B$7:$R$2292,10,0)</f>
        <v>4.4797000000000002</v>
      </c>
      <c r="O17" s="61">
        <f t="shared" si="5"/>
        <v>6</v>
      </c>
      <c r="P17" s="60">
        <f>VLOOKUP($A17,'Return Data'!$B$7:$R$2292,11,0)</f>
        <v>3.9998999999999998</v>
      </c>
      <c r="Q17" s="61">
        <f t="shared" si="6"/>
        <v>5</v>
      </c>
      <c r="R17" s="60">
        <f>VLOOKUP($A17,'Return Data'!$B$7:$R$2292,12,0)</f>
        <v>3.8452000000000002</v>
      </c>
      <c r="S17" s="61">
        <f t="shared" si="7"/>
        <v>2</v>
      </c>
      <c r="T17" s="60">
        <f>VLOOKUP($A17,'Return Data'!$B$7:$R$2292,13,0)</f>
        <v>3.7039</v>
      </c>
      <c r="U17" s="61">
        <f t="shared" si="8"/>
        <v>2</v>
      </c>
      <c r="V17" s="60">
        <f>VLOOKUP($A17,'Return Data'!$B$7:$R$2292,17,0)</f>
        <v>3.4350000000000001</v>
      </c>
      <c r="W17" s="61">
        <f t="shared" si="10"/>
        <v>2</v>
      </c>
      <c r="X17" s="60"/>
      <c r="Y17" s="61"/>
      <c r="Z17" s="60">
        <f>VLOOKUP($A17,'Return Data'!$B$7:$R$2292,16,0)</f>
        <v>3.8355000000000001</v>
      </c>
      <c r="AA17" s="62">
        <f t="shared" si="9"/>
        <v>16</v>
      </c>
    </row>
    <row r="18" spans="1:27" x14ac:dyDescent="0.3">
      <c r="A18" s="58" t="s">
        <v>1228</v>
      </c>
      <c r="B18" s="59">
        <f>VLOOKUP($A18,'Return Data'!$B$7:$R$2292,3,0)</f>
        <v>44777</v>
      </c>
      <c r="C18" s="60">
        <f>VLOOKUP($A18,'Return Data'!$B$7:$R$2292,4,0)</f>
        <v>116.2786</v>
      </c>
      <c r="D18" s="60">
        <f>VLOOKUP($A18,'Return Data'!$B$7:$R$2292,5,0)</f>
        <v>4.4264999999999999</v>
      </c>
      <c r="E18" s="61">
        <f t="shared" si="0"/>
        <v>15</v>
      </c>
      <c r="F18" s="60">
        <f>VLOOKUP($A18,'Return Data'!$B$7:$R$2292,6,0)</f>
        <v>4.4695</v>
      </c>
      <c r="G18" s="61">
        <f t="shared" si="1"/>
        <v>13</v>
      </c>
      <c r="H18" s="60">
        <f>VLOOKUP($A18,'Return Data'!$B$7:$R$2292,7,0)</f>
        <v>4.6993</v>
      </c>
      <c r="I18" s="61">
        <f t="shared" si="2"/>
        <v>15</v>
      </c>
      <c r="J18" s="60">
        <f>VLOOKUP($A18,'Return Data'!$B$7:$R$2292,8,0)</f>
        <v>4.8746</v>
      </c>
      <c r="K18" s="61">
        <f t="shared" si="3"/>
        <v>15</v>
      </c>
      <c r="L18" s="60">
        <f>VLOOKUP($A18,'Return Data'!$B$7:$R$2292,9,0)</f>
        <v>4.7652000000000001</v>
      </c>
      <c r="M18" s="61">
        <f t="shared" si="4"/>
        <v>18</v>
      </c>
      <c r="N18" s="60">
        <f>VLOOKUP($A18,'Return Data'!$B$7:$R$2292,10,0)</f>
        <v>4.4539999999999997</v>
      </c>
      <c r="O18" s="61">
        <f t="shared" si="5"/>
        <v>17</v>
      </c>
      <c r="P18" s="60">
        <f>VLOOKUP($A18,'Return Data'!$B$7:$R$2292,11,0)</f>
        <v>3.9634</v>
      </c>
      <c r="Q18" s="61">
        <f t="shared" si="6"/>
        <v>16</v>
      </c>
      <c r="R18" s="60">
        <f>VLOOKUP($A18,'Return Data'!$B$7:$R$2292,12,0)</f>
        <v>3.7907999999999999</v>
      </c>
      <c r="S18" s="61">
        <f t="shared" si="7"/>
        <v>20</v>
      </c>
      <c r="T18" s="60">
        <f>VLOOKUP($A18,'Return Data'!$B$7:$R$2292,13,0)</f>
        <v>3.6404999999999998</v>
      </c>
      <c r="U18" s="61">
        <f t="shared" si="8"/>
        <v>20</v>
      </c>
      <c r="V18" s="60">
        <f>VLOOKUP($A18,'Return Data'!$B$7:$R$2292,17,0)</f>
        <v>3.3677999999999999</v>
      </c>
      <c r="W18" s="61">
        <f t="shared" si="10"/>
        <v>18</v>
      </c>
      <c r="X18" s="60">
        <f>VLOOKUP($A18,'Return Data'!$B$7:$R$2292,14,0)</f>
        <v>3.6398000000000001</v>
      </c>
      <c r="Y18" s="61">
        <f>RANK(X18,X$8:X$36,0)</f>
        <v>9</v>
      </c>
      <c r="Z18" s="60">
        <f>VLOOKUP($A18,'Return Data'!$B$7:$R$2292,16,0)</f>
        <v>4.1325000000000003</v>
      </c>
      <c r="AA18" s="62">
        <f t="shared" si="9"/>
        <v>6</v>
      </c>
    </row>
    <row r="19" spans="1:27" x14ac:dyDescent="0.3">
      <c r="A19" s="58" t="s">
        <v>1229</v>
      </c>
      <c r="B19" s="59">
        <f>VLOOKUP($A19,'Return Data'!$B$7:$R$2292,3,0)</f>
        <v>44777</v>
      </c>
      <c r="C19" s="60">
        <f>VLOOKUP($A19,'Return Data'!$B$7:$R$2292,4,0)</f>
        <v>1150.3372999999999</v>
      </c>
      <c r="D19" s="60">
        <f>VLOOKUP($A19,'Return Data'!$B$7:$R$2292,5,0)</f>
        <v>4.4204999999999997</v>
      </c>
      <c r="E19" s="61">
        <f t="shared" si="0"/>
        <v>16</v>
      </c>
      <c r="F19" s="60">
        <f>VLOOKUP($A19,'Return Data'!$B$7:$R$2292,6,0)</f>
        <v>4.43</v>
      </c>
      <c r="G19" s="61">
        <f t="shared" si="1"/>
        <v>18</v>
      </c>
      <c r="H19" s="60">
        <f>VLOOKUP($A19,'Return Data'!$B$7:$R$2292,7,0)</f>
        <v>4.6425999999999998</v>
      </c>
      <c r="I19" s="61">
        <f t="shared" si="2"/>
        <v>19</v>
      </c>
      <c r="J19" s="60">
        <f>VLOOKUP($A19,'Return Data'!$B$7:$R$2292,8,0)</f>
        <v>4.8639000000000001</v>
      </c>
      <c r="K19" s="61">
        <f t="shared" si="3"/>
        <v>20</v>
      </c>
      <c r="L19" s="60">
        <f>VLOOKUP($A19,'Return Data'!$B$7:$R$2292,9,0)</f>
        <v>4.7622999999999998</v>
      </c>
      <c r="M19" s="61">
        <f t="shared" si="4"/>
        <v>20</v>
      </c>
      <c r="N19" s="60">
        <f>VLOOKUP($A19,'Return Data'!$B$7:$R$2292,10,0)</f>
        <v>4.4673999999999996</v>
      </c>
      <c r="O19" s="61">
        <f t="shared" si="5"/>
        <v>15</v>
      </c>
      <c r="P19" s="60">
        <f>VLOOKUP($A19,'Return Data'!$B$7:$R$2292,11,0)</f>
        <v>3.9704999999999999</v>
      </c>
      <c r="Q19" s="61">
        <f t="shared" si="6"/>
        <v>13</v>
      </c>
      <c r="R19" s="60">
        <f>VLOOKUP($A19,'Return Data'!$B$7:$R$2292,12,0)</f>
        <v>3.8020999999999998</v>
      </c>
      <c r="S19" s="61">
        <f t="shared" si="7"/>
        <v>14</v>
      </c>
      <c r="T19" s="60">
        <f>VLOOKUP($A19,'Return Data'!$B$7:$R$2292,13,0)</f>
        <v>3.6493000000000002</v>
      </c>
      <c r="U19" s="61">
        <f t="shared" si="8"/>
        <v>15</v>
      </c>
      <c r="V19" s="60">
        <f>VLOOKUP($A19,'Return Data'!$B$7:$R$2292,17,0)</f>
        <v>3.3715000000000002</v>
      </c>
      <c r="W19" s="61">
        <f t="shared" si="10"/>
        <v>17</v>
      </c>
      <c r="X19" s="60">
        <f>VLOOKUP($A19,'Return Data'!$B$7:$R$2292,14,0)</f>
        <v>3.6478999999999999</v>
      </c>
      <c r="Y19" s="61">
        <f>RANK(X19,X$8:X$36,0)</f>
        <v>6</v>
      </c>
      <c r="Z19" s="60">
        <f>VLOOKUP($A19,'Return Data'!$B$7:$R$2292,16,0)</f>
        <v>4.0296000000000003</v>
      </c>
      <c r="AA19" s="62">
        <f t="shared" si="9"/>
        <v>10</v>
      </c>
    </row>
    <row r="20" spans="1:27" x14ac:dyDescent="0.3">
      <c r="A20" s="58" t="s">
        <v>1231</v>
      </c>
      <c r="B20" s="59">
        <f>VLOOKUP($A20,'Return Data'!$B$7:$R$2292,3,0)</f>
        <v>44777</v>
      </c>
      <c r="C20" s="60">
        <f>VLOOKUP($A20,'Return Data'!$B$7:$R$2292,4,0)</f>
        <v>1117.0625</v>
      </c>
      <c r="D20" s="60">
        <f>VLOOKUP($A20,'Return Data'!$B$7:$R$2292,5,0)</f>
        <v>4.2842000000000002</v>
      </c>
      <c r="E20" s="61">
        <f t="shared" si="0"/>
        <v>27</v>
      </c>
      <c r="F20" s="60">
        <f>VLOOKUP($A20,'Return Data'!$B$7:$R$2292,6,0)</f>
        <v>4.2775999999999996</v>
      </c>
      <c r="G20" s="61">
        <f t="shared" si="1"/>
        <v>28</v>
      </c>
      <c r="H20" s="60">
        <f>VLOOKUP($A20,'Return Data'!$B$7:$R$2292,7,0)</f>
        <v>4.4886999999999997</v>
      </c>
      <c r="I20" s="61">
        <f t="shared" si="2"/>
        <v>28</v>
      </c>
      <c r="J20" s="60">
        <f>VLOOKUP($A20,'Return Data'!$B$7:$R$2292,8,0)</f>
        <v>4.7320000000000002</v>
      </c>
      <c r="K20" s="61">
        <f t="shared" si="3"/>
        <v>27</v>
      </c>
      <c r="L20" s="60">
        <f>VLOOKUP($A20,'Return Data'!$B$7:$R$2292,9,0)</f>
        <v>4.6180000000000003</v>
      </c>
      <c r="M20" s="61">
        <f t="shared" si="4"/>
        <v>29</v>
      </c>
      <c r="N20" s="60">
        <f>VLOOKUP($A20,'Return Data'!$B$7:$R$2292,10,0)</f>
        <v>4.3963000000000001</v>
      </c>
      <c r="O20" s="61">
        <f t="shared" si="5"/>
        <v>27</v>
      </c>
      <c r="P20" s="60">
        <f>VLOOKUP($A20,'Return Data'!$B$7:$R$2292,11,0)</f>
        <v>3.8706999999999998</v>
      </c>
      <c r="Q20" s="61">
        <f t="shared" si="6"/>
        <v>28</v>
      </c>
      <c r="R20" s="60">
        <f>VLOOKUP($A20,'Return Data'!$B$7:$R$2292,12,0)</f>
        <v>3.7075</v>
      </c>
      <c r="S20" s="61">
        <f t="shared" si="7"/>
        <v>28</v>
      </c>
      <c r="T20" s="60">
        <f>VLOOKUP($A20,'Return Data'!$B$7:$R$2292,13,0)</f>
        <v>3.5615999999999999</v>
      </c>
      <c r="U20" s="61">
        <f t="shared" si="8"/>
        <v>28</v>
      </c>
      <c r="V20" s="60">
        <f>VLOOKUP($A20,'Return Data'!$B$7:$R$2292,17,0)</f>
        <v>3.3012999999999999</v>
      </c>
      <c r="W20" s="61">
        <f t="shared" si="10"/>
        <v>27</v>
      </c>
      <c r="X20" s="60"/>
      <c r="Y20" s="61"/>
      <c r="Z20" s="60">
        <f>VLOOKUP($A20,'Return Data'!$B$7:$R$2292,16,0)</f>
        <v>3.6636000000000002</v>
      </c>
      <c r="AA20" s="62">
        <f t="shared" si="9"/>
        <v>23</v>
      </c>
    </row>
    <row r="21" spans="1:27" x14ac:dyDescent="0.3">
      <c r="A21" s="58" t="s">
        <v>1233</v>
      </c>
      <c r="B21" s="59">
        <f>VLOOKUP($A21,'Return Data'!$B$7:$R$2292,3,0)</f>
        <v>44777</v>
      </c>
      <c r="C21" s="60">
        <f>VLOOKUP($A21,'Return Data'!$B$7:$R$2292,4,0)</f>
        <v>1090.0824</v>
      </c>
      <c r="D21" s="60">
        <f>VLOOKUP($A21,'Return Data'!$B$7:$R$2292,5,0)</f>
        <v>4.3936000000000002</v>
      </c>
      <c r="E21" s="61">
        <f t="shared" si="0"/>
        <v>21</v>
      </c>
      <c r="F21" s="60">
        <f>VLOOKUP($A21,'Return Data'!$B$7:$R$2292,6,0)</f>
        <v>4.4013999999999998</v>
      </c>
      <c r="G21" s="61">
        <f t="shared" si="1"/>
        <v>23</v>
      </c>
      <c r="H21" s="60">
        <f>VLOOKUP($A21,'Return Data'!$B$7:$R$2292,7,0)</f>
        <v>4.6387</v>
      </c>
      <c r="I21" s="61">
        <f t="shared" si="2"/>
        <v>20</v>
      </c>
      <c r="J21" s="60">
        <f>VLOOKUP($A21,'Return Data'!$B$7:$R$2292,8,0)</f>
        <v>4.8436000000000003</v>
      </c>
      <c r="K21" s="61">
        <f t="shared" si="3"/>
        <v>22</v>
      </c>
      <c r="L21" s="60">
        <f>VLOOKUP($A21,'Return Data'!$B$7:$R$2292,9,0)</f>
        <v>4.7449000000000003</v>
      </c>
      <c r="M21" s="61">
        <f t="shared" si="4"/>
        <v>24</v>
      </c>
      <c r="N21" s="60">
        <f>VLOOKUP($A21,'Return Data'!$B$7:$R$2292,10,0)</f>
        <v>4.4634999999999998</v>
      </c>
      <c r="O21" s="61">
        <f t="shared" si="5"/>
        <v>16</v>
      </c>
      <c r="P21" s="60">
        <f>VLOOKUP($A21,'Return Data'!$B$7:$R$2292,11,0)</f>
        <v>3.9577</v>
      </c>
      <c r="Q21" s="61">
        <f t="shared" si="6"/>
        <v>19</v>
      </c>
      <c r="R21" s="60">
        <f>VLOOKUP($A21,'Return Data'!$B$7:$R$2292,12,0)</f>
        <v>3.7959999999999998</v>
      </c>
      <c r="S21" s="61">
        <f t="shared" si="7"/>
        <v>18</v>
      </c>
      <c r="T21" s="60">
        <f>VLOOKUP($A21,'Return Data'!$B$7:$R$2292,13,0)</f>
        <v>3.645</v>
      </c>
      <c r="U21" s="61">
        <f t="shared" si="8"/>
        <v>19</v>
      </c>
      <c r="V21" s="60">
        <f>VLOOKUP($A21,'Return Data'!$B$7:$R$2292,17,0)</f>
        <v>3.3652000000000002</v>
      </c>
      <c r="W21" s="61">
        <f t="shared" si="10"/>
        <v>21</v>
      </c>
      <c r="X21" s="60"/>
      <c r="Y21" s="61"/>
      <c r="Z21" s="60">
        <f>VLOOKUP($A21,'Return Data'!$B$7:$R$2292,16,0)</f>
        <v>3.4096000000000002</v>
      </c>
      <c r="AA21" s="62">
        <f t="shared" si="9"/>
        <v>29</v>
      </c>
    </row>
    <row r="22" spans="1:27" x14ac:dyDescent="0.3">
      <c r="A22" s="58" t="s">
        <v>1235</v>
      </c>
      <c r="B22" s="59">
        <f>VLOOKUP($A22,'Return Data'!$B$7:$R$2292,3,0)</f>
        <v>44777</v>
      </c>
      <c r="C22" s="60">
        <f>VLOOKUP($A22,'Return Data'!$B$7:$R$2292,4,0)</f>
        <v>1099.9876999999999</v>
      </c>
      <c r="D22" s="60">
        <f>VLOOKUP($A22,'Return Data'!$B$7:$R$2292,5,0)</f>
        <v>4.2709999999999999</v>
      </c>
      <c r="E22" s="61">
        <f t="shared" si="0"/>
        <v>28</v>
      </c>
      <c r="F22" s="60">
        <f>VLOOKUP($A22,'Return Data'!$B$7:$R$2292,6,0)</f>
        <v>4.2808999999999999</v>
      </c>
      <c r="G22" s="61">
        <f t="shared" si="1"/>
        <v>27</v>
      </c>
      <c r="H22" s="60">
        <f>VLOOKUP($A22,'Return Data'!$B$7:$R$2292,7,0)</f>
        <v>4.5053000000000001</v>
      </c>
      <c r="I22" s="61">
        <f t="shared" si="2"/>
        <v>27</v>
      </c>
      <c r="J22" s="60">
        <f>VLOOKUP($A22,'Return Data'!$B$7:$R$2292,8,0)</f>
        <v>4.7171000000000003</v>
      </c>
      <c r="K22" s="61">
        <f t="shared" si="3"/>
        <v>28</v>
      </c>
      <c r="L22" s="60">
        <f>VLOOKUP($A22,'Return Data'!$B$7:$R$2292,9,0)</f>
        <v>4.6574</v>
      </c>
      <c r="M22" s="61">
        <f t="shared" si="4"/>
        <v>28</v>
      </c>
      <c r="N22" s="60">
        <f>VLOOKUP($A22,'Return Data'!$B$7:$R$2292,10,0)</f>
        <v>4.3476999999999997</v>
      </c>
      <c r="O22" s="61">
        <f t="shared" si="5"/>
        <v>29</v>
      </c>
      <c r="P22" s="60">
        <f>VLOOKUP($A22,'Return Data'!$B$7:$R$2292,11,0)</f>
        <v>3.9026999999999998</v>
      </c>
      <c r="Q22" s="61">
        <f t="shared" si="6"/>
        <v>26</v>
      </c>
      <c r="R22" s="60">
        <f>VLOOKUP($A22,'Return Data'!$B$7:$R$2292,12,0)</f>
        <v>3.7404000000000002</v>
      </c>
      <c r="S22" s="61">
        <f t="shared" si="7"/>
        <v>26</v>
      </c>
      <c r="T22" s="60">
        <f>VLOOKUP($A22,'Return Data'!$B$7:$R$2292,13,0)</f>
        <v>3.5911</v>
      </c>
      <c r="U22" s="61">
        <f t="shared" si="8"/>
        <v>26</v>
      </c>
      <c r="V22" s="60">
        <f>VLOOKUP($A22,'Return Data'!$B$7:$R$2292,17,0)</f>
        <v>3.3159000000000001</v>
      </c>
      <c r="W22" s="61">
        <f t="shared" si="10"/>
        <v>26</v>
      </c>
      <c r="X22" s="60"/>
      <c r="Y22" s="61"/>
      <c r="Z22" s="60">
        <f>VLOOKUP($A22,'Return Data'!$B$7:$R$2292,16,0)</f>
        <v>3.4864000000000002</v>
      </c>
      <c r="AA22" s="62">
        <f t="shared" si="9"/>
        <v>28</v>
      </c>
    </row>
    <row r="23" spans="1:27" x14ac:dyDescent="0.3">
      <c r="A23" s="58" t="s">
        <v>1237</v>
      </c>
      <c r="B23" s="59">
        <f>VLOOKUP($A23,'Return Data'!$B$7:$R$2292,3,0)</f>
        <v>44777</v>
      </c>
      <c r="C23" s="60">
        <f>VLOOKUP($A23,'Return Data'!$B$7:$R$2292,4,0)</f>
        <v>1096.1769999999999</v>
      </c>
      <c r="D23" s="60">
        <f>VLOOKUP($A23,'Return Data'!$B$7:$R$2292,5,0)</f>
        <v>4.3692000000000002</v>
      </c>
      <c r="E23" s="61">
        <f t="shared" si="0"/>
        <v>24</v>
      </c>
      <c r="F23" s="60">
        <f>VLOOKUP($A23,'Return Data'!$B$7:$R$2292,6,0)</f>
        <v>4.4001999999999999</v>
      </c>
      <c r="G23" s="61">
        <f t="shared" si="1"/>
        <v>24</v>
      </c>
      <c r="H23" s="60">
        <f>VLOOKUP($A23,'Return Data'!$B$7:$R$2292,7,0)</f>
        <v>4.6082000000000001</v>
      </c>
      <c r="I23" s="61">
        <f t="shared" si="2"/>
        <v>23</v>
      </c>
      <c r="J23" s="60">
        <f>VLOOKUP($A23,'Return Data'!$B$7:$R$2292,8,0)</f>
        <v>4.8304</v>
      </c>
      <c r="K23" s="61">
        <f t="shared" si="3"/>
        <v>24</v>
      </c>
      <c r="L23" s="60">
        <f>VLOOKUP($A23,'Return Data'!$B$7:$R$2292,9,0)</f>
        <v>4.7689000000000004</v>
      </c>
      <c r="M23" s="61">
        <f t="shared" si="4"/>
        <v>17</v>
      </c>
      <c r="N23" s="60">
        <f>VLOOKUP($A23,'Return Data'!$B$7:$R$2292,10,0)</f>
        <v>4.4433999999999996</v>
      </c>
      <c r="O23" s="61">
        <f t="shared" si="5"/>
        <v>21</v>
      </c>
      <c r="P23" s="60">
        <f>VLOOKUP($A23,'Return Data'!$B$7:$R$2292,11,0)</f>
        <v>3.9472</v>
      </c>
      <c r="Q23" s="61">
        <f t="shared" si="6"/>
        <v>22</v>
      </c>
      <c r="R23" s="60">
        <f>VLOOKUP($A23,'Return Data'!$B$7:$R$2292,12,0)</f>
        <v>3.7982</v>
      </c>
      <c r="S23" s="61">
        <f t="shared" si="7"/>
        <v>16</v>
      </c>
      <c r="T23" s="60">
        <f>VLOOKUP($A23,'Return Data'!$B$7:$R$2292,13,0)</f>
        <v>3.6539999999999999</v>
      </c>
      <c r="U23" s="61">
        <f t="shared" si="8"/>
        <v>14</v>
      </c>
      <c r="V23" s="60">
        <f>VLOOKUP($A23,'Return Data'!$B$7:$R$2292,17,0)</f>
        <v>3.3950999999999998</v>
      </c>
      <c r="W23" s="61">
        <f t="shared" si="10"/>
        <v>7</v>
      </c>
      <c r="X23" s="60"/>
      <c r="Y23" s="61"/>
      <c r="Z23" s="60">
        <f>VLOOKUP($A23,'Return Data'!$B$7:$R$2292,16,0)</f>
        <v>3.4975000000000001</v>
      </c>
      <c r="AA23" s="62">
        <f t="shared" si="9"/>
        <v>27</v>
      </c>
    </row>
    <row r="24" spans="1:27" x14ac:dyDescent="0.3">
      <c r="A24" s="58" t="s">
        <v>1239</v>
      </c>
      <c r="B24" s="59">
        <f>VLOOKUP($A24,'Return Data'!$B$7:$R$2292,3,0)</f>
        <v>44777</v>
      </c>
      <c r="C24" s="60">
        <f>VLOOKUP($A24,'Return Data'!$B$7:$R$2292,4,0)</f>
        <v>1150.4255000000001</v>
      </c>
      <c r="D24" s="60">
        <f>VLOOKUP($A24,'Return Data'!$B$7:$R$2292,5,0)</f>
        <v>4.4105999999999996</v>
      </c>
      <c r="E24" s="61">
        <f t="shared" si="0"/>
        <v>17</v>
      </c>
      <c r="F24" s="60">
        <f>VLOOKUP($A24,'Return Data'!$B$7:$R$2292,6,0)</f>
        <v>4.5006000000000004</v>
      </c>
      <c r="G24" s="61">
        <f t="shared" si="1"/>
        <v>8</v>
      </c>
      <c r="H24" s="60">
        <f>VLOOKUP($A24,'Return Data'!$B$7:$R$2292,7,0)</f>
        <v>4.7285000000000004</v>
      </c>
      <c r="I24" s="61">
        <f t="shared" si="2"/>
        <v>11</v>
      </c>
      <c r="J24" s="60">
        <f>VLOOKUP($A24,'Return Data'!$B$7:$R$2292,8,0)</f>
        <v>4.9038000000000004</v>
      </c>
      <c r="K24" s="61">
        <f t="shared" si="3"/>
        <v>12</v>
      </c>
      <c r="L24" s="60">
        <f>VLOOKUP($A24,'Return Data'!$B$7:$R$2292,9,0)</f>
        <v>4.7930000000000001</v>
      </c>
      <c r="M24" s="61">
        <f t="shared" si="4"/>
        <v>12</v>
      </c>
      <c r="N24" s="60">
        <f>VLOOKUP($A24,'Return Data'!$B$7:$R$2292,10,0)</f>
        <v>4.4752999999999998</v>
      </c>
      <c r="O24" s="61">
        <f t="shared" si="5"/>
        <v>10</v>
      </c>
      <c r="P24" s="60">
        <f>VLOOKUP($A24,'Return Data'!$B$7:$R$2292,11,0)</f>
        <v>3.9817999999999998</v>
      </c>
      <c r="Q24" s="61">
        <f t="shared" si="6"/>
        <v>9</v>
      </c>
      <c r="R24" s="60">
        <f>VLOOKUP($A24,'Return Data'!$B$7:$R$2292,12,0)</f>
        <v>3.8105000000000002</v>
      </c>
      <c r="S24" s="61">
        <f t="shared" si="7"/>
        <v>12</v>
      </c>
      <c r="T24" s="60">
        <f>VLOOKUP($A24,'Return Data'!$B$7:$R$2292,13,0)</f>
        <v>3.6553</v>
      </c>
      <c r="U24" s="61">
        <f t="shared" si="8"/>
        <v>13</v>
      </c>
      <c r="V24" s="60">
        <f>VLOOKUP($A24,'Return Data'!$B$7:$R$2292,17,0)</f>
        <v>3.3742000000000001</v>
      </c>
      <c r="W24" s="61">
        <f t="shared" si="10"/>
        <v>16</v>
      </c>
      <c r="X24" s="60">
        <f>VLOOKUP($A24,'Return Data'!$B$7:$R$2292,14,0)</f>
        <v>3.6473</v>
      </c>
      <c r="Y24" s="61">
        <f>RANK(X24,X$8:X$36,0)</f>
        <v>7</v>
      </c>
      <c r="Z24" s="60">
        <f>VLOOKUP($A24,'Return Data'!$B$7:$R$2292,16,0)</f>
        <v>4.0224000000000002</v>
      </c>
      <c r="AA24" s="62">
        <f t="shared" si="9"/>
        <v>11</v>
      </c>
    </row>
    <row r="25" spans="1:27" x14ac:dyDescent="0.3">
      <c r="A25" s="58" t="s">
        <v>1241</v>
      </c>
      <c r="B25" s="59">
        <f>VLOOKUP($A25,'Return Data'!$B$7:$R$2292,3,0)</f>
        <v>44777</v>
      </c>
      <c r="C25" s="60">
        <f>VLOOKUP($A25,'Return Data'!$B$7:$R$2292,4,0)</f>
        <v>2804.1595000000002</v>
      </c>
      <c r="D25" s="60">
        <f>VLOOKUP($A25,'Return Data'!$B$7:$R$2292,5,0)</f>
        <v>4.4717000000000002</v>
      </c>
      <c r="E25" s="61">
        <f t="shared" si="0"/>
        <v>7</v>
      </c>
      <c r="F25" s="60">
        <f>VLOOKUP($A25,'Return Data'!$B$7:$R$2292,6,0)</f>
        <v>4.5357000000000003</v>
      </c>
      <c r="G25" s="61">
        <f t="shared" si="1"/>
        <v>6</v>
      </c>
      <c r="H25" s="60">
        <f>VLOOKUP($A25,'Return Data'!$B$7:$R$2292,7,0)</f>
        <v>4.7382</v>
      </c>
      <c r="I25" s="61">
        <f t="shared" si="2"/>
        <v>9</v>
      </c>
      <c r="J25" s="60">
        <f>VLOOKUP($A25,'Return Data'!$B$7:$R$2292,8,0)</f>
        <v>4.8802000000000003</v>
      </c>
      <c r="K25" s="61">
        <f t="shared" si="3"/>
        <v>14</v>
      </c>
      <c r="L25" s="60">
        <f>VLOOKUP($A25,'Return Data'!$B$7:$R$2292,9,0)</f>
        <v>4.7607999999999997</v>
      </c>
      <c r="M25" s="61">
        <f t="shared" si="4"/>
        <v>21</v>
      </c>
      <c r="N25" s="60">
        <f>VLOOKUP($A25,'Return Data'!$B$7:$R$2292,10,0)</f>
        <v>4.4413999999999998</v>
      </c>
      <c r="O25" s="61">
        <f t="shared" si="5"/>
        <v>22</v>
      </c>
      <c r="P25" s="60">
        <f>VLOOKUP($A25,'Return Data'!$B$7:$R$2292,11,0)</f>
        <v>3.9489999999999998</v>
      </c>
      <c r="Q25" s="61">
        <f t="shared" si="6"/>
        <v>21</v>
      </c>
      <c r="R25" s="60">
        <f>VLOOKUP($A25,'Return Data'!$B$7:$R$2292,12,0)</f>
        <v>3.7906</v>
      </c>
      <c r="S25" s="61">
        <f t="shared" si="7"/>
        <v>21</v>
      </c>
      <c r="T25" s="60">
        <f>VLOOKUP($A25,'Return Data'!$B$7:$R$2292,13,0)</f>
        <v>3.6454</v>
      </c>
      <c r="U25" s="61">
        <f t="shared" si="8"/>
        <v>18</v>
      </c>
      <c r="V25" s="60">
        <f>VLOOKUP($A25,'Return Data'!$B$7:$R$2292,17,0)</f>
        <v>3.3784000000000001</v>
      </c>
      <c r="W25" s="61">
        <f t="shared" si="10"/>
        <v>14</v>
      </c>
      <c r="X25" s="60">
        <f>VLOOKUP($A25,'Return Data'!$B$7:$R$2292,14,0)</f>
        <v>3.6652999999999998</v>
      </c>
      <c r="Y25" s="61">
        <f>RANK(X25,X$8:X$36,0)</f>
        <v>5</v>
      </c>
      <c r="Z25" s="60">
        <f>VLOOKUP($A25,'Return Data'!$B$7:$R$2292,16,0)</f>
        <v>6.2847999999999997</v>
      </c>
      <c r="AA25" s="62">
        <f t="shared" si="9"/>
        <v>1</v>
      </c>
    </row>
    <row r="26" spans="1:27" x14ac:dyDescent="0.3">
      <c r="A26" s="58" t="s">
        <v>1243</v>
      </c>
      <c r="B26" s="59">
        <f>VLOOKUP($A26,'Return Data'!$B$7:$R$2292,3,0)</f>
        <v>44777</v>
      </c>
      <c r="C26" s="60">
        <f>VLOOKUP($A26,'Return Data'!$B$7:$R$2292,4,0)</f>
        <v>1118.1516999999999</v>
      </c>
      <c r="D26" s="60">
        <f>VLOOKUP($A26,'Return Data'!$B$7:$R$2292,5,0)</f>
        <v>4.4268999999999998</v>
      </c>
      <c r="E26" s="61">
        <f t="shared" si="0"/>
        <v>14</v>
      </c>
      <c r="F26" s="60">
        <f>VLOOKUP($A26,'Return Data'!$B$7:$R$2292,6,0)</f>
        <v>4.4127999999999998</v>
      </c>
      <c r="G26" s="61">
        <f t="shared" si="1"/>
        <v>21</v>
      </c>
      <c r="H26" s="60">
        <f>VLOOKUP($A26,'Return Data'!$B$7:$R$2292,7,0)</f>
        <v>4.6067999999999998</v>
      </c>
      <c r="I26" s="61">
        <f t="shared" si="2"/>
        <v>25</v>
      </c>
      <c r="J26" s="60">
        <f>VLOOKUP($A26,'Return Data'!$B$7:$R$2292,8,0)</f>
        <v>4.8624000000000001</v>
      </c>
      <c r="K26" s="61">
        <f t="shared" si="3"/>
        <v>21</v>
      </c>
      <c r="L26" s="60">
        <f>VLOOKUP($A26,'Return Data'!$B$7:$R$2292,9,0)</f>
        <v>4.8992000000000004</v>
      </c>
      <c r="M26" s="61">
        <f t="shared" si="4"/>
        <v>2</v>
      </c>
      <c r="N26" s="60">
        <f>VLOOKUP($A26,'Return Data'!$B$7:$R$2292,10,0)</f>
        <v>4.5284000000000004</v>
      </c>
      <c r="O26" s="61">
        <f t="shared" si="5"/>
        <v>2</v>
      </c>
      <c r="P26" s="60">
        <f>VLOOKUP($A26,'Return Data'!$B$7:$R$2292,11,0)</f>
        <v>4.0121000000000002</v>
      </c>
      <c r="Q26" s="61">
        <f t="shared" si="6"/>
        <v>3</v>
      </c>
      <c r="R26" s="60">
        <f>VLOOKUP($A26,'Return Data'!$B$7:$R$2292,12,0)</f>
        <v>3.8448000000000002</v>
      </c>
      <c r="S26" s="61">
        <f t="shared" si="7"/>
        <v>3</v>
      </c>
      <c r="T26" s="60">
        <f>VLOOKUP($A26,'Return Data'!$B$7:$R$2292,13,0)</f>
        <v>3.6913</v>
      </c>
      <c r="U26" s="61">
        <f t="shared" si="8"/>
        <v>5</v>
      </c>
      <c r="V26" s="60">
        <f>VLOOKUP($A26,'Return Data'!$B$7:$R$2292,17,0)</f>
        <v>3.4003000000000001</v>
      </c>
      <c r="W26" s="61">
        <f t="shared" si="10"/>
        <v>6</v>
      </c>
      <c r="X26" s="60"/>
      <c r="Y26" s="61"/>
      <c r="Z26" s="60">
        <f>VLOOKUP($A26,'Return Data'!$B$7:$R$2292,16,0)</f>
        <v>3.7115</v>
      </c>
      <c r="AA26" s="62">
        <f t="shared" si="9"/>
        <v>20</v>
      </c>
    </row>
    <row r="27" spans="1:27" x14ac:dyDescent="0.3">
      <c r="A27" s="58" t="s">
        <v>1245</v>
      </c>
      <c r="B27" s="59">
        <f>VLOOKUP($A27,'Return Data'!$B$7:$R$2292,3,0)</f>
        <v>44777</v>
      </c>
      <c r="C27" s="60">
        <f>VLOOKUP($A27,'Return Data'!$B$7:$R$2292,4,0)</f>
        <v>1116.5293999999999</v>
      </c>
      <c r="D27" s="60">
        <f>VLOOKUP($A27,'Return Data'!$B$7:$R$2292,5,0)</f>
        <v>4.5315000000000003</v>
      </c>
      <c r="E27" s="61">
        <f t="shared" si="0"/>
        <v>3</v>
      </c>
      <c r="F27" s="60">
        <f>VLOOKUP($A27,'Return Data'!$B$7:$R$2292,6,0)</f>
        <v>4.5412999999999997</v>
      </c>
      <c r="G27" s="61">
        <f t="shared" si="1"/>
        <v>5</v>
      </c>
      <c r="H27" s="60">
        <f>VLOOKUP($A27,'Return Data'!$B$7:$R$2292,7,0)</f>
        <v>4.7636000000000003</v>
      </c>
      <c r="I27" s="61">
        <f t="shared" si="2"/>
        <v>5</v>
      </c>
      <c r="J27" s="60">
        <f>VLOOKUP($A27,'Return Data'!$B$7:$R$2292,8,0)</f>
        <v>4.9428000000000001</v>
      </c>
      <c r="K27" s="61">
        <f t="shared" si="3"/>
        <v>5</v>
      </c>
      <c r="L27" s="60">
        <f>VLOOKUP($A27,'Return Data'!$B$7:$R$2292,9,0)</f>
        <v>4.8009000000000004</v>
      </c>
      <c r="M27" s="61">
        <f t="shared" si="4"/>
        <v>7</v>
      </c>
      <c r="N27" s="60">
        <f>VLOOKUP($A27,'Return Data'!$B$7:$R$2292,10,0)</f>
        <v>4.4873000000000003</v>
      </c>
      <c r="O27" s="61">
        <f t="shared" si="5"/>
        <v>5</v>
      </c>
      <c r="P27" s="60">
        <f>VLOOKUP($A27,'Return Data'!$B$7:$R$2292,11,0)</f>
        <v>3.9950000000000001</v>
      </c>
      <c r="Q27" s="61">
        <f t="shared" si="6"/>
        <v>7</v>
      </c>
      <c r="R27" s="60">
        <f>VLOOKUP($A27,'Return Data'!$B$7:$R$2292,12,0)</f>
        <v>3.8445999999999998</v>
      </c>
      <c r="S27" s="61">
        <f t="shared" si="7"/>
        <v>4</v>
      </c>
      <c r="T27" s="60">
        <f>VLOOKUP($A27,'Return Data'!$B$7:$R$2292,13,0)</f>
        <v>3.6991999999999998</v>
      </c>
      <c r="U27" s="61">
        <f t="shared" si="8"/>
        <v>3</v>
      </c>
      <c r="V27" s="60">
        <f>VLOOKUP($A27,'Return Data'!$B$7:$R$2292,17,0)</f>
        <v>3.4211</v>
      </c>
      <c r="W27" s="61">
        <f t="shared" si="10"/>
        <v>4</v>
      </c>
      <c r="X27" s="60"/>
      <c r="Y27" s="61"/>
      <c r="Z27" s="60">
        <f>VLOOKUP($A27,'Return Data'!$B$7:$R$2292,16,0)</f>
        <v>3.6978</v>
      </c>
      <c r="AA27" s="62">
        <f t="shared" si="9"/>
        <v>21</v>
      </c>
    </row>
    <row r="28" spans="1:27" x14ac:dyDescent="0.3">
      <c r="A28" s="58" t="s">
        <v>1247</v>
      </c>
      <c r="B28" s="59">
        <f>VLOOKUP($A28,'Return Data'!$B$7:$R$2292,3,0)</f>
        <v>44777</v>
      </c>
      <c r="C28" s="60">
        <f>VLOOKUP($A28,'Return Data'!$B$7:$R$2292,4,0)</f>
        <v>1105.4219000000001</v>
      </c>
      <c r="D28" s="60">
        <f>VLOOKUP($A28,'Return Data'!$B$7:$R$2292,5,0)</f>
        <v>4.5274999999999999</v>
      </c>
      <c r="E28" s="61">
        <f t="shared" si="0"/>
        <v>4</v>
      </c>
      <c r="F28" s="60">
        <f>VLOOKUP($A28,'Return Data'!$B$7:$R$2292,6,0)</f>
        <v>4.5528000000000004</v>
      </c>
      <c r="G28" s="61">
        <f t="shared" si="1"/>
        <v>4</v>
      </c>
      <c r="H28" s="60">
        <f>VLOOKUP($A28,'Return Data'!$B$7:$R$2292,7,0)</f>
        <v>4.7836999999999996</v>
      </c>
      <c r="I28" s="61">
        <f t="shared" si="2"/>
        <v>3</v>
      </c>
      <c r="J28" s="60">
        <f>VLOOKUP($A28,'Return Data'!$B$7:$R$2292,8,0)</f>
        <v>4.9546999999999999</v>
      </c>
      <c r="K28" s="61">
        <f t="shared" si="3"/>
        <v>3</v>
      </c>
      <c r="L28" s="60">
        <f>VLOOKUP($A28,'Return Data'!$B$7:$R$2292,9,0)</f>
        <v>4.8</v>
      </c>
      <c r="M28" s="61">
        <f t="shared" si="4"/>
        <v>8</v>
      </c>
      <c r="N28" s="60">
        <f>VLOOKUP($A28,'Return Data'!$B$7:$R$2292,10,0)</f>
        <v>4.4734999999999996</v>
      </c>
      <c r="O28" s="61">
        <f t="shared" si="5"/>
        <v>11</v>
      </c>
      <c r="P28" s="60">
        <f>VLOOKUP($A28,'Return Data'!$B$7:$R$2292,11,0)</f>
        <v>3.9971999999999999</v>
      </c>
      <c r="Q28" s="61">
        <f t="shared" si="6"/>
        <v>6</v>
      </c>
      <c r="R28" s="60">
        <f>VLOOKUP($A28,'Return Data'!$B$7:$R$2292,12,0)</f>
        <v>3.8391999999999999</v>
      </c>
      <c r="S28" s="61">
        <f t="shared" si="7"/>
        <v>6</v>
      </c>
      <c r="T28" s="60">
        <f>VLOOKUP($A28,'Return Data'!$B$7:$R$2292,13,0)</f>
        <v>3.6939000000000002</v>
      </c>
      <c r="U28" s="61">
        <f t="shared" si="8"/>
        <v>4</v>
      </c>
      <c r="V28" s="60">
        <f>VLOOKUP($A28,'Return Data'!$B$7:$R$2292,17,0)</f>
        <v>3.4375</v>
      </c>
      <c r="W28" s="61">
        <f t="shared" si="10"/>
        <v>1</v>
      </c>
      <c r="X28" s="60"/>
      <c r="Y28" s="61"/>
      <c r="Z28" s="60">
        <f>VLOOKUP($A28,'Return Data'!$B$7:$R$2292,16,0)</f>
        <v>3.6371000000000002</v>
      </c>
      <c r="AA28" s="62">
        <f t="shared" si="9"/>
        <v>24</v>
      </c>
    </row>
    <row r="29" spans="1:27" x14ac:dyDescent="0.3">
      <c r="A29" s="58" t="s">
        <v>1249</v>
      </c>
      <c r="B29" s="59">
        <f>VLOOKUP($A29,'Return Data'!$B$7:$R$2292,3,0)</f>
        <v>44777</v>
      </c>
      <c r="C29" s="60">
        <f>VLOOKUP($A29,'Return Data'!$B$7:$R$2292,4,0)</f>
        <v>115.7903</v>
      </c>
      <c r="D29" s="60">
        <f>VLOOKUP($A29,'Return Data'!$B$7:$R$2292,5,0)</f>
        <v>4.4451999999999998</v>
      </c>
      <c r="E29" s="61">
        <f t="shared" si="0"/>
        <v>11</v>
      </c>
      <c r="F29" s="60">
        <f>VLOOKUP($A29,'Return Data'!$B$7:$R$2292,6,0)</f>
        <v>4.4988999999999999</v>
      </c>
      <c r="G29" s="61">
        <f t="shared" si="1"/>
        <v>9</v>
      </c>
      <c r="H29" s="60">
        <f>VLOOKUP($A29,'Return Data'!$B$7:$R$2292,7,0)</f>
        <v>4.7416999999999998</v>
      </c>
      <c r="I29" s="61">
        <f t="shared" si="2"/>
        <v>7</v>
      </c>
      <c r="J29" s="60">
        <f>VLOOKUP($A29,'Return Data'!$B$7:$R$2292,8,0)</f>
        <v>4.9086999999999996</v>
      </c>
      <c r="K29" s="61">
        <f t="shared" si="3"/>
        <v>10</v>
      </c>
      <c r="L29" s="60">
        <f>VLOOKUP($A29,'Return Data'!$B$7:$R$2292,9,0)</f>
        <v>4.7965999999999998</v>
      </c>
      <c r="M29" s="61">
        <f t="shared" si="4"/>
        <v>9</v>
      </c>
      <c r="N29" s="60">
        <f>VLOOKUP($A29,'Return Data'!$B$7:$R$2292,10,0)</f>
        <v>4.4782000000000002</v>
      </c>
      <c r="O29" s="61">
        <f t="shared" si="5"/>
        <v>8</v>
      </c>
      <c r="P29" s="60">
        <f>VLOOKUP($A29,'Return Data'!$B$7:$R$2292,11,0)</f>
        <v>4.0163000000000002</v>
      </c>
      <c r="Q29" s="61">
        <f t="shared" si="6"/>
        <v>2</v>
      </c>
      <c r="R29" s="60">
        <f>VLOOKUP($A29,'Return Data'!$B$7:$R$2292,12,0)</f>
        <v>3.8426</v>
      </c>
      <c r="S29" s="61">
        <f t="shared" si="7"/>
        <v>5</v>
      </c>
      <c r="T29" s="60">
        <f>VLOOKUP($A29,'Return Data'!$B$7:$R$2292,13,0)</f>
        <v>3.6814</v>
      </c>
      <c r="U29" s="61">
        <f t="shared" si="8"/>
        <v>8</v>
      </c>
      <c r="V29" s="60">
        <f>VLOOKUP($A29,'Return Data'!$B$7:$R$2292,17,0)</f>
        <v>3.3913000000000002</v>
      </c>
      <c r="W29" s="61">
        <f t="shared" si="10"/>
        <v>10</v>
      </c>
      <c r="X29" s="60">
        <f>VLOOKUP($A29,'Return Data'!$B$7:$R$2292,14,0)</f>
        <v>3.6867000000000001</v>
      </c>
      <c r="Y29" s="61">
        <f>RANK(X29,X$8:X$36,0)</f>
        <v>2</v>
      </c>
      <c r="Z29" s="60">
        <f>VLOOKUP($A29,'Return Data'!$B$7:$R$2292,16,0)</f>
        <v>4.1214000000000004</v>
      </c>
      <c r="AA29" s="62">
        <f t="shared" si="9"/>
        <v>8</v>
      </c>
    </row>
    <row r="30" spans="1:27" x14ac:dyDescent="0.3">
      <c r="A30" s="58" t="s">
        <v>1251</v>
      </c>
      <c r="B30" s="59">
        <f>VLOOKUP($A30,'Return Data'!$B$7:$R$2292,3,0)</f>
        <v>44777</v>
      </c>
      <c r="C30" s="60">
        <f>VLOOKUP($A30,'Return Data'!$B$7:$R$2292,4,0)</f>
        <v>1113.4052999999999</v>
      </c>
      <c r="D30" s="60">
        <f>VLOOKUP($A30,'Return Data'!$B$7:$R$2292,5,0)</f>
        <v>4.7343999999999999</v>
      </c>
      <c r="E30" s="61">
        <f t="shared" si="0"/>
        <v>1</v>
      </c>
      <c r="F30" s="60">
        <f>VLOOKUP($A30,'Return Data'!$B$7:$R$2292,6,0)</f>
        <v>4.7575000000000003</v>
      </c>
      <c r="G30" s="61">
        <f t="shared" si="1"/>
        <v>1</v>
      </c>
      <c r="H30" s="60">
        <f>VLOOKUP($A30,'Return Data'!$B$7:$R$2292,7,0)</f>
        <v>5.0022000000000002</v>
      </c>
      <c r="I30" s="61">
        <f t="shared" si="2"/>
        <v>1</v>
      </c>
      <c r="J30" s="60">
        <f>VLOOKUP($A30,'Return Data'!$B$7:$R$2292,8,0)</f>
        <v>5.173</v>
      </c>
      <c r="K30" s="61">
        <f t="shared" si="3"/>
        <v>1</v>
      </c>
      <c r="L30" s="60">
        <f>VLOOKUP($A30,'Return Data'!$B$7:$R$2292,9,0)</f>
        <v>4.9029999999999996</v>
      </c>
      <c r="M30" s="61">
        <f t="shared" si="4"/>
        <v>1</v>
      </c>
      <c r="N30" s="60">
        <f>VLOOKUP($A30,'Return Data'!$B$7:$R$2292,10,0)</f>
        <v>4.4790999999999999</v>
      </c>
      <c r="O30" s="61">
        <f t="shared" si="5"/>
        <v>7</v>
      </c>
      <c r="P30" s="60">
        <f>VLOOKUP($A30,'Return Data'!$B$7:$R$2292,11,0)</f>
        <v>3.9775</v>
      </c>
      <c r="Q30" s="61">
        <f t="shared" si="6"/>
        <v>10</v>
      </c>
      <c r="R30" s="60">
        <f>VLOOKUP($A30,'Return Data'!$B$7:$R$2292,12,0)</f>
        <v>3.8201000000000001</v>
      </c>
      <c r="S30" s="61">
        <f t="shared" si="7"/>
        <v>8</v>
      </c>
      <c r="T30" s="60">
        <f>VLOOKUP($A30,'Return Data'!$B$7:$R$2292,13,0)</f>
        <v>3.6821000000000002</v>
      </c>
      <c r="U30" s="61">
        <f t="shared" si="8"/>
        <v>7</v>
      </c>
      <c r="V30" s="60">
        <f>VLOOKUP($A30,'Return Data'!$B$7:$R$2292,17,0)</f>
        <v>3.4228999999999998</v>
      </c>
      <c r="W30" s="61">
        <f t="shared" si="10"/>
        <v>3</v>
      </c>
      <c r="X30" s="60"/>
      <c r="Y30" s="61"/>
      <c r="Z30" s="60">
        <f>VLOOKUP($A30,'Return Data'!$B$7:$R$2292,16,0)</f>
        <v>3.7218</v>
      </c>
      <c r="AA30" s="62">
        <f t="shared" si="9"/>
        <v>19</v>
      </c>
    </row>
    <row r="31" spans="1:27" x14ac:dyDescent="0.3">
      <c r="A31" s="58" t="s">
        <v>1253</v>
      </c>
      <c r="B31" s="59">
        <f>VLOOKUP($A31,'Return Data'!$B$7:$R$2292,3,0)</f>
        <v>44777</v>
      </c>
      <c r="C31" s="60">
        <f>VLOOKUP($A31,'Return Data'!$B$7:$R$2292,4,0)</f>
        <v>3511.6867999999999</v>
      </c>
      <c r="D31" s="60">
        <f>VLOOKUP($A31,'Return Data'!$B$7:$R$2292,5,0)</f>
        <v>4.4055</v>
      </c>
      <c r="E31" s="61">
        <f t="shared" si="0"/>
        <v>18</v>
      </c>
      <c r="F31" s="60">
        <f>VLOOKUP($A31,'Return Data'!$B$7:$R$2292,6,0)</f>
        <v>4.4348999999999998</v>
      </c>
      <c r="G31" s="61">
        <f t="shared" si="1"/>
        <v>16</v>
      </c>
      <c r="H31" s="60">
        <f>VLOOKUP($A31,'Return Data'!$B$7:$R$2292,7,0)</f>
        <v>4.6817000000000002</v>
      </c>
      <c r="I31" s="61">
        <f t="shared" si="2"/>
        <v>18</v>
      </c>
      <c r="J31" s="60">
        <f>VLOOKUP($A31,'Return Data'!$B$7:$R$2292,8,0)</f>
        <v>4.8676000000000004</v>
      </c>
      <c r="K31" s="61">
        <f t="shared" si="3"/>
        <v>18</v>
      </c>
      <c r="L31" s="60">
        <f>VLOOKUP($A31,'Return Data'!$B$7:$R$2292,9,0)</f>
        <v>4.7567000000000004</v>
      </c>
      <c r="M31" s="61">
        <f t="shared" si="4"/>
        <v>22</v>
      </c>
      <c r="N31" s="60">
        <f>VLOOKUP($A31,'Return Data'!$B$7:$R$2292,10,0)</f>
        <v>4.4436</v>
      </c>
      <c r="O31" s="61">
        <f t="shared" si="5"/>
        <v>20</v>
      </c>
      <c r="P31" s="60">
        <f>VLOOKUP($A31,'Return Data'!$B$7:$R$2292,11,0)</f>
        <v>3.9525999999999999</v>
      </c>
      <c r="Q31" s="61">
        <f t="shared" si="6"/>
        <v>20</v>
      </c>
      <c r="R31" s="60">
        <f>VLOOKUP($A31,'Return Data'!$B$7:$R$2292,12,0)</f>
        <v>3.7846000000000002</v>
      </c>
      <c r="S31" s="61">
        <f t="shared" si="7"/>
        <v>22</v>
      </c>
      <c r="T31" s="60">
        <f>VLOOKUP($A31,'Return Data'!$B$7:$R$2292,13,0)</f>
        <v>3.6368999999999998</v>
      </c>
      <c r="U31" s="61">
        <f t="shared" si="8"/>
        <v>22</v>
      </c>
      <c r="V31" s="60">
        <f>VLOOKUP($A31,'Return Data'!$B$7:$R$2292,17,0)</f>
        <v>3.3649</v>
      </c>
      <c r="W31" s="61">
        <f t="shared" si="10"/>
        <v>22</v>
      </c>
      <c r="X31" s="60">
        <f>VLOOKUP($A31,'Return Data'!$B$7:$R$2292,14,0)</f>
        <v>3.6436999999999999</v>
      </c>
      <c r="Y31" s="61">
        <f>RANK(X31,X$8:X$36,0)</f>
        <v>8</v>
      </c>
      <c r="Z31" s="60">
        <f>VLOOKUP($A31,'Return Data'!$B$7:$R$2292,16,0)</f>
        <v>6.1862000000000004</v>
      </c>
      <c r="AA31" s="62">
        <f t="shared" si="9"/>
        <v>3</v>
      </c>
    </row>
    <row r="32" spans="1:27" x14ac:dyDescent="0.3">
      <c r="A32" s="58" t="s">
        <v>1255</v>
      </c>
      <c r="B32" s="59">
        <f>VLOOKUP($A32,'Return Data'!$B$7:$R$2292,3,0)</f>
        <v>44777</v>
      </c>
      <c r="C32" s="60">
        <f>VLOOKUP($A32,'Return Data'!$B$7:$R$2292,4,0)</f>
        <v>1146.2492999999999</v>
      </c>
      <c r="D32" s="60">
        <f>VLOOKUP($A32,'Return Data'!$B$7:$R$2292,5,0)</f>
        <v>4.3693999999999997</v>
      </c>
      <c r="E32" s="61">
        <f t="shared" si="0"/>
        <v>23</v>
      </c>
      <c r="F32" s="60">
        <f>VLOOKUP($A32,'Return Data'!$B$7:$R$2292,6,0)</f>
        <v>4.4225000000000003</v>
      </c>
      <c r="G32" s="61">
        <f t="shared" si="1"/>
        <v>19</v>
      </c>
      <c r="H32" s="60">
        <f>VLOOKUP($A32,'Return Data'!$B$7:$R$2292,7,0)</f>
        <v>4.6851000000000003</v>
      </c>
      <c r="I32" s="61">
        <f t="shared" si="2"/>
        <v>16</v>
      </c>
      <c r="J32" s="60">
        <f>VLOOKUP($A32,'Return Data'!$B$7:$R$2292,8,0)</f>
        <v>4.8651</v>
      </c>
      <c r="K32" s="61">
        <f t="shared" si="3"/>
        <v>19</v>
      </c>
      <c r="L32" s="60">
        <f>VLOOKUP($A32,'Return Data'!$B$7:$R$2292,9,0)</f>
        <v>4.7626999999999997</v>
      </c>
      <c r="M32" s="61">
        <f t="shared" si="4"/>
        <v>19</v>
      </c>
      <c r="N32" s="60">
        <f>VLOOKUP($A32,'Return Data'!$B$7:$R$2292,10,0)</f>
        <v>4.4451000000000001</v>
      </c>
      <c r="O32" s="61">
        <f t="shared" si="5"/>
        <v>19</v>
      </c>
      <c r="P32" s="60">
        <f>VLOOKUP($A32,'Return Data'!$B$7:$R$2292,11,0)</f>
        <v>3.9436</v>
      </c>
      <c r="Q32" s="61">
        <f t="shared" si="6"/>
        <v>23</v>
      </c>
      <c r="R32" s="60">
        <f>VLOOKUP($A32,'Return Data'!$B$7:$R$2292,12,0)</f>
        <v>3.7635999999999998</v>
      </c>
      <c r="S32" s="61">
        <f t="shared" si="7"/>
        <v>24</v>
      </c>
      <c r="T32" s="60">
        <f>VLOOKUP($A32,'Return Data'!$B$7:$R$2292,13,0)</f>
        <v>3.6154000000000002</v>
      </c>
      <c r="U32" s="61">
        <f t="shared" si="8"/>
        <v>24</v>
      </c>
      <c r="V32" s="60">
        <f>VLOOKUP($A32,'Return Data'!$B$7:$R$2292,17,0)</f>
        <v>3.3416000000000001</v>
      </c>
      <c r="W32" s="61">
        <f t="shared" si="10"/>
        <v>24</v>
      </c>
      <c r="X32" s="60"/>
      <c r="Y32" s="61"/>
      <c r="Z32" s="60">
        <f>VLOOKUP($A32,'Return Data'!$B$7:$R$2292,16,0)</f>
        <v>4.1234000000000002</v>
      </c>
      <c r="AA32" s="62">
        <f t="shared" si="9"/>
        <v>7</v>
      </c>
    </row>
    <row r="33" spans="1:27" x14ac:dyDescent="0.3">
      <c r="A33" s="58" t="s">
        <v>1257</v>
      </c>
      <c r="B33" s="59">
        <f>VLOOKUP($A33,'Return Data'!$B$7:$R$2292,3,0)</f>
        <v>44777</v>
      </c>
      <c r="C33" s="60">
        <f>VLOOKUP($A33,'Return Data'!$B$7:$R$2292,4,0)</f>
        <v>1137.8351</v>
      </c>
      <c r="D33" s="60">
        <f>VLOOKUP($A33,'Return Data'!$B$7:$R$2292,5,0)</f>
        <v>4.5076000000000001</v>
      </c>
      <c r="E33" s="61">
        <f t="shared" si="0"/>
        <v>5</v>
      </c>
      <c r="F33" s="60">
        <f>VLOOKUP($A33,'Return Data'!$B$7:$R$2292,6,0)</f>
        <v>4.5162000000000004</v>
      </c>
      <c r="G33" s="61">
        <f t="shared" si="1"/>
        <v>7</v>
      </c>
      <c r="H33" s="60">
        <f>VLOOKUP($A33,'Return Data'!$B$7:$R$2292,7,0)</f>
        <v>4.7175000000000002</v>
      </c>
      <c r="I33" s="61">
        <f t="shared" si="2"/>
        <v>12</v>
      </c>
      <c r="J33" s="60">
        <f>VLOOKUP($A33,'Return Data'!$B$7:$R$2292,8,0)</f>
        <v>4.9013999999999998</v>
      </c>
      <c r="K33" s="61">
        <f t="shared" si="3"/>
        <v>13</v>
      </c>
      <c r="L33" s="60">
        <f>VLOOKUP($A33,'Return Data'!$B$7:$R$2292,9,0)</f>
        <v>4.7949000000000002</v>
      </c>
      <c r="M33" s="61">
        <f t="shared" si="4"/>
        <v>10</v>
      </c>
      <c r="N33" s="60">
        <f>VLOOKUP($A33,'Return Data'!$B$7:$R$2292,10,0)</f>
        <v>4.4683000000000002</v>
      </c>
      <c r="O33" s="61">
        <f t="shared" si="5"/>
        <v>14</v>
      </c>
      <c r="P33" s="60">
        <f>VLOOKUP($A33,'Return Data'!$B$7:$R$2292,11,0)</f>
        <v>3.9649999999999999</v>
      </c>
      <c r="Q33" s="61">
        <f t="shared" si="6"/>
        <v>15</v>
      </c>
      <c r="R33" s="60">
        <f>VLOOKUP($A33,'Return Data'!$B$7:$R$2292,12,0)</f>
        <v>3.7997999999999998</v>
      </c>
      <c r="S33" s="61">
        <f t="shared" si="7"/>
        <v>15</v>
      </c>
      <c r="T33" s="60">
        <f>VLOOKUP($A33,'Return Data'!$B$7:$R$2292,13,0)</f>
        <v>3.6463000000000001</v>
      </c>
      <c r="U33" s="61">
        <f t="shared" si="8"/>
        <v>17</v>
      </c>
      <c r="V33" s="60">
        <f>VLOOKUP($A33,'Return Data'!$B$7:$R$2292,17,0)</f>
        <v>3.3871000000000002</v>
      </c>
      <c r="W33" s="61">
        <f t="shared" si="10"/>
        <v>12</v>
      </c>
      <c r="X33" s="60"/>
      <c r="Y33" s="61"/>
      <c r="Z33" s="60">
        <f>VLOOKUP($A33,'Return Data'!$B$7:$R$2292,16,0)</f>
        <v>3.9087999999999998</v>
      </c>
      <c r="AA33" s="62">
        <f t="shared" si="9"/>
        <v>13</v>
      </c>
    </row>
    <row r="34" spans="1:27" x14ac:dyDescent="0.3">
      <c r="A34" s="58" t="s">
        <v>1259</v>
      </c>
      <c r="B34" s="59">
        <f>VLOOKUP($A34,'Return Data'!$B$7:$R$2292,3,0)</f>
        <v>44777</v>
      </c>
      <c r="C34" s="60">
        <f>VLOOKUP($A34,'Return Data'!$B$7:$R$2292,4,0)</f>
        <v>1135.6561999999999</v>
      </c>
      <c r="D34" s="60">
        <f>VLOOKUP($A34,'Return Data'!$B$7:$R$2292,5,0)</f>
        <v>4.4550999999999998</v>
      </c>
      <c r="E34" s="61">
        <f t="shared" si="0"/>
        <v>8</v>
      </c>
      <c r="F34" s="60">
        <f>VLOOKUP($A34,'Return Data'!$B$7:$R$2292,6,0)</f>
        <v>4.4669999999999996</v>
      </c>
      <c r="G34" s="61">
        <f t="shared" si="1"/>
        <v>14</v>
      </c>
      <c r="H34" s="60">
        <f>VLOOKUP($A34,'Return Data'!$B$7:$R$2292,7,0)</f>
        <v>4.7339000000000002</v>
      </c>
      <c r="I34" s="61">
        <f t="shared" si="2"/>
        <v>10</v>
      </c>
      <c r="J34" s="60">
        <f>VLOOKUP($A34,'Return Data'!$B$7:$R$2292,8,0)</f>
        <v>4.9203000000000001</v>
      </c>
      <c r="K34" s="61">
        <f t="shared" si="3"/>
        <v>8</v>
      </c>
      <c r="L34" s="60">
        <f>VLOOKUP($A34,'Return Data'!$B$7:$R$2292,9,0)</f>
        <v>4.7938000000000001</v>
      </c>
      <c r="M34" s="61">
        <f t="shared" si="4"/>
        <v>11</v>
      </c>
      <c r="N34" s="60">
        <f>VLOOKUP($A34,'Return Data'!$B$7:$R$2292,10,0)</f>
        <v>4.4451999999999998</v>
      </c>
      <c r="O34" s="61">
        <f t="shared" si="5"/>
        <v>18</v>
      </c>
      <c r="P34" s="60">
        <f>VLOOKUP($A34,'Return Data'!$B$7:$R$2292,11,0)</f>
        <v>3.9605000000000001</v>
      </c>
      <c r="Q34" s="61">
        <f t="shared" si="6"/>
        <v>18</v>
      </c>
      <c r="R34" s="60">
        <f>VLOOKUP($A34,'Return Data'!$B$7:$R$2292,12,0)</f>
        <v>3.8115000000000001</v>
      </c>
      <c r="S34" s="61">
        <f t="shared" si="7"/>
        <v>11</v>
      </c>
      <c r="T34" s="60">
        <f>VLOOKUP($A34,'Return Data'!$B$7:$R$2292,13,0)</f>
        <v>3.6604999999999999</v>
      </c>
      <c r="U34" s="61">
        <f t="shared" si="8"/>
        <v>11</v>
      </c>
      <c r="V34" s="60">
        <f>VLOOKUP($A34,'Return Data'!$B$7:$R$2292,17,0)</f>
        <v>3.3757999999999999</v>
      </c>
      <c r="W34" s="61">
        <f t="shared" si="10"/>
        <v>15</v>
      </c>
      <c r="X34" s="60"/>
      <c r="Y34" s="61"/>
      <c r="Z34" s="60">
        <f>VLOOKUP($A34,'Return Data'!$B$7:$R$2292,16,0)</f>
        <v>3.8549000000000002</v>
      </c>
      <c r="AA34" s="62">
        <f t="shared" si="9"/>
        <v>15</v>
      </c>
    </row>
    <row r="35" spans="1:27" x14ac:dyDescent="0.3">
      <c r="A35" s="58" t="s">
        <v>1261</v>
      </c>
      <c r="B35" s="59">
        <f>VLOOKUP($A35,'Return Data'!$B$7:$R$2292,3,0)</f>
        <v>44777</v>
      </c>
      <c r="C35" s="60">
        <f>VLOOKUP($A35,'Return Data'!$B$7:$R$2292,4,0)</f>
        <v>2952.5888</v>
      </c>
      <c r="D35" s="60">
        <f>VLOOKUP($A35,'Return Data'!$B$7:$R$2292,5,0)</f>
        <v>4.4397000000000002</v>
      </c>
      <c r="E35" s="61">
        <f t="shared" si="0"/>
        <v>13</v>
      </c>
      <c r="F35" s="60">
        <f>VLOOKUP($A35,'Return Data'!$B$7:$R$2292,6,0)</f>
        <v>4.4751000000000003</v>
      </c>
      <c r="G35" s="61">
        <f t="shared" si="1"/>
        <v>10</v>
      </c>
      <c r="H35" s="60">
        <f>VLOOKUP($A35,'Return Data'!$B$7:$R$2292,7,0)</f>
        <v>4.6818</v>
      </c>
      <c r="I35" s="61">
        <f t="shared" si="2"/>
        <v>17</v>
      </c>
      <c r="J35" s="60">
        <f>VLOOKUP($A35,'Return Data'!$B$7:$R$2292,8,0)</f>
        <v>4.8715999999999999</v>
      </c>
      <c r="K35" s="61">
        <f t="shared" si="3"/>
        <v>16</v>
      </c>
      <c r="L35" s="60">
        <f>VLOOKUP($A35,'Return Data'!$B$7:$R$2292,9,0)</f>
        <v>4.7742000000000004</v>
      </c>
      <c r="M35" s="61">
        <f t="shared" si="4"/>
        <v>15</v>
      </c>
      <c r="N35" s="60">
        <f>VLOOKUP($A35,'Return Data'!$B$7:$R$2292,10,0)</f>
        <v>4.4714999999999998</v>
      </c>
      <c r="O35" s="61">
        <f t="shared" si="5"/>
        <v>12</v>
      </c>
      <c r="P35" s="60">
        <f>VLOOKUP($A35,'Return Data'!$B$7:$R$2292,11,0)</f>
        <v>3.9727999999999999</v>
      </c>
      <c r="Q35" s="61">
        <f t="shared" si="6"/>
        <v>12</v>
      </c>
      <c r="R35" s="60">
        <f>VLOOKUP($A35,'Return Data'!$B$7:$R$2292,12,0)</f>
        <v>3.8039999999999998</v>
      </c>
      <c r="S35" s="61">
        <f t="shared" si="7"/>
        <v>13</v>
      </c>
      <c r="T35" s="60">
        <f>VLOOKUP($A35,'Return Data'!$B$7:$R$2292,13,0)</f>
        <v>3.6566999999999998</v>
      </c>
      <c r="U35" s="61">
        <f t="shared" si="8"/>
        <v>12</v>
      </c>
      <c r="V35" s="60">
        <f>VLOOKUP($A35,'Return Data'!$B$7:$R$2292,17,0)</f>
        <v>3.3822000000000001</v>
      </c>
      <c r="W35" s="61">
        <f t="shared" si="10"/>
        <v>13</v>
      </c>
      <c r="X35" s="60">
        <f>VLOOKUP($A35,'Return Data'!$B$7:$R$2292,14,0)</f>
        <v>3.6753</v>
      </c>
      <c r="Y35" s="61">
        <f>RANK(X35,X$8:X$36,0)</f>
        <v>3</v>
      </c>
      <c r="Z35" s="60">
        <f>VLOOKUP($A35,'Return Data'!$B$7:$R$2292,16,0)</f>
        <v>6.2789000000000001</v>
      </c>
      <c r="AA35" s="62">
        <f t="shared" si="9"/>
        <v>2</v>
      </c>
    </row>
    <row r="36" spans="1:27" x14ac:dyDescent="0.3">
      <c r="A36" s="58" t="s">
        <v>1938</v>
      </c>
      <c r="B36" s="59">
        <f>VLOOKUP($A36,'Return Data'!$B$7:$R$2292,3,0)</f>
        <v>44777</v>
      </c>
      <c r="C36" s="60">
        <f>VLOOKUP($A36,'Return Data'!$B$7:$R$2292,4,0)</f>
        <v>1107.8912</v>
      </c>
      <c r="D36" s="60">
        <f>VLOOKUP($A36,'Return Data'!$B$7:$R$2292,5,0)</f>
        <v>4.0526999999999997</v>
      </c>
      <c r="E36" s="61">
        <f t="shared" si="0"/>
        <v>29</v>
      </c>
      <c r="F36" s="60">
        <f>VLOOKUP($A36,'Return Data'!$B$7:$R$2292,6,0)</f>
        <v>4.1250999999999998</v>
      </c>
      <c r="G36" s="61">
        <f t="shared" si="1"/>
        <v>29</v>
      </c>
      <c r="H36" s="60">
        <f>VLOOKUP($A36,'Return Data'!$B$7:$R$2292,7,0)</f>
        <v>4.4664999999999999</v>
      </c>
      <c r="I36" s="61">
        <f t="shared" si="2"/>
        <v>29</v>
      </c>
      <c r="J36" s="60">
        <f>VLOOKUP($A36,'Return Data'!$B$7:$R$2292,8,0)</f>
        <v>4.7058</v>
      </c>
      <c r="K36" s="61">
        <f t="shared" si="3"/>
        <v>29</v>
      </c>
      <c r="L36" s="60">
        <f>VLOOKUP($A36,'Return Data'!$B$7:$R$2292,9,0)</f>
        <v>4.6927000000000003</v>
      </c>
      <c r="M36" s="61">
        <f t="shared" si="4"/>
        <v>27</v>
      </c>
      <c r="N36" s="60">
        <f>VLOOKUP($A36,'Return Data'!$B$7:$R$2292,10,0)</f>
        <v>4.3566000000000003</v>
      </c>
      <c r="O36" s="61">
        <f t="shared" si="5"/>
        <v>28</v>
      </c>
      <c r="P36" s="60">
        <f>VLOOKUP($A36,'Return Data'!$B$7:$R$2292,11,0)</f>
        <v>3.8243999999999998</v>
      </c>
      <c r="Q36" s="61">
        <f t="shared" si="6"/>
        <v>29</v>
      </c>
      <c r="R36" s="60">
        <f>VLOOKUP($A36,'Return Data'!$B$7:$R$2292,12,0)</f>
        <v>3.6318000000000001</v>
      </c>
      <c r="S36" s="61">
        <f t="shared" si="7"/>
        <v>29</v>
      </c>
      <c r="T36" s="60">
        <f>VLOOKUP($A36,'Return Data'!$B$7:$R$2292,13,0)</f>
        <v>3.4735</v>
      </c>
      <c r="U36" s="61">
        <f t="shared" si="8"/>
        <v>29</v>
      </c>
      <c r="V36" s="60">
        <f>VLOOKUP($A36,'Return Data'!$B$7:$R$2292,17,0)</f>
        <v>3.2530999999999999</v>
      </c>
      <c r="W36" s="61">
        <f t="shared" si="10"/>
        <v>28</v>
      </c>
      <c r="X36" s="60"/>
      <c r="Y36" s="61"/>
      <c r="Z36" s="60">
        <f>VLOOKUP($A36,'Return Data'!$B$7:$R$2292,16,0)</f>
        <v>3.5333000000000001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4.4222517241379302</v>
      </c>
      <c r="E38" s="69"/>
      <c r="F38" s="70">
        <f>AVERAGE(F8:F36)</f>
        <v>4.4503517241379313</v>
      </c>
      <c r="G38" s="69"/>
      <c r="H38" s="70">
        <f>AVERAGE(H8:H36)</f>
        <v>4.6837896551724141</v>
      </c>
      <c r="I38" s="69"/>
      <c r="J38" s="70">
        <f>AVERAGE(J8:J36)</f>
        <v>4.8791241379310355</v>
      </c>
      <c r="K38" s="69"/>
      <c r="L38" s="70">
        <f>AVERAGE(L8:L36)</f>
        <v>4.7759379310344823</v>
      </c>
      <c r="M38" s="69"/>
      <c r="N38" s="70">
        <f>AVERAGE(N8:N36)</f>
        <v>4.4564793103448288</v>
      </c>
      <c r="O38" s="69"/>
      <c r="P38" s="70">
        <f>AVERAGE(P8:P36)</f>
        <v>3.9616517241379321</v>
      </c>
      <c r="Q38" s="69"/>
      <c r="R38" s="70">
        <f>AVERAGE(R8:R36)</f>
        <v>3.7972551724137937</v>
      </c>
      <c r="S38" s="69"/>
      <c r="T38" s="70">
        <f>AVERAGE(T8:T36)</f>
        <v>3.6475034482758617</v>
      </c>
      <c r="U38" s="69"/>
      <c r="V38" s="70">
        <f>AVERAGE(V8:V36)</f>
        <v>3.3740928571428577</v>
      </c>
      <c r="W38" s="69"/>
      <c r="X38" s="70">
        <f>AVERAGE(X8:X36)</f>
        <v>3.6619700000000002</v>
      </c>
      <c r="Y38" s="69"/>
      <c r="Z38" s="70">
        <f>AVERAGE(Z8:Z36)</f>
        <v>4.1345517241379319</v>
      </c>
      <c r="AA38" s="71"/>
    </row>
    <row r="39" spans="1:27" x14ac:dyDescent="0.3">
      <c r="A39" s="68" t="s">
        <v>28</v>
      </c>
      <c r="B39" s="69"/>
      <c r="C39" s="69"/>
      <c r="D39" s="70">
        <f>MIN(D8:D36)</f>
        <v>4.0526999999999997</v>
      </c>
      <c r="E39" s="69"/>
      <c r="F39" s="70">
        <f>MIN(F8:F36)</f>
        <v>4.1250999999999998</v>
      </c>
      <c r="G39" s="69"/>
      <c r="H39" s="70">
        <f>MIN(H8:H36)</f>
        <v>4.4664999999999999</v>
      </c>
      <c r="I39" s="69"/>
      <c r="J39" s="70">
        <f>MIN(J8:J36)</f>
        <v>4.7058</v>
      </c>
      <c r="K39" s="69"/>
      <c r="L39" s="70">
        <f>MIN(L8:L36)</f>
        <v>4.6180000000000003</v>
      </c>
      <c r="M39" s="69"/>
      <c r="N39" s="70">
        <f>MIN(N8:N36)</f>
        <v>4.3476999999999997</v>
      </c>
      <c r="O39" s="69"/>
      <c r="P39" s="70">
        <f>MIN(P8:P36)</f>
        <v>3.8243999999999998</v>
      </c>
      <c r="Q39" s="69"/>
      <c r="R39" s="70">
        <f>MIN(R8:R36)</f>
        <v>3.6318000000000001</v>
      </c>
      <c r="S39" s="69"/>
      <c r="T39" s="70">
        <f>MIN(T8:T36)</f>
        <v>3.4735</v>
      </c>
      <c r="U39" s="69"/>
      <c r="V39" s="70">
        <f>MIN(V8:V36)</f>
        <v>3.2530999999999999</v>
      </c>
      <c r="W39" s="69"/>
      <c r="X39" s="70">
        <f>MIN(X8:X36)</f>
        <v>3.6236999999999999</v>
      </c>
      <c r="Y39" s="69"/>
      <c r="Z39" s="70">
        <f>MIN(Z8:Z36)</f>
        <v>3.4096000000000002</v>
      </c>
      <c r="AA39" s="71"/>
    </row>
    <row r="40" spans="1:27" ht="15" thickBot="1" x14ac:dyDescent="0.35">
      <c r="A40" s="72" t="s">
        <v>29</v>
      </c>
      <c r="B40" s="73"/>
      <c r="C40" s="73"/>
      <c r="D40" s="74">
        <f>MAX(D8:D36)</f>
        <v>4.7343999999999999</v>
      </c>
      <c r="E40" s="73"/>
      <c r="F40" s="74">
        <f>MAX(F8:F36)</f>
        <v>4.7575000000000003</v>
      </c>
      <c r="G40" s="73"/>
      <c r="H40" s="74">
        <f>MAX(H8:H36)</f>
        <v>5.0022000000000002</v>
      </c>
      <c r="I40" s="73"/>
      <c r="J40" s="74">
        <f>MAX(J8:J36)</f>
        <v>5.173</v>
      </c>
      <c r="K40" s="73"/>
      <c r="L40" s="74">
        <f>MAX(L8:L36)</f>
        <v>4.9029999999999996</v>
      </c>
      <c r="M40" s="73"/>
      <c r="N40" s="74">
        <f>MAX(N8:N36)</f>
        <v>4.5544000000000002</v>
      </c>
      <c r="O40" s="73"/>
      <c r="P40" s="74">
        <f>MAX(P8:P36)</f>
        <v>4.0852000000000004</v>
      </c>
      <c r="Q40" s="73"/>
      <c r="R40" s="74">
        <f>MAX(R8:R36)</f>
        <v>3.9417</v>
      </c>
      <c r="S40" s="73"/>
      <c r="T40" s="74">
        <f>MAX(T8:T36)</f>
        <v>3.7780999999999998</v>
      </c>
      <c r="U40" s="73"/>
      <c r="V40" s="74">
        <f>MAX(V8:V36)</f>
        <v>3.4375</v>
      </c>
      <c r="W40" s="73"/>
      <c r="X40" s="74">
        <f>MAX(X8:X36)</f>
        <v>3.7198000000000002</v>
      </c>
      <c r="Y40" s="73"/>
      <c r="Z40" s="74">
        <f>MAX(Z8:Z36)</f>
        <v>6.2847999999999997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44777</v>
      </c>
      <c r="C8" s="60">
        <f>VLOOKUP($A8,'Return Data'!$B$7:$R$2292,4,0)</f>
        <v>1161.1719000000001</v>
      </c>
      <c r="D8" s="60">
        <f>VLOOKUP($A8,'Return Data'!$B$7:$R$2292,5,0)</f>
        <v>4.2975000000000003</v>
      </c>
      <c r="E8" s="61">
        <f t="shared" ref="E8:E36" si="0">RANK(D8,D$8:D$36,0)</f>
        <v>20</v>
      </c>
      <c r="F8" s="60">
        <f>VLOOKUP($A8,'Return Data'!$B$7:$R$2292,6,0)</f>
        <v>4.3342000000000001</v>
      </c>
      <c r="G8" s="61">
        <f t="shared" ref="G8:G36" si="1">RANK(F8,F$8:F$36,0)</f>
        <v>18</v>
      </c>
      <c r="H8" s="60">
        <f>VLOOKUP($A8,'Return Data'!$B$7:$R$2292,7,0)</f>
        <v>4.6024000000000003</v>
      </c>
      <c r="I8" s="61">
        <f t="shared" ref="I8:I36" si="2">RANK(H8,H$8:H$36,0)</f>
        <v>16</v>
      </c>
      <c r="J8" s="60">
        <f>VLOOKUP($A8,'Return Data'!$B$7:$R$2292,8,0)</f>
        <v>4.7712000000000003</v>
      </c>
      <c r="K8" s="61">
        <f t="shared" ref="K8:K36" si="3">RANK(J8,J$8:J$36,0)</f>
        <v>20</v>
      </c>
      <c r="L8" s="60">
        <f>VLOOKUP($A8,'Return Data'!$B$7:$R$2292,9,0)</f>
        <v>4.6630000000000003</v>
      </c>
      <c r="M8" s="61">
        <f t="shared" ref="M8:M36" si="4">RANK(L8,L$8:L$36,0)</f>
        <v>22</v>
      </c>
      <c r="N8" s="60">
        <f>VLOOKUP($A8,'Return Data'!$B$7:$R$2292,10,0)</f>
        <v>4.3536000000000001</v>
      </c>
      <c r="O8" s="61">
        <f t="shared" ref="O8:O36" si="5">RANK(N8,N$8:N$36,0)</f>
        <v>21</v>
      </c>
      <c r="P8" s="60">
        <f>VLOOKUP($A8,'Return Data'!$B$7:$R$2292,11,0)</f>
        <v>3.8553999999999999</v>
      </c>
      <c r="Q8" s="61">
        <f t="shared" ref="Q8:Q36" si="6">RANK(P8,P$8:P$36,0)</f>
        <v>22</v>
      </c>
      <c r="R8" s="60">
        <f>VLOOKUP($A8,'Return Data'!$B$7:$R$2292,12,0)</f>
        <v>3.6962000000000002</v>
      </c>
      <c r="S8" s="61">
        <f t="shared" ref="S8:S36" si="7">RANK(R8,R$8:R$36,0)</f>
        <v>19</v>
      </c>
      <c r="T8" s="60">
        <f>VLOOKUP($A8,'Return Data'!$B$7:$R$2292,13,0)</f>
        <v>3.5427</v>
      </c>
      <c r="U8" s="61">
        <f t="shared" ref="U8:U36" si="8">RANK(T8,T$8:T$36,0)</f>
        <v>21</v>
      </c>
      <c r="V8" s="60">
        <f>VLOOKUP($A8,'Return Data'!$B$7:$R$2292,17,0)</f>
        <v>3.2738999999999998</v>
      </c>
      <c r="W8" s="61">
        <f>RANK(V8,V$8:V$36,0)</f>
        <v>19</v>
      </c>
      <c r="X8" s="60">
        <f>VLOOKUP($A8,'Return Data'!$B$7:$R$2292,14,0)</f>
        <v>3.5472000000000001</v>
      </c>
      <c r="Y8" s="61">
        <f>RANK(X8,X$8:X$36,0)</f>
        <v>6</v>
      </c>
      <c r="Z8" s="60">
        <f>VLOOKUP($A8,'Return Data'!$B$7:$R$2292,16,0)</f>
        <v>4.0553999999999997</v>
      </c>
      <c r="AA8" s="62">
        <f t="shared" ref="AA8:AA36" si="9">RANK(Z8,Z$8:Z$36,0)</f>
        <v>5</v>
      </c>
    </row>
    <row r="9" spans="1:27" x14ac:dyDescent="0.3">
      <c r="A9" s="58" t="s">
        <v>1212</v>
      </c>
      <c r="B9" s="59">
        <f>VLOOKUP($A9,'Return Data'!$B$7:$R$2292,3,0)</f>
        <v>44777</v>
      </c>
      <c r="C9" s="60">
        <f>VLOOKUP($A9,'Return Data'!$B$7:$R$2292,4,0)</f>
        <v>1138.1117999999999</v>
      </c>
      <c r="D9" s="60">
        <f>VLOOKUP($A9,'Return Data'!$B$7:$R$2292,5,0)</f>
        <v>4.391</v>
      </c>
      <c r="E9" s="61">
        <f t="shared" si="0"/>
        <v>6</v>
      </c>
      <c r="F9" s="60">
        <f>VLOOKUP($A9,'Return Data'!$B$7:$R$2292,6,0)</f>
        <v>4.4135</v>
      </c>
      <c r="G9" s="61">
        <f t="shared" si="1"/>
        <v>8</v>
      </c>
      <c r="H9" s="60">
        <f>VLOOKUP($A9,'Return Data'!$B$7:$R$2292,7,0)</f>
        <v>4.6562000000000001</v>
      </c>
      <c r="I9" s="61">
        <f t="shared" si="2"/>
        <v>7</v>
      </c>
      <c r="J9" s="60">
        <f>VLOOKUP($A9,'Return Data'!$B$7:$R$2292,8,0)</f>
        <v>4.8452000000000002</v>
      </c>
      <c r="K9" s="61">
        <f t="shared" si="3"/>
        <v>6</v>
      </c>
      <c r="L9" s="60">
        <f>VLOOKUP($A9,'Return Data'!$B$7:$R$2292,9,0)</f>
        <v>4.7511000000000001</v>
      </c>
      <c r="M9" s="61">
        <f t="shared" si="4"/>
        <v>5</v>
      </c>
      <c r="N9" s="60">
        <f>VLOOKUP($A9,'Return Data'!$B$7:$R$2292,10,0)</f>
        <v>4.4398999999999997</v>
      </c>
      <c r="O9" s="61">
        <f t="shared" si="5"/>
        <v>2</v>
      </c>
      <c r="P9" s="60">
        <f>VLOOKUP($A9,'Return Data'!$B$7:$R$2292,11,0)</f>
        <v>3.9416000000000002</v>
      </c>
      <c r="Q9" s="61">
        <f t="shared" si="6"/>
        <v>3</v>
      </c>
      <c r="R9" s="60">
        <f>VLOOKUP($A9,'Return Data'!$B$7:$R$2292,12,0)</f>
        <v>3.7755000000000001</v>
      </c>
      <c r="S9" s="61">
        <f t="shared" si="7"/>
        <v>3</v>
      </c>
      <c r="T9" s="60">
        <f>VLOOKUP($A9,'Return Data'!$B$7:$R$2292,13,0)</f>
        <v>3.6204000000000001</v>
      </c>
      <c r="U9" s="61">
        <f t="shared" si="8"/>
        <v>4</v>
      </c>
      <c r="V9" s="60">
        <f>VLOOKUP($A9,'Return Data'!$B$7:$R$2292,17,0)</f>
        <v>3.3456999999999999</v>
      </c>
      <c r="W9" s="61">
        <f>RANK(V9,V$8:V$36,0)</f>
        <v>3</v>
      </c>
      <c r="X9" s="60"/>
      <c r="Y9" s="61"/>
      <c r="Z9" s="60">
        <f>VLOOKUP($A9,'Return Data'!$B$7:$R$2292,16,0)</f>
        <v>3.8879000000000001</v>
      </c>
      <c r="AA9" s="62">
        <f t="shared" si="9"/>
        <v>12</v>
      </c>
    </row>
    <row r="10" spans="1:27" x14ac:dyDescent="0.3">
      <c r="A10" s="58" t="s">
        <v>1989</v>
      </c>
      <c r="B10" s="59">
        <f>VLOOKUP($A10,'Return Data'!$B$7:$R$2292,3,0)</f>
        <v>44777</v>
      </c>
      <c r="C10" s="60">
        <f>VLOOKUP($A10,'Return Data'!$B$7:$R$2292,4,0)</f>
        <v>1130.6132</v>
      </c>
      <c r="D10" s="60">
        <f>VLOOKUP($A10,'Return Data'!$B$7:$R$2292,5,0)</f>
        <v>4.4071999999999996</v>
      </c>
      <c r="E10" s="61">
        <f t="shared" si="0"/>
        <v>5</v>
      </c>
      <c r="F10" s="60">
        <f>VLOOKUP($A10,'Return Data'!$B$7:$R$2292,6,0)</f>
        <v>4.5019999999999998</v>
      </c>
      <c r="G10" s="61">
        <f t="shared" si="1"/>
        <v>3</v>
      </c>
      <c r="H10" s="60">
        <f>VLOOKUP($A10,'Return Data'!$B$7:$R$2292,7,0)</f>
        <v>4.6810999999999998</v>
      </c>
      <c r="I10" s="61">
        <f t="shared" si="2"/>
        <v>4</v>
      </c>
      <c r="J10" s="60">
        <f>VLOOKUP($A10,'Return Data'!$B$7:$R$2292,8,0)</f>
        <v>4.8560999999999996</v>
      </c>
      <c r="K10" s="61">
        <f t="shared" si="3"/>
        <v>4</v>
      </c>
      <c r="L10" s="60">
        <f>VLOOKUP($A10,'Return Data'!$B$7:$R$2292,9,0)</f>
        <v>4.7609000000000004</v>
      </c>
      <c r="M10" s="61">
        <f t="shared" si="4"/>
        <v>4</v>
      </c>
      <c r="N10" s="60">
        <f>VLOOKUP($A10,'Return Data'!$B$7:$R$2292,10,0)</f>
        <v>4.4325000000000001</v>
      </c>
      <c r="O10" s="61">
        <f t="shared" si="5"/>
        <v>3</v>
      </c>
      <c r="P10" s="60">
        <f>VLOOKUP($A10,'Return Data'!$B$7:$R$2292,11,0)</f>
        <v>3.9077999999999999</v>
      </c>
      <c r="Q10" s="61">
        <f t="shared" si="6"/>
        <v>7</v>
      </c>
      <c r="R10" s="60">
        <f>VLOOKUP($A10,'Return Data'!$B$7:$R$2292,12,0)</f>
        <v>3.7343999999999999</v>
      </c>
      <c r="S10" s="61">
        <f t="shared" si="7"/>
        <v>8</v>
      </c>
      <c r="T10" s="60">
        <f>VLOOKUP($A10,'Return Data'!$B$7:$R$2292,13,0)</f>
        <v>3.5857000000000001</v>
      </c>
      <c r="U10" s="61">
        <f t="shared" si="8"/>
        <v>8</v>
      </c>
      <c r="V10" s="60">
        <f>VLOOKUP($A10,'Return Data'!$B$7:$R$2292,17,0)</f>
        <v>3.3319999999999999</v>
      </c>
      <c r="W10" s="61">
        <f>RANK(V10,V$8:V$36,0)</f>
        <v>5</v>
      </c>
      <c r="X10" s="60"/>
      <c r="Y10" s="61"/>
      <c r="Z10" s="60">
        <f>VLOOKUP($A10,'Return Data'!$B$7:$R$2292,16,0)</f>
        <v>3.8089</v>
      </c>
      <c r="AA10" s="62">
        <f t="shared" si="9"/>
        <v>13</v>
      </c>
    </row>
    <row r="11" spans="1:27" x14ac:dyDescent="0.3">
      <c r="A11" s="58" t="s">
        <v>2039</v>
      </c>
      <c r="B11" s="59">
        <f>VLOOKUP($A11,'Return Data'!$B$7:$R$2292,3,0)</f>
        <v>44777</v>
      </c>
      <c r="C11" s="60">
        <f>VLOOKUP($A11,'Return Data'!$B$7:$R$2292,4,0)</f>
        <v>1090.0605</v>
      </c>
      <c r="D11" s="60">
        <f>VLOOKUP($A11,'Return Data'!$B$7:$R$2292,5,0)</f>
        <v>4.5175999999999998</v>
      </c>
      <c r="E11" s="61">
        <f t="shared" si="0"/>
        <v>2</v>
      </c>
      <c r="F11" s="60">
        <f>VLOOKUP($A11,'Return Data'!$B$7:$R$2292,6,0)</f>
        <v>4.5556000000000001</v>
      </c>
      <c r="G11" s="61">
        <f t="shared" si="1"/>
        <v>2</v>
      </c>
      <c r="H11" s="60">
        <f>VLOOKUP($A11,'Return Data'!$B$7:$R$2292,7,0)</f>
        <v>4.7601000000000004</v>
      </c>
      <c r="I11" s="61">
        <f t="shared" si="2"/>
        <v>2</v>
      </c>
      <c r="J11" s="60">
        <f>VLOOKUP($A11,'Return Data'!$B$7:$R$2292,8,0)</f>
        <v>4.931</v>
      </c>
      <c r="K11" s="61">
        <f t="shared" si="3"/>
        <v>2</v>
      </c>
      <c r="L11" s="60">
        <f>VLOOKUP($A11,'Return Data'!$B$7:$R$2292,9,0)</f>
        <v>4.8159999999999998</v>
      </c>
      <c r="M11" s="61">
        <f t="shared" si="4"/>
        <v>2</v>
      </c>
      <c r="N11" s="60">
        <f>VLOOKUP($A11,'Return Data'!$B$7:$R$2292,10,0)</f>
        <v>4.5107999999999997</v>
      </c>
      <c r="O11" s="61">
        <f t="shared" si="5"/>
        <v>1</v>
      </c>
      <c r="P11" s="60">
        <f>VLOOKUP($A11,'Return Data'!$B$7:$R$2292,11,0)</f>
        <v>4.0277000000000003</v>
      </c>
      <c r="Q11" s="61">
        <f t="shared" si="6"/>
        <v>1</v>
      </c>
      <c r="R11" s="60">
        <f>VLOOKUP($A11,'Return Data'!$B$7:$R$2292,12,0)</f>
        <v>3.8845999999999998</v>
      </c>
      <c r="S11" s="61">
        <f t="shared" si="7"/>
        <v>1</v>
      </c>
      <c r="T11" s="60">
        <f>VLOOKUP($A11,'Return Data'!$B$7:$R$2292,13,0)</f>
        <v>3.7155999999999998</v>
      </c>
      <c r="U11" s="61">
        <f t="shared" si="8"/>
        <v>1</v>
      </c>
      <c r="V11" s="60"/>
      <c r="W11" s="61"/>
      <c r="X11" s="60"/>
      <c r="Y11" s="61"/>
      <c r="Z11" s="60">
        <f>VLOOKUP($A11,'Return Data'!$B$7:$R$2292,16,0)</f>
        <v>3.4790999999999999</v>
      </c>
      <c r="AA11" s="62">
        <f t="shared" si="9"/>
        <v>25</v>
      </c>
    </row>
    <row r="12" spans="1:27" x14ac:dyDescent="0.3">
      <c r="A12" s="58" t="s">
        <v>1216</v>
      </c>
      <c r="B12" s="59">
        <f>VLOOKUP($A12,'Return Data'!$B$7:$R$2292,3,0)</f>
        <v>44777</v>
      </c>
      <c r="C12" s="60">
        <f>VLOOKUP($A12,'Return Data'!$B$7:$R$2292,4,0)</f>
        <v>1115.768</v>
      </c>
      <c r="D12" s="60">
        <f>VLOOKUP($A12,'Return Data'!$B$7:$R$2292,5,0)</f>
        <v>4.3906000000000001</v>
      </c>
      <c r="E12" s="61">
        <f t="shared" si="0"/>
        <v>7</v>
      </c>
      <c r="F12" s="60">
        <f>VLOOKUP($A12,'Return Data'!$B$7:$R$2292,6,0)</f>
        <v>4.3982000000000001</v>
      </c>
      <c r="G12" s="61">
        <f t="shared" si="1"/>
        <v>10</v>
      </c>
      <c r="H12" s="60">
        <f>VLOOKUP($A12,'Return Data'!$B$7:$R$2292,7,0)</f>
        <v>4.6264000000000003</v>
      </c>
      <c r="I12" s="61">
        <f t="shared" si="2"/>
        <v>12</v>
      </c>
      <c r="J12" s="60">
        <f>VLOOKUP($A12,'Return Data'!$B$7:$R$2292,8,0)</f>
        <v>4.8242000000000003</v>
      </c>
      <c r="K12" s="61">
        <f t="shared" si="3"/>
        <v>9</v>
      </c>
      <c r="L12" s="60">
        <f>VLOOKUP($A12,'Return Data'!$B$7:$R$2292,9,0)</f>
        <v>4.7240000000000002</v>
      </c>
      <c r="M12" s="61">
        <f t="shared" si="4"/>
        <v>6</v>
      </c>
      <c r="N12" s="60">
        <f>VLOOKUP($A12,'Return Data'!$B$7:$R$2292,10,0)</f>
        <v>4.4306999999999999</v>
      </c>
      <c r="O12" s="61">
        <f t="shared" si="5"/>
        <v>4</v>
      </c>
      <c r="P12" s="60">
        <f>VLOOKUP($A12,'Return Data'!$B$7:$R$2292,11,0)</f>
        <v>3.9525999999999999</v>
      </c>
      <c r="Q12" s="61">
        <f t="shared" si="6"/>
        <v>2</v>
      </c>
      <c r="R12" s="60">
        <f>VLOOKUP($A12,'Return Data'!$B$7:$R$2292,12,0)</f>
        <v>3.7806000000000002</v>
      </c>
      <c r="S12" s="61">
        <f t="shared" si="7"/>
        <v>2</v>
      </c>
      <c r="T12" s="60">
        <f>VLOOKUP($A12,'Return Data'!$B$7:$R$2292,13,0)</f>
        <v>3.6248</v>
      </c>
      <c r="U12" s="61">
        <f t="shared" si="8"/>
        <v>2</v>
      </c>
      <c r="V12" s="60">
        <f>VLOOKUP($A12,'Return Data'!$B$7:$R$2292,17,0)</f>
        <v>3.3496000000000001</v>
      </c>
      <c r="W12" s="61">
        <f t="shared" ref="W12:W36" si="10">RANK(V12,V$8:V$36,0)</f>
        <v>2</v>
      </c>
      <c r="X12" s="60"/>
      <c r="Y12" s="61"/>
      <c r="Z12" s="60">
        <f>VLOOKUP($A12,'Return Data'!$B$7:$R$2292,16,0)</f>
        <v>3.6711999999999998</v>
      </c>
      <c r="AA12" s="62">
        <f t="shared" si="9"/>
        <v>19</v>
      </c>
    </row>
    <row r="13" spans="1:27" x14ac:dyDescent="0.3">
      <c r="A13" s="58" t="s">
        <v>1218</v>
      </c>
      <c r="B13" s="59">
        <f>VLOOKUP($A13,'Return Data'!$B$7:$R$2292,3,0)</f>
        <v>44777</v>
      </c>
      <c r="C13" s="60">
        <f>VLOOKUP($A13,'Return Data'!$B$7:$R$2292,4,0)</f>
        <v>1151.6024</v>
      </c>
      <c r="D13" s="60">
        <f>VLOOKUP($A13,'Return Data'!$B$7:$R$2292,5,0)</f>
        <v>4.3648999999999996</v>
      </c>
      <c r="E13" s="61">
        <f t="shared" si="0"/>
        <v>11</v>
      </c>
      <c r="F13" s="60">
        <f>VLOOKUP($A13,'Return Data'!$B$7:$R$2292,6,0)</f>
        <v>4.3913000000000002</v>
      </c>
      <c r="G13" s="61">
        <f t="shared" si="1"/>
        <v>12</v>
      </c>
      <c r="H13" s="60">
        <f>VLOOKUP($A13,'Return Data'!$B$7:$R$2292,7,0)</f>
        <v>4.6605999999999996</v>
      </c>
      <c r="I13" s="61">
        <f t="shared" si="2"/>
        <v>6</v>
      </c>
      <c r="J13" s="60">
        <f>VLOOKUP($A13,'Return Data'!$B$7:$R$2292,8,0)</f>
        <v>4.8368000000000002</v>
      </c>
      <c r="K13" s="61">
        <f t="shared" si="3"/>
        <v>8</v>
      </c>
      <c r="L13" s="60">
        <f>VLOOKUP($A13,'Return Data'!$B$7:$R$2292,9,0)</f>
        <v>4.7118000000000002</v>
      </c>
      <c r="M13" s="61">
        <f t="shared" si="4"/>
        <v>8</v>
      </c>
      <c r="N13" s="60">
        <f>VLOOKUP($A13,'Return Data'!$B$7:$R$2292,10,0)</f>
        <v>4.3964999999999996</v>
      </c>
      <c r="O13" s="61">
        <f t="shared" si="5"/>
        <v>10</v>
      </c>
      <c r="P13" s="60">
        <f>VLOOKUP($A13,'Return Data'!$B$7:$R$2292,11,0)</f>
        <v>3.8982000000000001</v>
      </c>
      <c r="Q13" s="61">
        <f t="shared" si="6"/>
        <v>8</v>
      </c>
      <c r="R13" s="60">
        <f>VLOOKUP($A13,'Return Data'!$B$7:$R$2292,12,0)</f>
        <v>3.7303999999999999</v>
      </c>
      <c r="S13" s="61">
        <f t="shared" si="7"/>
        <v>11</v>
      </c>
      <c r="T13" s="60">
        <f>VLOOKUP($A13,'Return Data'!$B$7:$R$2292,13,0)</f>
        <v>3.5844999999999998</v>
      </c>
      <c r="U13" s="61">
        <f t="shared" si="8"/>
        <v>9</v>
      </c>
      <c r="V13" s="60">
        <f>VLOOKUP($A13,'Return Data'!$B$7:$R$2292,17,0)</f>
        <v>3.3106</v>
      </c>
      <c r="W13" s="61">
        <f t="shared" si="10"/>
        <v>10</v>
      </c>
      <c r="X13" s="60">
        <f>VLOOKUP($A13,'Return Data'!$B$7:$R$2292,14,0)</f>
        <v>3.6354000000000002</v>
      </c>
      <c r="Y13" s="61">
        <f>RANK(X13,X$8:X$36,0)</f>
        <v>1</v>
      </c>
      <c r="Z13" s="60">
        <f>VLOOKUP($A13,'Return Data'!$B$7:$R$2292,16,0)</f>
        <v>4.0282</v>
      </c>
      <c r="AA13" s="62">
        <f t="shared" si="9"/>
        <v>7</v>
      </c>
    </row>
    <row r="14" spans="1:27" x14ac:dyDescent="0.3">
      <c r="A14" s="58" t="s">
        <v>1220</v>
      </c>
      <c r="B14" s="59">
        <f>VLOOKUP($A14,'Return Data'!$B$7:$R$2292,3,0)</f>
        <v>44777</v>
      </c>
      <c r="C14" s="60">
        <f>VLOOKUP($A14,'Return Data'!$B$7:$R$2292,4,0)</f>
        <v>1115.9177999999999</v>
      </c>
      <c r="D14" s="60">
        <f>VLOOKUP($A14,'Return Data'!$B$7:$R$2292,5,0)</f>
        <v>4.3114999999999997</v>
      </c>
      <c r="E14" s="61">
        <f t="shared" si="0"/>
        <v>19</v>
      </c>
      <c r="F14" s="60">
        <f>VLOOKUP($A14,'Return Data'!$B$7:$R$2292,6,0)</f>
        <v>4.306</v>
      </c>
      <c r="G14" s="61">
        <f t="shared" si="1"/>
        <v>24</v>
      </c>
      <c r="H14" s="60">
        <f>VLOOKUP($A14,'Return Data'!$B$7:$R$2292,7,0)</f>
        <v>4.5035999999999996</v>
      </c>
      <c r="I14" s="61">
        <f t="shared" si="2"/>
        <v>25</v>
      </c>
      <c r="J14" s="60">
        <f>VLOOKUP($A14,'Return Data'!$B$7:$R$2292,8,0)</f>
        <v>4.7203999999999997</v>
      </c>
      <c r="K14" s="61">
        <f t="shared" si="3"/>
        <v>26</v>
      </c>
      <c r="L14" s="60">
        <f>VLOOKUP($A14,'Return Data'!$B$7:$R$2292,9,0)</f>
        <v>4.7031999999999998</v>
      </c>
      <c r="M14" s="61">
        <f t="shared" si="4"/>
        <v>11</v>
      </c>
      <c r="N14" s="60">
        <f>VLOOKUP($A14,'Return Data'!$B$7:$R$2292,10,0)</f>
        <v>4.3501000000000003</v>
      </c>
      <c r="O14" s="61">
        <f t="shared" si="5"/>
        <v>22</v>
      </c>
      <c r="P14" s="60">
        <f>VLOOKUP($A14,'Return Data'!$B$7:$R$2292,11,0)</f>
        <v>3.8450000000000002</v>
      </c>
      <c r="Q14" s="61">
        <f t="shared" si="6"/>
        <v>25</v>
      </c>
      <c r="R14" s="60">
        <f>VLOOKUP($A14,'Return Data'!$B$7:$R$2292,12,0)</f>
        <v>3.6835</v>
      </c>
      <c r="S14" s="61">
        <f t="shared" si="7"/>
        <v>25</v>
      </c>
      <c r="T14" s="60">
        <f>VLOOKUP($A14,'Return Data'!$B$7:$R$2292,13,0)</f>
        <v>3.5377999999999998</v>
      </c>
      <c r="U14" s="61">
        <f t="shared" si="8"/>
        <v>24</v>
      </c>
      <c r="V14" s="60">
        <f>VLOOKUP($A14,'Return Data'!$B$7:$R$2292,17,0)</f>
        <v>3.3136000000000001</v>
      </c>
      <c r="W14" s="61">
        <f t="shared" si="10"/>
        <v>9</v>
      </c>
      <c r="X14" s="60"/>
      <c r="Y14" s="61"/>
      <c r="Z14" s="60">
        <f>VLOOKUP($A14,'Return Data'!$B$7:$R$2292,16,0)</f>
        <v>3.6772999999999998</v>
      </c>
      <c r="AA14" s="62">
        <f t="shared" si="9"/>
        <v>18</v>
      </c>
    </row>
    <row r="15" spans="1:27" x14ac:dyDescent="0.3">
      <c r="A15" s="58" t="s">
        <v>1221</v>
      </c>
      <c r="B15" s="59">
        <f>VLOOKUP($A15,'Return Data'!$B$7:$R$2292,3,0)</f>
        <v>44777</v>
      </c>
      <c r="C15" s="60">
        <f>VLOOKUP($A15,'Return Data'!$B$7:$R$2292,4,0)</f>
        <v>1124.3268</v>
      </c>
      <c r="D15" s="60">
        <f>VLOOKUP($A15,'Return Data'!$B$7:$R$2292,5,0)</f>
        <v>4.3150000000000004</v>
      </c>
      <c r="E15" s="61">
        <f t="shared" si="0"/>
        <v>18</v>
      </c>
      <c r="F15" s="60">
        <f>VLOOKUP($A15,'Return Data'!$B$7:$R$2292,6,0)</f>
        <v>4.3137999999999996</v>
      </c>
      <c r="G15" s="61">
        <f t="shared" si="1"/>
        <v>21</v>
      </c>
      <c r="H15" s="60">
        <f>VLOOKUP($A15,'Return Data'!$B$7:$R$2292,7,0)</f>
        <v>4.5582000000000003</v>
      </c>
      <c r="I15" s="61">
        <f t="shared" si="2"/>
        <v>21</v>
      </c>
      <c r="J15" s="60">
        <f>VLOOKUP($A15,'Return Data'!$B$7:$R$2292,8,0)</f>
        <v>4.7545999999999999</v>
      </c>
      <c r="K15" s="61">
        <f t="shared" si="3"/>
        <v>23</v>
      </c>
      <c r="L15" s="60">
        <f>VLOOKUP($A15,'Return Data'!$B$7:$R$2292,9,0)</f>
        <v>4.6642999999999999</v>
      </c>
      <c r="M15" s="61">
        <f t="shared" si="4"/>
        <v>21</v>
      </c>
      <c r="N15" s="60">
        <f>VLOOKUP($A15,'Return Data'!$B$7:$R$2292,10,0)</f>
        <v>4.3673999999999999</v>
      </c>
      <c r="O15" s="61">
        <f t="shared" si="5"/>
        <v>15</v>
      </c>
      <c r="P15" s="60">
        <f>VLOOKUP($A15,'Return Data'!$B$7:$R$2292,11,0)</f>
        <v>3.8730000000000002</v>
      </c>
      <c r="Q15" s="61">
        <f t="shared" si="6"/>
        <v>15</v>
      </c>
      <c r="R15" s="60">
        <f>VLOOKUP($A15,'Return Data'!$B$7:$R$2292,12,0)</f>
        <v>3.7010000000000001</v>
      </c>
      <c r="S15" s="61">
        <f t="shared" si="7"/>
        <v>17</v>
      </c>
      <c r="T15" s="60">
        <f>VLOOKUP($A15,'Return Data'!$B$7:$R$2292,13,0)</f>
        <v>3.5535000000000001</v>
      </c>
      <c r="U15" s="61">
        <f t="shared" si="8"/>
        <v>16</v>
      </c>
      <c r="V15" s="60">
        <f>VLOOKUP($A15,'Return Data'!$B$7:$R$2292,17,0)</f>
        <v>3.2774999999999999</v>
      </c>
      <c r="W15" s="61">
        <f t="shared" si="10"/>
        <v>16</v>
      </c>
      <c r="X15" s="60"/>
      <c r="Y15" s="61"/>
      <c r="Z15" s="60">
        <f>VLOOKUP($A15,'Return Data'!$B$7:$R$2292,16,0)</f>
        <v>3.6785999999999999</v>
      </c>
      <c r="AA15" s="62">
        <f t="shared" si="9"/>
        <v>17</v>
      </c>
    </row>
    <row r="16" spans="1:27" x14ac:dyDescent="0.3">
      <c r="A16" s="58" t="s">
        <v>1223</v>
      </c>
      <c r="B16" s="59">
        <f>VLOOKUP($A16,'Return Data'!$B$7:$R$2292,3,0)</f>
        <v>44777</v>
      </c>
      <c r="C16" s="60">
        <f>VLOOKUP($A16,'Return Data'!$B$7:$R$2292,4,0)</f>
        <v>3180.3042</v>
      </c>
      <c r="D16" s="60">
        <f>VLOOKUP($A16,'Return Data'!$B$7:$R$2292,5,0)</f>
        <v>4.2801999999999998</v>
      </c>
      <c r="E16" s="61">
        <f t="shared" si="0"/>
        <v>25</v>
      </c>
      <c r="F16" s="60">
        <f>VLOOKUP($A16,'Return Data'!$B$7:$R$2292,6,0)</f>
        <v>4.3129999999999997</v>
      </c>
      <c r="G16" s="61">
        <f t="shared" si="1"/>
        <v>22</v>
      </c>
      <c r="H16" s="60">
        <f>VLOOKUP($A16,'Return Data'!$B$7:$R$2292,7,0)</f>
        <v>4.5298999999999996</v>
      </c>
      <c r="I16" s="61">
        <f t="shared" si="2"/>
        <v>24</v>
      </c>
      <c r="J16" s="60">
        <f>VLOOKUP($A16,'Return Data'!$B$7:$R$2292,8,0)</f>
        <v>4.8501000000000003</v>
      </c>
      <c r="K16" s="61">
        <f t="shared" si="3"/>
        <v>5</v>
      </c>
      <c r="L16" s="60">
        <f>VLOOKUP($A16,'Return Data'!$B$7:$R$2292,9,0)</f>
        <v>4.6798000000000002</v>
      </c>
      <c r="M16" s="61">
        <f t="shared" si="4"/>
        <v>17</v>
      </c>
      <c r="N16" s="60">
        <f>VLOOKUP($A16,'Return Data'!$B$7:$R$2292,10,0)</f>
        <v>4.3314000000000004</v>
      </c>
      <c r="O16" s="61">
        <f t="shared" si="5"/>
        <v>25</v>
      </c>
      <c r="P16" s="60">
        <f>VLOOKUP($A16,'Return Data'!$B$7:$R$2292,11,0)</f>
        <v>3.8254999999999999</v>
      </c>
      <c r="Q16" s="61">
        <f t="shared" si="6"/>
        <v>26</v>
      </c>
      <c r="R16" s="60">
        <f>VLOOKUP($A16,'Return Data'!$B$7:$R$2292,12,0)</f>
        <v>3.6617999999999999</v>
      </c>
      <c r="S16" s="61">
        <f t="shared" si="7"/>
        <v>26</v>
      </c>
      <c r="T16" s="60">
        <f>VLOOKUP($A16,'Return Data'!$B$7:$R$2292,13,0)</f>
        <v>3.5150999999999999</v>
      </c>
      <c r="U16" s="61">
        <f t="shared" si="8"/>
        <v>26</v>
      </c>
      <c r="V16" s="60">
        <f>VLOOKUP($A16,'Return Data'!$B$7:$R$2292,17,0)</f>
        <v>3.2458999999999998</v>
      </c>
      <c r="W16" s="61">
        <f t="shared" si="10"/>
        <v>24</v>
      </c>
      <c r="X16" s="60">
        <f>VLOOKUP($A16,'Return Data'!$B$7:$R$2292,14,0)</f>
        <v>3.5196000000000001</v>
      </c>
      <c r="Y16" s="61">
        <f>RANK(X16,X$8:X$36,0)</f>
        <v>9</v>
      </c>
      <c r="Z16" s="60">
        <f>VLOOKUP($A16,'Return Data'!$B$7:$R$2292,16,0)</f>
        <v>5.8048999999999999</v>
      </c>
      <c r="AA16" s="62">
        <f t="shared" si="9"/>
        <v>4</v>
      </c>
    </row>
    <row r="17" spans="1:27" x14ac:dyDescent="0.3">
      <c r="A17" s="58" t="s">
        <v>1226</v>
      </c>
      <c r="B17" s="59">
        <f>VLOOKUP($A17,'Return Data'!$B$7:$R$2292,3,0)</f>
        <v>44777</v>
      </c>
      <c r="C17" s="60">
        <f>VLOOKUP($A17,'Return Data'!$B$7:$R$2292,4,0)</f>
        <v>1122.9813999999999</v>
      </c>
      <c r="D17" s="60">
        <f>VLOOKUP($A17,'Return Data'!$B$7:$R$2292,5,0)</f>
        <v>4.2908999999999997</v>
      </c>
      <c r="E17" s="61">
        <f t="shared" si="0"/>
        <v>23</v>
      </c>
      <c r="F17" s="60">
        <f>VLOOKUP($A17,'Return Data'!$B$7:$R$2292,6,0)</f>
        <v>4.3006000000000002</v>
      </c>
      <c r="G17" s="61">
        <f t="shared" si="1"/>
        <v>25</v>
      </c>
      <c r="H17" s="60">
        <f>VLOOKUP($A17,'Return Data'!$B$7:$R$2292,7,0)</f>
        <v>4.6143999999999998</v>
      </c>
      <c r="I17" s="61">
        <f t="shared" si="2"/>
        <v>13</v>
      </c>
      <c r="J17" s="60">
        <f>VLOOKUP($A17,'Return Data'!$B$7:$R$2292,8,0)</f>
        <v>4.7725</v>
      </c>
      <c r="K17" s="61">
        <f t="shared" si="3"/>
        <v>19</v>
      </c>
      <c r="L17" s="60">
        <f>VLOOKUP($A17,'Return Data'!$B$7:$R$2292,9,0)</f>
        <v>4.6592000000000002</v>
      </c>
      <c r="M17" s="61">
        <f t="shared" si="4"/>
        <v>25</v>
      </c>
      <c r="N17" s="60">
        <f>VLOOKUP($A17,'Return Data'!$B$7:$R$2292,10,0)</f>
        <v>4.3280000000000003</v>
      </c>
      <c r="O17" s="61">
        <f t="shared" si="5"/>
        <v>26</v>
      </c>
      <c r="P17" s="60">
        <f>VLOOKUP($A17,'Return Data'!$B$7:$R$2292,11,0)</f>
        <v>3.847</v>
      </c>
      <c r="Q17" s="61">
        <f t="shared" si="6"/>
        <v>24</v>
      </c>
      <c r="R17" s="60">
        <f>VLOOKUP($A17,'Return Data'!$B$7:$R$2292,12,0)</f>
        <v>3.6909000000000001</v>
      </c>
      <c r="S17" s="61">
        <f t="shared" si="7"/>
        <v>23</v>
      </c>
      <c r="T17" s="60">
        <f>VLOOKUP($A17,'Return Data'!$B$7:$R$2292,13,0)</f>
        <v>3.5484</v>
      </c>
      <c r="U17" s="61">
        <f t="shared" si="8"/>
        <v>18</v>
      </c>
      <c r="V17" s="60">
        <f>VLOOKUP($A17,'Return Data'!$B$7:$R$2292,17,0)</f>
        <v>3.2799</v>
      </c>
      <c r="W17" s="61">
        <f t="shared" si="10"/>
        <v>15</v>
      </c>
      <c r="X17" s="60"/>
      <c r="Y17" s="61"/>
      <c r="Z17" s="60">
        <f>VLOOKUP($A17,'Return Data'!$B$7:$R$2292,16,0)</f>
        <v>3.6796000000000002</v>
      </c>
      <c r="AA17" s="62">
        <f t="shared" si="9"/>
        <v>16</v>
      </c>
    </row>
    <row r="18" spans="1:27" x14ac:dyDescent="0.3">
      <c r="A18" s="58" t="s">
        <v>1227</v>
      </c>
      <c r="B18" s="59">
        <f>VLOOKUP($A18,'Return Data'!$B$7:$R$2292,3,0)</f>
        <v>44777</v>
      </c>
      <c r="C18" s="60">
        <f>VLOOKUP($A18,'Return Data'!$B$7:$R$2292,4,0)</f>
        <v>115.8522</v>
      </c>
      <c r="D18" s="60">
        <f>VLOOKUP($A18,'Return Data'!$B$7:$R$2292,5,0)</f>
        <v>4.3167999999999997</v>
      </c>
      <c r="E18" s="61">
        <f t="shared" si="0"/>
        <v>17</v>
      </c>
      <c r="F18" s="60">
        <f>VLOOKUP($A18,'Return Data'!$B$7:$R$2292,6,0)</f>
        <v>4.3704000000000001</v>
      </c>
      <c r="G18" s="61">
        <f t="shared" si="1"/>
        <v>14</v>
      </c>
      <c r="H18" s="60">
        <f>VLOOKUP($A18,'Return Data'!$B$7:$R$2292,7,0)</f>
        <v>4.6039000000000003</v>
      </c>
      <c r="I18" s="61">
        <f t="shared" si="2"/>
        <v>15</v>
      </c>
      <c r="J18" s="60">
        <f>VLOOKUP($A18,'Return Data'!$B$7:$R$2292,8,0)</f>
        <v>4.7840999999999996</v>
      </c>
      <c r="K18" s="61">
        <f t="shared" si="3"/>
        <v>15</v>
      </c>
      <c r="L18" s="60">
        <f>VLOOKUP($A18,'Return Data'!$B$7:$R$2292,9,0)</f>
        <v>4.6741999999999999</v>
      </c>
      <c r="M18" s="61">
        <f t="shared" si="4"/>
        <v>19</v>
      </c>
      <c r="N18" s="60">
        <f>VLOOKUP($A18,'Return Data'!$B$7:$R$2292,10,0)</f>
        <v>4.3627000000000002</v>
      </c>
      <c r="O18" s="61">
        <f t="shared" si="5"/>
        <v>17</v>
      </c>
      <c r="P18" s="60">
        <f>VLOOKUP($A18,'Return Data'!$B$7:$R$2292,11,0)</f>
        <v>3.8715000000000002</v>
      </c>
      <c r="Q18" s="61">
        <f t="shared" si="6"/>
        <v>16</v>
      </c>
      <c r="R18" s="60">
        <f>VLOOKUP($A18,'Return Data'!$B$7:$R$2292,12,0)</f>
        <v>3.6947999999999999</v>
      </c>
      <c r="S18" s="61">
        <f t="shared" si="7"/>
        <v>21</v>
      </c>
      <c r="T18" s="60">
        <f>VLOOKUP($A18,'Return Data'!$B$7:$R$2292,13,0)</f>
        <v>3.5419999999999998</v>
      </c>
      <c r="U18" s="61">
        <f t="shared" si="8"/>
        <v>22</v>
      </c>
      <c r="V18" s="60">
        <f>VLOOKUP($A18,'Return Data'!$B$7:$R$2292,17,0)</f>
        <v>3.2669000000000001</v>
      </c>
      <c r="W18" s="61">
        <f t="shared" si="10"/>
        <v>20</v>
      </c>
      <c r="X18" s="60">
        <f>VLOOKUP($A18,'Return Data'!$B$7:$R$2292,14,0)</f>
        <v>3.5379</v>
      </c>
      <c r="Y18" s="61">
        <f>RANK(X18,X$8:X$36,0)</f>
        <v>7</v>
      </c>
      <c r="Z18" s="60">
        <f>VLOOKUP($A18,'Return Data'!$B$7:$R$2292,16,0)</f>
        <v>4.0297999999999998</v>
      </c>
      <c r="AA18" s="62">
        <f t="shared" si="9"/>
        <v>6</v>
      </c>
    </row>
    <row r="19" spans="1:27" x14ac:dyDescent="0.3">
      <c r="A19" s="58" t="s">
        <v>1230</v>
      </c>
      <c r="B19" s="59">
        <f>VLOOKUP($A19,'Return Data'!$B$7:$R$2292,3,0)</f>
        <v>44777</v>
      </c>
      <c r="C19" s="60">
        <f>VLOOKUP($A19,'Return Data'!$B$7:$R$2292,4,0)</f>
        <v>1145.6510000000001</v>
      </c>
      <c r="D19" s="60">
        <f>VLOOKUP($A19,'Return Data'!$B$7:$R$2292,5,0)</f>
        <v>4.3207000000000004</v>
      </c>
      <c r="E19" s="61">
        <f t="shared" si="0"/>
        <v>16</v>
      </c>
      <c r="F19" s="60">
        <f>VLOOKUP($A19,'Return Data'!$B$7:$R$2292,6,0)</f>
        <v>4.3291000000000004</v>
      </c>
      <c r="G19" s="61">
        <f t="shared" si="1"/>
        <v>20</v>
      </c>
      <c r="H19" s="60">
        <f>VLOOKUP($A19,'Return Data'!$B$7:$R$2292,7,0)</f>
        <v>4.5420999999999996</v>
      </c>
      <c r="I19" s="61">
        <f t="shared" si="2"/>
        <v>22</v>
      </c>
      <c r="J19" s="60">
        <f>VLOOKUP($A19,'Return Data'!$B$7:$R$2292,8,0)</f>
        <v>4.7634999999999996</v>
      </c>
      <c r="K19" s="61">
        <f t="shared" si="3"/>
        <v>21</v>
      </c>
      <c r="L19" s="60">
        <f>VLOOKUP($A19,'Return Data'!$B$7:$R$2292,9,0)</f>
        <v>4.6616</v>
      </c>
      <c r="M19" s="61">
        <f t="shared" si="4"/>
        <v>23</v>
      </c>
      <c r="N19" s="60">
        <f>VLOOKUP($A19,'Return Data'!$B$7:$R$2292,10,0)</f>
        <v>4.3643999999999998</v>
      </c>
      <c r="O19" s="61">
        <f t="shared" si="5"/>
        <v>16</v>
      </c>
      <c r="P19" s="60">
        <f>VLOOKUP($A19,'Return Data'!$B$7:$R$2292,11,0)</f>
        <v>3.8658999999999999</v>
      </c>
      <c r="Q19" s="61">
        <f t="shared" si="6"/>
        <v>19</v>
      </c>
      <c r="R19" s="60">
        <f>VLOOKUP($A19,'Return Data'!$B$7:$R$2292,12,0)</f>
        <v>3.6974</v>
      </c>
      <c r="S19" s="61">
        <f t="shared" si="7"/>
        <v>18</v>
      </c>
      <c r="T19" s="60">
        <f>VLOOKUP($A19,'Return Data'!$B$7:$R$2292,13,0)</f>
        <v>3.5440999999999998</v>
      </c>
      <c r="U19" s="61">
        <f t="shared" si="8"/>
        <v>19</v>
      </c>
      <c r="V19" s="60">
        <f>VLOOKUP($A19,'Return Data'!$B$7:$R$2292,17,0)</f>
        <v>3.2603</v>
      </c>
      <c r="W19" s="61">
        <f t="shared" si="10"/>
        <v>23</v>
      </c>
      <c r="X19" s="60">
        <f>VLOOKUP($A19,'Return Data'!$B$7:$R$2292,14,0)</f>
        <v>3.5276999999999998</v>
      </c>
      <c r="Y19" s="61">
        <f>RANK(X19,X$8:X$36,0)</f>
        <v>8</v>
      </c>
      <c r="Z19" s="60">
        <f>VLOOKUP($A19,'Return Data'!$B$7:$R$2292,16,0)</f>
        <v>3.9098999999999999</v>
      </c>
      <c r="AA19" s="62">
        <f t="shared" si="9"/>
        <v>11</v>
      </c>
    </row>
    <row r="20" spans="1:27" x14ac:dyDescent="0.3">
      <c r="A20" s="58" t="s">
        <v>1232</v>
      </c>
      <c r="B20" s="59">
        <f>VLOOKUP($A20,'Return Data'!$B$7:$R$2292,3,0)</f>
        <v>44777</v>
      </c>
      <c r="C20" s="60">
        <f>VLOOKUP($A20,'Return Data'!$B$7:$R$2292,4,0)</f>
        <v>1113.6183000000001</v>
      </c>
      <c r="D20" s="60">
        <f>VLOOKUP($A20,'Return Data'!$B$7:$R$2292,5,0)</f>
        <v>4.1859999999999999</v>
      </c>
      <c r="E20" s="61">
        <f t="shared" si="0"/>
        <v>27</v>
      </c>
      <c r="F20" s="60">
        <f>VLOOKUP($A20,'Return Data'!$B$7:$R$2292,6,0)</f>
        <v>4.1782000000000004</v>
      </c>
      <c r="G20" s="61">
        <f t="shared" si="1"/>
        <v>28</v>
      </c>
      <c r="H20" s="60">
        <f>VLOOKUP($A20,'Return Data'!$B$7:$R$2292,7,0)</f>
        <v>4.3887</v>
      </c>
      <c r="I20" s="61">
        <f t="shared" si="2"/>
        <v>28</v>
      </c>
      <c r="J20" s="60">
        <f>VLOOKUP($A20,'Return Data'!$B$7:$R$2292,8,0)</f>
        <v>4.6317000000000004</v>
      </c>
      <c r="K20" s="61">
        <f t="shared" si="3"/>
        <v>27</v>
      </c>
      <c r="L20" s="60">
        <f>VLOOKUP($A20,'Return Data'!$B$7:$R$2292,9,0)</f>
        <v>4.5164999999999997</v>
      </c>
      <c r="M20" s="61">
        <f t="shared" si="4"/>
        <v>29</v>
      </c>
      <c r="N20" s="60">
        <f>VLOOKUP($A20,'Return Data'!$B$7:$R$2292,10,0)</f>
        <v>4.2937000000000003</v>
      </c>
      <c r="O20" s="61">
        <f t="shared" si="5"/>
        <v>27</v>
      </c>
      <c r="P20" s="60">
        <f>VLOOKUP($A20,'Return Data'!$B$7:$R$2292,11,0)</f>
        <v>3.7681</v>
      </c>
      <c r="Q20" s="61">
        <f t="shared" si="6"/>
        <v>28</v>
      </c>
      <c r="R20" s="60">
        <f>VLOOKUP($A20,'Return Data'!$B$7:$R$2292,12,0)</f>
        <v>3.6046</v>
      </c>
      <c r="S20" s="61">
        <f t="shared" si="7"/>
        <v>28</v>
      </c>
      <c r="T20" s="60">
        <f>VLOOKUP($A20,'Return Data'!$B$7:$R$2292,13,0)</f>
        <v>3.4584000000000001</v>
      </c>
      <c r="U20" s="61">
        <f t="shared" si="8"/>
        <v>28</v>
      </c>
      <c r="V20" s="60">
        <f>VLOOKUP($A20,'Return Data'!$B$7:$R$2292,17,0)</f>
        <v>3.198</v>
      </c>
      <c r="W20" s="61">
        <f t="shared" si="10"/>
        <v>27</v>
      </c>
      <c r="X20" s="60"/>
      <c r="Y20" s="61"/>
      <c r="Z20" s="60">
        <f>VLOOKUP($A20,'Return Data'!$B$7:$R$2292,16,0)</f>
        <v>3.5596000000000001</v>
      </c>
      <c r="AA20" s="62">
        <f t="shared" si="9"/>
        <v>23</v>
      </c>
    </row>
    <row r="21" spans="1:27" x14ac:dyDescent="0.3">
      <c r="A21" s="58" t="s">
        <v>1234</v>
      </c>
      <c r="B21" s="59">
        <f>VLOOKUP($A21,'Return Data'!$B$7:$R$2292,3,0)</f>
        <v>44777</v>
      </c>
      <c r="C21" s="60">
        <f>VLOOKUP($A21,'Return Data'!$B$7:$R$2292,4,0)</f>
        <v>1088.3942999999999</v>
      </c>
      <c r="D21" s="60">
        <f>VLOOKUP($A21,'Return Data'!$B$7:$R$2292,5,0)</f>
        <v>4.3333000000000004</v>
      </c>
      <c r="E21" s="61">
        <f t="shared" si="0"/>
        <v>14</v>
      </c>
      <c r="F21" s="60">
        <f>VLOOKUP($A21,'Return Data'!$B$7:$R$2292,6,0)</f>
        <v>4.3411</v>
      </c>
      <c r="G21" s="61">
        <f t="shared" si="1"/>
        <v>17</v>
      </c>
      <c r="H21" s="60">
        <f>VLOOKUP($A21,'Return Data'!$B$7:$R$2292,7,0)</f>
        <v>4.5788000000000002</v>
      </c>
      <c r="I21" s="61">
        <f t="shared" si="2"/>
        <v>19</v>
      </c>
      <c r="J21" s="60">
        <f>VLOOKUP($A21,'Return Data'!$B$7:$R$2292,8,0)</f>
        <v>4.7835000000000001</v>
      </c>
      <c r="K21" s="61">
        <f t="shared" si="3"/>
        <v>17</v>
      </c>
      <c r="L21" s="60">
        <f>VLOOKUP($A21,'Return Data'!$B$7:$R$2292,9,0)</f>
        <v>4.6845999999999997</v>
      </c>
      <c r="M21" s="61">
        <f t="shared" si="4"/>
        <v>15</v>
      </c>
      <c r="N21" s="60">
        <f>VLOOKUP($A21,'Return Data'!$B$7:$R$2292,10,0)</f>
        <v>4.4025999999999996</v>
      </c>
      <c r="O21" s="61">
        <f t="shared" si="5"/>
        <v>8</v>
      </c>
      <c r="P21" s="60">
        <f>VLOOKUP($A21,'Return Data'!$B$7:$R$2292,11,0)</f>
        <v>3.8961000000000001</v>
      </c>
      <c r="Q21" s="61">
        <f t="shared" si="6"/>
        <v>9</v>
      </c>
      <c r="R21" s="60">
        <f>VLOOKUP($A21,'Return Data'!$B$7:$R$2292,12,0)</f>
        <v>3.734</v>
      </c>
      <c r="S21" s="61">
        <f t="shared" si="7"/>
        <v>9</v>
      </c>
      <c r="T21" s="60">
        <f>VLOOKUP($A21,'Return Data'!$B$7:$R$2292,13,0)</f>
        <v>3.5825999999999998</v>
      </c>
      <c r="U21" s="61">
        <f t="shared" si="8"/>
        <v>10</v>
      </c>
      <c r="V21" s="60">
        <f>VLOOKUP($A21,'Return Data'!$B$7:$R$2292,17,0)</f>
        <v>3.3029999999999999</v>
      </c>
      <c r="W21" s="61">
        <f t="shared" si="10"/>
        <v>11</v>
      </c>
      <c r="X21" s="60"/>
      <c r="Y21" s="61"/>
      <c r="Z21" s="60">
        <f>VLOOKUP($A21,'Return Data'!$B$7:$R$2292,16,0)</f>
        <v>3.3473000000000002</v>
      </c>
      <c r="AA21" s="62">
        <f t="shared" si="9"/>
        <v>29</v>
      </c>
    </row>
    <row r="22" spans="1:27" x14ac:dyDescent="0.3">
      <c r="A22" s="58" t="s">
        <v>1236</v>
      </c>
      <c r="B22" s="59">
        <f>VLOOKUP($A22,'Return Data'!$B$7:$R$2292,3,0)</f>
        <v>44777</v>
      </c>
      <c r="C22" s="60">
        <f>VLOOKUP($A22,'Return Data'!$B$7:$R$2292,4,0)</f>
        <v>1096.8262999999999</v>
      </c>
      <c r="D22" s="60">
        <f>VLOOKUP($A22,'Return Data'!$B$7:$R$2292,5,0)</f>
        <v>4.1702000000000004</v>
      </c>
      <c r="E22" s="61">
        <f t="shared" si="0"/>
        <v>28</v>
      </c>
      <c r="F22" s="60">
        <f>VLOOKUP($A22,'Return Data'!$B$7:$R$2292,6,0)</f>
        <v>4.18</v>
      </c>
      <c r="G22" s="61">
        <f t="shared" si="1"/>
        <v>27</v>
      </c>
      <c r="H22" s="60">
        <f>VLOOKUP($A22,'Return Data'!$B$7:$R$2292,7,0)</f>
        <v>4.4048999999999996</v>
      </c>
      <c r="I22" s="61">
        <f t="shared" si="2"/>
        <v>27</v>
      </c>
      <c r="J22" s="60">
        <f>VLOOKUP($A22,'Return Data'!$B$7:$R$2292,8,0)</f>
        <v>4.6169000000000002</v>
      </c>
      <c r="K22" s="61">
        <f t="shared" si="3"/>
        <v>28</v>
      </c>
      <c r="L22" s="60">
        <f>VLOOKUP($A22,'Return Data'!$B$7:$R$2292,9,0)</f>
        <v>4.5570000000000004</v>
      </c>
      <c r="M22" s="61">
        <f t="shared" si="4"/>
        <v>27</v>
      </c>
      <c r="N22" s="60">
        <f>VLOOKUP($A22,'Return Data'!$B$7:$R$2292,10,0)</f>
        <v>4.2064000000000004</v>
      </c>
      <c r="O22" s="61">
        <f t="shared" si="5"/>
        <v>29</v>
      </c>
      <c r="P22" s="60">
        <f>VLOOKUP($A22,'Return Data'!$B$7:$R$2292,11,0)</f>
        <v>3.7805</v>
      </c>
      <c r="Q22" s="61">
        <f t="shared" si="6"/>
        <v>27</v>
      </c>
      <c r="R22" s="60">
        <f>VLOOKUP($A22,'Return Data'!$B$7:$R$2292,12,0)</f>
        <v>3.6240999999999999</v>
      </c>
      <c r="S22" s="61">
        <f t="shared" si="7"/>
        <v>27</v>
      </c>
      <c r="T22" s="60">
        <f>VLOOKUP($A22,'Return Data'!$B$7:$R$2292,13,0)</f>
        <v>3.4773000000000001</v>
      </c>
      <c r="U22" s="61">
        <f t="shared" si="8"/>
        <v>27</v>
      </c>
      <c r="V22" s="60">
        <f>VLOOKUP($A22,'Return Data'!$B$7:$R$2292,17,0)</f>
        <v>3.2075</v>
      </c>
      <c r="W22" s="61">
        <f t="shared" si="10"/>
        <v>26</v>
      </c>
      <c r="X22" s="60"/>
      <c r="Y22" s="61"/>
      <c r="Z22" s="60">
        <f>VLOOKUP($A22,'Return Data'!$B$7:$R$2292,16,0)</f>
        <v>3.3794</v>
      </c>
      <c r="AA22" s="62">
        <f t="shared" si="9"/>
        <v>28</v>
      </c>
    </row>
    <row r="23" spans="1:27" x14ac:dyDescent="0.3">
      <c r="A23" s="58" t="s">
        <v>1238</v>
      </c>
      <c r="B23" s="59">
        <f>VLOOKUP($A23,'Return Data'!$B$7:$R$2292,3,0)</f>
        <v>44777</v>
      </c>
      <c r="C23" s="60">
        <f>VLOOKUP($A23,'Return Data'!$B$7:$R$2292,4,0)</f>
        <v>1094.1434999999999</v>
      </c>
      <c r="D23" s="60">
        <f>VLOOKUP($A23,'Return Data'!$B$7:$R$2292,5,0)</f>
        <v>4.2972000000000001</v>
      </c>
      <c r="E23" s="61">
        <f t="shared" si="0"/>
        <v>21</v>
      </c>
      <c r="F23" s="60">
        <f>VLOOKUP($A23,'Return Data'!$B$7:$R$2292,6,0)</f>
        <v>4.3293999999999997</v>
      </c>
      <c r="G23" s="61">
        <f t="shared" si="1"/>
        <v>19</v>
      </c>
      <c r="H23" s="60">
        <f>VLOOKUP($A23,'Return Data'!$B$7:$R$2292,7,0)</f>
        <v>4.5380000000000003</v>
      </c>
      <c r="I23" s="61">
        <f t="shared" si="2"/>
        <v>23</v>
      </c>
      <c r="J23" s="60">
        <f>VLOOKUP($A23,'Return Data'!$B$7:$R$2292,8,0)</f>
        <v>4.7605000000000004</v>
      </c>
      <c r="K23" s="61">
        <f t="shared" si="3"/>
        <v>22</v>
      </c>
      <c r="L23" s="60">
        <f>VLOOKUP($A23,'Return Data'!$B$7:$R$2292,9,0)</f>
        <v>4.6988000000000003</v>
      </c>
      <c r="M23" s="61">
        <f t="shared" si="4"/>
        <v>13</v>
      </c>
      <c r="N23" s="60">
        <f>VLOOKUP($A23,'Return Data'!$B$7:$R$2292,10,0)</f>
        <v>4.3731</v>
      </c>
      <c r="O23" s="61">
        <f t="shared" si="5"/>
        <v>14</v>
      </c>
      <c r="P23" s="60">
        <f>VLOOKUP($A23,'Return Data'!$B$7:$R$2292,11,0)</f>
        <v>3.8757999999999999</v>
      </c>
      <c r="Q23" s="61">
        <f t="shared" si="6"/>
        <v>14</v>
      </c>
      <c r="R23" s="60">
        <f>VLOOKUP($A23,'Return Data'!$B$7:$R$2292,12,0)</f>
        <v>3.7267000000000001</v>
      </c>
      <c r="S23" s="61">
        <f t="shared" si="7"/>
        <v>12</v>
      </c>
      <c r="T23" s="60">
        <f>VLOOKUP($A23,'Return Data'!$B$7:$R$2292,13,0)</f>
        <v>3.5817000000000001</v>
      </c>
      <c r="U23" s="61">
        <f t="shared" si="8"/>
        <v>11</v>
      </c>
      <c r="V23" s="60">
        <f>VLOOKUP($A23,'Return Data'!$B$7:$R$2292,17,0)</f>
        <v>3.323</v>
      </c>
      <c r="W23" s="61">
        <f t="shared" si="10"/>
        <v>6</v>
      </c>
      <c r="X23" s="60"/>
      <c r="Y23" s="61"/>
      <c r="Z23" s="60">
        <f>VLOOKUP($A23,'Return Data'!$B$7:$R$2292,16,0)</f>
        <v>3.4255</v>
      </c>
      <c r="AA23" s="62">
        <f t="shared" si="9"/>
        <v>27</v>
      </c>
    </row>
    <row r="24" spans="1:27" x14ac:dyDescent="0.3">
      <c r="A24" s="58" t="s">
        <v>1240</v>
      </c>
      <c r="B24" s="59">
        <f>VLOOKUP($A24,'Return Data'!$B$7:$R$2292,3,0)</f>
        <v>44777</v>
      </c>
      <c r="C24" s="60">
        <f>VLOOKUP($A24,'Return Data'!$B$7:$R$2292,4,0)</f>
        <v>1146.9474</v>
      </c>
      <c r="D24" s="60">
        <f>VLOOKUP($A24,'Return Data'!$B$7:$R$2292,5,0)</f>
        <v>4.2903000000000002</v>
      </c>
      <c r="E24" s="61">
        <f t="shared" si="0"/>
        <v>24</v>
      </c>
      <c r="F24" s="60">
        <f>VLOOKUP($A24,'Return Data'!$B$7:$R$2292,6,0)</f>
        <v>4.3815999999999997</v>
      </c>
      <c r="G24" s="61">
        <f t="shared" si="1"/>
        <v>13</v>
      </c>
      <c r="H24" s="60">
        <f>VLOOKUP($A24,'Return Data'!$B$7:$R$2292,7,0)</f>
        <v>4.6085000000000003</v>
      </c>
      <c r="I24" s="61">
        <f t="shared" si="2"/>
        <v>14</v>
      </c>
      <c r="J24" s="60">
        <f>VLOOKUP($A24,'Return Data'!$B$7:$R$2292,8,0)</f>
        <v>4.7836999999999996</v>
      </c>
      <c r="K24" s="61">
        <f t="shared" si="3"/>
        <v>16</v>
      </c>
      <c r="L24" s="60">
        <f>VLOOKUP($A24,'Return Data'!$B$7:$R$2292,9,0)</f>
        <v>4.6726000000000001</v>
      </c>
      <c r="M24" s="61">
        <f t="shared" si="4"/>
        <v>20</v>
      </c>
      <c r="N24" s="60">
        <f>VLOOKUP($A24,'Return Data'!$B$7:$R$2292,10,0)</f>
        <v>4.3540000000000001</v>
      </c>
      <c r="O24" s="61">
        <f t="shared" si="5"/>
        <v>19</v>
      </c>
      <c r="P24" s="60">
        <f>VLOOKUP($A24,'Return Data'!$B$7:$R$2292,11,0)</f>
        <v>3.8626999999999998</v>
      </c>
      <c r="Q24" s="61">
        <f t="shared" si="6"/>
        <v>20</v>
      </c>
      <c r="R24" s="60">
        <f>VLOOKUP($A24,'Return Data'!$B$7:$R$2292,12,0)</f>
        <v>3.6962000000000002</v>
      </c>
      <c r="S24" s="61">
        <f t="shared" si="7"/>
        <v>19</v>
      </c>
      <c r="T24" s="60">
        <f>VLOOKUP($A24,'Return Data'!$B$7:$R$2292,13,0)</f>
        <v>3.5430000000000001</v>
      </c>
      <c r="U24" s="61">
        <f t="shared" si="8"/>
        <v>20</v>
      </c>
      <c r="V24" s="60">
        <f>VLOOKUP($A24,'Return Data'!$B$7:$R$2292,17,0)</f>
        <v>3.2665000000000002</v>
      </c>
      <c r="W24" s="61">
        <f t="shared" si="10"/>
        <v>21</v>
      </c>
      <c r="X24" s="60">
        <f>VLOOKUP($A24,'Return Data'!$B$7:$R$2292,14,0)</f>
        <v>3.5526</v>
      </c>
      <c r="Y24" s="61">
        <f>RANK(X24,X$8:X$36,0)</f>
        <v>5</v>
      </c>
      <c r="Z24" s="60">
        <f>VLOOKUP($A24,'Return Data'!$B$7:$R$2292,16,0)</f>
        <v>3.9338000000000002</v>
      </c>
      <c r="AA24" s="62">
        <f t="shared" si="9"/>
        <v>10</v>
      </c>
    </row>
    <row r="25" spans="1:27" x14ac:dyDescent="0.3">
      <c r="A25" s="58" t="s">
        <v>1242</v>
      </c>
      <c r="B25" s="59">
        <f>VLOOKUP($A25,'Return Data'!$B$7:$R$2292,3,0)</f>
        <v>44777</v>
      </c>
      <c r="C25" s="60">
        <f>VLOOKUP($A25,'Return Data'!$B$7:$R$2292,4,0)</f>
        <v>2667.2471666666702</v>
      </c>
      <c r="D25" s="60">
        <f>VLOOKUP($A25,'Return Data'!$B$7:$R$2292,5,0)</f>
        <v>4.3704000000000001</v>
      </c>
      <c r="E25" s="61">
        <f t="shared" si="0"/>
        <v>10</v>
      </c>
      <c r="F25" s="60">
        <f>VLOOKUP($A25,'Return Data'!$B$7:$R$2292,6,0)</f>
        <v>4.4353999999999996</v>
      </c>
      <c r="G25" s="61">
        <f t="shared" si="1"/>
        <v>6</v>
      </c>
      <c r="H25" s="60">
        <f>VLOOKUP($A25,'Return Data'!$B$7:$R$2292,7,0)</f>
        <v>4.6379999999999999</v>
      </c>
      <c r="I25" s="61">
        <f t="shared" si="2"/>
        <v>9</v>
      </c>
      <c r="J25" s="60">
        <f>VLOOKUP($A25,'Return Data'!$B$7:$R$2292,8,0)</f>
        <v>4.7798999999999996</v>
      </c>
      <c r="K25" s="61">
        <f t="shared" si="3"/>
        <v>18</v>
      </c>
      <c r="L25" s="60">
        <f>VLOOKUP($A25,'Return Data'!$B$7:$R$2292,9,0)</f>
        <v>4.6603000000000003</v>
      </c>
      <c r="M25" s="61">
        <f t="shared" si="4"/>
        <v>24</v>
      </c>
      <c r="N25" s="60">
        <f>VLOOKUP($A25,'Return Data'!$B$7:$R$2292,10,0)</f>
        <v>4.3402000000000003</v>
      </c>
      <c r="O25" s="61">
        <f t="shared" si="5"/>
        <v>24</v>
      </c>
      <c r="P25" s="60">
        <f>VLOOKUP($A25,'Return Data'!$B$7:$R$2292,11,0)</f>
        <v>3.8694000000000002</v>
      </c>
      <c r="Q25" s="61">
        <f t="shared" si="6"/>
        <v>18</v>
      </c>
      <c r="R25" s="60">
        <f>VLOOKUP($A25,'Return Data'!$B$7:$R$2292,12,0)</f>
        <v>3.7027000000000001</v>
      </c>
      <c r="S25" s="61">
        <f t="shared" si="7"/>
        <v>15</v>
      </c>
      <c r="T25" s="60">
        <f>VLOOKUP($A25,'Return Data'!$B$7:$R$2292,13,0)</f>
        <v>3.5531000000000001</v>
      </c>
      <c r="U25" s="61">
        <f t="shared" si="8"/>
        <v>17</v>
      </c>
      <c r="V25" s="60">
        <f>VLOOKUP($A25,'Return Data'!$B$7:$R$2292,17,0)</f>
        <v>3.28</v>
      </c>
      <c r="W25" s="61">
        <f t="shared" si="10"/>
        <v>14</v>
      </c>
      <c r="X25" s="60">
        <f>VLOOKUP($A25,'Return Data'!$B$7:$R$2292,14,0)</f>
        <v>3.4184000000000001</v>
      </c>
      <c r="Y25" s="61">
        <f>RANK(X25,X$8:X$36,0)</f>
        <v>10</v>
      </c>
      <c r="Z25" s="60">
        <f>VLOOKUP($A25,'Return Data'!$B$7:$R$2292,16,0)</f>
        <v>6.4497999999999998</v>
      </c>
      <c r="AA25" s="62">
        <f t="shared" si="9"/>
        <v>2</v>
      </c>
    </row>
    <row r="26" spans="1:27" x14ac:dyDescent="0.3">
      <c r="A26" s="58" t="s">
        <v>1244</v>
      </c>
      <c r="B26" s="59">
        <f>VLOOKUP($A26,'Return Data'!$B$7:$R$2292,3,0)</f>
        <v>44777</v>
      </c>
      <c r="C26" s="60">
        <f>VLOOKUP($A26,'Return Data'!$B$7:$R$2292,4,0)</f>
        <v>1113.7228</v>
      </c>
      <c r="D26" s="60">
        <f>VLOOKUP($A26,'Return Data'!$B$7:$R$2292,5,0)</f>
        <v>4.2969999999999997</v>
      </c>
      <c r="E26" s="61">
        <f t="shared" si="0"/>
        <v>22</v>
      </c>
      <c r="F26" s="60">
        <f>VLOOKUP($A26,'Return Data'!$B$7:$R$2292,6,0)</f>
        <v>4.2816999999999998</v>
      </c>
      <c r="G26" s="61">
        <f t="shared" si="1"/>
        <v>26</v>
      </c>
      <c r="H26" s="60">
        <f>VLOOKUP($A26,'Return Data'!$B$7:$R$2292,7,0)</f>
        <v>4.4763999999999999</v>
      </c>
      <c r="I26" s="61">
        <f t="shared" si="2"/>
        <v>26</v>
      </c>
      <c r="J26" s="60">
        <f>VLOOKUP($A26,'Return Data'!$B$7:$R$2292,8,0)</f>
        <v>4.7319000000000004</v>
      </c>
      <c r="K26" s="61">
        <f t="shared" si="3"/>
        <v>25</v>
      </c>
      <c r="L26" s="60">
        <f>VLOOKUP($A26,'Return Data'!$B$7:$R$2292,9,0)</f>
        <v>4.7686000000000002</v>
      </c>
      <c r="M26" s="61">
        <f t="shared" si="4"/>
        <v>3</v>
      </c>
      <c r="N26" s="60">
        <f>VLOOKUP($A26,'Return Data'!$B$7:$R$2292,10,0)</f>
        <v>4.3971999999999998</v>
      </c>
      <c r="O26" s="61">
        <f t="shared" si="5"/>
        <v>9</v>
      </c>
      <c r="P26" s="60">
        <f>VLOOKUP($A26,'Return Data'!$B$7:$R$2292,11,0)</f>
        <v>3.8795999999999999</v>
      </c>
      <c r="Q26" s="61">
        <f t="shared" si="6"/>
        <v>13</v>
      </c>
      <c r="R26" s="60">
        <f>VLOOKUP($A26,'Return Data'!$B$7:$R$2292,12,0)</f>
        <v>3.7111999999999998</v>
      </c>
      <c r="S26" s="61">
        <f t="shared" si="7"/>
        <v>13</v>
      </c>
      <c r="T26" s="60">
        <f>VLOOKUP($A26,'Return Data'!$B$7:$R$2292,13,0)</f>
        <v>3.5566</v>
      </c>
      <c r="U26" s="61">
        <f t="shared" si="8"/>
        <v>14</v>
      </c>
      <c r="V26" s="60">
        <f>VLOOKUP($A26,'Return Data'!$B$7:$R$2292,17,0)</f>
        <v>3.2658999999999998</v>
      </c>
      <c r="W26" s="61">
        <f t="shared" si="10"/>
        <v>22</v>
      </c>
      <c r="X26" s="60"/>
      <c r="Y26" s="61"/>
      <c r="Z26" s="60">
        <f>VLOOKUP($A26,'Return Data'!$B$7:$R$2292,16,0)</f>
        <v>3.5767000000000002</v>
      </c>
      <c r="AA26" s="62">
        <f t="shared" si="9"/>
        <v>22</v>
      </c>
    </row>
    <row r="27" spans="1:27" x14ac:dyDescent="0.3">
      <c r="A27" s="58" t="s">
        <v>1246</v>
      </c>
      <c r="B27" s="59">
        <f>VLOOKUP($A27,'Return Data'!$B$7:$R$2292,3,0)</f>
        <v>44777</v>
      </c>
      <c r="C27" s="60">
        <f>VLOOKUP($A27,'Return Data'!$B$7:$R$2292,4,0)</f>
        <v>1113.0844999999999</v>
      </c>
      <c r="D27" s="60">
        <f>VLOOKUP($A27,'Return Data'!$B$7:$R$2292,5,0)</f>
        <v>4.4340000000000002</v>
      </c>
      <c r="E27" s="61">
        <f t="shared" si="0"/>
        <v>3</v>
      </c>
      <c r="F27" s="60">
        <f>VLOOKUP($A27,'Return Data'!$B$7:$R$2292,6,0)</f>
        <v>4.4427000000000003</v>
      </c>
      <c r="G27" s="61">
        <f t="shared" si="1"/>
        <v>5</v>
      </c>
      <c r="H27" s="60">
        <f>VLOOKUP($A27,'Return Data'!$B$7:$R$2292,7,0)</f>
        <v>4.6638999999999999</v>
      </c>
      <c r="I27" s="61">
        <f t="shared" si="2"/>
        <v>5</v>
      </c>
      <c r="J27" s="60">
        <f>VLOOKUP($A27,'Return Data'!$B$7:$R$2292,8,0)</f>
        <v>4.843</v>
      </c>
      <c r="K27" s="61">
        <f t="shared" si="3"/>
        <v>7</v>
      </c>
      <c r="L27" s="60">
        <f>VLOOKUP($A27,'Return Data'!$B$7:$R$2292,9,0)</f>
        <v>4.7</v>
      </c>
      <c r="M27" s="61">
        <f t="shared" si="4"/>
        <v>12</v>
      </c>
      <c r="N27" s="60">
        <f>VLOOKUP($A27,'Return Data'!$B$7:$R$2292,10,0)</f>
        <v>4.3853999999999997</v>
      </c>
      <c r="O27" s="61">
        <f t="shared" si="5"/>
        <v>12</v>
      </c>
      <c r="P27" s="60">
        <f>VLOOKUP($A27,'Return Data'!$B$7:$R$2292,11,0)</f>
        <v>3.8917999999999999</v>
      </c>
      <c r="Q27" s="61">
        <f t="shared" si="6"/>
        <v>11</v>
      </c>
      <c r="R27" s="60">
        <f>VLOOKUP($A27,'Return Data'!$B$7:$R$2292,12,0)</f>
        <v>3.7406999999999999</v>
      </c>
      <c r="S27" s="61">
        <f t="shared" si="7"/>
        <v>7</v>
      </c>
      <c r="T27" s="60">
        <f>VLOOKUP($A27,'Return Data'!$B$7:$R$2292,13,0)</f>
        <v>3.5933000000000002</v>
      </c>
      <c r="U27" s="61">
        <f t="shared" si="8"/>
        <v>7</v>
      </c>
      <c r="V27" s="60">
        <f>VLOOKUP($A27,'Return Data'!$B$7:$R$2292,17,0)</f>
        <v>3.3161</v>
      </c>
      <c r="W27" s="61">
        <f t="shared" si="10"/>
        <v>8</v>
      </c>
      <c r="X27" s="60"/>
      <c r="Y27" s="61"/>
      <c r="Z27" s="60">
        <f>VLOOKUP($A27,'Return Data'!$B$7:$R$2292,16,0)</f>
        <v>3.5922999999999998</v>
      </c>
      <c r="AA27" s="62">
        <f t="shared" si="9"/>
        <v>21</v>
      </c>
    </row>
    <row r="28" spans="1:27" x14ac:dyDescent="0.3">
      <c r="A28" s="58" t="s">
        <v>1248</v>
      </c>
      <c r="B28" s="59">
        <f>VLOOKUP($A28,'Return Data'!$B$7:$R$2292,3,0)</f>
        <v>44777</v>
      </c>
      <c r="C28" s="60">
        <f>VLOOKUP($A28,'Return Data'!$B$7:$R$2292,4,0)</f>
        <v>1102.4889000000001</v>
      </c>
      <c r="D28" s="60">
        <f>VLOOKUP($A28,'Return Data'!$B$7:$R$2292,5,0)</f>
        <v>4.4336000000000002</v>
      </c>
      <c r="E28" s="61">
        <f t="shared" si="0"/>
        <v>4</v>
      </c>
      <c r="F28" s="60">
        <f>VLOOKUP($A28,'Return Data'!$B$7:$R$2292,6,0)</f>
        <v>4.4566999999999997</v>
      </c>
      <c r="G28" s="61">
        <f t="shared" si="1"/>
        <v>4</v>
      </c>
      <c r="H28" s="60">
        <f>VLOOKUP($A28,'Return Data'!$B$7:$R$2292,7,0)</f>
        <v>4.6883999999999997</v>
      </c>
      <c r="I28" s="61">
        <f t="shared" si="2"/>
        <v>3</v>
      </c>
      <c r="J28" s="60">
        <f>VLOOKUP($A28,'Return Data'!$B$7:$R$2292,8,0)</f>
        <v>4.8593999999999999</v>
      </c>
      <c r="K28" s="61">
        <f t="shared" si="3"/>
        <v>3</v>
      </c>
      <c r="L28" s="60">
        <f>VLOOKUP($A28,'Return Data'!$B$7:$R$2292,9,0)</f>
        <v>4.7045000000000003</v>
      </c>
      <c r="M28" s="61">
        <f t="shared" si="4"/>
        <v>10</v>
      </c>
      <c r="N28" s="60">
        <f>VLOOKUP($A28,'Return Data'!$B$7:$R$2292,10,0)</f>
        <v>4.3912000000000004</v>
      </c>
      <c r="O28" s="61">
        <f t="shared" si="5"/>
        <v>11</v>
      </c>
      <c r="P28" s="60">
        <f>VLOOKUP($A28,'Return Data'!$B$7:$R$2292,11,0)</f>
        <v>3.9129999999999998</v>
      </c>
      <c r="Q28" s="61">
        <f t="shared" si="6"/>
        <v>6</v>
      </c>
      <c r="R28" s="60">
        <f>VLOOKUP($A28,'Return Data'!$B$7:$R$2292,12,0)</f>
        <v>3.7515000000000001</v>
      </c>
      <c r="S28" s="61">
        <f t="shared" si="7"/>
        <v>5</v>
      </c>
      <c r="T28" s="60">
        <f>VLOOKUP($A28,'Return Data'!$B$7:$R$2292,13,0)</f>
        <v>3.6044</v>
      </c>
      <c r="U28" s="61">
        <f t="shared" si="8"/>
        <v>5</v>
      </c>
      <c r="V28" s="60">
        <f>VLOOKUP($A28,'Return Data'!$B$7:$R$2292,17,0)</f>
        <v>3.3433000000000002</v>
      </c>
      <c r="W28" s="61">
        <f t="shared" si="10"/>
        <v>4</v>
      </c>
      <c r="X28" s="60"/>
      <c r="Y28" s="61"/>
      <c r="Z28" s="60">
        <f>VLOOKUP($A28,'Return Data'!$B$7:$R$2292,16,0)</f>
        <v>3.5390000000000001</v>
      </c>
      <c r="AA28" s="62">
        <f t="shared" si="9"/>
        <v>24</v>
      </c>
    </row>
    <row r="29" spans="1:27" x14ac:dyDescent="0.3">
      <c r="A29" s="58" t="s">
        <v>1250</v>
      </c>
      <c r="B29" s="59">
        <f>VLOOKUP($A29,'Return Data'!$B$7:$R$2292,3,0)</f>
        <v>44777</v>
      </c>
      <c r="C29" s="60">
        <f>VLOOKUP($A29,'Return Data'!$B$7:$R$2292,4,0)</f>
        <v>115.37730000000001</v>
      </c>
      <c r="D29" s="60">
        <f>VLOOKUP($A29,'Return Data'!$B$7:$R$2292,5,0)</f>
        <v>4.3346</v>
      </c>
      <c r="E29" s="61">
        <f t="shared" si="0"/>
        <v>13</v>
      </c>
      <c r="F29" s="60">
        <f>VLOOKUP($A29,'Return Data'!$B$7:$R$2292,6,0)</f>
        <v>4.3989000000000003</v>
      </c>
      <c r="G29" s="61">
        <f t="shared" si="1"/>
        <v>9</v>
      </c>
      <c r="H29" s="60">
        <f>VLOOKUP($A29,'Return Data'!$B$7:$R$2292,7,0)</f>
        <v>4.6455000000000002</v>
      </c>
      <c r="I29" s="61">
        <f t="shared" si="2"/>
        <v>8</v>
      </c>
      <c r="J29" s="60">
        <f>VLOOKUP($A29,'Return Data'!$B$7:$R$2292,8,0)</f>
        <v>4.8174999999999999</v>
      </c>
      <c r="K29" s="61">
        <f t="shared" si="3"/>
        <v>12</v>
      </c>
      <c r="L29" s="60">
        <f>VLOOKUP($A29,'Return Data'!$B$7:$R$2292,9,0)</f>
        <v>4.7047999999999996</v>
      </c>
      <c r="M29" s="61">
        <f t="shared" si="4"/>
        <v>9</v>
      </c>
      <c r="N29" s="60">
        <f>VLOOKUP($A29,'Return Data'!$B$7:$R$2292,10,0)</f>
        <v>4.3826000000000001</v>
      </c>
      <c r="O29" s="61">
        <f t="shared" si="5"/>
        <v>13</v>
      </c>
      <c r="P29" s="60">
        <f>VLOOKUP($A29,'Return Data'!$B$7:$R$2292,11,0)</f>
        <v>3.8952</v>
      </c>
      <c r="Q29" s="61">
        <f t="shared" si="6"/>
        <v>10</v>
      </c>
      <c r="R29" s="60">
        <f>VLOOKUP($A29,'Return Data'!$B$7:$R$2292,12,0)</f>
        <v>3.7305999999999999</v>
      </c>
      <c r="S29" s="61">
        <f t="shared" si="7"/>
        <v>10</v>
      </c>
      <c r="T29" s="60">
        <f>VLOOKUP($A29,'Return Data'!$B$7:$R$2292,13,0)</f>
        <v>3.5733999999999999</v>
      </c>
      <c r="U29" s="61">
        <f t="shared" si="8"/>
        <v>12</v>
      </c>
      <c r="V29" s="60">
        <f>VLOOKUP($A29,'Return Data'!$B$7:$R$2292,17,0)</f>
        <v>3.2909999999999999</v>
      </c>
      <c r="W29" s="61">
        <f t="shared" si="10"/>
        <v>12</v>
      </c>
      <c r="X29" s="60">
        <f>VLOOKUP($A29,'Return Data'!$B$7:$R$2292,14,0)</f>
        <v>3.5853000000000002</v>
      </c>
      <c r="Y29" s="61">
        <f>RANK(X29,X$8:X$36,0)</f>
        <v>3</v>
      </c>
      <c r="Z29" s="60">
        <f>VLOOKUP($A29,'Return Data'!$B$7:$R$2292,16,0)</f>
        <v>4.0189000000000004</v>
      </c>
      <c r="AA29" s="62">
        <f t="shared" si="9"/>
        <v>9</v>
      </c>
    </row>
    <row r="30" spans="1:27" x14ac:dyDescent="0.3">
      <c r="A30" s="58" t="s">
        <v>1252</v>
      </c>
      <c r="B30" s="59">
        <f>VLOOKUP($A30,'Return Data'!$B$7:$R$2292,3,0)</f>
        <v>44777</v>
      </c>
      <c r="C30" s="60">
        <f>VLOOKUP($A30,'Return Data'!$B$7:$R$2292,4,0)</f>
        <v>1110.7003999999999</v>
      </c>
      <c r="D30" s="60">
        <f>VLOOKUP($A30,'Return Data'!$B$7:$R$2292,5,0)</f>
        <v>4.6736000000000004</v>
      </c>
      <c r="E30" s="61">
        <f t="shared" si="0"/>
        <v>1</v>
      </c>
      <c r="F30" s="60">
        <f>VLOOKUP($A30,'Return Data'!$B$7:$R$2292,6,0)</f>
        <v>4.6966999999999999</v>
      </c>
      <c r="G30" s="61">
        <f t="shared" si="1"/>
        <v>1</v>
      </c>
      <c r="H30" s="60">
        <f>VLOOKUP($A30,'Return Data'!$B$7:$R$2292,7,0)</f>
        <v>4.9424999999999999</v>
      </c>
      <c r="I30" s="61">
        <f t="shared" si="2"/>
        <v>1</v>
      </c>
      <c r="J30" s="60">
        <f>VLOOKUP($A30,'Return Data'!$B$7:$R$2292,8,0)</f>
        <v>5.1130000000000004</v>
      </c>
      <c r="K30" s="61">
        <f t="shared" si="3"/>
        <v>1</v>
      </c>
      <c r="L30" s="60">
        <f>VLOOKUP($A30,'Return Data'!$B$7:$R$2292,9,0)</f>
        <v>4.8429000000000002</v>
      </c>
      <c r="M30" s="61">
        <f t="shared" si="4"/>
        <v>1</v>
      </c>
      <c r="N30" s="60">
        <f>VLOOKUP($A30,'Return Data'!$B$7:$R$2292,10,0)</f>
        <v>4.4191000000000003</v>
      </c>
      <c r="O30" s="61">
        <f t="shared" si="5"/>
        <v>5</v>
      </c>
      <c r="P30" s="60">
        <f>VLOOKUP($A30,'Return Data'!$B$7:$R$2292,11,0)</f>
        <v>3.9165000000000001</v>
      </c>
      <c r="Q30" s="61">
        <f t="shared" si="6"/>
        <v>4</v>
      </c>
      <c r="R30" s="60">
        <f>VLOOKUP($A30,'Return Data'!$B$7:$R$2292,12,0)</f>
        <v>3.7605</v>
      </c>
      <c r="S30" s="61">
        <f t="shared" si="7"/>
        <v>4</v>
      </c>
      <c r="T30" s="60">
        <f>VLOOKUP($A30,'Return Data'!$B$7:$R$2292,13,0)</f>
        <v>3.6240999999999999</v>
      </c>
      <c r="U30" s="61">
        <f t="shared" si="8"/>
        <v>3</v>
      </c>
      <c r="V30" s="60">
        <f>VLOOKUP($A30,'Return Data'!$B$7:$R$2292,17,0)</f>
        <v>3.3511000000000002</v>
      </c>
      <c r="W30" s="61">
        <f t="shared" si="10"/>
        <v>1</v>
      </c>
      <c r="X30" s="60"/>
      <c r="Y30" s="61"/>
      <c r="Z30" s="60">
        <f>VLOOKUP($A30,'Return Data'!$B$7:$R$2292,16,0)</f>
        <v>3.6360000000000001</v>
      </c>
      <c r="AA30" s="62">
        <f t="shared" si="9"/>
        <v>20</v>
      </c>
    </row>
    <row r="31" spans="1:27" x14ac:dyDescent="0.3">
      <c r="A31" s="58" t="s">
        <v>1254</v>
      </c>
      <c r="B31" s="59">
        <f>VLOOKUP($A31,'Return Data'!$B$7:$R$2292,3,0)</f>
        <v>44777</v>
      </c>
      <c r="C31" s="60">
        <f>VLOOKUP($A31,'Return Data'!$B$7:$R$2292,4,0)</f>
        <v>3474.1313</v>
      </c>
      <c r="D31" s="60">
        <f>VLOOKUP($A31,'Return Data'!$B$7:$R$2292,5,0)</f>
        <v>4.3249000000000004</v>
      </c>
      <c r="E31" s="61">
        <f t="shared" si="0"/>
        <v>15</v>
      </c>
      <c r="F31" s="60">
        <f>VLOOKUP($A31,'Return Data'!$B$7:$R$2292,6,0)</f>
        <v>4.3545999999999996</v>
      </c>
      <c r="G31" s="61">
        <f t="shared" si="1"/>
        <v>16</v>
      </c>
      <c r="H31" s="60">
        <f>VLOOKUP($A31,'Return Data'!$B$7:$R$2292,7,0)</f>
        <v>4.6016000000000004</v>
      </c>
      <c r="I31" s="61">
        <f t="shared" si="2"/>
        <v>17</v>
      </c>
      <c r="J31" s="60">
        <f>VLOOKUP($A31,'Return Data'!$B$7:$R$2292,8,0)</f>
        <v>4.7874999999999996</v>
      </c>
      <c r="K31" s="61">
        <f t="shared" si="3"/>
        <v>13</v>
      </c>
      <c r="L31" s="60">
        <f>VLOOKUP($A31,'Return Data'!$B$7:$R$2292,9,0)</f>
        <v>4.6761999999999997</v>
      </c>
      <c r="M31" s="61">
        <f t="shared" si="4"/>
        <v>18</v>
      </c>
      <c r="N31" s="60">
        <f>VLOOKUP($A31,'Return Data'!$B$7:$R$2292,10,0)</f>
        <v>4.3624000000000001</v>
      </c>
      <c r="O31" s="61">
        <f t="shared" si="5"/>
        <v>18</v>
      </c>
      <c r="P31" s="60">
        <f>VLOOKUP($A31,'Return Data'!$B$7:$R$2292,11,0)</f>
        <v>3.8708999999999998</v>
      </c>
      <c r="Q31" s="61">
        <f t="shared" si="6"/>
        <v>17</v>
      </c>
      <c r="R31" s="60">
        <f>VLOOKUP($A31,'Return Data'!$B$7:$R$2292,12,0)</f>
        <v>3.7021000000000002</v>
      </c>
      <c r="S31" s="61">
        <f t="shared" si="7"/>
        <v>16</v>
      </c>
      <c r="T31" s="60">
        <f>VLOOKUP($A31,'Return Data'!$B$7:$R$2292,13,0)</f>
        <v>3.5545</v>
      </c>
      <c r="U31" s="61">
        <f t="shared" si="8"/>
        <v>15</v>
      </c>
      <c r="V31" s="60">
        <f>VLOOKUP($A31,'Return Data'!$B$7:$R$2292,17,0)</f>
        <v>3.2875999999999999</v>
      </c>
      <c r="W31" s="61">
        <f t="shared" si="10"/>
        <v>13</v>
      </c>
      <c r="X31" s="60">
        <f>VLOOKUP($A31,'Return Data'!$B$7:$R$2292,14,0)</f>
        <v>3.5678000000000001</v>
      </c>
      <c r="Y31" s="61">
        <f>RANK(X31,X$8:X$36,0)</f>
        <v>4</v>
      </c>
      <c r="Z31" s="60">
        <f>VLOOKUP($A31,'Return Data'!$B$7:$R$2292,16,0)</f>
        <v>6.4667000000000003</v>
      </c>
      <c r="AA31" s="62">
        <f t="shared" si="9"/>
        <v>1</v>
      </c>
    </row>
    <row r="32" spans="1:27" x14ac:dyDescent="0.3">
      <c r="A32" s="58" t="s">
        <v>1256</v>
      </c>
      <c r="B32" s="59">
        <f>VLOOKUP($A32,'Return Data'!$B$7:$R$2292,3,0)</f>
        <v>44777</v>
      </c>
      <c r="C32" s="60">
        <f>VLOOKUP($A32,'Return Data'!$B$7:$R$2292,4,0)</f>
        <v>1142.4041</v>
      </c>
      <c r="D32" s="60">
        <f>VLOOKUP($A32,'Return Data'!$B$7:$R$2292,5,0)</f>
        <v>4.2499000000000002</v>
      </c>
      <c r="E32" s="61">
        <f t="shared" si="0"/>
        <v>26</v>
      </c>
      <c r="F32" s="60">
        <f>VLOOKUP($A32,'Return Data'!$B$7:$R$2292,6,0)</f>
        <v>4.3072999999999997</v>
      </c>
      <c r="G32" s="61">
        <f t="shared" si="1"/>
        <v>23</v>
      </c>
      <c r="H32" s="60">
        <f>VLOOKUP($A32,'Return Data'!$B$7:$R$2292,7,0)</f>
        <v>4.5715000000000003</v>
      </c>
      <c r="I32" s="61">
        <f t="shared" si="2"/>
        <v>20</v>
      </c>
      <c r="J32" s="60">
        <f>VLOOKUP($A32,'Return Data'!$B$7:$R$2292,8,0)</f>
        <v>4.7514000000000003</v>
      </c>
      <c r="K32" s="61">
        <f t="shared" si="3"/>
        <v>24</v>
      </c>
      <c r="L32" s="60">
        <f>VLOOKUP($A32,'Return Data'!$B$7:$R$2292,9,0)</f>
        <v>4.6498999999999997</v>
      </c>
      <c r="M32" s="61">
        <f t="shared" si="4"/>
        <v>26</v>
      </c>
      <c r="N32" s="60">
        <f>VLOOKUP($A32,'Return Data'!$B$7:$R$2292,10,0)</f>
        <v>4.4153000000000002</v>
      </c>
      <c r="O32" s="61">
        <f t="shared" si="5"/>
        <v>7</v>
      </c>
      <c r="P32" s="60">
        <f>VLOOKUP($A32,'Return Data'!$B$7:$R$2292,11,0)</f>
        <v>3.8849999999999998</v>
      </c>
      <c r="Q32" s="61">
        <f t="shared" si="6"/>
        <v>12</v>
      </c>
      <c r="R32" s="60">
        <f>VLOOKUP($A32,'Return Data'!$B$7:$R$2292,12,0)</f>
        <v>3.6852</v>
      </c>
      <c r="S32" s="61">
        <f t="shared" si="7"/>
        <v>24</v>
      </c>
      <c r="T32" s="60">
        <f>VLOOKUP($A32,'Return Data'!$B$7:$R$2292,13,0)</f>
        <v>3.5268000000000002</v>
      </c>
      <c r="U32" s="61">
        <f t="shared" si="8"/>
        <v>25</v>
      </c>
      <c r="V32" s="60">
        <f>VLOOKUP($A32,'Return Data'!$B$7:$R$2292,17,0)</f>
        <v>3.2416</v>
      </c>
      <c r="W32" s="61">
        <f t="shared" si="10"/>
        <v>25</v>
      </c>
      <c r="X32" s="60"/>
      <c r="Y32" s="61"/>
      <c r="Z32" s="60">
        <f>VLOOKUP($A32,'Return Data'!$B$7:$R$2292,16,0)</f>
        <v>4.0198</v>
      </c>
      <c r="AA32" s="62">
        <f t="shared" si="9"/>
        <v>8</v>
      </c>
    </row>
    <row r="33" spans="1:27" x14ac:dyDescent="0.3">
      <c r="A33" s="58" t="s">
        <v>1258</v>
      </c>
      <c r="B33" s="59">
        <f>VLOOKUP($A33,'Return Data'!$B$7:$R$2292,3,0)</f>
        <v>44777</v>
      </c>
      <c r="C33" s="60">
        <f>VLOOKUP($A33,'Return Data'!$B$7:$R$2292,4,0)</f>
        <v>1133.8116</v>
      </c>
      <c r="D33" s="60">
        <f>VLOOKUP($A33,'Return Data'!$B$7:$R$2292,5,0)</f>
        <v>4.3883000000000001</v>
      </c>
      <c r="E33" s="61">
        <f t="shared" si="0"/>
        <v>9</v>
      </c>
      <c r="F33" s="60">
        <f>VLOOKUP($A33,'Return Data'!$B$7:$R$2292,6,0)</f>
        <v>4.3948</v>
      </c>
      <c r="G33" s="61">
        <f t="shared" si="1"/>
        <v>11</v>
      </c>
      <c r="H33" s="60">
        <f>VLOOKUP($A33,'Return Data'!$B$7:$R$2292,7,0)</f>
        <v>4.6006999999999998</v>
      </c>
      <c r="I33" s="61">
        <f t="shared" si="2"/>
        <v>18</v>
      </c>
      <c r="J33" s="60">
        <f>VLOOKUP($A33,'Return Data'!$B$7:$R$2292,8,0)</f>
        <v>4.7858999999999998</v>
      </c>
      <c r="K33" s="61">
        <f t="shared" si="3"/>
        <v>14</v>
      </c>
      <c r="L33" s="60">
        <f>VLOOKUP($A33,'Return Data'!$B$7:$R$2292,9,0)</f>
        <v>4.6806999999999999</v>
      </c>
      <c r="M33" s="61">
        <f t="shared" si="4"/>
        <v>16</v>
      </c>
      <c r="N33" s="60">
        <f>VLOOKUP($A33,'Return Data'!$B$7:$R$2292,10,0)</f>
        <v>4.3539000000000003</v>
      </c>
      <c r="O33" s="61">
        <f t="shared" si="5"/>
        <v>20</v>
      </c>
      <c r="P33" s="60">
        <f>VLOOKUP($A33,'Return Data'!$B$7:$R$2292,11,0)</f>
        <v>3.8538999999999999</v>
      </c>
      <c r="Q33" s="61">
        <f t="shared" si="6"/>
        <v>23</v>
      </c>
      <c r="R33" s="60">
        <f>VLOOKUP($A33,'Return Data'!$B$7:$R$2292,12,0)</f>
        <v>3.6909999999999998</v>
      </c>
      <c r="S33" s="61">
        <f t="shared" si="7"/>
        <v>22</v>
      </c>
      <c r="T33" s="60">
        <f>VLOOKUP($A33,'Return Data'!$B$7:$R$2292,13,0)</f>
        <v>3.5381999999999998</v>
      </c>
      <c r="U33" s="61">
        <f t="shared" si="8"/>
        <v>23</v>
      </c>
      <c r="V33" s="60">
        <f>VLOOKUP($A33,'Return Data'!$B$7:$R$2292,17,0)</f>
        <v>3.2761999999999998</v>
      </c>
      <c r="W33" s="61">
        <f t="shared" si="10"/>
        <v>17</v>
      </c>
      <c r="X33" s="60"/>
      <c r="Y33" s="61"/>
      <c r="Z33" s="60">
        <f>VLOOKUP($A33,'Return Data'!$B$7:$R$2292,16,0)</f>
        <v>3.7993999999999999</v>
      </c>
      <c r="AA33" s="62">
        <f t="shared" si="9"/>
        <v>14</v>
      </c>
    </row>
    <row r="34" spans="1:27" x14ac:dyDescent="0.3">
      <c r="A34" s="58" t="s">
        <v>1260</v>
      </c>
      <c r="B34" s="59">
        <f>VLOOKUP($A34,'Return Data'!$B$7:$R$2292,3,0)</f>
        <v>44777</v>
      </c>
      <c r="C34" s="60">
        <f>VLOOKUP($A34,'Return Data'!$B$7:$R$2292,4,0)</f>
        <v>1131.8986</v>
      </c>
      <c r="D34" s="60">
        <f>VLOOKUP($A34,'Return Data'!$B$7:$R$2292,5,0)</f>
        <v>4.3570000000000002</v>
      </c>
      <c r="E34" s="61">
        <f t="shared" si="0"/>
        <v>12</v>
      </c>
      <c r="F34" s="60">
        <f>VLOOKUP($A34,'Return Data'!$B$7:$R$2292,6,0)</f>
        <v>4.3677999999999999</v>
      </c>
      <c r="G34" s="61">
        <f t="shared" si="1"/>
        <v>15</v>
      </c>
      <c r="H34" s="60">
        <f>VLOOKUP($A34,'Return Data'!$B$7:$R$2292,7,0)</f>
        <v>4.6337999999999999</v>
      </c>
      <c r="I34" s="61">
        <f t="shared" si="2"/>
        <v>10</v>
      </c>
      <c r="J34" s="60">
        <f>VLOOKUP($A34,'Return Data'!$B$7:$R$2292,8,0)</f>
        <v>4.8198999999999996</v>
      </c>
      <c r="K34" s="61">
        <f t="shared" si="3"/>
        <v>11</v>
      </c>
      <c r="L34" s="60">
        <f>VLOOKUP($A34,'Return Data'!$B$7:$R$2292,9,0)</f>
        <v>4.6938000000000004</v>
      </c>
      <c r="M34" s="61">
        <f t="shared" si="4"/>
        <v>14</v>
      </c>
      <c r="N34" s="60">
        <f>VLOOKUP($A34,'Return Data'!$B$7:$R$2292,10,0)</f>
        <v>4.3444000000000003</v>
      </c>
      <c r="O34" s="61">
        <f t="shared" si="5"/>
        <v>23</v>
      </c>
      <c r="P34" s="60">
        <f>VLOOKUP($A34,'Return Data'!$B$7:$R$2292,11,0)</f>
        <v>3.8586999999999998</v>
      </c>
      <c r="Q34" s="61">
        <f t="shared" si="6"/>
        <v>21</v>
      </c>
      <c r="R34" s="60">
        <f>VLOOKUP($A34,'Return Data'!$B$7:$R$2292,12,0)</f>
        <v>3.7088000000000001</v>
      </c>
      <c r="S34" s="61">
        <f t="shared" si="7"/>
        <v>14</v>
      </c>
      <c r="T34" s="60">
        <f>VLOOKUP($A34,'Return Data'!$B$7:$R$2292,13,0)</f>
        <v>3.5569999999999999</v>
      </c>
      <c r="U34" s="61">
        <f t="shared" si="8"/>
        <v>13</v>
      </c>
      <c r="V34" s="60">
        <f>VLOOKUP($A34,'Return Data'!$B$7:$R$2292,17,0)</f>
        <v>3.2747999999999999</v>
      </c>
      <c r="W34" s="61">
        <f t="shared" si="10"/>
        <v>18</v>
      </c>
      <c r="X34" s="60"/>
      <c r="Y34" s="61"/>
      <c r="Z34" s="60">
        <f>VLOOKUP($A34,'Return Data'!$B$7:$R$2292,16,0)</f>
        <v>3.7524999999999999</v>
      </c>
      <c r="AA34" s="62">
        <f t="shared" si="9"/>
        <v>15</v>
      </c>
    </row>
    <row r="35" spans="1:27" x14ac:dyDescent="0.3">
      <c r="A35" s="58" t="s">
        <v>1262</v>
      </c>
      <c r="B35" s="59">
        <f>VLOOKUP($A35,'Return Data'!$B$7:$R$2292,3,0)</f>
        <v>44777</v>
      </c>
      <c r="C35" s="60">
        <f>VLOOKUP($A35,'Return Data'!$B$7:$R$2292,4,0)</f>
        <v>2925.1491999999998</v>
      </c>
      <c r="D35" s="60">
        <f>VLOOKUP($A35,'Return Data'!$B$7:$R$2292,5,0)</f>
        <v>4.3902999999999999</v>
      </c>
      <c r="E35" s="61">
        <f t="shared" si="0"/>
        <v>8</v>
      </c>
      <c r="F35" s="60">
        <f>VLOOKUP($A35,'Return Data'!$B$7:$R$2292,6,0)</f>
        <v>4.4250999999999996</v>
      </c>
      <c r="G35" s="61">
        <f t="shared" si="1"/>
        <v>7</v>
      </c>
      <c r="H35" s="60">
        <f>VLOOKUP($A35,'Return Data'!$B$7:$R$2292,7,0)</f>
        <v>4.6318000000000001</v>
      </c>
      <c r="I35" s="61">
        <f t="shared" si="2"/>
        <v>11</v>
      </c>
      <c r="J35" s="60">
        <f>VLOOKUP($A35,'Return Data'!$B$7:$R$2292,8,0)</f>
        <v>4.8215000000000003</v>
      </c>
      <c r="K35" s="61">
        <f t="shared" si="3"/>
        <v>10</v>
      </c>
      <c r="L35" s="60">
        <f>VLOOKUP($A35,'Return Data'!$B$7:$R$2292,9,0)</f>
        <v>4.7240000000000002</v>
      </c>
      <c r="M35" s="61">
        <f t="shared" si="4"/>
        <v>6</v>
      </c>
      <c r="N35" s="60">
        <f>VLOOKUP($A35,'Return Data'!$B$7:$R$2292,10,0)</f>
        <v>4.4161999999999999</v>
      </c>
      <c r="O35" s="61">
        <f t="shared" si="5"/>
        <v>6</v>
      </c>
      <c r="P35" s="60">
        <f>VLOOKUP($A35,'Return Data'!$B$7:$R$2292,11,0)</f>
        <v>3.9142999999999999</v>
      </c>
      <c r="Q35" s="61">
        <f t="shared" si="6"/>
        <v>5</v>
      </c>
      <c r="R35" s="60">
        <f>VLOOKUP($A35,'Return Data'!$B$7:$R$2292,12,0)</f>
        <v>3.7440000000000002</v>
      </c>
      <c r="S35" s="61">
        <f t="shared" si="7"/>
        <v>6</v>
      </c>
      <c r="T35" s="60">
        <f>VLOOKUP($A35,'Return Data'!$B$7:$R$2292,13,0)</f>
        <v>3.5958999999999999</v>
      </c>
      <c r="U35" s="61">
        <f t="shared" si="8"/>
        <v>6</v>
      </c>
      <c r="V35" s="60">
        <f>VLOOKUP($A35,'Return Data'!$B$7:$R$2292,17,0)</f>
        <v>3.3218000000000001</v>
      </c>
      <c r="W35" s="61">
        <f t="shared" si="10"/>
        <v>7</v>
      </c>
      <c r="X35" s="60">
        <f>VLOOKUP($A35,'Return Data'!$B$7:$R$2292,14,0)</f>
        <v>3.6061000000000001</v>
      </c>
      <c r="Y35" s="61">
        <f>RANK(X35,X$8:X$36,0)</f>
        <v>2</v>
      </c>
      <c r="Z35" s="60">
        <f>VLOOKUP($A35,'Return Data'!$B$7:$R$2292,16,0)</f>
        <v>5.9188999999999998</v>
      </c>
      <c r="AA35" s="62">
        <f t="shared" si="9"/>
        <v>3</v>
      </c>
    </row>
    <row r="36" spans="1:27" x14ac:dyDescent="0.3">
      <c r="A36" s="58" t="s">
        <v>1939</v>
      </c>
      <c r="B36" s="59">
        <f>VLOOKUP($A36,'Return Data'!$B$7:$R$2292,3,0)</f>
        <v>44777</v>
      </c>
      <c r="C36" s="60">
        <f>VLOOKUP($A36,'Return Data'!$B$7:$R$2292,4,0)</f>
        <v>1105.6267</v>
      </c>
      <c r="D36" s="60">
        <f>VLOOKUP($A36,'Return Data'!$B$7:$R$2292,5,0)</f>
        <v>3.9719000000000002</v>
      </c>
      <c r="E36" s="61">
        <f t="shared" si="0"/>
        <v>29</v>
      </c>
      <c r="F36" s="60">
        <f>VLOOKUP($A36,'Return Data'!$B$7:$R$2292,6,0)</f>
        <v>4.0442999999999998</v>
      </c>
      <c r="G36" s="61">
        <f t="shared" si="1"/>
        <v>29</v>
      </c>
      <c r="H36" s="60">
        <f>VLOOKUP($A36,'Return Data'!$B$7:$R$2292,7,0)</f>
        <v>4.3859000000000004</v>
      </c>
      <c r="I36" s="61">
        <f t="shared" si="2"/>
        <v>29</v>
      </c>
      <c r="J36" s="60">
        <f>VLOOKUP($A36,'Return Data'!$B$7:$R$2292,8,0)</f>
        <v>4.5841000000000003</v>
      </c>
      <c r="K36" s="61">
        <f t="shared" si="3"/>
        <v>29</v>
      </c>
      <c r="L36" s="60">
        <f>VLOOKUP($A36,'Return Data'!$B$7:$R$2292,9,0)</f>
        <v>4.5522999999999998</v>
      </c>
      <c r="M36" s="61">
        <f t="shared" si="4"/>
        <v>28</v>
      </c>
      <c r="N36" s="60">
        <f>VLOOKUP($A36,'Return Data'!$B$7:$R$2292,10,0)</f>
        <v>4.2538999999999998</v>
      </c>
      <c r="O36" s="61">
        <f t="shared" si="5"/>
        <v>28</v>
      </c>
      <c r="P36" s="60">
        <f>VLOOKUP($A36,'Return Data'!$B$7:$R$2292,11,0)</f>
        <v>3.7294999999999998</v>
      </c>
      <c r="Q36" s="61">
        <f t="shared" si="6"/>
        <v>29</v>
      </c>
      <c r="R36" s="60">
        <f>VLOOKUP($A36,'Return Data'!$B$7:$R$2292,12,0)</f>
        <v>3.5417000000000001</v>
      </c>
      <c r="S36" s="61">
        <f t="shared" si="7"/>
        <v>29</v>
      </c>
      <c r="T36" s="60">
        <f>VLOOKUP($A36,'Return Data'!$B$7:$R$2292,13,0)</f>
        <v>3.3875999999999999</v>
      </c>
      <c r="U36" s="61">
        <f t="shared" si="8"/>
        <v>29</v>
      </c>
      <c r="V36" s="60">
        <f>VLOOKUP($A36,'Return Data'!$B$7:$R$2292,17,0)</f>
        <v>3.1770999999999998</v>
      </c>
      <c r="W36" s="61">
        <f t="shared" si="10"/>
        <v>28</v>
      </c>
      <c r="X36" s="60"/>
      <c r="Y36" s="61"/>
      <c r="Z36" s="60">
        <f>VLOOKUP($A36,'Return Data'!$B$7:$R$2292,16,0)</f>
        <v>3.4615999999999998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4.334703448275862</v>
      </c>
      <c r="E38" s="69"/>
      <c r="F38" s="70">
        <f>AVERAGE(F8:F36)</f>
        <v>4.3635862068965521</v>
      </c>
      <c r="G38" s="69"/>
      <c r="H38" s="70">
        <f>AVERAGE(H8:H36)</f>
        <v>4.5978551724137926</v>
      </c>
      <c r="I38" s="69"/>
      <c r="J38" s="70">
        <f>AVERAGE(J8:J36)</f>
        <v>4.7924482758620695</v>
      </c>
      <c r="K38" s="69"/>
      <c r="L38" s="70">
        <f>AVERAGE(L8:L36)</f>
        <v>4.6881586206896557</v>
      </c>
      <c r="M38" s="69"/>
      <c r="N38" s="70">
        <f>AVERAGE(N8:N36)</f>
        <v>4.3710206896551718</v>
      </c>
      <c r="O38" s="69"/>
      <c r="P38" s="70">
        <f>AVERAGE(P8:P36)</f>
        <v>3.8749034482758624</v>
      </c>
      <c r="Q38" s="69"/>
      <c r="R38" s="70">
        <f>AVERAGE(R8:R36)</f>
        <v>3.7098862068965519</v>
      </c>
      <c r="S38" s="69"/>
      <c r="T38" s="70">
        <f>AVERAGE(T8:T36)</f>
        <v>3.5593965517241384</v>
      </c>
      <c r="U38" s="69"/>
      <c r="V38" s="70">
        <f>AVERAGE(V8:V36)</f>
        <v>3.2850142857142859</v>
      </c>
      <c r="W38" s="69"/>
      <c r="X38" s="70">
        <f>AVERAGE(X8:X36)</f>
        <v>3.5497999999999998</v>
      </c>
      <c r="Y38" s="69"/>
      <c r="Z38" s="70">
        <f>AVERAGE(Z8:Z36)</f>
        <v>4.0547586206896549</v>
      </c>
      <c r="AA38" s="71"/>
    </row>
    <row r="39" spans="1:27" x14ac:dyDescent="0.3">
      <c r="A39" s="68" t="s">
        <v>28</v>
      </c>
      <c r="B39" s="69"/>
      <c r="C39" s="69"/>
      <c r="D39" s="70">
        <f>MIN(D8:D36)</f>
        <v>3.9719000000000002</v>
      </c>
      <c r="E39" s="69"/>
      <c r="F39" s="70">
        <f>MIN(F8:F36)</f>
        <v>4.0442999999999998</v>
      </c>
      <c r="G39" s="69"/>
      <c r="H39" s="70">
        <f>MIN(H8:H36)</f>
        <v>4.3859000000000004</v>
      </c>
      <c r="I39" s="69"/>
      <c r="J39" s="70">
        <f>MIN(J8:J36)</f>
        <v>4.5841000000000003</v>
      </c>
      <c r="K39" s="69"/>
      <c r="L39" s="70">
        <f>MIN(L8:L36)</f>
        <v>4.5164999999999997</v>
      </c>
      <c r="M39" s="69"/>
      <c r="N39" s="70">
        <f>MIN(N8:N36)</f>
        <v>4.2064000000000004</v>
      </c>
      <c r="O39" s="69"/>
      <c r="P39" s="70">
        <f>MIN(P8:P36)</f>
        <v>3.7294999999999998</v>
      </c>
      <c r="Q39" s="69"/>
      <c r="R39" s="70">
        <f>MIN(R8:R36)</f>
        <v>3.5417000000000001</v>
      </c>
      <c r="S39" s="69"/>
      <c r="T39" s="70">
        <f>MIN(T8:T36)</f>
        <v>3.3875999999999999</v>
      </c>
      <c r="U39" s="69"/>
      <c r="V39" s="70">
        <f>MIN(V8:V36)</f>
        <v>3.1770999999999998</v>
      </c>
      <c r="W39" s="69"/>
      <c r="X39" s="70">
        <f>MIN(X8:X36)</f>
        <v>3.4184000000000001</v>
      </c>
      <c r="Y39" s="69"/>
      <c r="Z39" s="70">
        <f>MIN(Z8:Z36)</f>
        <v>3.3473000000000002</v>
      </c>
      <c r="AA39" s="71"/>
    </row>
    <row r="40" spans="1:27" ht="15" thickBot="1" x14ac:dyDescent="0.35">
      <c r="A40" s="72" t="s">
        <v>29</v>
      </c>
      <c r="B40" s="73"/>
      <c r="C40" s="73"/>
      <c r="D40" s="74">
        <f>MAX(D8:D36)</f>
        <v>4.6736000000000004</v>
      </c>
      <c r="E40" s="73"/>
      <c r="F40" s="74">
        <f>MAX(F8:F36)</f>
        <v>4.6966999999999999</v>
      </c>
      <c r="G40" s="73"/>
      <c r="H40" s="74">
        <f>MAX(H8:H36)</f>
        <v>4.9424999999999999</v>
      </c>
      <c r="I40" s="73"/>
      <c r="J40" s="74">
        <f>MAX(J8:J36)</f>
        <v>5.1130000000000004</v>
      </c>
      <c r="K40" s="73"/>
      <c r="L40" s="74">
        <f>MAX(L8:L36)</f>
        <v>4.8429000000000002</v>
      </c>
      <c r="M40" s="73"/>
      <c r="N40" s="74">
        <f>MAX(N8:N36)</f>
        <v>4.5107999999999997</v>
      </c>
      <c r="O40" s="73"/>
      <c r="P40" s="74">
        <f>MAX(P8:P36)</f>
        <v>4.0277000000000003</v>
      </c>
      <c r="Q40" s="73"/>
      <c r="R40" s="74">
        <f>MAX(R8:R36)</f>
        <v>3.8845999999999998</v>
      </c>
      <c r="S40" s="73"/>
      <c r="T40" s="74">
        <f>MAX(T8:T36)</f>
        <v>3.7155999999999998</v>
      </c>
      <c r="U40" s="73"/>
      <c r="V40" s="74">
        <f>MAX(V8:V36)</f>
        <v>3.3511000000000002</v>
      </c>
      <c r="W40" s="73"/>
      <c r="X40" s="74">
        <f>MAX(X8:X36)</f>
        <v>3.6354000000000002</v>
      </c>
      <c r="Y40" s="73"/>
      <c r="Z40" s="74">
        <f>MAX(Z8:Z36)</f>
        <v>6.4667000000000003</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44777</v>
      </c>
      <c r="C8" s="60">
        <f>VLOOKUP($A8,'Return Data'!$B$7:$R$2292,4,0)</f>
        <v>585.93939999999998</v>
      </c>
      <c r="D8" s="60">
        <f>VLOOKUP($A8,'Return Data'!$B$7:$R$2292,5,0)</f>
        <v>3.9436</v>
      </c>
      <c r="E8" s="61">
        <f t="shared" ref="E8:E31" si="0">RANK(D8,D$8:D$31,0)</f>
        <v>19</v>
      </c>
      <c r="F8" s="60">
        <f>VLOOKUP($A8,'Return Data'!$B$7:$R$2292,6,0)</f>
        <v>5.4592999999999998</v>
      </c>
      <c r="G8" s="61">
        <f t="shared" ref="G8:G31" si="1">RANK(F8,F$8:F$31,0)</f>
        <v>20</v>
      </c>
      <c r="H8" s="60">
        <f>VLOOKUP($A8,'Return Data'!$B$7:$R$2292,7,0)</f>
        <v>8.1669</v>
      </c>
      <c r="I8" s="61">
        <f t="shared" ref="I8:I31" si="2">RANK(H8,H$8:H$31,0)</f>
        <v>17</v>
      </c>
      <c r="J8" s="60">
        <f>VLOOKUP($A8,'Return Data'!$B$7:$R$2292,8,0)</f>
        <v>6.8228999999999997</v>
      </c>
      <c r="K8" s="61">
        <f t="shared" ref="K8:K31" si="3">RANK(J8,J$8:J$31,0)</f>
        <v>6</v>
      </c>
      <c r="L8" s="60">
        <f>VLOOKUP($A8,'Return Data'!$B$7:$R$2292,9,0)</f>
        <v>6.8647</v>
      </c>
      <c r="M8" s="61">
        <f t="shared" ref="M8:M31" si="4">RANK(L8,L$8:L$31,0)</f>
        <v>3</v>
      </c>
      <c r="N8" s="60">
        <f>VLOOKUP($A8,'Return Data'!$B$7:$R$2292,10,0)</f>
        <v>5.0780000000000003</v>
      </c>
      <c r="O8" s="61">
        <f t="shared" ref="O8:O31" si="5">RANK(N8,N$8:N$31,0)</f>
        <v>2</v>
      </c>
      <c r="P8" s="60">
        <f>VLOOKUP($A8,'Return Data'!$B$7:$R$2292,11,0)</f>
        <v>4.4396000000000004</v>
      </c>
      <c r="Q8" s="61">
        <f t="shared" ref="Q8:Q31" si="6">RANK(P8,P$8:P$31,0)</f>
        <v>3</v>
      </c>
      <c r="R8" s="60">
        <f>VLOOKUP($A8,'Return Data'!$B$7:$R$2292,12,0)</f>
        <v>4.2824</v>
      </c>
      <c r="S8" s="61">
        <f t="shared" ref="S8:S31" si="7">RANK(R8,R$8:R$31,0)</f>
        <v>2</v>
      </c>
      <c r="T8" s="60">
        <f>VLOOKUP($A8,'Return Data'!$B$7:$R$2292,13,0)</f>
        <v>4.2102000000000004</v>
      </c>
      <c r="U8" s="61">
        <f t="shared" ref="U8:U31" si="8">RANK(T8,T$8:T$31,0)</f>
        <v>3</v>
      </c>
      <c r="V8" s="60">
        <f>VLOOKUP($A8,'Return Data'!$B$7:$R$2292,17,0)</f>
        <v>4.7919999999999998</v>
      </c>
      <c r="W8" s="61">
        <f t="shared" ref="W8:W31" si="9">RANK(V8,V$8:V$31,0)</f>
        <v>4</v>
      </c>
      <c r="X8" s="60">
        <f>VLOOKUP($A8,'Return Data'!$B$7:$R$2292,14,0)</f>
        <v>6.2725999999999997</v>
      </c>
      <c r="Y8" s="61">
        <f t="shared" ref="Y8:Y29" si="10">RANK(X8,X$8:X$31,0)</f>
        <v>5</v>
      </c>
      <c r="Z8" s="60">
        <f>VLOOKUP($A8,'Return Data'!$B$7:$R$2292,16,0)</f>
        <v>8.1026000000000007</v>
      </c>
      <c r="AA8" s="62">
        <f t="shared" ref="AA8:AA31" si="11">RANK(Z8,Z$8:Z$31,0)</f>
        <v>2</v>
      </c>
    </row>
    <row r="9" spans="1:27" x14ac:dyDescent="0.3">
      <c r="A9" s="58" t="s">
        <v>963</v>
      </c>
      <c r="B9" s="59">
        <f>VLOOKUP($A9,'Return Data'!$B$7:$R$2292,3,0)</f>
        <v>44777</v>
      </c>
      <c r="C9" s="60">
        <f>VLOOKUP($A9,'Return Data'!$B$7:$R$2292,4,0)</f>
        <v>2619.971</v>
      </c>
      <c r="D9" s="60">
        <f>VLOOKUP($A9,'Return Data'!$B$7:$R$2292,5,0)</f>
        <v>5.1916000000000002</v>
      </c>
      <c r="E9" s="61">
        <f t="shared" si="0"/>
        <v>16</v>
      </c>
      <c r="F9" s="60">
        <f>VLOOKUP($A9,'Return Data'!$B$7:$R$2292,6,0)</f>
        <v>7.3072999999999997</v>
      </c>
      <c r="G9" s="61">
        <f t="shared" si="1"/>
        <v>14</v>
      </c>
      <c r="H9" s="60">
        <f>VLOOKUP($A9,'Return Data'!$B$7:$R$2292,7,0)</f>
        <v>8.5267999999999997</v>
      </c>
      <c r="I9" s="61">
        <f t="shared" si="2"/>
        <v>10</v>
      </c>
      <c r="J9" s="60">
        <f>VLOOKUP($A9,'Return Data'!$B$7:$R$2292,8,0)</f>
        <v>6.6162000000000001</v>
      </c>
      <c r="K9" s="61">
        <f t="shared" si="3"/>
        <v>11</v>
      </c>
      <c r="L9" s="60">
        <f>VLOOKUP($A9,'Return Data'!$B$7:$R$2292,9,0)</f>
        <v>6.3918999999999997</v>
      </c>
      <c r="M9" s="61">
        <f t="shared" si="4"/>
        <v>9</v>
      </c>
      <c r="N9" s="60">
        <f>VLOOKUP($A9,'Return Data'!$B$7:$R$2292,10,0)</f>
        <v>4.5873999999999997</v>
      </c>
      <c r="O9" s="61">
        <f t="shared" si="5"/>
        <v>9</v>
      </c>
      <c r="P9" s="60">
        <f>VLOOKUP($A9,'Return Data'!$B$7:$R$2292,11,0)</f>
        <v>3.9582999999999999</v>
      </c>
      <c r="Q9" s="61">
        <f t="shared" si="6"/>
        <v>10</v>
      </c>
      <c r="R9" s="60">
        <f>VLOOKUP($A9,'Return Data'!$B$7:$R$2292,12,0)</f>
        <v>3.8955000000000002</v>
      </c>
      <c r="S9" s="61">
        <f t="shared" si="7"/>
        <v>6</v>
      </c>
      <c r="T9" s="60">
        <f>VLOOKUP($A9,'Return Data'!$B$7:$R$2292,13,0)</f>
        <v>3.8403999999999998</v>
      </c>
      <c r="U9" s="61">
        <f t="shared" si="8"/>
        <v>6</v>
      </c>
      <c r="V9" s="60">
        <f>VLOOKUP($A9,'Return Data'!$B$7:$R$2292,17,0)</f>
        <v>4.2801999999999998</v>
      </c>
      <c r="W9" s="61">
        <f t="shared" si="9"/>
        <v>9</v>
      </c>
      <c r="X9" s="60">
        <f>VLOOKUP($A9,'Return Data'!$B$7:$R$2292,14,0)</f>
        <v>5.7473000000000001</v>
      </c>
      <c r="Y9" s="61">
        <f t="shared" si="10"/>
        <v>10</v>
      </c>
      <c r="Z9" s="60">
        <f>VLOOKUP($A9,'Return Data'!$B$7:$R$2292,16,0)</f>
        <v>7.7713000000000001</v>
      </c>
      <c r="AA9" s="62">
        <f t="shared" si="11"/>
        <v>5</v>
      </c>
    </row>
    <row r="10" spans="1:27" x14ac:dyDescent="0.3">
      <c r="A10" s="58" t="s">
        <v>1982</v>
      </c>
      <c r="B10" s="59">
        <f>VLOOKUP($A10,'Return Data'!$B$7:$R$2292,3,0)</f>
        <v>44777</v>
      </c>
      <c r="C10" s="60">
        <f>VLOOKUP($A10,'Return Data'!$B$7:$R$2292,4,0)</f>
        <v>35.4938</v>
      </c>
      <c r="D10" s="60">
        <f>VLOOKUP($A10,'Return Data'!$B$7:$R$2292,5,0)</f>
        <v>3.7023999999999999</v>
      </c>
      <c r="E10" s="61">
        <f t="shared" si="0"/>
        <v>20</v>
      </c>
      <c r="F10" s="60">
        <f>VLOOKUP($A10,'Return Data'!$B$7:$R$2292,6,0)</f>
        <v>7.34</v>
      </c>
      <c r="G10" s="61">
        <f t="shared" si="1"/>
        <v>13</v>
      </c>
      <c r="H10" s="60">
        <f>VLOOKUP($A10,'Return Data'!$B$7:$R$2292,7,0)</f>
        <v>8.4314</v>
      </c>
      <c r="I10" s="61">
        <f t="shared" si="2"/>
        <v>12</v>
      </c>
      <c r="J10" s="60">
        <f>VLOOKUP($A10,'Return Data'!$B$7:$R$2292,8,0)</f>
        <v>6.1847000000000003</v>
      </c>
      <c r="K10" s="61">
        <f t="shared" si="3"/>
        <v>14</v>
      </c>
      <c r="L10" s="60">
        <f>VLOOKUP($A10,'Return Data'!$B$7:$R$2292,9,0)</f>
        <v>6.6151</v>
      </c>
      <c r="M10" s="61">
        <f t="shared" si="4"/>
        <v>7</v>
      </c>
      <c r="N10" s="60">
        <f>VLOOKUP($A10,'Return Data'!$B$7:$R$2292,10,0)</f>
        <v>4.3757000000000001</v>
      </c>
      <c r="O10" s="61">
        <f t="shared" si="5"/>
        <v>15</v>
      </c>
      <c r="P10" s="60">
        <f>VLOOKUP($A10,'Return Data'!$B$7:$R$2292,11,0)</f>
        <v>3.4546000000000001</v>
      </c>
      <c r="Q10" s="61">
        <f t="shared" si="6"/>
        <v>20</v>
      </c>
      <c r="R10" s="60">
        <f>VLOOKUP($A10,'Return Data'!$B$7:$R$2292,12,0)</f>
        <v>3.6326000000000001</v>
      </c>
      <c r="S10" s="61">
        <f t="shared" si="7"/>
        <v>16</v>
      </c>
      <c r="T10" s="60">
        <f>VLOOKUP($A10,'Return Data'!$B$7:$R$2292,13,0)</f>
        <v>3.5619999999999998</v>
      </c>
      <c r="U10" s="61">
        <f t="shared" si="8"/>
        <v>18</v>
      </c>
      <c r="V10" s="60">
        <f>VLOOKUP($A10,'Return Data'!$B$7:$R$2292,17,0)</f>
        <v>4.2792000000000003</v>
      </c>
      <c r="W10" s="61">
        <f t="shared" si="9"/>
        <v>10</v>
      </c>
      <c r="X10" s="60">
        <f>VLOOKUP($A10,'Return Data'!$B$7:$R$2292,14,0)</f>
        <v>5.9223999999999997</v>
      </c>
      <c r="Y10" s="61">
        <f t="shared" si="10"/>
        <v>8</v>
      </c>
      <c r="Z10" s="60">
        <f>VLOOKUP($A10,'Return Data'!$B$7:$R$2292,16,0)</f>
        <v>7.6791999999999998</v>
      </c>
      <c r="AA10" s="62">
        <f t="shared" si="11"/>
        <v>8</v>
      </c>
    </row>
    <row r="11" spans="1:27" x14ac:dyDescent="0.3">
      <c r="A11" s="58" t="s">
        <v>967</v>
      </c>
      <c r="B11" s="59">
        <f>VLOOKUP($A11,'Return Data'!$B$7:$R$2292,3,0)</f>
        <v>44777</v>
      </c>
      <c r="C11" s="60">
        <f>VLOOKUP($A11,'Return Data'!$B$7:$R$2292,4,0)</f>
        <v>35.229599999999998</v>
      </c>
      <c r="D11" s="60">
        <f>VLOOKUP($A11,'Return Data'!$B$7:$R$2292,5,0)</f>
        <v>7.4611999999999998</v>
      </c>
      <c r="E11" s="61">
        <f t="shared" si="0"/>
        <v>11</v>
      </c>
      <c r="F11" s="60">
        <f>VLOOKUP($A11,'Return Data'!$B$7:$R$2292,6,0)</f>
        <v>8.5361999999999991</v>
      </c>
      <c r="G11" s="61">
        <f t="shared" si="1"/>
        <v>6</v>
      </c>
      <c r="H11" s="60">
        <f>VLOOKUP($A11,'Return Data'!$B$7:$R$2292,7,0)</f>
        <v>8.4055999999999997</v>
      </c>
      <c r="I11" s="61">
        <f t="shared" si="2"/>
        <v>14</v>
      </c>
      <c r="J11" s="60">
        <f>VLOOKUP($A11,'Return Data'!$B$7:$R$2292,8,0)</f>
        <v>5.7404999999999999</v>
      </c>
      <c r="K11" s="61">
        <f t="shared" si="3"/>
        <v>20</v>
      </c>
      <c r="L11" s="60">
        <f>VLOOKUP($A11,'Return Data'!$B$7:$R$2292,9,0)</f>
        <v>5.5303000000000004</v>
      </c>
      <c r="M11" s="61">
        <f t="shared" si="4"/>
        <v>20</v>
      </c>
      <c r="N11" s="60">
        <f>VLOOKUP($A11,'Return Data'!$B$7:$R$2292,10,0)</f>
        <v>4.1890999999999998</v>
      </c>
      <c r="O11" s="61">
        <f t="shared" si="5"/>
        <v>20</v>
      </c>
      <c r="P11" s="60">
        <f>VLOOKUP($A11,'Return Data'!$B$7:$R$2292,11,0)</f>
        <v>3.6326999999999998</v>
      </c>
      <c r="Q11" s="61">
        <f t="shared" si="6"/>
        <v>19</v>
      </c>
      <c r="R11" s="60">
        <f>VLOOKUP($A11,'Return Data'!$B$7:$R$2292,12,0)</f>
        <v>3.5329999999999999</v>
      </c>
      <c r="S11" s="61">
        <f t="shared" si="7"/>
        <v>20</v>
      </c>
      <c r="T11" s="60">
        <f>VLOOKUP($A11,'Return Data'!$B$7:$R$2292,13,0)</f>
        <v>3.4220999999999999</v>
      </c>
      <c r="U11" s="61">
        <f t="shared" si="8"/>
        <v>22</v>
      </c>
      <c r="V11" s="60">
        <f>VLOOKUP($A11,'Return Data'!$B$7:$R$2292,17,0)</f>
        <v>3.6230000000000002</v>
      </c>
      <c r="W11" s="61">
        <f t="shared" si="9"/>
        <v>23</v>
      </c>
      <c r="X11" s="60">
        <f>VLOOKUP($A11,'Return Data'!$B$7:$R$2292,14,0)</f>
        <v>4.9809999999999999</v>
      </c>
      <c r="Y11" s="61">
        <f t="shared" si="10"/>
        <v>20</v>
      </c>
      <c r="Z11" s="60">
        <f>VLOOKUP($A11,'Return Data'!$B$7:$R$2292,16,0)</f>
        <v>7.2907999999999999</v>
      </c>
      <c r="AA11" s="62">
        <f t="shared" si="11"/>
        <v>13</v>
      </c>
    </row>
    <row r="12" spans="1:27" x14ac:dyDescent="0.3">
      <c r="A12" s="58" t="s">
        <v>969</v>
      </c>
      <c r="B12" s="59">
        <f>VLOOKUP($A12,'Return Data'!$B$7:$R$2292,3,0)</f>
        <v>44777</v>
      </c>
      <c r="C12" s="60">
        <f>VLOOKUP($A12,'Return Data'!$B$7:$R$2292,4,0)</f>
        <v>16.648900000000001</v>
      </c>
      <c r="D12" s="60">
        <f>VLOOKUP($A12,'Return Data'!$B$7:$R$2292,5,0)</f>
        <v>10.526300000000001</v>
      </c>
      <c r="E12" s="61">
        <f t="shared" si="0"/>
        <v>5</v>
      </c>
      <c r="F12" s="60">
        <f>VLOOKUP($A12,'Return Data'!$B$7:$R$2292,6,0)</f>
        <v>7.0926999999999998</v>
      </c>
      <c r="G12" s="61">
        <f t="shared" si="1"/>
        <v>19</v>
      </c>
      <c r="H12" s="60">
        <f>VLOOKUP($A12,'Return Data'!$B$7:$R$2292,7,0)</f>
        <v>9.2870000000000008</v>
      </c>
      <c r="I12" s="61">
        <f t="shared" si="2"/>
        <v>3</v>
      </c>
      <c r="J12" s="60">
        <f>VLOOKUP($A12,'Return Data'!$B$7:$R$2292,8,0)</f>
        <v>6.6409000000000002</v>
      </c>
      <c r="K12" s="61">
        <f t="shared" si="3"/>
        <v>10</v>
      </c>
      <c r="L12" s="60">
        <f>VLOOKUP($A12,'Return Data'!$B$7:$R$2292,9,0)</f>
        <v>5.8349000000000002</v>
      </c>
      <c r="M12" s="61">
        <f t="shared" si="4"/>
        <v>16</v>
      </c>
      <c r="N12" s="60">
        <f>VLOOKUP($A12,'Return Data'!$B$7:$R$2292,10,0)</f>
        <v>4.3849</v>
      </c>
      <c r="O12" s="61">
        <f t="shared" si="5"/>
        <v>13</v>
      </c>
      <c r="P12" s="60">
        <f>VLOOKUP($A12,'Return Data'!$B$7:$R$2292,11,0)</f>
        <v>3.9028</v>
      </c>
      <c r="Q12" s="61">
        <f t="shared" si="6"/>
        <v>11</v>
      </c>
      <c r="R12" s="60">
        <f>VLOOKUP($A12,'Return Data'!$B$7:$R$2292,12,0)</f>
        <v>3.7835000000000001</v>
      </c>
      <c r="S12" s="61">
        <f t="shared" si="7"/>
        <v>10</v>
      </c>
      <c r="T12" s="60">
        <f>VLOOKUP($A12,'Return Data'!$B$7:$R$2292,13,0)</f>
        <v>3.6461999999999999</v>
      </c>
      <c r="U12" s="61">
        <f t="shared" si="8"/>
        <v>15</v>
      </c>
      <c r="V12" s="60">
        <f>VLOOKUP($A12,'Return Data'!$B$7:$R$2292,17,0)</f>
        <v>3.9860000000000002</v>
      </c>
      <c r="W12" s="61">
        <f t="shared" si="9"/>
        <v>17</v>
      </c>
      <c r="X12" s="60">
        <f>VLOOKUP($A12,'Return Data'!$B$7:$R$2292,14,0)</f>
        <v>5.7849000000000004</v>
      </c>
      <c r="Y12" s="61">
        <f t="shared" si="10"/>
        <v>9</v>
      </c>
      <c r="Z12" s="60">
        <f>VLOOKUP($A12,'Return Data'!$B$7:$R$2292,16,0)</f>
        <v>7.1233000000000004</v>
      </c>
      <c r="AA12" s="62">
        <f t="shared" si="11"/>
        <v>15</v>
      </c>
    </row>
    <row r="13" spans="1:27" x14ac:dyDescent="0.3">
      <c r="A13" s="58" t="s">
        <v>1796</v>
      </c>
      <c r="B13" s="59">
        <f>VLOOKUP($A13,'Return Data'!$B$7:$R$2292,3,0)</f>
        <v>44777</v>
      </c>
      <c r="C13" s="60">
        <f>VLOOKUP($A13,'Return Data'!$B$7:$R$2292,4,0)</f>
        <v>28.609300000000001</v>
      </c>
      <c r="D13" s="60">
        <f>VLOOKUP($A13,'Return Data'!$B$7:$R$2292,5,0)</f>
        <v>4.3383000000000003</v>
      </c>
      <c r="E13" s="61">
        <f t="shared" si="0"/>
        <v>17</v>
      </c>
      <c r="F13" s="60">
        <f>VLOOKUP($A13,'Return Data'!$B$7:$R$2292,6,0)</f>
        <v>4.3818999999999999</v>
      </c>
      <c r="G13" s="61">
        <f t="shared" si="1"/>
        <v>21</v>
      </c>
      <c r="H13" s="60">
        <f>VLOOKUP($A13,'Return Data'!$B$7:$R$2292,7,0)</f>
        <v>4.6516999999999999</v>
      </c>
      <c r="I13" s="61">
        <f t="shared" si="2"/>
        <v>22</v>
      </c>
      <c r="J13" s="60">
        <f>VLOOKUP($A13,'Return Data'!$B$7:$R$2292,8,0)</f>
        <v>4.8296999999999999</v>
      </c>
      <c r="K13" s="61">
        <f t="shared" si="3"/>
        <v>23</v>
      </c>
      <c r="L13" s="60">
        <f>VLOOKUP($A13,'Return Data'!$B$7:$R$2292,9,0)</f>
        <v>4.7187999999999999</v>
      </c>
      <c r="M13" s="61">
        <f t="shared" si="4"/>
        <v>23</v>
      </c>
      <c r="N13" s="60">
        <f>VLOOKUP($A13,'Return Data'!$B$7:$R$2292,10,0)</f>
        <v>4.407</v>
      </c>
      <c r="O13" s="61">
        <f t="shared" si="5"/>
        <v>12</v>
      </c>
      <c r="P13" s="60">
        <f>VLOOKUP($A13,'Return Data'!$B$7:$R$2292,11,0)</f>
        <v>8.8217999999999996</v>
      </c>
      <c r="Q13" s="61">
        <f t="shared" si="6"/>
        <v>1</v>
      </c>
      <c r="R13" s="60">
        <f>VLOOKUP($A13,'Return Data'!$B$7:$R$2292,12,0)</f>
        <v>12.9567</v>
      </c>
      <c r="S13" s="61">
        <f t="shared" si="7"/>
        <v>1</v>
      </c>
      <c r="T13" s="60">
        <f>VLOOKUP($A13,'Return Data'!$B$7:$R$2292,13,0)</f>
        <v>17.1782</v>
      </c>
      <c r="U13" s="61">
        <f t="shared" si="8"/>
        <v>1</v>
      </c>
      <c r="V13" s="60">
        <f>VLOOKUP($A13,'Return Data'!$B$7:$R$2292,17,0)</f>
        <v>14.6211</v>
      </c>
      <c r="W13" s="61">
        <f t="shared" si="9"/>
        <v>1</v>
      </c>
      <c r="X13" s="60">
        <f>VLOOKUP($A13,'Return Data'!$B$7:$R$2292,14,0)</f>
        <v>8.0647000000000002</v>
      </c>
      <c r="Y13" s="61">
        <f t="shared" si="10"/>
        <v>2</v>
      </c>
      <c r="Z13" s="60">
        <f>VLOOKUP($A13,'Return Data'!$B$7:$R$2292,16,0)</f>
        <v>9.0702999999999996</v>
      </c>
      <c r="AA13" s="62">
        <f t="shared" si="11"/>
        <v>1</v>
      </c>
    </row>
    <row r="14" spans="1:27" x14ac:dyDescent="0.3">
      <c r="A14" s="58" t="s">
        <v>976</v>
      </c>
      <c r="B14" s="59">
        <f>VLOOKUP($A14,'Return Data'!$B$7:$R$2292,3,0)</f>
        <v>44777</v>
      </c>
      <c r="C14" s="60">
        <f>VLOOKUP($A14,'Return Data'!$B$7:$R$2292,4,0)</f>
        <v>50.297499999999999</v>
      </c>
      <c r="D14" s="60">
        <f>VLOOKUP($A14,'Return Data'!$B$7:$R$2292,5,0)</f>
        <v>3.9916999999999998</v>
      </c>
      <c r="E14" s="61">
        <f t="shared" si="0"/>
        <v>18</v>
      </c>
      <c r="F14" s="60">
        <f>VLOOKUP($A14,'Return Data'!$B$7:$R$2292,6,0)</f>
        <v>7.2126999999999999</v>
      </c>
      <c r="G14" s="61">
        <f t="shared" si="1"/>
        <v>17</v>
      </c>
      <c r="H14" s="60">
        <f>VLOOKUP($A14,'Return Data'!$B$7:$R$2292,7,0)</f>
        <v>7.4645000000000001</v>
      </c>
      <c r="I14" s="61">
        <f t="shared" si="2"/>
        <v>19</v>
      </c>
      <c r="J14" s="60">
        <f>VLOOKUP($A14,'Return Data'!$B$7:$R$2292,8,0)</f>
        <v>6.7089999999999996</v>
      </c>
      <c r="K14" s="61">
        <f t="shared" si="3"/>
        <v>8</v>
      </c>
      <c r="L14" s="60">
        <f>VLOOKUP($A14,'Return Data'!$B$7:$R$2292,9,0)</f>
        <v>7.0885999999999996</v>
      </c>
      <c r="M14" s="61">
        <f t="shared" si="4"/>
        <v>1</v>
      </c>
      <c r="N14" s="60">
        <f>VLOOKUP($A14,'Return Data'!$B$7:$R$2292,10,0)</f>
        <v>4.1429</v>
      </c>
      <c r="O14" s="61">
        <f t="shared" si="5"/>
        <v>22</v>
      </c>
      <c r="P14" s="60">
        <f>VLOOKUP($A14,'Return Data'!$B$7:$R$2292,11,0)</f>
        <v>3.7136</v>
      </c>
      <c r="Q14" s="61">
        <f t="shared" si="6"/>
        <v>17</v>
      </c>
      <c r="R14" s="60">
        <f>VLOOKUP($A14,'Return Data'!$B$7:$R$2292,12,0)</f>
        <v>3.5729000000000002</v>
      </c>
      <c r="S14" s="61">
        <f t="shared" si="7"/>
        <v>19</v>
      </c>
      <c r="T14" s="60">
        <f>VLOOKUP($A14,'Return Data'!$B$7:$R$2292,13,0)</f>
        <v>3.7679999999999998</v>
      </c>
      <c r="U14" s="61">
        <f t="shared" si="8"/>
        <v>8</v>
      </c>
      <c r="V14" s="60">
        <f>VLOOKUP($A14,'Return Data'!$B$7:$R$2292,17,0)</f>
        <v>4.7488999999999999</v>
      </c>
      <c r="W14" s="61">
        <f t="shared" si="9"/>
        <v>5</v>
      </c>
      <c r="X14" s="60">
        <f>VLOOKUP($A14,'Return Data'!$B$7:$R$2292,14,0)</f>
        <v>6.0791000000000004</v>
      </c>
      <c r="Y14" s="61">
        <f t="shared" si="10"/>
        <v>7</v>
      </c>
      <c r="Z14" s="60">
        <f>VLOOKUP($A14,'Return Data'!$B$7:$R$2292,16,0)</f>
        <v>7.7148000000000003</v>
      </c>
      <c r="AA14" s="62">
        <f t="shared" si="11"/>
        <v>7</v>
      </c>
    </row>
    <row r="15" spans="1:27" x14ac:dyDescent="0.3">
      <c r="A15" s="58" t="s">
        <v>978</v>
      </c>
      <c r="B15" s="59">
        <f>VLOOKUP($A15,'Return Data'!$B$7:$R$2292,3,0)</f>
        <v>44777</v>
      </c>
      <c r="C15" s="60">
        <f>VLOOKUP($A15,'Return Data'!$B$7:$R$2292,4,0)</f>
        <v>18.099</v>
      </c>
      <c r="D15" s="60">
        <f>VLOOKUP($A15,'Return Data'!$B$7:$R$2292,5,0)</f>
        <v>8.0685000000000002</v>
      </c>
      <c r="E15" s="61">
        <f t="shared" si="0"/>
        <v>9</v>
      </c>
      <c r="F15" s="60">
        <f>VLOOKUP($A15,'Return Data'!$B$7:$R$2292,6,0)</f>
        <v>7.399</v>
      </c>
      <c r="G15" s="61">
        <f t="shared" si="1"/>
        <v>12</v>
      </c>
      <c r="H15" s="60">
        <f>VLOOKUP($A15,'Return Data'!$B$7:$R$2292,7,0)</f>
        <v>8.5995000000000008</v>
      </c>
      <c r="I15" s="61">
        <f t="shared" si="2"/>
        <v>8</v>
      </c>
      <c r="J15" s="60">
        <f>VLOOKUP($A15,'Return Data'!$B$7:$R$2292,8,0)</f>
        <v>5.9917999999999996</v>
      </c>
      <c r="K15" s="61">
        <f t="shared" si="3"/>
        <v>15</v>
      </c>
      <c r="L15" s="60">
        <f>VLOOKUP($A15,'Return Data'!$B$7:$R$2292,9,0)</f>
        <v>5.7329999999999997</v>
      </c>
      <c r="M15" s="61">
        <f t="shared" si="4"/>
        <v>17</v>
      </c>
      <c r="N15" s="60">
        <f>VLOOKUP($A15,'Return Data'!$B$7:$R$2292,10,0)</f>
        <v>4.1509</v>
      </c>
      <c r="O15" s="61">
        <f t="shared" si="5"/>
        <v>21</v>
      </c>
      <c r="P15" s="60">
        <f>VLOOKUP($A15,'Return Data'!$B$7:$R$2292,11,0)</f>
        <v>3.3275000000000001</v>
      </c>
      <c r="Q15" s="61">
        <f t="shared" si="6"/>
        <v>22</v>
      </c>
      <c r="R15" s="60">
        <f>VLOOKUP($A15,'Return Data'!$B$7:$R$2292,12,0)</f>
        <v>3.46</v>
      </c>
      <c r="S15" s="61">
        <f t="shared" si="7"/>
        <v>21</v>
      </c>
      <c r="T15" s="60">
        <f>VLOOKUP($A15,'Return Data'!$B$7:$R$2292,13,0)</f>
        <v>3.4619</v>
      </c>
      <c r="U15" s="61">
        <f t="shared" si="8"/>
        <v>21</v>
      </c>
      <c r="V15" s="60">
        <f>VLOOKUP($A15,'Return Data'!$B$7:$R$2292,17,0)</f>
        <v>4.0576999999999996</v>
      </c>
      <c r="W15" s="61">
        <f t="shared" si="9"/>
        <v>16</v>
      </c>
      <c r="X15" s="60">
        <f>VLOOKUP($A15,'Return Data'!$B$7:$R$2292,14,0)</f>
        <v>4.3194999999999997</v>
      </c>
      <c r="Y15" s="61">
        <f t="shared" si="10"/>
        <v>23</v>
      </c>
      <c r="Z15" s="60">
        <f>VLOOKUP($A15,'Return Data'!$B$7:$R$2292,16,0)</f>
        <v>6.1147999999999998</v>
      </c>
      <c r="AA15" s="62">
        <f t="shared" si="11"/>
        <v>21</v>
      </c>
    </row>
    <row r="16" spans="1:27" x14ac:dyDescent="0.3">
      <c r="A16" s="58" t="s">
        <v>980</v>
      </c>
      <c r="B16" s="59">
        <f>VLOOKUP($A16,'Return Data'!$B$7:$R$2292,3,0)</f>
        <v>44777</v>
      </c>
      <c r="C16" s="60">
        <f>VLOOKUP($A16,'Return Data'!$B$7:$R$2292,4,0)</f>
        <v>440.17750000000001</v>
      </c>
      <c r="D16" s="60">
        <f>VLOOKUP($A16,'Return Data'!$B$7:$R$2292,5,0)</f>
        <v>-3.7227999999999999</v>
      </c>
      <c r="E16" s="61">
        <f t="shared" si="0"/>
        <v>24</v>
      </c>
      <c r="F16" s="60">
        <f>VLOOKUP($A16,'Return Data'!$B$7:$R$2292,6,0)</f>
        <v>0.44230000000000003</v>
      </c>
      <c r="G16" s="61">
        <f t="shared" si="1"/>
        <v>23</v>
      </c>
      <c r="H16" s="60">
        <f>VLOOKUP($A16,'Return Data'!$B$7:$R$2292,7,0)</f>
        <v>1.4148000000000001</v>
      </c>
      <c r="I16" s="61">
        <f t="shared" si="2"/>
        <v>23</v>
      </c>
      <c r="J16" s="60">
        <f>VLOOKUP($A16,'Return Data'!$B$7:$R$2292,8,0)</f>
        <v>5.5711000000000004</v>
      </c>
      <c r="K16" s="61">
        <f t="shared" si="3"/>
        <v>22</v>
      </c>
      <c r="L16" s="60">
        <f>VLOOKUP($A16,'Return Data'!$B$7:$R$2292,9,0)</f>
        <v>6.8967000000000001</v>
      </c>
      <c r="M16" s="61">
        <f t="shared" si="4"/>
        <v>2</v>
      </c>
      <c r="N16" s="60">
        <f>VLOOKUP($A16,'Return Data'!$B$7:$R$2292,10,0)</f>
        <v>1.8009999999999999</v>
      </c>
      <c r="O16" s="61">
        <f t="shared" si="5"/>
        <v>23</v>
      </c>
      <c r="P16" s="60">
        <f>VLOOKUP($A16,'Return Data'!$B$7:$R$2292,11,0)</f>
        <v>2.4889000000000001</v>
      </c>
      <c r="Q16" s="61">
        <f t="shared" si="6"/>
        <v>23</v>
      </c>
      <c r="R16" s="60">
        <f>VLOOKUP($A16,'Return Data'!$B$7:$R$2292,12,0)</f>
        <v>2.2970000000000002</v>
      </c>
      <c r="S16" s="61">
        <f t="shared" si="7"/>
        <v>23</v>
      </c>
      <c r="T16" s="60">
        <f>VLOOKUP($A16,'Return Data'!$B$7:$R$2292,13,0)</f>
        <v>2.8555000000000001</v>
      </c>
      <c r="U16" s="61">
        <f t="shared" si="8"/>
        <v>23</v>
      </c>
      <c r="V16" s="60">
        <f>VLOOKUP($A16,'Return Data'!$B$7:$R$2292,17,0)</f>
        <v>4.1086</v>
      </c>
      <c r="W16" s="61">
        <f t="shared" si="9"/>
        <v>14</v>
      </c>
      <c r="X16" s="60">
        <f>VLOOKUP($A16,'Return Data'!$B$7:$R$2292,14,0)</f>
        <v>5.7196999999999996</v>
      </c>
      <c r="Y16" s="61">
        <f t="shared" si="10"/>
        <v>11</v>
      </c>
      <c r="Z16" s="60">
        <f>VLOOKUP($A16,'Return Data'!$B$7:$R$2292,16,0)</f>
        <v>7.7811000000000003</v>
      </c>
      <c r="AA16" s="62">
        <f t="shared" si="11"/>
        <v>4</v>
      </c>
    </row>
    <row r="17" spans="1:27" x14ac:dyDescent="0.3">
      <c r="A17" s="58" t="s">
        <v>981</v>
      </c>
      <c r="B17" s="59">
        <f>VLOOKUP($A17,'Return Data'!$B$7:$R$2292,3,0)</f>
        <v>44777</v>
      </c>
      <c r="C17" s="60">
        <f>VLOOKUP($A17,'Return Data'!$B$7:$R$2292,4,0)</f>
        <v>32.1995</v>
      </c>
      <c r="D17" s="60">
        <f>VLOOKUP($A17,'Return Data'!$B$7:$R$2292,5,0)</f>
        <v>20.188500000000001</v>
      </c>
      <c r="E17" s="61">
        <f t="shared" si="0"/>
        <v>1</v>
      </c>
      <c r="F17" s="60">
        <f>VLOOKUP($A17,'Return Data'!$B$7:$R$2292,6,0)</f>
        <v>9.6050000000000004</v>
      </c>
      <c r="G17" s="61">
        <f t="shared" si="1"/>
        <v>2</v>
      </c>
      <c r="H17" s="60">
        <f>VLOOKUP($A17,'Return Data'!$B$7:$R$2292,7,0)</f>
        <v>11.0838</v>
      </c>
      <c r="I17" s="61">
        <f t="shared" si="2"/>
        <v>1</v>
      </c>
      <c r="J17" s="60">
        <f>VLOOKUP($A17,'Return Data'!$B$7:$R$2292,8,0)</f>
        <v>7.9184000000000001</v>
      </c>
      <c r="K17" s="61">
        <f t="shared" si="3"/>
        <v>1</v>
      </c>
      <c r="L17" s="60">
        <f>VLOOKUP($A17,'Return Data'!$B$7:$R$2292,9,0)</f>
        <v>6.7595000000000001</v>
      </c>
      <c r="M17" s="61">
        <f t="shared" si="4"/>
        <v>5</v>
      </c>
      <c r="N17" s="60">
        <f>VLOOKUP($A17,'Return Data'!$B$7:$R$2292,10,0)</f>
        <v>4.8680000000000003</v>
      </c>
      <c r="O17" s="61">
        <f t="shared" si="5"/>
        <v>3</v>
      </c>
      <c r="P17" s="60">
        <f>VLOOKUP($A17,'Return Data'!$B$7:$R$2292,11,0)</f>
        <v>3.7749999999999999</v>
      </c>
      <c r="Q17" s="61">
        <f t="shared" si="6"/>
        <v>15</v>
      </c>
      <c r="R17" s="60">
        <f>VLOOKUP($A17,'Return Data'!$B$7:$R$2292,12,0)</f>
        <v>3.5821999999999998</v>
      </c>
      <c r="S17" s="61">
        <f t="shared" si="7"/>
        <v>18</v>
      </c>
      <c r="T17" s="60">
        <f>VLOOKUP($A17,'Return Data'!$B$7:$R$2292,13,0)</f>
        <v>3.5104000000000002</v>
      </c>
      <c r="U17" s="61">
        <f t="shared" si="8"/>
        <v>19</v>
      </c>
      <c r="V17" s="60">
        <f>VLOOKUP($A17,'Return Data'!$B$7:$R$2292,17,0)</f>
        <v>3.8405999999999998</v>
      </c>
      <c r="W17" s="61">
        <f t="shared" si="9"/>
        <v>21</v>
      </c>
      <c r="X17" s="60">
        <f>VLOOKUP($A17,'Return Data'!$B$7:$R$2292,14,0)</f>
        <v>5.3239000000000001</v>
      </c>
      <c r="Y17" s="61">
        <f t="shared" si="10"/>
        <v>18</v>
      </c>
      <c r="Z17" s="60">
        <f>VLOOKUP($A17,'Return Data'!$B$7:$R$2292,16,0)</f>
        <v>7.5888999999999998</v>
      </c>
      <c r="AA17" s="62">
        <f t="shared" si="11"/>
        <v>10</v>
      </c>
    </row>
    <row r="18" spans="1:27" x14ac:dyDescent="0.3">
      <c r="A18" s="58" t="s">
        <v>984</v>
      </c>
      <c r="B18" s="59">
        <f>VLOOKUP($A18,'Return Data'!$B$7:$R$2292,3,0)</f>
        <v>44777</v>
      </c>
      <c r="C18" s="60">
        <f>VLOOKUP($A18,'Return Data'!$B$7:$R$2292,4,0)</f>
        <v>3207.5037000000002</v>
      </c>
      <c r="D18" s="60">
        <f>VLOOKUP($A18,'Return Data'!$B$7:$R$2292,5,0)</f>
        <v>7.9424000000000001</v>
      </c>
      <c r="E18" s="61">
        <f t="shared" si="0"/>
        <v>10</v>
      </c>
      <c r="F18" s="60">
        <f>VLOOKUP($A18,'Return Data'!$B$7:$R$2292,6,0)</f>
        <v>7.6692999999999998</v>
      </c>
      <c r="G18" s="61">
        <f t="shared" si="1"/>
        <v>11</v>
      </c>
      <c r="H18" s="60">
        <f>VLOOKUP($A18,'Return Data'!$B$7:$R$2292,7,0)</f>
        <v>8.4288000000000007</v>
      </c>
      <c r="I18" s="61">
        <f t="shared" si="2"/>
        <v>13</v>
      </c>
      <c r="J18" s="60">
        <f>VLOOKUP($A18,'Return Data'!$B$7:$R$2292,8,0)</f>
        <v>5.9055999999999997</v>
      </c>
      <c r="K18" s="61">
        <f t="shared" si="3"/>
        <v>17</v>
      </c>
      <c r="L18" s="60">
        <f>VLOOKUP($A18,'Return Data'!$B$7:$R$2292,9,0)</f>
        <v>5.6959</v>
      </c>
      <c r="M18" s="61">
        <f t="shared" si="4"/>
        <v>18</v>
      </c>
      <c r="N18" s="60">
        <f>VLOOKUP($A18,'Return Data'!$B$7:$R$2292,10,0)</f>
        <v>4.2683999999999997</v>
      </c>
      <c r="O18" s="61">
        <f t="shared" si="5"/>
        <v>17</v>
      </c>
      <c r="P18" s="60">
        <f>VLOOKUP($A18,'Return Data'!$B$7:$R$2292,11,0)</f>
        <v>3.7414999999999998</v>
      </c>
      <c r="Q18" s="61">
        <f t="shared" si="6"/>
        <v>16</v>
      </c>
      <c r="R18" s="60">
        <f>VLOOKUP($A18,'Return Data'!$B$7:$R$2292,12,0)</f>
        <v>3.6116999999999999</v>
      </c>
      <c r="S18" s="61">
        <f t="shared" si="7"/>
        <v>17</v>
      </c>
      <c r="T18" s="60">
        <f>VLOOKUP($A18,'Return Data'!$B$7:$R$2292,13,0)</f>
        <v>3.5017999999999998</v>
      </c>
      <c r="U18" s="61">
        <f t="shared" si="8"/>
        <v>20</v>
      </c>
      <c r="V18" s="60">
        <f>VLOOKUP($A18,'Return Data'!$B$7:$R$2292,17,0)</f>
        <v>3.9763999999999999</v>
      </c>
      <c r="W18" s="61">
        <f t="shared" si="9"/>
        <v>18</v>
      </c>
      <c r="X18" s="60">
        <f>VLOOKUP($A18,'Return Data'!$B$7:$R$2292,14,0)</f>
        <v>5.5479000000000003</v>
      </c>
      <c r="Y18" s="61">
        <f t="shared" si="10"/>
        <v>14</v>
      </c>
      <c r="Z18" s="60">
        <f>VLOOKUP($A18,'Return Data'!$B$7:$R$2292,16,0)</f>
        <v>7.5940000000000003</v>
      </c>
      <c r="AA18" s="62">
        <f t="shared" si="11"/>
        <v>9</v>
      </c>
    </row>
    <row r="19" spans="1:27" x14ac:dyDescent="0.3">
      <c r="A19" s="58" t="s">
        <v>986</v>
      </c>
      <c r="B19" s="59">
        <f>VLOOKUP($A19,'Return Data'!$B$7:$R$2292,3,0)</f>
        <v>44777</v>
      </c>
      <c r="C19" s="60">
        <f>VLOOKUP($A19,'Return Data'!$B$7:$R$2292,4,0)</f>
        <v>30.992999999999999</v>
      </c>
      <c r="D19" s="60">
        <f>VLOOKUP($A19,'Return Data'!$B$7:$R$2292,5,0)</f>
        <v>6.4783999999999997</v>
      </c>
      <c r="E19" s="61">
        <f t="shared" si="0"/>
        <v>12</v>
      </c>
      <c r="F19" s="60">
        <f>VLOOKUP($A19,'Return Data'!$B$7:$R$2292,6,0)</f>
        <v>8.1315000000000008</v>
      </c>
      <c r="G19" s="61">
        <f t="shared" si="1"/>
        <v>8</v>
      </c>
      <c r="H19" s="60">
        <f>VLOOKUP($A19,'Return Data'!$B$7:$R$2292,7,0)</f>
        <v>8.5437999999999992</v>
      </c>
      <c r="I19" s="61">
        <f t="shared" si="2"/>
        <v>9</v>
      </c>
      <c r="J19" s="60">
        <f>VLOOKUP($A19,'Return Data'!$B$7:$R$2292,8,0)</f>
        <v>5.7412000000000001</v>
      </c>
      <c r="K19" s="61">
        <f t="shared" si="3"/>
        <v>19</v>
      </c>
      <c r="L19" s="60">
        <f>VLOOKUP($A19,'Return Data'!$B$7:$R$2292,9,0)</f>
        <v>5.5305999999999997</v>
      </c>
      <c r="M19" s="61">
        <f t="shared" si="4"/>
        <v>19</v>
      </c>
      <c r="N19" s="60">
        <f>VLOOKUP($A19,'Return Data'!$B$7:$R$2292,10,0)</f>
        <v>4.4621000000000004</v>
      </c>
      <c r="O19" s="61">
        <f t="shared" si="5"/>
        <v>10</v>
      </c>
      <c r="P19" s="60">
        <f>VLOOKUP($A19,'Return Data'!$B$7:$R$2292,11,0)</f>
        <v>4.0629</v>
      </c>
      <c r="Q19" s="61">
        <f t="shared" si="6"/>
        <v>6</v>
      </c>
      <c r="R19" s="60">
        <f>VLOOKUP($A19,'Return Data'!$B$7:$R$2292,12,0)</f>
        <v>3.9763000000000002</v>
      </c>
      <c r="S19" s="61">
        <f t="shared" si="7"/>
        <v>5</v>
      </c>
      <c r="T19" s="60">
        <f>VLOOKUP($A19,'Return Data'!$B$7:$R$2292,13,0)</f>
        <v>3.7475000000000001</v>
      </c>
      <c r="U19" s="61">
        <f t="shared" si="8"/>
        <v>9</v>
      </c>
      <c r="V19" s="60">
        <f>VLOOKUP($A19,'Return Data'!$B$7:$R$2292,17,0)</f>
        <v>3.7471999999999999</v>
      </c>
      <c r="W19" s="61">
        <f t="shared" si="9"/>
        <v>22</v>
      </c>
      <c r="X19" s="60">
        <f>VLOOKUP($A19,'Return Data'!$B$7:$R$2292,14,0)</f>
        <v>8.3485999999999994</v>
      </c>
      <c r="Y19" s="61">
        <f t="shared" si="10"/>
        <v>1</v>
      </c>
      <c r="Z19" s="60">
        <f>VLOOKUP($A19,'Return Data'!$B$7:$R$2292,16,0)</f>
        <v>6.9379</v>
      </c>
      <c r="AA19" s="62">
        <f t="shared" si="11"/>
        <v>18</v>
      </c>
    </row>
    <row r="20" spans="1:27" x14ac:dyDescent="0.3">
      <c r="A20" s="58" t="s">
        <v>988</v>
      </c>
      <c r="B20" s="59">
        <f>VLOOKUP($A20,'Return Data'!$B$7:$R$2292,3,0)</f>
        <v>44777</v>
      </c>
      <c r="C20" s="60">
        <f>VLOOKUP($A20,'Return Data'!$B$7:$R$2292,4,0)</f>
        <v>2928.9218000000001</v>
      </c>
      <c r="D20" s="60">
        <f>VLOOKUP($A20,'Return Data'!$B$7:$R$2292,5,0)</f>
        <v>-3.1999</v>
      </c>
      <c r="E20" s="61">
        <f t="shared" si="0"/>
        <v>23</v>
      </c>
      <c r="F20" s="60">
        <f>VLOOKUP($A20,'Return Data'!$B$7:$R$2292,6,0)</f>
        <v>1.3193999999999999</v>
      </c>
      <c r="G20" s="61">
        <f t="shared" si="1"/>
        <v>22</v>
      </c>
      <c r="H20" s="60">
        <f>VLOOKUP($A20,'Return Data'!$B$7:$R$2292,7,0)</f>
        <v>6.3375000000000004</v>
      </c>
      <c r="I20" s="61">
        <f t="shared" si="2"/>
        <v>20</v>
      </c>
      <c r="J20" s="60">
        <f>VLOOKUP($A20,'Return Data'!$B$7:$R$2292,8,0)</f>
        <v>7.3788999999999998</v>
      </c>
      <c r="K20" s="61">
        <f t="shared" si="3"/>
        <v>2</v>
      </c>
      <c r="L20" s="60">
        <f>VLOOKUP($A20,'Return Data'!$B$7:$R$2292,9,0)</f>
        <v>6.8411999999999997</v>
      </c>
      <c r="M20" s="61">
        <f t="shared" si="4"/>
        <v>4</v>
      </c>
      <c r="N20" s="60">
        <f>VLOOKUP($A20,'Return Data'!$B$7:$R$2292,10,0)</f>
        <v>4.2530999999999999</v>
      </c>
      <c r="O20" s="61">
        <f t="shared" si="5"/>
        <v>18</v>
      </c>
      <c r="P20" s="60">
        <f>VLOOKUP($A20,'Return Data'!$B$7:$R$2292,11,0)</f>
        <v>3.4466000000000001</v>
      </c>
      <c r="Q20" s="61">
        <f t="shared" si="6"/>
        <v>21</v>
      </c>
      <c r="R20" s="60">
        <f>VLOOKUP($A20,'Return Data'!$B$7:$R$2292,12,0)</f>
        <v>3.4453</v>
      </c>
      <c r="S20" s="61">
        <f t="shared" si="7"/>
        <v>22</v>
      </c>
      <c r="T20" s="60">
        <f>VLOOKUP($A20,'Return Data'!$B$7:$R$2292,13,0)</f>
        <v>3.6991999999999998</v>
      </c>
      <c r="U20" s="61">
        <f t="shared" si="8"/>
        <v>10</v>
      </c>
      <c r="V20" s="60">
        <f>VLOOKUP($A20,'Return Data'!$B$7:$R$2292,17,0)</f>
        <v>4.4995000000000003</v>
      </c>
      <c r="W20" s="61">
        <f t="shared" si="9"/>
        <v>6</v>
      </c>
      <c r="X20" s="60">
        <f>VLOOKUP($A20,'Return Data'!$B$7:$R$2292,14,0)</f>
        <v>6.2464000000000004</v>
      </c>
      <c r="Y20" s="61">
        <f t="shared" si="10"/>
        <v>6</v>
      </c>
      <c r="Z20" s="60">
        <f>VLOOKUP($A20,'Return Data'!$B$7:$R$2292,16,0)</f>
        <v>8.0364000000000004</v>
      </c>
      <c r="AA20" s="62">
        <f t="shared" si="11"/>
        <v>3</v>
      </c>
    </row>
    <row r="21" spans="1:27" x14ac:dyDescent="0.3">
      <c r="A21" s="58" t="s">
        <v>989</v>
      </c>
      <c r="B21" s="59">
        <f>VLOOKUP($A21,'Return Data'!$B$7:$R$2292,3,0)</f>
        <v>44777</v>
      </c>
      <c r="C21" s="60">
        <f>VLOOKUP($A21,'Return Data'!$B$7:$R$2292,4,0)</f>
        <v>24.139600000000002</v>
      </c>
      <c r="D21" s="60">
        <f>VLOOKUP($A21,'Return Data'!$B$7:$R$2292,5,0)</f>
        <v>6.2004000000000001</v>
      </c>
      <c r="E21" s="61">
        <f t="shared" si="0"/>
        <v>14</v>
      </c>
      <c r="F21" s="60">
        <f>VLOOKUP($A21,'Return Data'!$B$7:$R$2292,6,0)</f>
        <v>8.2210000000000001</v>
      </c>
      <c r="G21" s="61">
        <f t="shared" si="1"/>
        <v>7</v>
      </c>
      <c r="H21" s="60">
        <f>VLOOKUP($A21,'Return Data'!$B$7:$R$2292,7,0)</f>
        <v>8.8278999999999996</v>
      </c>
      <c r="I21" s="61">
        <f t="shared" si="2"/>
        <v>7</v>
      </c>
      <c r="J21" s="60">
        <f>VLOOKUP($A21,'Return Data'!$B$7:$R$2292,8,0)</f>
        <v>6.4095000000000004</v>
      </c>
      <c r="K21" s="61">
        <f t="shared" si="3"/>
        <v>12</v>
      </c>
      <c r="L21" s="60">
        <f>VLOOKUP($A21,'Return Data'!$B$7:$R$2292,9,0)</f>
        <v>6.04</v>
      </c>
      <c r="M21" s="61">
        <f t="shared" si="4"/>
        <v>13</v>
      </c>
      <c r="N21" s="60">
        <f>VLOOKUP($A21,'Return Data'!$B$7:$R$2292,10,0)</f>
        <v>4.4474</v>
      </c>
      <c r="O21" s="61">
        <f t="shared" si="5"/>
        <v>11</v>
      </c>
      <c r="P21" s="60">
        <f>VLOOKUP($A21,'Return Data'!$B$7:$R$2292,11,0)</f>
        <v>3.9626000000000001</v>
      </c>
      <c r="Q21" s="61">
        <f t="shared" si="6"/>
        <v>9</v>
      </c>
      <c r="R21" s="60">
        <f>VLOOKUP($A21,'Return Data'!$B$7:$R$2292,12,0)</f>
        <v>3.8677000000000001</v>
      </c>
      <c r="S21" s="61">
        <f t="shared" si="7"/>
        <v>7</v>
      </c>
      <c r="T21" s="60">
        <f>VLOOKUP($A21,'Return Data'!$B$7:$R$2292,13,0)</f>
        <v>3.8245</v>
      </c>
      <c r="U21" s="61">
        <f t="shared" si="8"/>
        <v>7</v>
      </c>
      <c r="V21" s="60">
        <f>VLOOKUP($A21,'Return Data'!$B$7:$R$2292,17,0)</f>
        <v>4.3948999999999998</v>
      </c>
      <c r="W21" s="61">
        <f t="shared" si="9"/>
        <v>8</v>
      </c>
      <c r="X21" s="60">
        <f>VLOOKUP($A21,'Return Data'!$B$7:$R$2292,14,0)</f>
        <v>5.5077999999999996</v>
      </c>
      <c r="Y21" s="61">
        <f t="shared" si="10"/>
        <v>15</v>
      </c>
      <c r="Z21" s="60">
        <f>VLOOKUP($A21,'Return Data'!$B$7:$R$2292,16,0)</f>
        <v>7.5872000000000002</v>
      </c>
      <c r="AA21" s="62">
        <f t="shared" si="11"/>
        <v>11</v>
      </c>
    </row>
    <row r="22" spans="1:27" x14ac:dyDescent="0.3">
      <c r="A22" s="58" t="s">
        <v>992</v>
      </c>
      <c r="B22" s="59">
        <f>VLOOKUP($A22,'Return Data'!$B$7:$R$2292,3,0)</f>
        <v>44777</v>
      </c>
      <c r="C22" s="60">
        <f>VLOOKUP($A22,'Return Data'!$B$7:$R$2292,4,0)</f>
        <v>34.828699999999998</v>
      </c>
      <c r="D22" s="60">
        <f>VLOOKUP($A22,'Return Data'!$B$7:$R$2292,5,0)</f>
        <v>8.5954999999999995</v>
      </c>
      <c r="E22" s="61">
        <f t="shared" si="0"/>
        <v>7</v>
      </c>
      <c r="F22" s="60">
        <f>VLOOKUP($A22,'Return Data'!$B$7:$R$2292,6,0)</f>
        <v>7.2704000000000004</v>
      </c>
      <c r="G22" s="61">
        <f t="shared" si="1"/>
        <v>15</v>
      </c>
      <c r="H22" s="60">
        <f>VLOOKUP($A22,'Return Data'!$B$7:$R$2292,7,0)</f>
        <v>8.3223000000000003</v>
      </c>
      <c r="I22" s="61">
        <f t="shared" si="2"/>
        <v>15</v>
      </c>
      <c r="J22" s="60">
        <f>VLOOKUP($A22,'Return Data'!$B$7:$R$2292,8,0)</f>
        <v>5.9345999999999997</v>
      </c>
      <c r="K22" s="61">
        <f t="shared" si="3"/>
        <v>16</v>
      </c>
      <c r="L22" s="60">
        <f>VLOOKUP($A22,'Return Data'!$B$7:$R$2292,9,0)</f>
        <v>5.3076999999999996</v>
      </c>
      <c r="M22" s="61">
        <f t="shared" si="4"/>
        <v>21</v>
      </c>
      <c r="N22" s="60">
        <f>VLOOKUP($A22,'Return Data'!$B$7:$R$2292,10,0)</f>
        <v>4.3787000000000003</v>
      </c>
      <c r="O22" s="61">
        <f t="shared" si="5"/>
        <v>14</v>
      </c>
      <c r="P22" s="60">
        <f>VLOOKUP($A22,'Return Data'!$B$7:$R$2292,11,0)</f>
        <v>3.8856000000000002</v>
      </c>
      <c r="Q22" s="61">
        <f t="shared" si="6"/>
        <v>12</v>
      </c>
      <c r="R22" s="60">
        <f>VLOOKUP($A22,'Return Data'!$B$7:$R$2292,12,0)</f>
        <v>3.6922000000000001</v>
      </c>
      <c r="S22" s="61">
        <f t="shared" si="7"/>
        <v>14</v>
      </c>
      <c r="T22" s="60">
        <f>VLOOKUP($A22,'Return Data'!$B$7:$R$2292,13,0)</f>
        <v>3.6192000000000002</v>
      </c>
      <c r="U22" s="61">
        <f t="shared" si="8"/>
        <v>17</v>
      </c>
      <c r="V22" s="60">
        <f>VLOOKUP($A22,'Return Data'!$B$7:$R$2292,17,0)</f>
        <v>4.2092999999999998</v>
      </c>
      <c r="W22" s="61">
        <f t="shared" si="9"/>
        <v>11</v>
      </c>
      <c r="X22" s="60">
        <f>VLOOKUP($A22,'Return Data'!$B$7:$R$2292,14,0)</f>
        <v>5.6898999999999997</v>
      </c>
      <c r="Y22" s="61">
        <f t="shared" si="10"/>
        <v>12</v>
      </c>
      <c r="Z22" s="60">
        <f>VLOOKUP($A22,'Return Data'!$B$7:$R$2292,16,0)</f>
        <v>7.1932999999999998</v>
      </c>
      <c r="AA22" s="62">
        <f t="shared" si="11"/>
        <v>14</v>
      </c>
    </row>
    <row r="23" spans="1:27" x14ac:dyDescent="0.3">
      <c r="A23" s="58" t="s">
        <v>993</v>
      </c>
      <c r="B23" s="59">
        <f>VLOOKUP($A23,'Return Data'!$B$7:$R$2292,3,0)</f>
        <v>44777</v>
      </c>
      <c r="C23" s="60">
        <f>VLOOKUP($A23,'Return Data'!$B$7:$R$2292,4,0)</f>
        <v>1415.6491000000001</v>
      </c>
      <c r="D23" s="60">
        <f>VLOOKUP($A23,'Return Data'!$B$7:$R$2292,5,0)</f>
        <v>11.134</v>
      </c>
      <c r="E23" s="61">
        <f t="shared" si="0"/>
        <v>4</v>
      </c>
      <c r="F23" s="60">
        <f>VLOOKUP($A23,'Return Data'!$B$7:$R$2292,6,0)</f>
        <v>8.9</v>
      </c>
      <c r="G23" s="61">
        <f t="shared" si="1"/>
        <v>4</v>
      </c>
      <c r="H23" s="60">
        <f>VLOOKUP($A23,'Return Data'!$B$7:$R$2292,7,0)</f>
        <v>9.1555</v>
      </c>
      <c r="I23" s="61">
        <f t="shared" si="2"/>
        <v>5</v>
      </c>
      <c r="J23" s="60">
        <f>VLOOKUP($A23,'Return Data'!$B$7:$R$2292,8,0)</f>
        <v>6.8132999999999999</v>
      </c>
      <c r="K23" s="61">
        <f t="shared" si="3"/>
        <v>7</v>
      </c>
      <c r="L23" s="60">
        <f>VLOOKUP($A23,'Return Data'!$B$7:$R$2292,9,0)</f>
        <v>6.1025</v>
      </c>
      <c r="M23" s="61">
        <f t="shared" si="4"/>
        <v>12</v>
      </c>
      <c r="N23" s="60">
        <f>VLOOKUP($A23,'Return Data'!$B$7:$R$2292,10,0)</f>
        <v>4.6238999999999999</v>
      </c>
      <c r="O23" s="61">
        <f t="shared" si="5"/>
        <v>7</v>
      </c>
      <c r="P23" s="60">
        <f>VLOOKUP($A23,'Return Data'!$B$7:$R$2292,11,0)</f>
        <v>3.8</v>
      </c>
      <c r="Q23" s="61">
        <f t="shared" si="6"/>
        <v>14</v>
      </c>
      <c r="R23" s="60">
        <f>VLOOKUP($A23,'Return Data'!$B$7:$R$2292,12,0)</f>
        <v>3.7237</v>
      </c>
      <c r="S23" s="61">
        <f t="shared" si="7"/>
        <v>13</v>
      </c>
      <c r="T23" s="60">
        <f>VLOOKUP($A23,'Return Data'!$B$7:$R$2292,13,0)</f>
        <v>3.6991999999999998</v>
      </c>
      <c r="U23" s="61">
        <f t="shared" si="8"/>
        <v>10</v>
      </c>
      <c r="V23" s="60">
        <f>VLOOKUP($A23,'Return Data'!$B$7:$R$2292,17,0)</f>
        <v>4.1627999999999998</v>
      </c>
      <c r="W23" s="61">
        <f t="shared" si="9"/>
        <v>13</v>
      </c>
      <c r="X23" s="60">
        <f>VLOOKUP($A23,'Return Data'!$B$7:$R$2292,14,0)</f>
        <v>5.5019999999999998</v>
      </c>
      <c r="Y23" s="61">
        <f t="shared" si="10"/>
        <v>16</v>
      </c>
      <c r="Z23" s="60">
        <f>VLOOKUP($A23,'Return Data'!$B$7:$R$2292,16,0)</f>
        <v>6.5625999999999998</v>
      </c>
      <c r="AA23" s="62">
        <f t="shared" si="11"/>
        <v>20</v>
      </c>
    </row>
    <row r="24" spans="1:27" x14ac:dyDescent="0.3">
      <c r="A24" s="58" t="s">
        <v>995</v>
      </c>
      <c r="B24" s="59">
        <f>VLOOKUP($A24,'Return Data'!$B$7:$R$2292,3,0)</f>
        <v>44777</v>
      </c>
      <c r="C24" s="60">
        <f>VLOOKUP($A24,'Return Data'!$B$7:$R$2292,4,0)</f>
        <v>1989.6702</v>
      </c>
      <c r="D24" s="60">
        <f>VLOOKUP($A24,'Return Data'!$B$7:$R$2292,5,0)</f>
        <v>5.8364000000000003</v>
      </c>
      <c r="E24" s="61">
        <f t="shared" si="0"/>
        <v>15</v>
      </c>
      <c r="F24" s="60">
        <f>VLOOKUP($A24,'Return Data'!$B$7:$R$2292,6,0)</f>
        <v>7.7115</v>
      </c>
      <c r="G24" s="61">
        <f t="shared" si="1"/>
        <v>10</v>
      </c>
      <c r="H24" s="60">
        <f>VLOOKUP($A24,'Return Data'!$B$7:$R$2292,7,0)</f>
        <v>9.2774000000000001</v>
      </c>
      <c r="I24" s="61">
        <f t="shared" si="2"/>
        <v>4</v>
      </c>
      <c r="J24" s="60">
        <f>VLOOKUP($A24,'Return Data'!$B$7:$R$2292,8,0)</f>
        <v>7.0884999999999998</v>
      </c>
      <c r="K24" s="61">
        <f t="shared" si="3"/>
        <v>4</v>
      </c>
      <c r="L24" s="60">
        <f>VLOOKUP($A24,'Return Data'!$B$7:$R$2292,9,0)</f>
        <v>6.6247999999999996</v>
      </c>
      <c r="M24" s="61">
        <f t="shared" si="4"/>
        <v>6</v>
      </c>
      <c r="N24" s="60">
        <f>VLOOKUP($A24,'Return Data'!$B$7:$R$2292,10,0)</f>
        <v>4.7347999999999999</v>
      </c>
      <c r="O24" s="61">
        <f t="shared" si="5"/>
        <v>6</v>
      </c>
      <c r="P24" s="60">
        <f>VLOOKUP($A24,'Return Data'!$B$7:$R$2292,11,0)</f>
        <v>3.9739</v>
      </c>
      <c r="Q24" s="61">
        <f t="shared" si="6"/>
        <v>8</v>
      </c>
      <c r="R24" s="60">
        <f>VLOOKUP($A24,'Return Data'!$B$7:$R$2292,12,0)</f>
        <v>3.7770999999999999</v>
      </c>
      <c r="S24" s="61">
        <f t="shared" si="7"/>
        <v>11</v>
      </c>
      <c r="T24" s="60">
        <f>VLOOKUP($A24,'Return Data'!$B$7:$R$2292,13,0)</f>
        <v>3.6646000000000001</v>
      </c>
      <c r="U24" s="61">
        <f t="shared" si="8"/>
        <v>14</v>
      </c>
      <c r="V24" s="60">
        <f>VLOOKUP($A24,'Return Data'!$B$7:$R$2292,17,0)</f>
        <v>4.0643000000000002</v>
      </c>
      <c r="W24" s="61">
        <f t="shared" si="9"/>
        <v>15</v>
      </c>
      <c r="X24" s="60">
        <f>VLOOKUP($A24,'Return Data'!$B$7:$R$2292,14,0)</f>
        <v>5.2016</v>
      </c>
      <c r="Y24" s="61">
        <f t="shared" si="10"/>
        <v>19</v>
      </c>
      <c r="Z24" s="60">
        <f>VLOOKUP($A24,'Return Data'!$B$7:$R$2292,16,0)</f>
        <v>6.9447999999999999</v>
      </c>
      <c r="AA24" s="62">
        <f t="shared" si="11"/>
        <v>17</v>
      </c>
    </row>
    <row r="25" spans="1:27" x14ac:dyDescent="0.3">
      <c r="A25" s="58" t="s">
        <v>998</v>
      </c>
      <c r="B25" s="59">
        <f>VLOOKUP($A25,'Return Data'!$B$7:$R$2292,3,0)</f>
        <v>44777</v>
      </c>
      <c r="C25" s="60">
        <f>VLOOKUP($A25,'Return Data'!$B$7:$R$2292,4,0)</f>
        <v>3207.2831999999999</v>
      </c>
      <c r="D25" s="60">
        <f>VLOOKUP($A25,'Return Data'!$B$7:$R$2292,5,0)</f>
        <v>9.2898999999999994</v>
      </c>
      <c r="E25" s="61">
        <f t="shared" si="0"/>
        <v>6</v>
      </c>
      <c r="F25" s="60">
        <f>VLOOKUP($A25,'Return Data'!$B$7:$R$2292,6,0)</f>
        <v>7.1169000000000002</v>
      </c>
      <c r="G25" s="61">
        <f t="shared" si="1"/>
        <v>18</v>
      </c>
      <c r="H25" s="60">
        <f>VLOOKUP($A25,'Return Data'!$B$7:$R$2292,7,0)</f>
        <v>7.9981999999999998</v>
      </c>
      <c r="I25" s="61">
        <f t="shared" si="2"/>
        <v>18</v>
      </c>
      <c r="J25" s="60">
        <f>VLOOKUP($A25,'Return Data'!$B$7:$R$2292,8,0)</f>
        <v>5.8468</v>
      </c>
      <c r="K25" s="61">
        <f t="shared" si="3"/>
        <v>18</v>
      </c>
      <c r="L25" s="60">
        <f>VLOOKUP($A25,'Return Data'!$B$7:$R$2292,9,0)</f>
        <v>6.2750000000000004</v>
      </c>
      <c r="M25" s="61">
        <f t="shared" si="4"/>
        <v>11</v>
      </c>
      <c r="N25" s="60">
        <f>VLOOKUP($A25,'Return Data'!$B$7:$R$2292,10,0)</f>
        <v>4.8099999999999996</v>
      </c>
      <c r="O25" s="61">
        <f t="shared" si="5"/>
        <v>4</v>
      </c>
      <c r="P25" s="60">
        <f>VLOOKUP($A25,'Return Data'!$B$7:$R$2292,11,0)</f>
        <v>4.1965000000000003</v>
      </c>
      <c r="Q25" s="61">
        <f t="shared" si="6"/>
        <v>4</v>
      </c>
      <c r="R25" s="60">
        <f>VLOOKUP($A25,'Return Data'!$B$7:$R$2292,12,0)</f>
        <v>4.1364000000000001</v>
      </c>
      <c r="S25" s="61">
        <f t="shared" si="7"/>
        <v>4</v>
      </c>
      <c r="T25" s="60">
        <f>VLOOKUP($A25,'Return Data'!$B$7:$R$2292,13,0)</f>
        <v>4.1433999999999997</v>
      </c>
      <c r="U25" s="61">
        <f t="shared" si="8"/>
        <v>4</v>
      </c>
      <c r="V25" s="60">
        <f>VLOOKUP($A25,'Return Data'!$B$7:$R$2292,17,0)</f>
        <v>4.9892000000000003</v>
      </c>
      <c r="W25" s="61">
        <f t="shared" si="9"/>
        <v>3</v>
      </c>
      <c r="X25" s="60">
        <f>VLOOKUP($A25,'Return Data'!$B$7:$R$2292,14,0)</f>
        <v>6.2995000000000001</v>
      </c>
      <c r="Y25" s="61">
        <f t="shared" si="10"/>
        <v>4</v>
      </c>
      <c r="Z25" s="60">
        <f>VLOOKUP($A25,'Return Data'!$B$7:$R$2292,16,0)</f>
        <v>7.7267999999999999</v>
      </c>
      <c r="AA25" s="62">
        <f t="shared" si="11"/>
        <v>6</v>
      </c>
    </row>
    <row r="26" spans="1:27" x14ac:dyDescent="0.3">
      <c r="A26" s="58" t="s">
        <v>1000</v>
      </c>
      <c r="B26" s="59">
        <f>VLOOKUP($A26,'Return Data'!$B$7:$R$2292,3,0)</f>
        <v>44777</v>
      </c>
      <c r="C26" s="60">
        <f>VLOOKUP($A26,'Return Data'!$B$7:$R$2292,4,0)</f>
        <v>25.896799999999999</v>
      </c>
      <c r="D26" s="60">
        <f>VLOOKUP($A26,'Return Data'!$B$7:$R$2292,5,0)</f>
        <v>13.9588</v>
      </c>
      <c r="E26" s="61">
        <f t="shared" si="0"/>
        <v>3</v>
      </c>
      <c r="F26" s="60">
        <f>VLOOKUP($A26,'Return Data'!$B$7:$R$2292,6,0)</f>
        <v>9.5447000000000006</v>
      </c>
      <c r="G26" s="61">
        <f t="shared" si="1"/>
        <v>3</v>
      </c>
      <c r="H26" s="60">
        <f>VLOOKUP($A26,'Return Data'!$B$7:$R$2292,7,0)</f>
        <v>9.8444000000000003</v>
      </c>
      <c r="I26" s="61">
        <f t="shared" si="2"/>
        <v>2</v>
      </c>
      <c r="J26" s="60">
        <f>VLOOKUP($A26,'Return Data'!$B$7:$R$2292,8,0)</f>
        <v>7.3193999999999999</v>
      </c>
      <c r="K26" s="61">
        <f t="shared" si="3"/>
        <v>3</v>
      </c>
      <c r="L26" s="60">
        <f>VLOOKUP($A26,'Return Data'!$B$7:$R$2292,9,0)</f>
        <v>6.5423</v>
      </c>
      <c r="M26" s="61">
        <f t="shared" si="4"/>
        <v>8</v>
      </c>
      <c r="N26" s="60">
        <f>VLOOKUP($A26,'Return Data'!$B$7:$R$2292,10,0)</f>
        <v>5.0956999999999999</v>
      </c>
      <c r="O26" s="61">
        <f t="shared" si="5"/>
        <v>1</v>
      </c>
      <c r="P26" s="60">
        <f>VLOOKUP($A26,'Return Data'!$B$7:$R$2292,11,0)</f>
        <v>4.5351999999999997</v>
      </c>
      <c r="Q26" s="61">
        <f t="shared" si="6"/>
        <v>2</v>
      </c>
      <c r="R26" s="60">
        <f>VLOOKUP($A26,'Return Data'!$B$7:$R$2292,12,0)</f>
        <v>4.1757</v>
      </c>
      <c r="S26" s="61">
        <f t="shared" si="7"/>
        <v>3</v>
      </c>
      <c r="T26" s="60">
        <f>VLOOKUP($A26,'Return Data'!$B$7:$R$2292,13,0)</f>
        <v>3.9159999999999999</v>
      </c>
      <c r="U26" s="61">
        <f t="shared" si="8"/>
        <v>5</v>
      </c>
      <c r="V26" s="60">
        <f>VLOOKUP($A26,'Return Data'!$B$7:$R$2292,17,0)</f>
        <v>4.4272999999999998</v>
      </c>
      <c r="W26" s="61">
        <f t="shared" si="9"/>
        <v>7</v>
      </c>
      <c r="X26" s="60">
        <f>VLOOKUP($A26,'Return Data'!$B$7:$R$2292,14,0)</f>
        <v>4.4412000000000003</v>
      </c>
      <c r="Y26" s="61">
        <f t="shared" si="10"/>
        <v>22</v>
      </c>
      <c r="Z26" s="60">
        <f>VLOOKUP($A26,'Return Data'!$B$7:$R$2292,16,0)</f>
        <v>5.6287000000000003</v>
      </c>
      <c r="AA26" s="62">
        <f t="shared" si="11"/>
        <v>22</v>
      </c>
    </row>
    <row r="27" spans="1:27" x14ac:dyDescent="0.3">
      <c r="A27" s="58" t="s">
        <v>1001</v>
      </c>
      <c r="B27" s="59">
        <f>VLOOKUP($A27,'Return Data'!$B$7:$R$2292,3,0)</f>
        <v>44777</v>
      </c>
      <c r="C27" s="60">
        <f>VLOOKUP($A27,'Return Data'!$B$7:$R$2292,4,0)</f>
        <v>2941.4164999999998</v>
      </c>
      <c r="D27" s="60">
        <f>VLOOKUP($A27,'Return Data'!$B$7:$R$2292,5,0)</f>
        <v>8.2202999999999999</v>
      </c>
      <c r="E27" s="61">
        <f t="shared" si="0"/>
        <v>8</v>
      </c>
      <c r="F27" s="60">
        <f>VLOOKUP($A27,'Return Data'!$B$7:$R$2292,6,0)</f>
        <v>7.9457000000000004</v>
      </c>
      <c r="G27" s="61">
        <f t="shared" si="1"/>
        <v>9</v>
      </c>
      <c r="H27" s="60">
        <f>VLOOKUP($A27,'Return Data'!$B$7:$R$2292,7,0)</f>
        <v>8.3149999999999995</v>
      </c>
      <c r="I27" s="61">
        <f t="shared" si="2"/>
        <v>16</v>
      </c>
      <c r="J27" s="60">
        <f>VLOOKUP($A27,'Return Data'!$B$7:$R$2292,8,0)</f>
        <v>6.2027000000000001</v>
      </c>
      <c r="K27" s="61">
        <f t="shared" si="3"/>
        <v>13</v>
      </c>
      <c r="L27" s="60">
        <f>VLOOKUP($A27,'Return Data'!$B$7:$R$2292,9,0)</f>
        <v>5.8731999999999998</v>
      </c>
      <c r="M27" s="61">
        <f t="shared" si="4"/>
        <v>15</v>
      </c>
      <c r="N27" s="60">
        <f>VLOOKUP($A27,'Return Data'!$B$7:$R$2292,10,0)</f>
        <v>4.2938999999999998</v>
      </c>
      <c r="O27" s="61">
        <f t="shared" si="5"/>
        <v>16</v>
      </c>
      <c r="P27" s="60">
        <f>VLOOKUP($A27,'Return Data'!$B$7:$R$2292,11,0)</f>
        <v>3.7017000000000002</v>
      </c>
      <c r="Q27" s="61">
        <f t="shared" si="6"/>
        <v>18</v>
      </c>
      <c r="R27" s="60">
        <f>VLOOKUP($A27,'Return Data'!$B$7:$R$2292,12,0)</f>
        <v>3.6665000000000001</v>
      </c>
      <c r="S27" s="61">
        <f t="shared" si="7"/>
        <v>15</v>
      </c>
      <c r="T27" s="60">
        <f>VLOOKUP($A27,'Return Data'!$B$7:$R$2292,13,0)</f>
        <v>3.6214</v>
      </c>
      <c r="U27" s="61">
        <f t="shared" si="8"/>
        <v>16</v>
      </c>
      <c r="V27" s="60">
        <f>VLOOKUP($A27,'Return Data'!$B$7:$R$2292,17,0)</f>
        <v>3.9763000000000002</v>
      </c>
      <c r="W27" s="61">
        <f t="shared" si="9"/>
        <v>19</v>
      </c>
      <c r="X27" s="60">
        <f>VLOOKUP($A27,'Return Data'!$B$7:$R$2292,14,0)</f>
        <v>5.4801000000000002</v>
      </c>
      <c r="Y27" s="61">
        <f t="shared" si="10"/>
        <v>17</v>
      </c>
      <c r="Z27" s="60">
        <f>VLOOKUP($A27,'Return Data'!$B$7:$R$2292,16,0)</f>
        <v>7.4573</v>
      </c>
      <c r="AA27" s="62">
        <f t="shared" si="11"/>
        <v>12</v>
      </c>
    </row>
    <row r="28" spans="1:27" x14ac:dyDescent="0.3">
      <c r="A28" s="58" t="s">
        <v>1002</v>
      </c>
      <c r="B28" s="59">
        <f>VLOOKUP($A28,'Return Data'!$B$7:$R$2292,3,0)</f>
        <v>44777</v>
      </c>
      <c r="C28" s="60">
        <f>VLOOKUP($A28,'Return Data'!$B$7:$R$2292,4,0)</f>
        <v>2995.5495000000001</v>
      </c>
      <c r="D28" s="60">
        <f>VLOOKUP($A28,'Return Data'!$B$7:$R$2292,5,0)</f>
        <v>2.0775999999999999</v>
      </c>
      <c r="E28" s="61">
        <f t="shared" si="0"/>
        <v>21</v>
      </c>
      <c r="F28" s="60">
        <f>VLOOKUP($A28,'Return Data'!$B$7:$R$2292,6,0)</f>
        <v>8.8508999999999993</v>
      </c>
      <c r="G28" s="61">
        <f t="shared" si="1"/>
        <v>5</v>
      </c>
      <c r="H28" s="60">
        <f>VLOOKUP($A28,'Return Data'!$B$7:$R$2292,7,0)</f>
        <v>6.0944000000000003</v>
      </c>
      <c r="I28" s="61">
        <f t="shared" si="2"/>
        <v>21</v>
      </c>
      <c r="J28" s="60">
        <f>VLOOKUP($A28,'Return Data'!$B$7:$R$2292,8,0)</f>
        <v>5.6067999999999998</v>
      </c>
      <c r="K28" s="61">
        <f t="shared" si="3"/>
        <v>21</v>
      </c>
      <c r="L28" s="60">
        <f>VLOOKUP($A28,'Return Data'!$B$7:$R$2292,9,0)</f>
        <v>4.8019999999999996</v>
      </c>
      <c r="M28" s="61">
        <f t="shared" si="4"/>
        <v>22</v>
      </c>
      <c r="N28" s="60">
        <f>VLOOKUP($A28,'Return Data'!$B$7:$R$2292,10,0)</f>
        <v>4.2351999999999999</v>
      </c>
      <c r="O28" s="61">
        <f t="shared" si="5"/>
        <v>19</v>
      </c>
      <c r="P28" s="60">
        <f>VLOOKUP($A28,'Return Data'!$B$7:$R$2292,11,0)</f>
        <v>3.9982000000000002</v>
      </c>
      <c r="Q28" s="61">
        <f t="shared" si="6"/>
        <v>7</v>
      </c>
      <c r="R28" s="60">
        <f>VLOOKUP($A28,'Return Data'!$B$7:$R$2292,12,0)</f>
        <v>3.8397000000000001</v>
      </c>
      <c r="S28" s="61">
        <f t="shared" si="7"/>
        <v>8</v>
      </c>
      <c r="T28" s="60">
        <f>VLOOKUP($A28,'Return Data'!$B$7:$R$2292,13,0)</f>
        <v>3.6937000000000002</v>
      </c>
      <c r="U28" s="61">
        <f t="shared" si="8"/>
        <v>13</v>
      </c>
      <c r="V28" s="60">
        <f>VLOOKUP($A28,'Return Data'!$B$7:$R$2292,17,0)</f>
        <v>3.8742999999999999</v>
      </c>
      <c r="W28" s="61">
        <f t="shared" si="9"/>
        <v>20</v>
      </c>
      <c r="X28" s="60">
        <f>VLOOKUP($A28,'Return Data'!$B$7:$R$2292,14,0)</f>
        <v>4.6662999999999997</v>
      </c>
      <c r="Y28" s="61">
        <f t="shared" si="10"/>
        <v>21</v>
      </c>
      <c r="Z28" s="60">
        <f>VLOOKUP($A28,'Return Data'!$B$7:$R$2292,16,0)</f>
        <v>5.3028000000000004</v>
      </c>
      <c r="AA28" s="62">
        <f t="shared" si="11"/>
        <v>23</v>
      </c>
    </row>
    <row r="29" spans="1:27" x14ac:dyDescent="0.3">
      <c r="A29" s="58" t="s">
        <v>1005</v>
      </c>
      <c r="B29" s="59">
        <f>VLOOKUP($A29,'Return Data'!$B$7:$R$2292,3,0)</f>
        <v>44777</v>
      </c>
      <c r="C29" s="60">
        <f>VLOOKUP($A29,'Return Data'!$B$7:$R$2292,4,0)</f>
        <v>3286.1851999999999</v>
      </c>
      <c r="D29" s="60">
        <f>VLOOKUP($A29,'Return Data'!$B$7:$R$2292,5,0)</f>
        <v>14.383800000000001</v>
      </c>
      <c r="E29" s="61">
        <f t="shared" si="0"/>
        <v>2</v>
      </c>
      <c r="F29" s="60">
        <f>VLOOKUP($A29,'Return Data'!$B$7:$R$2292,6,0)</f>
        <v>9.7004999999999999</v>
      </c>
      <c r="G29" s="61">
        <f t="shared" si="1"/>
        <v>1</v>
      </c>
      <c r="H29" s="60">
        <f>VLOOKUP($A29,'Return Data'!$B$7:$R$2292,7,0)</f>
        <v>9.0831999999999997</v>
      </c>
      <c r="I29" s="61">
        <f t="shared" si="2"/>
        <v>6</v>
      </c>
      <c r="J29" s="60">
        <f>VLOOKUP($A29,'Return Data'!$B$7:$R$2292,8,0)</f>
        <v>7.0457000000000001</v>
      </c>
      <c r="K29" s="61">
        <f t="shared" si="3"/>
        <v>5</v>
      </c>
      <c r="L29" s="60">
        <f>VLOOKUP($A29,'Return Data'!$B$7:$R$2292,9,0)</f>
        <v>6.3131000000000004</v>
      </c>
      <c r="M29" s="61">
        <f t="shared" si="4"/>
        <v>10</v>
      </c>
      <c r="N29" s="60">
        <f>VLOOKUP($A29,'Return Data'!$B$7:$R$2292,10,0)</f>
        <v>4.6047000000000002</v>
      </c>
      <c r="O29" s="61">
        <f t="shared" si="5"/>
        <v>8</v>
      </c>
      <c r="P29" s="60">
        <f>VLOOKUP($A29,'Return Data'!$B$7:$R$2292,11,0)</f>
        <v>3.8100999999999998</v>
      </c>
      <c r="Q29" s="61">
        <f t="shared" si="6"/>
        <v>13</v>
      </c>
      <c r="R29" s="60">
        <f>VLOOKUP($A29,'Return Data'!$B$7:$R$2292,12,0)</f>
        <v>3.7749999999999999</v>
      </c>
      <c r="S29" s="61">
        <f t="shared" si="7"/>
        <v>12</v>
      </c>
      <c r="T29" s="60">
        <f>VLOOKUP($A29,'Return Data'!$B$7:$R$2292,13,0)</f>
        <v>3.6938</v>
      </c>
      <c r="U29" s="61">
        <f t="shared" si="8"/>
        <v>12</v>
      </c>
      <c r="V29" s="60">
        <f>VLOOKUP($A29,'Return Data'!$B$7:$R$2292,17,0)</f>
        <v>4.1715</v>
      </c>
      <c r="W29" s="61">
        <f t="shared" si="9"/>
        <v>12</v>
      </c>
      <c r="X29" s="60">
        <f>VLOOKUP($A29,'Return Data'!$B$7:$R$2292,14,0)</f>
        <v>5.5693000000000001</v>
      </c>
      <c r="Y29" s="61">
        <f t="shared" si="10"/>
        <v>13</v>
      </c>
      <c r="Z29" s="60">
        <f>VLOOKUP($A29,'Return Data'!$B$7:$R$2292,16,0)</f>
        <v>6.9741999999999997</v>
      </c>
      <c r="AA29" s="62">
        <f t="shared" si="11"/>
        <v>16</v>
      </c>
    </row>
    <row r="30" spans="1:27" x14ac:dyDescent="0.3">
      <c r="A30" s="58" t="s">
        <v>1006</v>
      </c>
      <c r="B30" s="59">
        <f>VLOOKUP($A30,'Return Data'!$B$7:$R$2292,3,0)</f>
        <v>0</v>
      </c>
      <c r="C30" s="60">
        <f>VLOOKUP($A30,'Return Data'!$B$7:$R$2292,4,0)</f>
        <v>0</v>
      </c>
      <c r="D30" s="60">
        <f>VLOOKUP($A30,'Return Data'!$B$7:$R$2292,5,0)</f>
        <v>0</v>
      </c>
      <c r="E30" s="61">
        <f t="shared" si="0"/>
        <v>22</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44777</v>
      </c>
      <c r="C31" s="60">
        <f>VLOOKUP($A31,'Return Data'!$B$7:$R$2292,4,0)</f>
        <v>2928.5275000000001</v>
      </c>
      <c r="D31" s="60">
        <f>VLOOKUP($A31,'Return Data'!$B$7:$R$2292,5,0)</f>
        <v>6.2079000000000004</v>
      </c>
      <c r="E31" s="61">
        <f t="shared" si="0"/>
        <v>13</v>
      </c>
      <c r="F31" s="60">
        <f>VLOOKUP($A31,'Return Data'!$B$7:$R$2292,6,0)</f>
        <v>7.2586000000000004</v>
      </c>
      <c r="G31" s="61">
        <f t="shared" si="1"/>
        <v>16</v>
      </c>
      <c r="H31" s="60">
        <f>VLOOKUP($A31,'Return Data'!$B$7:$R$2292,7,0)</f>
        <v>8.5149000000000008</v>
      </c>
      <c r="I31" s="61">
        <f t="shared" si="2"/>
        <v>11</v>
      </c>
      <c r="J31" s="60">
        <f>VLOOKUP($A31,'Return Data'!$B$7:$R$2292,8,0)</f>
        <v>6.6806999999999999</v>
      </c>
      <c r="K31" s="61">
        <f t="shared" si="3"/>
        <v>9</v>
      </c>
      <c r="L31" s="60">
        <f>VLOOKUP($A31,'Return Data'!$B$7:$R$2292,9,0)</f>
        <v>5.907</v>
      </c>
      <c r="M31" s="61">
        <f t="shared" si="4"/>
        <v>14</v>
      </c>
      <c r="N31" s="60">
        <f>VLOOKUP($A31,'Return Data'!$B$7:$R$2292,10,0)</f>
        <v>4.7912999999999997</v>
      </c>
      <c r="O31" s="61">
        <f t="shared" si="5"/>
        <v>5</v>
      </c>
      <c r="P31" s="60">
        <f>VLOOKUP($A31,'Return Data'!$B$7:$R$2292,11,0)</f>
        <v>4.1111000000000004</v>
      </c>
      <c r="Q31" s="61">
        <f t="shared" si="6"/>
        <v>5</v>
      </c>
      <c r="R31" s="60">
        <f>VLOOKUP($A31,'Return Data'!$B$7:$R$2292,12,0)</f>
        <v>3.8336999999999999</v>
      </c>
      <c r="S31" s="61">
        <f t="shared" si="7"/>
        <v>9</v>
      </c>
      <c r="T31" s="60">
        <f>VLOOKUP($A31,'Return Data'!$B$7:$R$2292,13,0)</f>
        <v>8.9720999999999993</v>
      </c>
      <c r="U31" s="61">
        <f t="shared" si="8"/>
        <v>2</v>
      </c>
      <c r="V31" s="60">
        <f>VLOOKUP($A31,'Return Data'!$B$7:$R$2292,17,0)</f>
        <v>6.6622000000000003</v>
      </c>
      <c r="W31" s="61">
        <f t="shared" si="9"/>
        <v>2</v>
      </c>
      <c r="X31" s="60">
        <f>VLOOKUP($A31,'Return Data'!$B$7:$R$2292,14,0)</f>
        <v>7.2577999999999996</v>
      </c>
      <c r="Y31" s="61">
        <f>RANK(X31,X$8:X$31,0)</f>
        <v>3</v>
      </c>
      <c r="Z31" s="60">
        <f>VLOOKUP($A31,'Return Data'!$B$7:$R$2292,16,0)</f>
        <v>6.8484999999999996</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6.7006166666666678</v>
      </c>
      <c r="E33" s="69"/>
      <c r="F33" s="70">
        <f>AVERAGE(F8:F31)</f>
        <v>6.8507000000000007</v>
      </c>
      <c r="G33" s="69"/>
      <c r="H33" s="70">
        <f>AVERAGE(H8:H31)</f>
        <v>7.6989708333333349</v>
      </c>
      <c r="I33" s="69"/>
      <c r="J33" s="70">
        <f>AVERAGE(J8:J31)</f>
        <v>6.1249541666666678</v>
      </c>
      <c r="K33" s="69"/>
      <c r="L33" s="70">
        <f>AVERAGE(L8:L31)</f>
        <v>5.845366666666667</v>
      </c>
      <c r="M33" s="69"/>
      <c r="N33" s="70">
        <f>AVERAGE(N8:N31)</f>
        <v>4.2076708333333324</v>
      </c>
      <c r="O33" s="69"/>
      <c r="P33" s="70">
        <f>AVERAGE(P8:P31)</f>
        <v>3.8641958333333335</v>
      </c>
      <c r="Q33" s="69"/>
      <c r="R33" s="70">
        <f>AVERAGE(R8:R31)</f>
        <v>3.9381999999999997</v>
      </c>
      <c r="S33" s="69"/>
      <c r="T33" s="70">
        <f>AVERAGE(T8:T31)</f>
        <v>4.3021374999999997</v>
      </c>
      <c r="U33" s="69"/>
      <c r="V33" s="70">
        <f>AVERAGE(V8:V31)</f>
        <v>4.5621874999999994</v>
      </c>
      <c r="W33" s="69"/>
      <c r="X33" s="70">
        <f>AVERAGE(X8:X31)</f>
        <v>5.8249347826086941</v>
      </c>
      <c r="Y33" s="69"/>
      <c r="Z33" s="70">
        <f>AVERAGE(Z8:Z31)</f>
        <v>6.9596499999999999</v>
      </c>
      <c r="AA33" s="71"/>
    </row>
    <row r="34" spans="1:27" x14ac:dyDescent="0.3">
      <c r="A34" s="68" t="s">
        <v>28</v>
      </c>
      <c r="B34" s="69"/>
      <c r="C34" s="69"/>
      <c r="D34" s="70">
        <f>MIN(D8:D31)</f>
        <v>-3.7227999999999999</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4.3194999999999997</v>
      </c>
      <c r="Y34" s="69"/>
      <c r="Z34" s="70">
        <f>MIN(Z8:Z31)</f>
        <v>0</v>
      </c>
      <c r="AA34" s="71"/>
    </row>
    <row r="35" spans="1:27" ht="15" thickBot="1" x14ac:dyDescent="0.35">
      <c r="A35" s="72" t="s">
        <v>29</v>
      </c>
      <c r="B35" s="73"/>
      <c r="C35" s="73"/>
      <c r="D35" s="74">
        <f>MAX(D8:D31)</f>
        <v>20.188500000000001</v>
      </c>
      <c r="E35" s="73"/>
      <c r="F35" s="74">
        <f>MAX(F8:F31)</f>
        <v>9.7004999999999999</v>
      </c>
      <c r="G35" s="73"/>
      <c r="H35" s="74">
        <f>MAX(H8:H31)</f>
        <v>11.0838</v>
      </c>
      <c r="I35" s="73"/>
      <c r="J35" s="74">
        <f>MAX(J8:J31)</f>
        <v>7.9184000000000001</v>
      </c>
      <c r="K35" s="73"/>
      <c r="L35" s="74">
        <f>MAX(L8:L31)</f>
        <v>7.0885999999999996</v>
      </c>
      <c r="M35" s="73"/>
      <c r="N35" s="74">
        <f>MAX(N8:N31)</f>
        <v>5.0956999999999999</v>
      </c>
      <c r="O35" s="73"/>
      <c r="P35" s="74">
        <f>MAX(P8:P31)</f>
        <v>8.8217999999999996</v>
      </c>
      <c r="Q35" s="73"/>
      <c r="R35" s="74">
        <f>MAX(R8:R31)</f>
        <v>12.9567</v>
      </c>
      <c r="S35" s="73"/>
      <c r="T35" s="74">
        <f>MAX(T8:T31)</f>
        <v>17.1782</v>
      </c>
      <c r="U35" s="73"/>
      <c r="V35" s="74">
        <f>MAX(V8:V31)</f>
        <v>14.6211</v>
      </c>
      <c r="W35" s="73"/>
      <c r="X35" s="74">
        <f>MAX(X8:X31)</f>
        <v>8.3485999999999994</v>
      </c>
      <c r="Y35" s="73"/>
      <c r="Z35" s="74">
        <f>MAX(Z8:Z31)</f>
        <v>9.0702999999999996</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44777</v>
      </c>
      <c r="C8" s="60">
        <f>VLOOKUP($A8,'Return Data'!$B$7:$R$2292,4,0)</f>
        <v>541.41200000000003</v>
      </c>
      <c r="D8" s="60">
        <f>VLOOKUP($A8,'Return Data'!$B$7:$R$2292,5,0)</f>
        <v>3.1082000000000001</v>
      </c>
      <c r="E8" s="61">
        <f t="shared" ref="E8:E31" si="0">RANK(D8,D$8:D$31,0)</f>
        <v>19</v>
      </c>
      <c r="F8" s="60">
        <f>VLOOKUP($A8,'Return Data'!$B$7:$R$2292,6,0)</f>
        <v>4.6288</v>
      </c>
      <c r="G8" s="61">
        <f t="shared" ref="G8:G31" si="1">RANK(F8,F$8:F$31,0)</f>
        <v>20</v>
      </c>
      <c r="H8" s="60">
        <f>VLOOKUP($A8,'Return Data'!$B$7:$R$2292,7,0)</f>
        <v>7.3335999999999997</v>
      </c>
      <c r="I8" s="61">
        <f t="shared" ref="I8:I31" si="2">RANK(H8,H$8:H$31,0)</f>
        <v>18</v>
      </c>
      <c r="J8" s="60">
        <f>VLOOKUP($A8,'Return Data'!$B$7:$R$2292,8,0)</f>
        <v>5.9897</v>
      </c>
      <c r="K8" s="61">
        <f t="shared" ref="K8:K31" si="3">RANK(J8,J$8:J$31,0)</f>
        <v>11</v>
      </c>
      <c r="L8" s="60">
        <f>VLOOKUP($A8,'Return Data'!$B$7:$R$2292,9,0)</f>
        <v>6.0284000000000004</v>
      </c>
      <c r="M8" s="61">
        <f t="shared" ref="M8:M31" si="4">RANK(L8,L$8:L$31,0)</f>
        <v>5</v>
      </c>
      <c r="N8" s="60">
        <f>VLOOKUP($A8,'Return Data'!$B$7:$R$2292,10,0)</f>
        <v>4.2375999999999996</v>
      </c>
      <c r="O8" s="61">
        <f t="shared" ref="O8:O31" si="5">RANK(N8,N$8:N$31,0)</f>
        <v>5</v>
      </c>
      <c r="P8" s="60">
        <f>VLOOKUP($A8,'Return Data'!$B$7:$R$2292,11,0)</f>
        <v>3.593</v>
      </c>
      <c r="Q8" s="61">
        <f t="shared" ref="Q8:Q31" si="6">RANK(P8,P$8:P$31,0)</f>
        <v>6</v>
      </c>
      <c r="R8" s="60">
        <f>VLOOKUP($A8,'Return Data'!$B$7:$R$2292,12,0)</f>
        <v>3.4283999999999999</v>
      </c>
      <c r="S8" s="61">
        <f t="shared" ref="S8:S31" si="7">RANK(R8,R$8:R$31,0)</f>
        <v>8</v>
      </c>
      <c r="T8" s="60">
        <f>VLOOKUP($A8,'Return Data'!$B$7:$R$2292,13,0)</f>
        <v>3.3485999999999998</v>
      </c>
      <c r="U8" s="61">
        <f t="shared" ref="U8:U31" si="8">RANK(T8,T$8:T$31,0)</f>
        <v>6</v>
      </c>
      <c r="V8" s="60">
        <f>VLOOKUP($A8,'Return Data'!$B$7:$R$2292,17,0)</f>
        <v>3.9455</v>
      </c>
      <c r="W8" s="61">
        <f t="shared" ref="W8:W31" si="9">RANK(V8,V$8:V$31,0)</f>
        <v>7</v>
      </c>
      <c r="X8" s="60">
        <f>VLOOKUP($A8,'Return Data'!$B$7:$R$2292,14,0)</f>
        <v>5.4040999999999997</v>
      </c>
      <c r="Y8" s="61">
        <f t="shared" ref="Y8:Y29" si="10">RANK(X8,X$8:X$31,0)</f>
        <v>10</v>
      </c>
      <c r="Z8" s="60">
        <f>VLOOKUP($A8,'Return Data'!$B$7:$R$2292,16,0)</f>
        <v>7.2160000000000002</v>
      </c>
      <c r="AA8" s="62">
        <f t="shared" ref="AA8:AA31" si="11">RANK(Z8,Z$8:Z$31,0)</f>
        <v>12</v>
      </c>
    </row>
    <row r="9" spans="1:27" x14ac:dyDescent="0.3">
      <c r="A9" s="58" t="s">
        <v>964</v>
      </c>
      <c r="B9" s="59">
        <f>VLOOKUP($A9,'Return Data'!$B$7:$R$2292,3,0)</f>
        <v>44777</v>
      </c>
      <c r="C9" s="60">
        <f>VLOOKUP($A9,'Return Data'!$B$7:$R$2292,4,0)</f>
        <v>2522.9472999999998</v>
      </c>
      <c r="D9" s="60">
        <f>VLOOKUP($A9,'Return Data'!$B$7:$R$2292,5,0)</f>
        <v>4.8167999999999997</v>
      </c>
      <c r="E9" s="61">
        <f t="shared" si="0"/>
        <v>16</v>
      </c>
      <c r="F9" s="60">
        <f>VLOOKUP($A9,'Return Data'!$B$7:$R$2292,6,0)</f>
        <v>6.9337</v>
      </c>
      <c r="G9" s="61">
        <f t="shared" si="1"/>
        <v>14</v>
      </c>
      <c r="H9" s="60">
        <f>VLOOKUP($A9,'Return Data'!$B$7:$R$2292,7,0)</f>
        <v>8.1530000000000005</v>
      </c>
      <c r="I9" s="61">
        <f t="shared" si="2"/>
        <v>11</v>
      </c>
      <c r="J9" s="60">
        <f>VLOOKUP($A9,'Return Data'!$B$7:$R$2292,8,0)</f>
        <v>6.2422000000000004</v>
      </c>
      <c r="K9" s="61">
        <f t="shared" si="3"/>
        <v>8</v>
      </c>
      <c r="L9" s="60">
        <f>VLOOKUP($A9,'Return Data'!$B$7:$R$2292,9,0)</f>
        <v>6.0170000000000003</v>
      </c>
      <c r="M9" s="61">
        <f t="shared" si="4"/>
        <v>6</v>
      </c>
      <c r="N9" s="60">
        <f>VLOOKUP($A9,'Return Data'!$B$7:$R$2292,10,0)</f>
        <v>4.2251000000000003</v>
      </c>
      <c r="O9" s="61">
        <f t="shared" si="5"/>
        <v>6</v>
      </c>
      <c r="P9" s="60">
        <f>VLOOKUP($A9,'Return Data'!$B$7:$R$2292,11,0)</f>
        <v>3.6116999999999999</v>
      </c>
      <c r="Q9" s="61">
        <f t="shared" si="6"/>
        <v>4</v>
      </c>
      <c r="R9" s="60">
        <f>VLOOKUP($A9,'Return Data'!$B$7:$R$2292,12,0)</f>
        <v>3.5560999999999998</v>
      </c>
      <c r="S9" s="61">
        <f t="shared" si="7"/>
        <v>3</v>
      </c>
      <c r="T9" s="60">
        <f>VLOOKUP($A9,'Return Data'!$B$7:$R$2292,13,0)</f>
        <v>3.5053000000000001</v>
      </c>
      <c r="U9" s="61">
        <f t="shared" si="8"/>
        <v>3</v>
      </c>
      <c r="V9" s="60">
        <f>VLOOKUP($A9,'Return Data'!$B$7:$R$2292,17,0)</f>
        <v>3.9487000000000001</v>
      </c>
      <c r="W9" s="61">
        <f t="shared" si="9"/>
        <v>6</v>
      </c>
      <c r="X9" s="60">
        <f>VLOOKUP($A9,'Return Data'!$B$7:$R$2292,14,0)</f>
        <v>5.4173999999999998</v>
      </c>
      <c r="Y9" s="61">
        <f t="shared" si="10"/>
        <v>9</v>
      </c>
      <c r="Z9" s="60">
        <f>VLOOKUP($A9,'Return Data'!$B$7:$R$2292,16,0)</f>
        <v>7.4810999999999996</v>
      </c>
      <c r="AA9" s="62">
        <f t="shared" si="11"/>
        <v>5</v>
      </c>
    </row>
    <row r="10" spans="1:27" x14ac:dyDescent="0.3">
      <c r="A10" s="58" t="s">
        <v>1981</v>
      </c>
      <c r="B10" s="59">
        <f>VLOOKUP($A10,'Return Data'!$B$7:$R$2292,3,0)</f>
        <v>44777</v>
      </c>
      <c r="C10" s="60">
        <f>VLOOKUP($A10,'Return Data'!$B$7:$R$2292,4,0)</f>
        <v>33.110399999999998</v>
      </c>
      <c r="D10" s="60">
        <f>VLOOKUP($A10,'Return Data'!$B$7:$R$2292,5,0)</f>
        <v>3.0869</v>
      </c>
      <c r="E10" s="61">
        <f t="shared" si="0"/>
        <v>20</v>
      </c>
      <c r="F10" s="60">
        <f>VLOOKUP($A10,'Return Data'!$B$7:$R$2292,6,0)</f>
        <v>6.7282000000000002</v>
      </c>
      <c r="G10" s="61">
        <f t="shared" si="1"/>
        <v>17</v>
      </c>
      <c r="H10" s="60">
        <f>VLOOKUP($A10,'Return Data'!$B$7:$R$2292,7,0)</f>
        <v>7.8070000000000004</v>
      </c>
      <c r="I10" s="61">
        <f t="shared" si="2"/>
        <v>14</v>
      </c>
      <c r="J10" s="60">
        <f>VLOOKUP($A10,'Return Data'!$B$7:$R$2292,8,0)</f>
        <v>5.5552000000000001</v>
      </c>
      <c r="K10" s="61">
        <f t="shared" si="3"/>
        <v>15</v>
      </c>
      <c r="L10" s="60">
        <f>VLOOKUP($A10,'Return Data'!$B$7:$R$2292,9,0)</f>
        <v>5.9507000000000003</v>
      </c>
      <c r="M10" s="61">
        <f t="shared" si="4"/>
        <v>9</v>
      </c>
      <c r="N10" s="60">
        <f>VLOOKUP($A10,'Return Data'!$B$7:$R$2292,10,0)</f>
        <v>3.6446000000000001</v>
      </c>
      <c r="O10" s="61">
        <f t="shared" si="5"/>
        <v>19</v>
      </c>
      <c r="P10" s="60">
        <f>VLOOKUP($A10,'Return Data'!$B$7:$R$2292,11,0)</f>
        <v>2.6276999999999999</v>
      </c>
      <c r="Q10" s="61">
        <f t="shared" si="6"/>
        <v>22</v>
      </c>
      <c r="R10" s="60">
        <f>VLOOKUP($A10,'Return Data'!$B$7:$R$2292,12,0)</f>
        <v>2.7764000000000002</v>
      </c>
      <c r="S10" s="61">
        <f t="shared" si="7"/>
        <v>21</v>
      </c>
      <c r="T10" s="60">
        <f>VLOOKUP($A10,'Return Data'!$B$7:$R$2292,13,0)</f>
        <v>2.7048000000000001</v>
      </c>
      <c r="U10" s="61">
        <f t="shared" si="8"/>
        <v>23</v>
      </c>
      <c r="V10" s="60">
        <f>VLOOKUP($A10,'Return Data'!$B$7:$R$2292,17,0)</f>
        <v>3.4323999999999999</v>
      </c>
      <c r="W10" s="61">
        <f t="shared" si="9"/>
        <v>17</v>
      </c>
      <c r="X10" s="60">
        <f>VLOOKUP($A10,'Return Data'!$B$7:$R$2292,14,0)</f>
        <v>5.0559000000000003</v>
      </c>
      <c r="Y10" s="61">
        <f t="shared" si="10"/>
        <v>15</v>
      </c>
      <c r="Z10" s="60">
        <f>VLOOKUP($A10,'Return Data'!$B$7:$R$2292,16,0)</f>
        <v>7.3879000000000001</v>
      </c>
      <c r="AA10" s="62">
        <f t="shared" si="11"/>
        <v>7</v>
      </c>
    </row>
    <row r="11" spans="1:27" x14ac:dyDescent="0.3">
      <c r="A11" s="58" t="s">
        <v>968</v>
      </c>
      <c r="B11" s="59">
        <f>VLOOKUP($A11,'Return Data'!$B$7:$R$2292,3,0)</f>
        <v>44777</v>
      </c>
      <c r="C11" s="60">
        <f>VLOOKUP($A11,'Return Data'!$B$7:$R$2292,4,0)</f>
        <v>34.565199999999997</v>
      </c>
      <c r="D11" s="60">
        <f>VLOOKUP($A11,'Return Data'!$B$7:$R$2292,5,0)</f>
        <v>7.2877000000000001</v>
      </c>
      <c r="E11" s="61">
        <f t="shared" si="0"/>
        <v>11</v>
      </c>
      <c r="F11" s="60">
        <f>VLOOKUP($A11,'Return Data'!$B$7:$R$2292,6,0)</f>
        <v>8.3126999999999995</v>
      </c>
      <c r="G11" s="61">
        <f t="shared" si="1"/>
        <v>4</v>
      </c>
      <c r="H11" s="60">
        <f>VLOOKUP($A11,'Return Data'!$B$7:$R$2292,7,0)</f>
        <v>8.1739999999999995</v>
      </c>
      <c r="I11" s="61">
        <f t="shared" si="2"/>
        <v>9</v>
      </c>
      <c r="J11" s="60">
        <f>VLOOKUP($A11,'Return Data'!$B$7:$R$2292,8,0)</f>
        <v>5.4950999999999999</v>
      </c>
      <c r="K11" s="61">
        <f t="shared" si="3"/>
        <v>17</v>
      </c>
      <c r="L11" s="60">
        <f>VLOOKUP($A11,'Return Data'!$B$7:$R$2292,9,0)</f>
        <v>5.2830000000000004</v>
      </c>
      <c r="M11" s="61">
        <f t="shared" si="4"/>
        <v>19</v>
      </c>
      <c r="N11" s="60">
        <f>VLOOKUP($A11,'Return Data'!$B$7:$R$2292,10,0)</f>
        <v>3.9331</v>
      </c>
      <c r="O11" s="61">
        <f t="shared" si="5"/>
        <v>12</v>
      </c>
      <c r="P11" s="60">
        <f>VLOOKUP($A11,'Return Data'!$B$7:$R$2292,11,0)</f>
        <v>3.3847999999999998</v>
      </c>
      <c r="Q11" s="61">
        <f t="shared" si="6"/>
        <v>12</v>
      </c>
      <c r="R11" s="60">
        <f>VLOOKUP($A11,'Return Data'!$B$7:$R$2292,12,0)</f>
        <v>3.2799</v>
      </c>
      <c r="S11" s="61">
        <f t="shared" si="7"/>
        <v>11</v>
      </c>
      <c r="T11" s="60">
        <f>VLOOKUP($A11,'Return Data'!$B$7:$R$2292,13,0)</f>
        <v>3.1615000000000002</v>
      </c>
      <c r="U11" s="61">
        <f t="shared" si="8"/>
        <v>12</v>
      </c>
      <c r="V11" s="60">
        <f>VLOOKUP($A11,'Return Data'!$B$7:$R$2292,17,0)</f>
        <v>3.3582000000000001</v>
      </c>
      <c r="W11" s="61">
        <f t="shared" si="9"/>
        <v>22</v>
      </c>
      <c r="X11" s="60">
        <f>VLOOKUP($A11,'Return Data'!$B$7:$R$2292,14,0)</f>
        <v>4.7214999999999998</v>
      </c>
      <c r="Y11" s="61">
        <f t="shared" si="10"/>
        <v>18</v>
      </c>
      <c r="Z11" s="60">
        <f>VLOOKUP($A11,'Return Data'!$B$7:$R$2292,16,0)</f>
        <v>7.3749000000000002</v>
      </c>
      <c r="AA11" s="62">
        <f t="shared" si="11"/>
        <v>8</v>
      </c>
    </row>
    <row r="12" spans="1:27" x14ac:dyDescent="0.3">
      <c r="A12" s="58" t="s">
        <v>970</v>
      </c>
      <c r="B12" s="59">
        <f>VLOOKUP($A12,'Return Data'!$B$7:$R$2292,3,0)</f>
        <v>44777</v>
      </c>
      <c r="C12" s="60">
        <f>VLOOKUP($A12,'Return Data'!$B$7:$R$2292,4,0)</f>
        <v>16.269600000000001</v>
      </c>
      <c r="D12" s="60">
        <f>VLOOKUP($A12,'Return Data'!$B$7:$R$2292,5,0)</f>
        <v>10.322800000000001</v>
      </c>
      <c r="E12" s="61">
        <f t="shared" si="0"/>
        <v>5</v>
      </c>
      <c r="F12" s="60">
        <f>VLOOKUP($A12,'Return Data'!$B$7:$R$2292,6,0)</f>
        <v>6.7340999999999998</v>
      </c>
      <c r="G12" s="61">
        <f t="shared" si="1"/>
        <v>16</v>
      </c>
      <c r="H12" s="60">
        <f>VLOOKUP($A12,'Return Data'!$B$7:$R$2292,7,0)</f>
        <v>8.9893000000000001</v>
      </c>
      <c r="I12" s="61">
        <f t="shared" si="2"/>
        <v>2</v>
      </c>
      <c r="J12" s="60">
        <f>VLOOKUP($A12,'Return Data'!$B$7:$R$2292,8,0)</f>
        <v>6.3451000000000004</v>
      </c>
      <c r="K12" s="61">
        <f t="shared" si="3"/>
        <v>7</v>
      </c>
      <c r="L12" s="60">
        <f>VLOOKUP($A12,'Return Data'!$B$7:$R$2292,9,0)</f>
        <v>5.5259</v>
      </c>
      <c r="M12" s="61">
        <f t="shared" si="4"/>
        <v>13</v>
      </c>
      <c r="N12" s="60">
        <f>VLOOKUP($A12,'Return Data'!$B$7:$R$2292,10,0)</f>
        <v>4.0723000000000003</v>
      </c>
      <c r="O12" s="61">
        <f t="shared" si="5"/>
        <v>10</v>
      </c>
      <c r="P12" s="60">
        <f>VLOOKUP($A12,'Return Data'!$B$7:$R$2292,11,0)</f>
        <v>3.5954999999999999</v>
      </c>
      <c r="Q12" s="61">
        <f t="shared" si="6"/>
        <v>5</v>
      </c>
      <c r="R12" s="60">
        <f>VLOOKUP($A12,'Return Data'!$B$7:$R$2292,12,0)</f>
        <v>3.4765000000000001</v>
      </c>
      <c r="S12" s="61">
        <f t="shared" si="7"/>
        <v>4</v>
      </c>
      <c r="T12" s="60">
        <f>VLOOKUP($A12,'Return Data'!$B$7:$R$2292,13,0)</f>
        <v>3.3391000000000002</v>
      </c>
      <c r="U12" s="61">
        <f t="shared" si="8"/>
        <v>7</v>
      </c>
      <c r="V12" s="60">
        <f>VLOOKUP($A12,'Return Data'!$B$7:$R$2292,17,0)</f>
        <v>3.6915</v>
      </c>
      <c r="W12" s="61">
        <f t="shared" si="9"/>
        <v>11</v>
      </c>
      <c r="X12" s="60">
        <f>VLOOKUP($A12,'Return Data'!$B$7:$R$2292,14,0)</f>
        <v>5.4817999999999998</v>
      </c>
      <c r="Y12" s="61">
        <f t="shared" si="10"/>
        <v>6</v>
      </c>
      <c r="Z12" s="60">
        <f>VLOOKUP($A12,'Return Data'!$B$7:$R$2292,16,0)</f>
        <v>6.7904999999999998</v>
      </c>
      <c r="AA12" s="62">
        <f t="shared" si="11"/>
        <v>17</v>
      </c>
    </row>
    <row r="13" spans="1:27" x14ac:dyDescent="0.3">
      <c r="A13" s="58" t="s">
        <v>1795</v>
      </c>
      <c r="B13" s="59">
        <f>VLOOKUP($A13,'Return Data'!$B$7:$R$2292,3,0)</f>
        <v>44777</v>
      </c>
      <c r="C13" s="60">
        <f>VLOOKUP($A13,'Return Data'!$B$7:$R$2292,4,0)</f>
        <v>32.520200000000003</v>
      </c>
      <c r="D13" s="60">
        <f>VLOOKUP($A13,'Return Data'!$B$7:$R$2292,5,0)</f>
        <v>4.3777999999999997</v>
      </c>
      <c r="E13" s="61">
        <f t="shared" si="0"/>
        <v>17</v>
      </c>
      <c r="F13" s="60">
        <f>VLOOKUP($A13,'Return Data'!$B$7:$R$2292,6,0)</f>
        <v>4.4162999999999997</v>
      </c>
      <c r="G13" s="61">
        <f t="shared" si="1"/>
        <v>21</v>
      </c>
      <c r="H13" s="60">
        <f>VLOOKUP($A13,'Return Data'!$B$7:$R$2292,7,0)</f>
        <v>4.6539999999999999</v>
      </c>
      <c r="I13" s="61">
        <f t="shared" si="2"/>
        <v>22</v>
      </c>
      <c r="J13" s="60">
        <f>VLOOKUP($A13,'Return Data'!$B$7:$R$2292,8,0)</f>
        <v>4.8352000000000004</v>
      </c>
      <c r="K13" s="61">
        <f t="shared" si="3"/>
        <v>23</v>
      </c>
      <c r="L13" s="60">
        <f>VLOOKUP($A13,'Return Data'!$B$7:$R$2292,9,0)</f>
        <v>4.7220000000000004</v>
      </c>
      <c r="M13" s="61">
        <f t="shared" si="4"/>
        <v>22</v>
      </c>
      <c r="N13" s="60">
        <f>VLOOKUP($A13,'Return Data'!$B$7:$R$2292,10,0)</f>
        <v>4.4074</v>
      </c>
      <c r="O13" s="61">
        <f t="shared" si="5"/>
        <v>3</v>
      </c>
      <c r="P13" s="60">
        <f>VLOOKUP($A13,'Return Data'!$B$7:$R$2292,11,0)</f>
        <v>44.063200000000002</v>
      </c>
      <c r="Q13" s="61">
        <f t="shared" si="6"/>
        <v>1</v>
      </c>
      <c r="R13" s="60">
        <f>VLOOKUP($A13,'Return Data'!$B$7:$R$2292,12,0)</f>
        <v>37.430999999999997</v>
      </c>
      <c r="S13" s="61">
        <f t="shared" si="7"/>
        <v>1</v>
      </c>
      <c r="T13" s="60">
        <f>VLOOKUP($A13,'Return Data'!$B$7:$R$2292,13,0)</f>
        <v>36.798699999999997</v>
      </c>
      <c r="U13" s="61">
        <f t="shared" si="8"/>
        <v>1</v>
      </c>
      <c r="V13" s="60">
        <f>VLOOKUP($A13,'Return Data'!$B$7:$R$2292,17,0)</f>
        <v>23.710999999999999</v>
      </c>
      <c r="W13" s="61">
        <f t="shared" si="9"/>
        <v>1</v>
      </c>
      <c r="X13" s="60">
        <f>VLOOKUP($A13,'Return Data'!$B$7:$R$2292,14,0)</f>
        <v>13.549899999999999</v>
      </c>
      <c r="Y13" s="61">
        <f t="shared" si="10"/>
        <v>1</v>
      </c>
      <c r="Z13" s="60">
        <f>VLOOKUP($A13,'Return Data'!$B$7:$R$2292,16,0)</f>
        <v>10.296799999999999</v>
      </c>
      <c r="AA13" s="62">
        <f t="shared" si="11"/>
        <v>1</v>
      </c>
    </row>
    <row r="14" spans="1:27" x14ac:dyDescent="0.3">
      <c r="A14" s="58" t="s">
        <v>975</v>
      </c>
      <c r="B14" s="59">
        <f>VLOOKUP($A14,'Return Data'!$B$7:$R$2292,3,0)</f>
        <v>44777</v>
      </c>
      <c r="C14" s="60">
        <f>VLOOKUP($A14,'Return Data'!$B$7:$R$2292,4,0)</f>
        <v>47.192300000000003</v>
      </c>
      <c r="D14" s="60">
        <f>VLOOKUP($A14,'Return Data'!$B$7:$R$2292,5,0)</f>
        <v>3.4034</v>
      </c>
      <c r="E14" s="61">
        <f t="shared" si="0"/>
        <v>18</v>
      </c>
      <c r="F14" s="60">
        <f>VLOOKUP($A14,'Return Data'!$B$7:$R$2292,6,0)</f>
        <v>6.6035000000000004</v>
      </c>
      <c r="G14" s="61">
        <f t="shared" si="1"/>
        <v>18</v>
      </c>
      <c r="H14" s="60">
        <f>VLOOKUP($A14,'Return Data'!$B$7:$R$2292,7,0)</f>
        <v>6.8483000000000001</v>
      </c>
      <c r="I14" s="61">
        <f t="shared" si="2"/>
        <v>19</v>
      </c>
      <c r="J14" s="60">
        <f>VLOOKUP($A14,'Return Data'!$B$7:$R$2292,8,0)</f>
        <v>6.0911999999999997</v>
      </c>
      <c r="K14" s="61">
        <f t="shared" si="3"/>
        <v>9</v>
      </c>
      <c r="L14" s="60">
        <f>VLOOKUP($A14,'Return Data'!$B$7:$R$2292,9,0)</f>
        <v>6.4722999999999997</v>
      </c>
      <c r="M14" s="61">
        <f t="shared" si="4"/>
        <v>3</v>
      </c>
      <c r="N14" s="60">
        <f>VLOOKUP($A14,'Return Data'!$B$7:$R$2292,10,0)</f>
        <v>3.5257999999999998</v>
      </c>
      <c r="O14" s="61">
        <f t="shared" si="5"/>
        <v>21</v>
      </c>
      <c r="P14" s="60">
        <f>VLOOKUP($A14,'Return Data'!$B$7:$R$2292,11,0)</f>
        <v>3.0731999999999999</v>
      </c>
      <c r="Q14" s="61">
        <f t="shared" si="6"/>
        <v>18</v>
      </c>
      <c r="R14" s="60">
        <f>VLOOKUP($A14,'Return Data'!$B$7:$R$2292,12,0)</f>
        <v>2.9251</v>
      </c>
      <c r="S14" s="61">
        <f t="shared" si="7"/>
        <v>19</v>
      </c>
      <c r="T14" s="60">
        <f>VLOOKUP($A14,'Return Data'!$B$7:$R$2292,13,0)</f>
        <v>3.1223999999999998</v>
      </c>
      <c r="U14" s="61">
        <f t="shared" si="8"/>
        <v>14</v>
      </c>
      <c r="V14" s="60">
        <f>VLOOKUP($A14,'Return Data'!$B$7:$R$2292,17,0)</f>
        <v>4.1100000000000003</v>
      </c>
      <c r="W14" s="61">
        <f t="shared" si="9"/>
        <v>4</v>
      </c>
      <c r="X14" s="60">
        <f>VLOOKUP($A14,'Return Data'!$B$7:$R$2292,14,0)</f>
        <v>5.4367999999999999</v>
      </c>
      <c r="Y14" s="61">
        <f t="shared" si="10"/>
        <v>8</v>
      </c>
      <c r="Z14" s="60">
        <f>VLOOKUP($A14,'Return Data'!$B$7:$R$2292,16,0)</f>
        <v>7.0660999999999996</v>
      </c>
      <c r="AA14" s="62">
        <f t="shared" si="11"/>
        <v>16</v>
      </c>
    </row>
    <row r="15" spans="1:27" x14ac:dyDescent="0.3">
      <c r="A15" s="58" t="s">
        <v>977</v>
      </c>
      <c r="B15" s="59">
        <f>VLOOKUP($A15,'Return Data'!$B$7:$R$2292,3,0)</f>
        <v>44777</v>
      </c>
      <c r="C15" s="60">
        <f>VLOOKUP($A15,'Return Data'!$B$7:$R$2292,4,0)</f>
        <v>16.889099999999999</v>
      </c>
      <c r="D15" s="60">
        <f>VLOOKUP($A15,'Return Data'!$B$7:$R$2292,5,0)</f>
        <v>7.5655999999999999</v>
      </c>
      <c r="E15" s="61">
        <f t="shared" si="0"/>
        <v>10</v>
      </c>
      <c r="F15" s="60">
        <f>VLOOKUP($A15,'Return Data'!$B$7:$R$2292,6,0)</f>
        <v>6.9917999999999996</v>
      </c>
      <c r="G15" s="61">
        <f t="shared" si="1"/>
        <v>13</v>
      </c>
      <c r="H15" s="60">
        <f>VLOOKUP($A15,'Return Data'!$B$7:$R$2292,7,0)</f>
        <v>8.1633999999999993</v>
      </c>
      <c r="I15" s="61">
        <f t="shared" si="2"/>
        <v>10</v>
      </c>
      <c r="J15" s="60">
        <f>VLOOKUP($A15,'Return Data'!$B$7:$R$2292,8,0)</f>
        <v>5.5536000000000003</v>
      </c>
      <c r="K15" s="61">
        <f t="shared" si="3"/>
        <v>16</v>
      </c>
      <c r="L15" s="60">
        <f>VLOOKUP($A15,'Return Data'!$B$7:$R$2292,9,0)</f>
        <v>5.2941000000000003</v>
      </c>
      <c r="M15" s="61">
        <f t="shared" si="4"/>
        <v>18</v>
      </c>
      <c r="N15" s="60">
        <f>VLOOKUP($A15,'Return Data'!$B$7:$R$2292,10,0)</f>
        <v>3.7227000000000001</v>
      </c>
      <c r="O15" s="61">
        <f t="shared" si="5"/>
        <v>18</v>
      </c>
      <c r="P15" s="60">
        <f>VLOOKUP($A15,'Return Data'!$B$7:$R$2292,11,0)</f>
        <v>2.9007999999999998</v>
      </c>
      <c r="Q15" s="61">
        <f t="shared" si="6"/>
        <v>20</v>
      </c>
      <c r="R15" s="60">
        <f>VLOOKUP($A15,'Return Data'!$B$7:$R$2292,12,0)</f>
        <v>3.0331999999999999</v>
      </c>
      <c r="S15" s="61">
        <f t="shared" si="7"/>
        <v>18</v>
      </c>
      <c r="T15" s="60">
        <f>VLOOKUP($A15,'Return Data'!$B$7:$R$2292,13,0)</f>
        <v>2.9327000000000001</v>
      </c>
      <c r="U15" s="61">
        <f t="shared" si="8"/>
        <v>19</v>
      </c>
      <c r="V15" s="60">
        <f>VLOOKUP($A15,'Return Data'!$B$7:$R$2292,17,0)</f>
        <v>3.3672</v>
      </c>
      <c r="W15" s="61">
        <f t="shared" si="9"/>
        <v>21</v>
      </c>
      <c r="X15" s="60">
        <f>VLOOKUP($A15,'Return Data'!$B$7:$R$2292,14,0)</f>
        <v>3.5771000000000002</v>
      </c>
      <c r="Y15" s="61">
        <f t="shared" si="10"/>
        <v>23</v>
      </c>
      <c r="Z15" s="60">
        <f>VLOOKUP($A15,'Return Data'!$B$7:$R$2292,16,0)</f>
        <v>3.3708</v>
      </c>
      <c r="AA15" s="62">
        <f t="shared" si="11"/>
        <v>23</v>
      </c>
    </row>
    <row r="16" spans="1:27" x14ac:dyDescent="0.3">
      <c r="A16" s="58" t="s">
        <v>979</v>
      </c>
      <c r="B16" s="59">
        <f>VLOOKUP($A16,'Return Data'!$B$7:$R$2292,3,0)</f>
        <v>44777</v>
      </c>
      <c r="C16" s="60">
        <f>VLOOKUP($A16,'Return Data'!$B$7:$R$2292,4,0)</f>
        <v>435.6232</v>
      </c>
      <c r="D16" s="60">
        <f>VLOOKUP($A16,'Return Data'!$B$7:$R$2292,5,0)</f>
        <v>-3.8371</v>
      </c>
      <c r="E16" s="61">
        <f t="shared" si="0"/>
        <v>23</v>
      </c>
      <c r="F16" s="60">
        <f>VLOOKUP($A16,'Return Data'!$B$7:$R$2292,6,0)</f>
        <v>0.32400000000000001</v>
      </c>
      <c r="G16" s="61">
        <f t="shared" si="1"/>
        <v>23</v>
      </c>
      <c r="H16" s="60">
        <f>VLOOKUP($A16,'Return Data'!$B$7:$R$2292,7,0)</f>
        <v>1.2954000000000001</v>
      </c>
      <c r="I16" s="61">
        <f t="shared" si="2"/>
        <v>23</v>
      </c>
      <c r="J16" s="60">
        <f>VLOOKUP($A16,'Return Data'!$B$7:$R$2292,8,0)</f>
        <v>5.4509999999999996</v>
      </c>
      <c r="K16" s="61">
        <f t="shared" si="3"/>
        <v>18</v>
      </c>
      <c r="L16" s="60">
        <f>VLOOKUP($A16,'Return Data'!$B$7:$R$2292,9,0)</f>
        <v>6.7760999999999996</v>
      </c>
      <c r="M16" s="61">
        <f t="shared" si="4"/>
        <v>1</v>
      </c>
      <c r="N16" s="60">
        <f>VLOOKUP($A16,'Return Data'!$B$7:$R$2292,10,0)</f>
        <v>1.6805000000000001</v>
      </c>
      <c r="O16" s="61">
        <f t="shared" si="5"/>
        <v>23</v>
      </c>
      <c r="P16" s="60">
        <f>VLOOKUP($A16,'Return Data'!$B$7:$R$2292,11,0)</f>
        <v>2.3675000000000002</v>
      </c>
      <c r="Q16" s="61">
        <f t="shared" si="6"/>
        <v>23</v>
      </c>
      <c r="R16" s="60">
        <f>VLOOKUP($A16,'Return Data'!$B$7:$R$2292,12,0)</f>
        <v>2.1749000000000001</v>
      </c>
      <c r="S16" s="61">
        <f t="shared" si="7"/>
        <v>23</v>
      </c>
      <c r="T16" s="60">
        <f>VLOOKUP($A16,'Return Data'!$B$7:$R$2292,13,0)</f>
        <v>2.7323</v>
      </c>
      <c r="U16" s="61">
        <f t="shared" si="8"/>
        <v>22</v>
      </c>
      <c r="V16" s="60">
        <f>VLOOKUP($A16,'Return Data'!$B$7:$R$2292,17,0)</f>
        <v>3.9889999999999999</v>
      </c>
      <c r="W16" s="61">
        <f t="shared" si="9"/>
        <v>5</v>
      </c>
      <c r="X16" s="60">
        <f>VLOOKUP($A16,'Return Data'!$B$7:$R$2292,14,0)</f>
        <v>5.6064999999999996</v>
      </c>
      <c r="Y16" s="61">
        <f t="shared" si="10"/>
        <v>5</v>
      </c>
      <c r="Z16" s="60">
        <f>VLOOKUP($A16,'Return Data'!$B$7:$R$2292,16,0)</f>
        <v>7.6890000000000001</v>
      </c>
      <c r="AA16" s="62">
        <f t="shared" si="11"/>
        <v>2</v>
      </c>
    </row>
    <row r="17" spans="1:27" x14ac:dyDescent="0.3">
      <c r="A17" s="58" t="s">
        <v>982</v>
      </c>
      <c r="B17" s="59">
        <f>VLOOKUP($A17,'Return Data'!$B$7:$R$2292,3,0)</f>
        <v>44777</v>
      </c>
      <c r="C17" s="60">
        <f>VLOOKUP($A17,'Return Data'!$B$7:$R$2292,4,0)</f>
        <v>31.663799999999998</v>
      </c>
      <c r="D17" s="60">
        <f>VLOOKUP($A17,'Return Data'!$B$7:$R$2292,5,0)</f>
        <v>19.953199999999999</v>
      </c>
      <c r="E17" s="61">
        <f t="shared" si="0"/>
        <v>1</v>
      </c>
      <c r="F17" s="60">
        <f>VLOOKUP($A17,'Return Data'!$B$7:$R$2292,6,0)</f>
        <v>9.3443000000000005</v>
      </c>
      <c r="G17" s="61">
        <f t="shared" si="1"/>
        <v>2</v>
      </c>
      <c r="H17" s="60">
        <f>VLOOKUP($A17,'Return Data'!$B$7:$R$2292,7,0)</f>
        <v>10.825200000000001</v>
      </c>
      <c r="I17" s="61">
        <f t="shared" si="2"/>
        <v>1</v>
      </c>
      <c r="J17" s="60">
        <f>VLOOKUP($A17,'Return Data'!$B$7:$R$2292,8,0)</f>
        <v>7.6635</v>
      </c>
      <c r="K17" s="61">
        <f t="shared" si="3"/>
        <v>1</v>
      </c>
      <c r="L17" s="60">
        <f>VLOOKUP($A17,'Return Data'!$B$7:$R$2292,9,0)</f>
        <v>6.5058999999999996</v>
      </c>
      <c r="M17" s="61">
        <f t="shared" si="4"/>
        <v>2</v>
      </c>
      <c r="N17" s="60">
        <f>VLOOKUP($A17,'Return Data'!$B$7:$R$2292,10,0)</f>
        <v>4.6139000000000001</v>
      </c>
      <c r="O17" s="61">
        <f t="shared" si="5"/>
        <v>2</v>
      </c>
      <c r="P17" s="60">
        <f>VLOOKUP($A17,'Return Data'!$B$7:$R$2292,11,0)</f>
        <v>3.5133000000000001</v>
      </c>
      <c r="Q17" s="61">
        <f t="shared" si="6"/>
        <v>8</v>
      </c>
      <c r="R17" s="60">
        <f>VLOOKUP($A17,'Return Data'!$B$7:$R$2292,12,0)</f>
        <v>3.3206000000000002</v>
      </c>
      <c r="S17" s="61">
        <f t="shared" si="7"/>
        <v>9</v>
      </c>
      <c r="T17" s="60">
        <f>VLOOKUP($A17,'Return Data'!$B$7:$R$2292,13,0)</f>
        <v>3.2553999999999998</v>
      </c>
      <c r="U17" s="61">
        <f t="shared" si="8"/>
        <v>9</v>
      </c>
      <c r="V17" s="60">
        <f>VLOOKUP($A17,'Return Data'!$B$7:$R$2292,17,0)</f>
        <v>3.6012</v>
      </c>
      <c r="W17" s="61">
        <f t="shared" si="9"/>
        <v>15</v>
      </c>
      <c r="X17" s="60">
        <f>VLOOKUP($A17,'Return Data'!$B$7:$R$2292,14,0)</f>
        <v>5.0852000000000004</v>
      </c>
      <c r="Y17" s="61">
        <f t="shared" si="10"/>
        <v>14</v>
      </c>
      <c r="Z17" s="60">
        <f>VLOOKUP($A17,'Return Data'!$B$7:$R$2292,16,0)</f>
        <v>7.2096999999999998</v>
      </c>
      <c r="AA17" s="62">
        <f t="shared" si="11"/>
        <v>13</v>
      </c>
    </row>
    <row r="18" spans="1:27" x14ac:dyDescent="0.3">
      <c r="A18" s="58" t="s">
        <v>983</v>
      </c>
      <c r="B18" s="59">
        <f>VLOOKUP($A18,'Return Data'!$B$7:$R$2292,3,0)</f>
        <v>44777</v>
      </c>
      <c r="C18" s="60">
        <f>VLOOKUP($A18,'Return Data'!$B$7:$R$2292,4,0)</f>
        <v>3102.9380999999998</v>
      </c>
      <c r="D18" s="60">
        <f>VLOOKUP($A18,'Return Data'!$B$7:$R$2292,5,0)</f>
        <v>7.6123000000000003</v>
      </c>
      <c r="E18" s="61">
        <f t="shared" si="0"/>
        <v>9</v>
      </c>
      <c r="F18" s="60">
        <f>VLOOKUP($A18,'Return Data'!$B$7:$R$2292,6,0)</f>
        <v>7.3391000000000002</v>
      </c>
      <c r="G18" s="61">
        <f t="shared" si="1"/>
        <v>10</v>
      </c>
      <c r="H18" s="60">
        <f>VLOOKUP($A18,'Return Data'!$B$7:$R$2292,7,0)</f>
        <v>8.0981000000000005</v>
      </c>
      <c r="I18" s="61">
        <f t="shared" si="2"/>
        <v>13</v>
      </c>
      <c r="J18" s="60">
        <f>VLOOKUP($A18,'Return Data'!$B$7:$R$2292,8,0)</f>
        <v>5.5747</v>
      </c>
      <c r="K18" s="61">
        <f t="shared" si="3"/>
        <v>14</v>
      </c>
      <c r="L18" s="60">
        <f>VLOOKUP($A18,'Return Data'!$B$7:$R$2292,9,0)</f>
        <v>5.3635999999999999</v>
      </c>
      <c r="M18" s="61">
        <f t="shared" si="4"/>
        <v>15</v>
      </c>
      <c r="N18" s="60">
        <f>VLOOKUP($A18,'Return Data'!$B$7:$R$2292,10,0)</f>
        <v>3.9416000000000002</v>
      </c>
      <c r="O18" s="61">
        <f t="shared" si="5"/>
        <v>11</v>
      </c>
      <c r="P18" s="60">
        <f>VLOOKUP($A18,'Return Data'!$B$7:$R$2292,11,0)</f>
        <v>3.4083999999999999</v>
      </c>
      <c r="Q18" s="61">
        <f t="shared" si="6"/>
        <v>11</v>
      </c>
      <c r="R18" s="60">
        <f>VLOOKUP($A18,'Return Data'!$B$7:$R$2292,12,0)</f>
        <v>3.2749999999999999</v>
      </c>
      <c r="S18" s="61">
        <f t="shared" si="7"/>
        <v>12</v>
      </c>
      <c r="T18" s="60">
        <f>VLOOKUP($A18,'Return Data'!$B$7:$R$2292,13,0)</f>
        <v>3.1621999999999999</v>
      </c>
      <c r="U18" s="61">
        <f t="shared" si="8"/>
        <v>11</v>
      </c>
      <c r="V18" s="60">
        <f>VLOOKUP($A18,'Return Data'!$B$7:$R$2292,17,0)</f>
        <v>3.6351</v>
      </c>
      <c r="W18" s="61">
        <f t="shared" si="9"/>
        <v>14</v>
      </c>
      <c r="X18" s="60">
        <f>VLOOKUP($A18,'Return Data'!$B$7:$R$2292,14,0)</f>
        <v>5.2111000000000001</v>
      </c>
      <c r="Y18" s="61">
        <f t="shared" si="10"/>
        <v>12</v>
      </c>
      <c r="Z18" s="60">
        <f>VLOOKUP($A18,'Return Data'!$B$7:$R$2292,16,0)</f>
        <v>7.5506000000000002</v>
      </c>
      <c r="AA18" s="62">
        <f t="shared" si="11"/>
        <v>4</v>
      </c>
    </row>
    <row r="19" spans="1:27" x14ac:dyDescent="0.3">
      <c r="A19" s="58" t="s">
        <v>985</v>
      </c>
      <c r="B19" s="59">
        <f>VLOOKUP($A19,'Return Data'!$B$7:$R$2292,3,0)</f>
        <v>44777</v>
      </c>
      <c r="C19" s="60">
        <f>VLOOKUP($A19,'Return Data'!$B$7:$R$2292,4,0)</f>
        <v>30.539400000000001</v>
      </c>
      <c r="D19" s="60">
        <f>VLOOKUP($A19,'Return Data'!$B$7:$R$2292,5,0)</f>
        <v>6.2160000000000002</v>
      </c>
      <c r="E19" s="61">
        <f t="shared" si="0"/>
        <v>12</v>
      </c>
      <c r="F19" s="60">
        <f>VLOOKUP($A19,'Return Data'!$B$7:$R$2292,6,0)</f>
        <v>7.9332000000000003</v>
      </c>
      <c r="G19" s="61">
        <f t="shared" si="1"/>
        <v>7</v>
      </c>
      <c r="H19" s="60">
        <f>VLOOKUP($A19,'Return Data'!$B$7:$R$2292,7,0)</f>
        <v>8.3453999999999997</v>
      </c>
      <c r="I19" s="61">
        <f t="shared" si="2"/>
        <v>8</v>
      </c>
      <c r="J19" s="60">
        <f>VLOOKUP($A19,'Return Data'!$B$7:$R$2292,8,0)</f>
        <v>5.3979999999999997</v>
      </c>
      <c r="K19" s="61">
        <f t="shared" si="3"/>
        <v>20</v>
      </c>
      <c r="L19" s="60">
        <f>VLOOKUP($A19,'Return Data'!$B$7:$R$2292,9,0)</f>
        <v>5.0411999999999999</v>
      </c>
      <c r="M19" s="61">
        <f t="shared" si="4"/>
        <v>20</v>
      </c>
      <c r="N19" s="60">
        <f>VLOOKUP($A19,'Return Data'!$B$7:$R$2292,10,0)</f>
        <v>3.8948999999999998</v>
      </c>
      <c r="O19" s="61">
        <f t="shared" si="5"/>
        <v>13</v>
      </c>
      <c r="P19" s="60">
        <f>VLOOKUP($A19,'Return Data'!$B$7:$R$2292,11,0)</f>
        <v>3.5041000000000002</v>
      </c>
      <c r="Q19" s="61">
        <f t="shared" si="6"/>
        <v>10</v>
      </c>
      <c r="R19" s="60">
        <f>VLOOKUP($A19,'Return Data'!$B$7:$R$2292,12,0)</f>
        <v>3.4689999999999999</v>
      </c>
      <c r="S19" s="61">
        <f t="shared" si="7"/>
        <v>5</v>
      </c>
      <c r="T19" s="60">
        <f>VLOOKUP($A19,'Return Data'!$B$7:$R$2292,13,0)</f>
        <v>3.2867000000000002</v>
      </c>
      <c r="U19" s="61">
        <f t="shared" si="8"/>
        <v>8</v>
      </c>
      <c r="V19" s="60">
        <f>VLOOKUP($A19,'Return Data'!$B$7:$R$2292,17,0)</f>
        <v>3.4035000000000002</v>
      </c>
      <c r="W19" s="61">
        <f t="shared" si="9"/>
        <v>20</v>
      </c>
      <c r="X19" s="60">
        <f>VLOOKUP($A19,'Return Data'!$B$7:$R$2292,14,0)</f>
        <v>8.0734999999999992</v>
      </c>
      <c r="Y19" s="61">
        <f t="shared" si="10"/>
        <v>2</v>
      </c>
      <c r="Z19" s="60">
        <f>VLOOKUP($A19,'Return Data'!$B$7:$R$2292,16,0)</f>
        <v>7.2915000000000001</v>
      </c>
      <c r="AA19" s="62">
        <f t="shared" si="11"/>
        <v>9</v>
      </c>
    </row>
    <row r="20" spans="1:27" x14ac:dyDescent="0.3">
      <c r="A20" s="58" t="s">
        <v>987</v>
      </c>
      <c r="B20" s="59">
        <f>VLOOKUP($A20,'Return Data'!$B$7:$R$2292,3,0)</f>
        <v>44777</v>
      </c>
      <c r="C20" s="60">
        <f>VLOOKUP($A20,'Return Data'!$B$7:$R$2292,4,0)</f>
        <v>2746.7793000000001</v>
      </c>
      <c r="D20" s="60">
        <f>VLOOKUP($A20,'Return Data'!$B$7:$R$2292,5,0)</f>
        <v>-3.9714</v>
      </c>
      <c r="E20" s="61">
        <f t="shared" si="0"/>
        <v>24</v>
      </c>
      <c r="F20" s="60">
        <f>VLOOKUP($A20,'Return Data'!$B$7:$R$2292,6,0)</f>
        <v>0.54790000000000005</v>
      </c>
      <c r="G20" s="61">
        <f t="shared" si="1"/>
        <v>22</v>
      </c>
      <c r="H20" s="60">
        <f>VLOOKUP($A20,'Return Data'!$B$7:$R$2292,7,0)</f>
        <v>5.5654000000000003</v>
      </c>
      <c r="I20" s="61">
        <f t="shared" si="2"/>
        <v>20</v>
      </c>
      <c r="J20" s="60">
        <f>VLOOKUP($A20,'Return Data'!$B$7:$R$2292,8,0)</f>
        <v>6.6055999999999999</v>
      </c>
      <c r="K20" s="61">
        <f t="shared" si="3"/>
        <v>3</v>
      </c>
      <c r="L20" s="60">
        <f>VLOOKUP($A20,'Return Data'!$B$7:$R$2292,9,0)</f>
        <v>6.0753000000000004</v>
      </c>
      <c r="M20" s="61">
        <f t="shared" si="4"/>
        <v>4</v>
      </c>
      <c r="N20" s="60">
        <f>VLOOKUP($A20,'Return Data'!$B$7:$R$2292,10,0)</f>
        <v>3.4923000000000002</v>
      </c>
      <c r="O20" s="61">
        <f t="shared" si="5"/>
        <v>22</v>
      </c>
      <c r="P20" s="60">
        <f>VLOOKUP($A20,'Return Data'!$B$7:$R$2292,11,0)</f>
        <v>2.6819000000000002</v>
      </c>
      <c r="Q20" s="61">
        <f t="shared" si="6"/>
        <v>21</v>
      </c>
      <c r="R20" s="60">
        <f>VLOOKUP($A20,'Return Data'!$B$7:$R$2292,12,0)</f>
        <v>2.6732999999999998</v>
      </c>
      <c r="S20" s="61">
        <f t="shared" si="7"/>
        <v>22</v>
      </c>
      <c r="T20" s="60">
        <f>VLOOKUP($A20,'Return Data'!$B$7:$R$2292,13,0)</f>
        <v>2.9178000000000002</v>
      </c>
      <c r="U20" s="61">
        <f t="shared" si="8"/>
        <v>20</v>
      </c>
      <c r="V20" s="60">
        <f>VLOOKUP($A20,'Return Data'!$B$7:$R$2292,17,0)</f>
        <v>3.7029000000000001</v>
      </c>
      <c r="W20" s="61">
        <f t="shared" si="9"/>
        <v>10</v>
      </c>
      <c r="X20" s="60">
        <f>VLOOKUP($A20,'Return Data'!$B$7:$R$2292,14,0)</f>
        <v>5.4424999999999999</v>
      </c>
      <c r="Y20" s="61">
        <f t="shared" si="10"/>
        <v>7</v>
      </c>
      <c r="Z20" s="60">
        <f>VLOOKUP($A20,'Return Data'!$B$7:$R$2292,16,0)</f>
        <v>7.2575000000000003</v>
      </c>
      <c r="AA20" s="62">
        <f t="shared" si="11"/>
        <v>11</v>
      </c>
    </row>
    <row r="21" spans="1:27" x14ac:dyDescent="0.3">
      <c r="A21" s="58" t="s">
        <v>990</v>
      </c>
      <c r="B21" s="59">
        <f>VLOOKUP($A21,'Return Data'!$B$7:$R$2292,3,0)</f>
        <v>44777</v>
      </c>
      <c r="C21" s="60">
        <f>VLOOKUP($A21,'Return Data'!$B$7:$R$2292,4,0)</f>
        <v>23.1892</v>
      </c>
      <c r="D21" s="60">
        <f>VLOOKUP($A21,'Return Data'!$B$7:$R$2292,5,0)</f>
        <v>5.5099</v>
      </c>
      <c r="E21" s="61">
        <f t="shared" si="0"/>
        <v>14</v>
      </c>
      <c r="F21" s="60">
        <f>VLOOKUP($A21,'Return Data'!$B$7:$R$2292,6,0)</f>
        <v>7.5598999999999998</v>
      </c>
      <c r="G21" s="61">
        <f t="shared" si="1"/>
        <v>8</v>
      </c>
      <c r="H21" s="60">
        <f>VLOOKUP($A21,'Return Data'!$B$7:$R$2292,7,0)</f>
        <v>8.1525999999999996</v>
      </c>
      <c r="I21" s="61">
        <f t="shared" si="2"/>
        <v>12</v>
      </c>
      <c r="J21" s="60">
        <f>VLOOKUP($A21,'Return Data'!$B$7:$R$2292,8,0)</f>
        <v>5.7577999999999996</v>
      </c>
      <c r="K21" s="61">
        <f t="shared" si="3"/>
        <v>12</v>
      </c>
      <c r="L21" s="60">
        <f>VLOOKUP($A21,'Return Data'!$B$7:$R$2292,9,0)</f>
        <v>5.3863000000000003</v>
      </c>
      <c r="M21" s="61">
        <f t="shared" si="4"/>
        <v>14</v>
      </c>
      <c r="N21" s="60">
        <f>VLOOKUP($A21,'Return Data'!$B$7:$R$2292,10,0)</f>
        <v>3.7913000000000001</v>
      </c>
      <c r="O21" s="61">
        <f t="shared" si="5"/>
        <v>16</v>
      </c>
      <c r="P21" s="60">
        <f>VLOOKUP($A21,'Return Data'!$B$7:$R$2292,11,0)</f>
        <v>3.3075000000000001</v>
      </c>
      <c r="Q21" s="61">
        <f t="shared" si="6"/>
        <v>16</v>
      </c>
      <c r="R21" s="60">
        <f>VLOOKUP($A21,'Return Data'!$B$7:$R$2292,12,0)</f>
        <v>3.2054999999999998</v>
      </c>
      <c r="S21" s="61">
        <f t="shared" si="7"/>
        <v>14</v>
      </c>
      <c r="T21" s="60">
        <f>VLOOKUP($A21,'Return Data'!$B$7:$R$2292,13,0)</f>
        <v>3.1553</v>
      </c>
      <c r="U21" s="61">
        <f t="shared" si="8"/>
        <v>13</v>
      </c>
      <c r="V21" s="60">
        <f>VLOOKUP($A21,'Return Data'!$B$7:$R$2292,17,0)</f>
        <v>3.7206000000000001</v>
      </c>
      <c r="W21" s="61">
        <f t="shared" si="9"/>
        <v>9</v>
      </c>
      <c r="X21" s="60">
        <f>VLOOKUP($A21,'Return Data'!$B$7:$R$2292,14,0)</f>
        <v>4.8737000000000004</v>
      </c>
      <c r="Y21" s="61">
        <f t="shared" si="10"/>
        <v>17</v>
      </c>
      <c r="Z21" s="60">
        <f>VLOOKUP($A21,'Return Data'!$B$7:$R$2292,16,0)</f>
        <v>7.4707999999999997</v>
      </c>
      <c r="AA21" s="62">
        <f t="shared" si="11"/>
        <v>6</v>
      </c>
    </row>
    <row r="22" spans="1:27" x14ac:dyDescent="0.3">
      <c r="A22" s="58" t="s">
        <v>991</v>
      </c>
      <c r="B22" s="59">
        <f>VLOOKUP($A22,'Return Data'!$B$7:$R$2292,3,0)</f>
        <v>44777</v>
      </c>
      <c r="C22" s="60">
        <f>VLOOKUP($A22,'Return Data'!$B$7:$R$2292,4,0)</f>
        <v>32.733699999999999</v>
      </c>
      <c r="D22" s="60">
        <f>VLOOKUP($A22,'Return Data'!$B$7:$R$2292,5,0)</f>
        <v>8.1417000000000002</v>
      </c>
      <c r="E22" s="61">
        <f t="shared" si="0"/>
        <v>7</v>
      </c>
      <c r="F22" s="60">
        <f>VLOOKUP($A22,'Return Data'!$B$7:$R$2292,6,0)</f>
        <v>6.7685000000000004</v>
      </c>
      <c r="G22" s="61">
        <f t="shared" si="1"/>
        <v>15</v>
      </c>
      <c r="H22" s="60">
        <f>VLOOKUP($A22,'Return Data'!$B$7:$R$2292,7,0)</f>
        <v>7.7851999999999997</v>
      </c>
      <c r="I22" s="61">
        <f t="shared" si="2"/>
        <v>15</v>
      </c>
      <c r="J22" s="60">
        <f>VLOOKUP($A22,'Return Data'!$B$7:$R$2292,8,0)</f>
        <v>5.4032999999999998</v>
      </c>
      <c r="K22" s="61">
        <f t="shared" si="3"/>
        <v>19</v>
      </c>
      <c r="L22" s="60">
        <f>VLOOKUP($A22,'Return Data'!$B$7:$R$2292,9,0)</f>
        <v>4.7671999999999999</v>
      </c>
      <c r="M22" s="61">
        <f t="shared" si="4"/>
        <v>21</v>
      </c>
      <c r="N22" s="60">
        <f>VLOOKUP($A22,'Return Data'!$B$7:$R$2292,10,0)</f>
        <v>3.8351999999999999</v>
      </c>
      <c r="O22" s="61">
        <f t="shared" si="5"/>
        <v>14</v>
      </c>
      <c r="P22" s="60">
        <f>VLOOKUP($A22,'Return Data'!$B$7:$R$2292,11,0)</f>
        <v>3.3372999999999999</v>
      </c>
      <c r="Q22" s="61">
        <f t="shared" si="6"/>
        <v>14</v>
      </c>
      <c r="R22" s="60">
        <f>VLOOKUP($A22,'Return Data'!$B$7:$R$2292,12,0)</f>
        <v>3.1408</v>
      </c>
      <c r="S22" s="61">
        <f t="shared" si="7"/>
        <v>15</v>
      </c>
      <c r="T22" s="60">
        <f>VLOOKUP($A22,'Return Data'!$B$7:$R$2292,13,0)</f>
        <v>3.0638999999999998</v>
      </c>
      <c r="U22" s="61">
        <f t="shared" si="8"/>
        <v>17</v>
      </c>
      <c r="V22" s="60">
        <f>VLOOKUP($A22,'Return Data'!$B$7:$R$2292,17,0)</f>
        <v>3.6495000000000002</v>
      </c>
      <c r="W22" s="61">
        <f t="shared" si="9"/>
        <v>13</v>
      </c>
      <c r="X22" s="60">
        <f>VLOOKUP($A22,'Return Data'!$B$7:$R$2292,14,0)</f>
        <v>5.1306000000000003</v>
      </c>
      <c r="Y22" s="61">
        <f t="shared" si="10"/>
        <v>13</v>
      </c>
      <c r="Z22" s="60">
        <f>VLOOKUP($A22,'Return Data'!$B$7:$R$2292,16,0)</f>
        <v>6.3773999999999997</v>
      </c>
      <c r="AA22" s="62">
        <f t="shared" si="11"/>
        <v>18</v>
      </c>
    </row>
    <row r="23" spans="1:27" x14ac:dyDescent="0.3">
      <c r="A23" s="58" t="s">
        <v>994</v>
      </c>
      <c r="B23" s="59">
        <f>VLOOKUP($A23,'Return Data'!$B$7:$R$2292,3,0)</f>
        <v>44777</v>
      </c>
      <c r="C23" s="60">
        <f>VLOOKUP($A23,'Return Data'!$B$7:$R$2292,4,0)</f>
        <v>1350.2644</v>
      </c>
      <c r="D23" s="60">
        <f>VLOOKUP($A23,'Return Data'!$B$7:$R$2292,5,0)</f>
        <v>10.3345</v>
      </c>
      <c r="E23" s="61">
        <f t="shared" si="0"/>
        <v>4</v>
      </c>
      <c r="F23" s="60">
        <f>VLOOKUP($A23,'Return Data'!$B$7:$R$2292,6,0)</f>
        <v>8.0986999999999991</v>
      </c>
      <c r="G23" s="61">
        <f t="shared" si="1"/>
        <v>6</v>
      </c>
      <c r="H23" s="60">
        <f>VLOOKUP($A23,'Return Data'!$B$7:$R$2292,7,0)</f>
        <v>8.3545999999999996</v>
      </c>
      <c r="I23" s="61">
        <f t="shared" si="2"/>
        <v>7</v>
      </c>
      <c r="J23" s="60">
        <f>VLOOKUP($A23,'Return Data'!$B$7:$R$2292,8,0)</f>
        <v>6.0114000000000001</v>
      </c>
      <c r="K23" s="61">
        <f t="shared" si="3"/>
        <v>10</v>
      </c>
      <c r="L23" s="60">
        <f>VLOOKUP($A23,'Return Data'!$B$7:$R$2292,9,0)</f>
        <v>5.2981999999999996</v>
      </c>
      <c r="M23" s="61">
        <f t="shared" si="4"/>
        <v>17</v>
      </c>
      <c r="N23" s="60">
        <f>VLOOKUP($A23,'Return Data'!$B$7:$R$2292,10,0)</f>
        <v>3.8144999999999998</v>
      </c>
      <c r="O23" s="61">
        <f t="shared" si="5"/>
        <v>15</v>
      </c>
      <c r="P23" s="60">
        <f>VLOOKUP($A23,'Return Data'!$B$7:$R$2292,11,0)</f>
        <v>2.9861</v>
      </c>
      <c r="Q23" s="61">
        <f t="shared" si="6"/>
        <v>19</v>
      </c>
      <c r="R23" s="60">
        <f>VLOOKUP($A23,'Return Data'!$B$7:$R$2292,12,0)</f>
        <v>2.9035000000000002</v>
      </c>
      <c r="S23" s="61">
        <f t="shared" si="7"/>
        <v>20</v>
      </c>
      <c r="T23" s="60">
        <f>VLOOKUP($A23,'Return Data'!$B$7:$R$2292,13,0)</f>
        <v>2.8727999999999998</v>
      </c>
      <c r="U23" s="61">
        <f t="shared" si="8"/>
        <v>21</v>
      </c>
      <c r="V23" s="60">
        <f>VLOOKUP($A23,'Return Data'!$B$7:$R$2292,17,0)</f>
        <v>3.3247</v>
      </c>
      <c r="W23" s="61">
        <f t="shared" si="9"/>
        <v>23</v>
      </c>
      <c r="X23" s="60">
        <f>VLOOKUP($A23,'Return Data'!$B$7:$R$2292,14,0)</f>
        <v>4.6509999999999998</v>
      </c>
      <c r="Y23" s="61">
        <f t="shared" si="10"/>
        <v>19</v>
      </c>
      <c r="Z23" s="60">
        <f>VLOOKUP($A23,'Return Data'!$B$7:$R$2292,16,0)</f>
        <v>5.6449999999999996</v>
      </c>
      <c r="AA23" s="62">
        <f t="shared" si="11"/>
        <v>21</v>
      </c>
    </row>
    <row r="24" spans="1:27" x14ac:dyDescent="0.3">
      <c r="A24" s="58" t="s">
        <v>996</v>
      </c>
      <c r="B24" s="59">
        <f>VLOOKUP($A24,'Return Data'!$B$7:$R$2292,3,0)</f>
        <v>44777</v>
      </c>
      <c r="C24" s="60">
        <f>VLOOKUP($A24,'Return Data'!$B$7:$R$2292,4,0)</f>
        <v>1860.3567</v>
      </c>
      <c r="D24" s="60">
        <f>VLOOKUP($A24,'Return Data'!$B$7:$R$2292,5,0)</f>
        <v>5.2058999999999997</v>
      </c>
      <c r="E24" s="61">
        <f t="shared" si="0"/>
        <v>15</v>
      </c>
      <c r="F24" s="60">
        <f>VLOOKUP($A24,'Return Data'!$B$7:$R$2292,6,0)</f>
        <v>7.0750999999999999</v>
      </c>
      <c r="G24" s="61">
        <f t="shared" si="1"/>
        <v>12</v>
      </c>
      <c r="H24" s="60">
        <f>VLOOKUP($A24,'Return Data'!$B$7:$R$2292,7,0)</f>
        <v>8.6440000000000001</v>
      </c>
      <c r="I24" s="61">
        <f t="shared" si="2"/>
        <v>5</v>
      </c>
      <c r="J24" s="60">
        <f>VLOOKUP($A24,'Return Data'!$B$7:$R$2292,8,0)</f>
        <v>6.4558</v>
      </c>
      <c r="K24" s="61">
        <f t="shared" si="3"/>
        <v>5</v>
      </c>
      <c r="L24" s="60">
        <f>VLOOKUP($A24,'Return Data'!$B$7:$R$2292,9,0)</f>
        <v>5.9927000000000001</v>
      </c>
      <c r="M24" s="61">
        <f t="shared" si="4"/>
        <v>8</v>
      </c>
      <c r="N24" s="60">
        <f>VLOOKUP($A24,'Return Data'!$B$7:$R$2292,10,0)</f>
        <v>4.1016000000000004</v>
      </c>
      <c r="O24" s="61">
        <f t="shared" si="5"/>
        <v>9</v>
      </c>
      <c r="P24" s="60">
        <f>VLOOKUP($A24,'Return Data'!$B$7:$R$2292,11,0)</f>
        <v>3.3401000000000001</v>
      </c>
      <c r="Q24" s="61">
        <f t="shared" si="6"/>
        <v>13</v>
      </c>
      <c r="R24" s="60">
        <f>VLOOKUP($A24,'Return Data'!$B$7:$R$2292,12,0)</f>
        <v>3.1324000000000001</v>
      </c>
      <c r="S24" s="61">
        <f t="shared" si="7"/>
        <v>16</v>
      </c>
      <c r="T24" s="60">
        <f>VLOOKUP($A24,'Return Data'!$B$7:$R$2292,13,0)</f>
        <v>3.0116000000000001</v>
      </c>
      <c r="U24" s="61">
        <f t="shared" si="8"/>
        <v>18</v>
      </c>
      <c r="V24" s="60">
        <f>VLOOKUP($A24,'Return Data'!$B$7:$R$2292,17,0)</f>
        <v>3.4055</v>
      </c>
      <c r="W24" s="61">
        <f t="shared" si="9"/>
        <v>19</v>
      </c>
      <c r="X24" s="60">
        <f>VLOOKUP($A24,'Return Data'!$B$7:$R$2292,14,0)</f>
        <v>4.5461</v>
      </c>
      <c r="Y24" s="61">
        <f t="shared" si="10"/>
        <v>20</v>
      </c>
      <c r="Z24" s="60">
        <f>VLOOKUP($A24,'Return Data'!$B$7:$R$2292,16,0)</f>
        <v>4.3975</v>
      </c>
      <c r="AA24" s="62">
        <f t="shared" si="11"/>
        <v>22</v>
      </c>
    </row>
    <row r="25" spans="1:27" x14ac:dyDescent="0.3">
      <c r="A25" s="58" t="s">
        <v>997</v>
      </c>
      <c r="B25" s="59">
        <f>VLOOKUP($A25,'Return Data'!$B$7:$R$2292,3,0)</f>
        <v>44777</v>
      </c>
      <c r="C25" s="60">
        <f>VLOOKUP($A25,'Return Data'!$B$7:$R$2292,4,0)</f>
        <v>3076.6995000000002</v>
      </c>
      <c r="D25" s="60">
        <f>VLOOKUP($A25,'Return Data'!$B$7:$R$2292,5,0)</f>
        <v>8.6326000000000001</v>
      </c>
      <c r="E25" s="61">
        <f t="shared" si="0"/>
        <v>6</v>
      </c>
      <c r="F25" s="60">
        <f>VLOOKUP($A25,'Return Data'!$B$7:$R$2292,6,0)</f>
        <v>6.4579000000000004</v>
      </c>
      <c r="G25" s="61">
        <f t="shared" si="1"/>
        <v>19</v>
      </c>
      <c r="H25" s="60">
        <f>VLOOKUP($A25,'Return Data'!$B$7:$R$2292,7,0)</f>
        <v>7.3380000000000001</v>
      </c>
      <c r="I25" s="61">
        <f t="shared" si="2"/>
        <v>17</v>
      </c>
      <c r="J25" s="60">
        <f>VLOOKUP($A25,'Return Data'!$B$7:$R$2292,8,0)</f>
        <v>5.1863000000000001</v>
      </c>
      <c r="K25" s="61">
        <f t="shared" si="3"/>
        <v>21</v>
      </c>
      <c r="L25" s="60">
        <f>VLOOKUP($A25,'Return Data'!$B$7:$R$2292,9,0)</f>
        <v>5.6127000000000002</v>
      </c>
      <c r="M25" s="61">
        <f t="shared" si="4"/>
        <v>12</v>
      </c>
      <c r="N25" s="60">
        <f>VLOOKUP($A25,'Return Data'!$B$7:$R$2292,10,0)</f>
        <v>4.1430999999999996</v>
      </c>
      <c r="O25" s="61">
        <f t="shared" si="5"/>
        <v>8</v>
      </c>
      <c r="P25" s="60">
        <f>VLOOKUP($A25,'Return Data'!$B$7:$R$2292,11,0)</f>
        <v>3.5244</v>
      </c>
      <c r="Q25" s="61">
        <f t="shared" si="6"/>
        <v>7</v>
      </c>
      <c r="R25" s="60">
        <f>VLOOKUP($A25,'Return Data'!$B$7:$R$2292,12,0)</f>
        <v>3.4531000000000001</v>
      </c>
      <c r="S25" s="61">
        <f t="shared" si="7"/>
        <v>7</v>
      </c>
      <c r="T25" s="60">
        <f>VLOOKUP($A25,'Return Data'!$B$7:$R$2292,13,0)</f>
        <v>3.4470999999999998</v>
      </c>
      <c r="U25" s="61">
        <f t="shared" si="8"/>
        <v>4</v>
      </c>
      <c r="V25" s="60">
        <f>VLOOKUP($A25,'Return Data'!$B$7:$R$2292,17,0)</f>
        <v>4.2771999999999997</v>
      </c>
      <c r="W25" s="61">
        <f t="shared" si="9"/>
        <v>3</v>
      </c>
      <c r="X25" s="60">
        <f>VLOOKUP($A25,'Return Data'!$B$7:$R$2292,14,0)</f>
        <v>5.6250999999999998</v>
      </c>
      <c r="Y25" s="61">
        <f t="shared" si="10"/>
        <v>4</v>
      </c>
      <c r="Z25" s="60">
        <f>VLOOKUP($A25,'Return Data'!$B$7:$R$2292,16,0)</f>
        <v>7.5777000000000001</v>
      </c>
      <c r="AA25" s="62">
        <f t="shared" si="11"/>
        <v>3</v>
      </c>
    </row>
    <row r="26" spans="1:27" x14ac:dyDescent="0.3">
      <c r="A26" s="58" t="s">
        <v>999</v>
      </c>
      <c r="B26" s="59">
        <f>VLOOKUP($A26,'Return Data'!$B$7:$R$2292,3,0)</f>
        <v>44777</v>
      </c>
      <c r="C26" s="60">
        <f>VLOOKUP($A26,'Return Data'!$B$7:$R$2292,4,0)</f>
        <v>24.366599999999998</v>
      </c>
      <c r="D26" s="60">
        <f>VLOOKUP($A26,'Return Data'!$B$7:$R$2292,5,0)</f>
        <v>13.036799999999999</v>
      </c>
      <c r="E26" s="61">
        <f t="shared" si="0"/>
        <v>3</v>
      </c>
      <c r="F26" s="60">
        <f>VLOOKUP($A26,'Return Data'!$B$7:$R$2292,6,0)</f>
        <v>8.6442999999999994</v>
      </c>
      <c r="G26" s="61">
        <f t="shared" si="1"/>
        <v>3</v>
      </c>
      <c r="H26" s="60">
        <f>VLOOKUP($A26,'Return Data'!$B$7:$R$2292,7,0)</f>
        <v>8.9603000000000002</v>
      </c>
      <c r="I26" s="61">
        <f t="shared" si="2"/>
        <v>3</v>
      </c>
      <c r="J26" s="60">
        <f>VLOOKUP($A26,'Return Data'!$B$7:$R$2292,8,0)</f>
        <v>6.4249000000000001</v>
      </c>
      <c r="K26" s="61">
        <f t="shared" si="3"/>
        <v>6</v>
      </c>
      <c r="L26" s="60">
        <f>VLOOKUP($A26,'Return Data'!$B$7:$R$2292,9,0)</f>
        <v>5.6516000000000002</v>
      </c>
      <c r="M26" s="61">
        <f t="shared" si="4"/>
        <v>11</v>
      </c>
      <c r="N26" s="60">
        <f>VLOOKUP($A26,'Return Data'!$B$7:$R$2292,10,0)</f>
        <v>4.1974999999999998</v>
      </c>
      <c r="O26" s="61">
        <f t="shared" si="5"/>
        <v>7</v>
      </c>
      <c r="P26" s="60">
        <f>VLOOKUP($A26,'Return Data'!$B$7:$R$2292,11,0)</f>
        <v>3.6328999999999998</v>
      </c>
      <c r="Q26" s="61">
        <f t="shared" si="6"/>
        <v>3</v>
      </c>
      <c r="R26" s="60">
        <f>VLOOKUP($A26,'Return Data'!$B$7:$R$2292,12,0)</f>
        <v>3.3100999999999998</v>
      </c>
      <c r="S26" s="61">
        <f t="shared" si="7"/>
        <v>10</v>
      </c>
      <c r="T26" s="60">
        <f>VLOOKUP($A26,'Return Data'!$B$7:$R$2292,13,0)</f>
        <v>3.0849000000000002</v>
      </c>
      <c r="U26" s="61">
        <f t="shared" si="8"/>
        <v>15</v>
      </c>
      <c r="V26" s="60">
        <f>VLOOKUP($A26,'Return Data'!$B$7:$R$2292,17,0)</f>
        <v>3.6511</v>
      </c>
      <c r="W26" s="61">
        <f t="shared" si="9"/>
        <v>12</v>
      </c>
      <c r="X26" s="60">
        <f>VLOOKUP($A26,'Return Data'!$B$7:$R$2292,14,0)</f>
        <v>3.6642999999999999</v>
      </c>
      <c r="Y26" s="61">
        <f t="shared" si="10"/>
        <v>22</v>
      </c>
      <c r="Z26" s="60">
        <f>VLOOKUP($A26,'Return Data'!$B$7:$R$2292,16,0)</f>
        <v>6.0636999999999999</v>
      </c>
      <c r="AA26" s="62">
        <f t="shared" si="11"/>
        <v>19</v>
      </c>
    </row>
    <row r="27" spans="1:27" x14ac:dyDescent="0.3">
      <c r="A27" s="58" t="s">
        <v>2037</v>
      </c>
      <c r="B27" s="59">
        <f>VLOOKUP($A27,'Return Data'!$B$7:$R$2292,3,0)</f>
        <v>44777</v>
      </c>
      <c r="C27" s="60">
        <f>VLOOKUP($A27,'Return Data'!$B$7:$R$2292,4,0)</f>
        <v>2872.9893000000002</v>
      </c>
      <c r="D27" s="60">
        <f>VLOOKUP($A27,'Return Data'!$B$7:$R$2292,5,0)</f>
        <v>7.6599000000000004</v>
      </c>
      <c r="E27" s="61">
        <f t="shared" si="0"/>
        <v>8</v>
      </c>
      <c r="F27" s="60">
        <f>VLOOKUP($A27,'Return Data'!$B$7:$R$2292,6,0)</f>
        <v>7.3845000000000001</v>
      </c>
      <c r="G27" s="61">
        <f t="shared" si="1"/>
        <v>9</v>
      </c>
      <c r="H27" s="60">
        <f>VLOOKUP($A27,'Return Data'!$B$7:$R$2292,7,0)</f>
        <v>7.7518000000000002</v>
      </c>
      <c r="I27" s="61">
        <f t="shared" si="2"/>
        <v>16</v>
      </c>
      <c r="J27" s="60">
        <f>VLOOKUP($A27,'Return Data'!$B$7:$R$2292,8,0)</f>
        <v>5.6410999999999998</v>
      </c>
      <c r="K27" s="61">
        <f t="shared" si="3"/>
        <v>13</v>
      </c>
      <c r="L27" s="60">
        <f>VLOOKUP($A27,'Return Data'!$B$7:$R$2292,9,0)</f>
        <v>5.3101000000000003</v>
      </c>
      <c r="M27" s="61">
        <f t="shared" si="4"/>
        <v>16</v>
      </c>
      <c r="N27" s="60">
        <f>VLOOKUP($A27,'Return Data'!$B$7:$R$2292,10,0)</f>
        <v>3.7282999999999999</v>
      </c>
      <c r="O27" s="61">
        <f t="shared" si="5"/>
        <v>17</v>
      </c>
      <c r="P27" s="60">
        <f>VLOOKUP($A27,'Return Data'!$B$7:$R$2292,11,0)</f>
        <v>3.1640999999999999</v>
      </c>
      <c r="Q27" s="61">
        <f t="shared" si="6"/>
        <v>17</v>
      </c>
      <c r="R27" s="60">
        <f>VLOOKUP($A27,'Return Data'!$B$7:$R$2292,12,0)</f>
        <v>3.1282000000000001</v>
      </c>
      <c r="S27" s="61">
        <f t="shared" si="7"/>
        <v>17</v>
      </c>
      <c r="T27" s="60">
        <f>VLOOKUP($A27,'Return Data'!$B$7:$R$2292,13,0)</f>
        <v>3.0741000000000001</v>
      </c>
      <c r="U27" s="61">
        <f t="shared" si="8"/>
        <v>16</v>
      </c>
      <c r="V27" s="60">
        <f>VLOOKUP($A27,'Return Data'!$B$7:$R$2292,17,0)</f>
        <v>3.4102000000000001</v>
      </c>
      <c r="W27" s="61">
        <f t="shared" si="9"/>
        <v>18</v>
      </c>
      <c r="X27" s="60">
        <f>VLOOKUP($A27,'Return Data'!$B$7:$R$2292,14,0)</f>
        <v>4.8944000000000001</v>
      </c>
      <c r="Y27" s="61">
        <f t="shared" si="10"/>
        <v>16</v>
      </c>
      <c r="Z27" s="60">
        <f>VLOOKUP($A27,'Return Data'!$B$7:$R$2292,16,0)</f>
        <v>7.2712000000000003</v>
      </c>
      <c r="AA27" s="62">
        <f t="shared" si="11"/>
        <v>10</v>
      </c>
    </row>
    <row r="28" spans="1:27" x14ac:dyDescent="0.3">
      <c r="A28" s="58" t="s">
        <v>1919</v>
      </c>
      <c r="B28" s="59">
        <f>VLOOKUP($A28,'Return Data'!$B$7:$R$2292,3,0)</f>
        <v>44777</v>
      </c>
      <c r="C28" s="60">
        <f>VLOOKUP($A28,'Return Data'!$B$7:$R$2292,4,0)</f>
        <v>2856.0322999999999</v>
      </c>
      <c r="D28" s="60">
        <f>VLOOKUP($A28,'Return Data'!$B$7:$R$2292,5,0)</f>
        <v>1.4160999999999999</v>
      </c>
      <c r="E28" s="61">
        <f t="shared" si="0"/>
        <v>21</v>
      </c>
      <c r="F28" s="60">
        <f>VLOOKUP($A28,'Return Data'!$B$7:$R$2292,6,0)</f>
        <v>8.1911000000000005</v>
      </c>
      <c r="G28" s="61">
        <f t="shared" si="1"/>
        <v>5</v>
      </c>
      <c r="H28" s="60">
        <f>VLOOKUP($A28,'Return Data'!$B$7:$R$2292,7,0)</f>
        <v>5.4356999999999998</v>
      </c>
      <c r="I28" s="61">
        <f t="shared" si="2"/>
        <v>21</v>
      </c>
      <c r="J28" s="60">
        <f>VLOOKUP($A28,'Return Data'!$B$7:$R$2292,8,0)</f>
        <v>4.9478999999999997</v>
      </c>
      <c r="K28" s="61">
        <f t="shared" si="3"/>
        <v>22</v>
      </c>
      <c r="L28" s="60">
        <f>VLOOKUP($A28,'Return Data'!$B$7:$R$2292,9,0)</f>
        <v>4.1417000000000002</v>
      </c>
      <c r="M28" s="61">
        <f t="shared" si="4"/>
        <v>23</v>
      </c>
      <c r="N28" s="60">
        <f>VLOOKUP($A28,'Return Data'!$B$7:$R$2292,10,0)</f>
        <v>3.5709</v>
      </c>
      <c r="O28" s="61">
        <f t="shared" si="5"/>
        <v>20</v>
      </c>
      <c r="P28" s="60">
        <f>VLOOKUP($A28,'Return Data'!$B$7:$R$2292,11,0)</f>
        <v>3.3323999999999998</v>
      </c>
      <c r="Q28" s="61">
        <f t="shared" si="6"/>
        <v>15</v>
      </c>
      <c r="R28" s="60">
        <f>VLOOKUP($A28,'Return Data'!$B$7:$R$2292,12,0)</f>
        <v>3.2492000000000001</v>
      </c>
      <c r="S28" s="61">
        <f t="shared" si="7"/>
        <v>13</v>
      </c>
      <c r="T28" s="60">
        <f>VLOOKUP($A28,'Return Data'!$B$7:$R$2292,13,0)</f>
        <v>3.1629999999999998</v>
      </c>
      <c r="U28" s="61">
        <f t="shared" si="8"/>
        <v>10</v>
      </c>
      <c r="V28" s="60">
        <f>VLOOKUP($A28,'Return Data'!$B$7:$R$2292,17,0)</f>
        <v>3.4365999999999999</v>
      </c>
      <c r="W28" s="61">
        <f t="shared" si="9"/>
        <v>16</v>
      </c>
      <c r="X28" s="60">
        <f>VLOOKUP($A28,'Return Data'!$B$7:$R$2292,14,0)</f>
        <v>4.3208000000000002</v>
      </c>
      <c r="Y28" s="61">
        <f t="shared" si="10"/>
        <v>21</v>
      </c>
      <c r="Z28" s="60">
        <f>VLOOKUP($A28,'Return Data'!$B$7:$R$2292,16,0)</f>
        <v>6.0385</v>
      </c>
      <c r="AA28" s="62">
        <f t="shared" si="11"/>
        <v>20</v>
      </c>
    </row>
    <row r="29" spans="1:27" x14ac:dyDescent="0.3">
      <c r="A29" s="58" t="s">
        <v>1003</v>
      </c>
      <c r="B29" s="59">
        <f>VLOOKUP($A29,'Return Data'!$B$7:$R$2292,3,0)</f>
        <v>44777</v>
      </c>
      <c r="C29" s="60">
        <f>VLOOKUP($A29,'Return Data'!$B$7:$R$2292,4,0)</f>
        <v>3227.5812999999998</v>
      </c>
      <c r="D29" s="60">
        <f>VLOOKUP($A29,'Return Data'!$B$7:$R$2292,5,0)</f>
        <v>14.0871</v>
      </c>
      <c r="E29" s="61">
        <f t="shared" si="0"/>
        <v>2</v>
      </c>
      <c r="F29" s="60">
        <f>VLOOKUP($A29,'Return Data'!$B$7:$R$2292,6,0)</f>
        <v>9.4030000000000005</v>
      </c>
      <c r="G29" s="61">
        <f t="shared" si="1"/>
        <v>1</v>
      </c>
      <c r="H29" s="60">
        <f>VLOOKUP($A29,'Return Data'!$B$7:$R$2292,7,0)</f>
        <v>8.7738999999999994</v>
      </c>
      <c r="I29" s="61">
        <f t="shared" si="2"/>
        <v>4</v>
      </c>
      <c r="J29" s="60">
        <f>VLOOKUP($A29,'Return Data'!$B$7:$R$2292,8,0)</f>
        <v>6.7507999999999999</v>
      </c>
      <c r="K29" s="61">
        <f t="shared" si="3"/>
        <v>2</v>
      </c>
      <c r="L29" s="60">
        <f>VLOOKUP($A29,'Return Data'!$B$7:$R$2292,9,0)</f>
        <v>6.0140000000000002</v>
      </c>
      <c r="M29" s="61">
        <f t="shared" si="4"/>
        <v>7</v>
      </c>
      <c r="N29" s="60">
        <f>VLOOKUP($A29,'Return Data'!$B$7:$R$2292,10,0)</f>
        <v>4.3120000000000003</v>
      </c>
      <c r="O29" s="61">
        <f t="shared" si="5"/>
        <v>4</v>
      </c>
      <c r="P29" s="60">
        <f>VLOOKUP($A29,'Return Data'!$B$7:$R$2292,11,0)</f>
        <v>3.5121000000000002</v>
      </c>
      <c r="Q29" s="61">
        <f t="shared" si="6"/>
        <v>9</v>
      </c>
      <c r="R29" s="60">
        <f>VLOOKUP($A29,'Return Data'!$B$7:$R$2292,12,0)</f>
        <v>3.4643999999999999</v>
      </c>
      <c r="S29" s="61">
        <f t="shared" si="7"/>
        <v>6</v>
      </c>
      <c r="T29" s="60">
        <f>VLOOKUP($A29,'Return Data'!$B$7:$R$2292,13,0)</f>
        <v>3.3847999999999998</v>
      </c>
      <c r="U29" s="61">
        <f t="shared" si="8"/>
        <v>5</v>
      </c>
      <c r="V29" s="60">
        <f>VLOOKUP($A29,'Return Data'!$B$7:$R$2292,17,0)</f>
        <v>3.9108999999999998</v>
      </c>
      <c r="W29" s="61">
        <f t="shared" si="9"/>
        <v>8</v>
      </c>
      <c r="X29" s="60">
        <f>VLOOKUP($A29,'Return Data'!$B$7:$R$2292,14,0)</f>
        <v>5.3367000000000004</v>
      </c>
      <c r="Y29" s="61">
        <f t="shared" si="10"/>
        <v>11</v>
      </c>
      <c r="Z29" s="60">
        <f>VLOOKUP($A29,'Return Data'!$B$7:$R$2292,16,0)</f>
        <v>7.1703000000000001</v>
      </c>
      <c r="AA29" s="62">
        <f t="shared" si="11"/>
        <v>15</v>
      </c>
    </row>
    <row r="30" spans="1:27" x14ac:dyDescent="0.3">
      <c r="A30" s="58" t="s">
        <v>1004</v>
      </c>
      <c r="B30" s="59">
        <f>VLOOKUP($A30,'Return Data'!$B$7:$R$2292,3,0)</f>
        <v>0</v>
      </c>
      <c r="C30" s="60">
        <f>VLOOKUP($A30,'Return Data'!$B$7:$R$2292,4,0)</f>
        <v>0</v>
      </c>
      <c r="D30" s="60">
        <f>VLOOKUP($A30,'Return Data'!$B$7:$R$2292,5,0)</f>
        <v>0</v>
      </c>
      <c r="E30" s="61">
        <f t="shared" si="0"/>
        <v>22</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44777</v>
      </c>
      <c r="C31" s="60">
        <f>VLOOKUP($A31,'Return Data'!$B$7:$R$2292,4,0)</f>
        <v>2890.7539000000002</v>
      </c>
      <c r="D31" s="60">
        <f>VLOOKUP($A31,'Return Data'!$B$7:$R$2292,5,0)</f>
        <v>6.0971000000000002</v>
      </c>
      <c r="E31" s="61">
        <f t="shared" si="0"/>
        <v>13</v>
      </c>
      <c r="F31" s="60">
        <f>VLOOKUP($A31,'Return Data'!$B$7:$R$2292,6,0)</f>
        <v>7.1486999999999998</v>
      </c>
      <c r="G31" s="61">
        <f t="shared" si="1"/>
        <v>11</v>
      </c>
      <c r="H31" s="60">
        <f>VLOOKUP($A31,'Return Data'!$B$7:$R$2292,7,0)</f>
        <v>8.4047000000000001</v>
      </c>
      <c r="I31" s="61">
        <f t="shared" si="2"/>
        <v>6</v>
      </c>
      <c r="J31" s="60">
        <f>VLOOKUP($A31,'Return Data'!$B$7:$R$2292,8,0)</f>
        <v>6.5704000000000002</v>
      </c>
      <c r="K31" s="61">
        <f t="shared" si="3"/>
        <v>4</v>
      </c>
      <c r="L31" s="60">
        <f>VLOOKUP($A31,'Return Data'!$B$7:$R$2292,9,0)</f>
        <v>5.7965</v>
      </c>
      <c r="M31" s="61">
        <f t="shared" si="4"/>
        <v>10</v>
      </c>
      <c r="N31" s="60">
        <f>VLOOKUP($A31,'Return Data'!$B$7:$R$2292,10,0)</f>
        <v>4.6611000000000002</v>
      </c>
      <c r="O31" s="61">
        <f t="shared" si="5"/>
        <v>1</v>
      </c>
      <c r="P31" s="60">
        <f>VLOOKUP($A31,'Return Data'!$B$7:$R$2292,11,0)</f>
        <v>3.9691999999999998</v>
      </c>
      <c r="Q31" s="61">
        <f t="shared" si="6"/>
        <v>2</v>
      </c>
      <c r="R31" s="60">
        <f>VLOOKUP($A31,'Return Data'!$B$7:$R$2292,12,0)</f>
        <v>3.6867999999999999</v>
      </c>
      <c r="S31" s="61">
        <f t="shared" si="7"/>
        <v>2</v>
      </c>
      <c r="T31" s="60">
        <f>VLOOKUP($A31,'Return Data'!$B$7:$R$2292,13,0)</f>
        <v>8.8115000000000006</v>
      </c>
      <c r="U31" s="61">
        <f t="shared" si="8"/>
        <v>2</v>
      </c>
      <c r="V31" s="60">
        <f>VLOOKUP($A31,'Return Data'!$B$7:$R$2292,17,0)</f>
        <v>6.5407999999999999</v>
      </c>
      <c r="W31" s="61">
        <f t="shared" si="9"/>
        <v>2</v>
      </c>
      <c r="X31" s="60">
        <f>VLOOKUP($A31,'Return Data'!$B$7:$R$2292,14,0)</f>
        <v>7.1407999999999996</v>
      </c>
      <c r="Y31" s="61">
        <f>RANK(X31,X$8:X$31,0)</f>
        <v>3</v>
      </c>
      <c r="Z31" s="60">
        <f>VLOOKUP($A31,'Return Data'!$B$7:$R$2292,16,0)</f>
        <v>7.1877000000000004</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6.2526583333333337</v>
      </c>
      <c r="E33" s="69"/>
      <c r="F33" s="70">
        <f>AVERAGE(F8:F31)</f>
        <v>6.3987208333333321</v>
      </c>
      <c r="G33" s="69"/>
      <c r="H33" s="70">
        <f>AVERAGE(H8:H31)</f>
        <v>7.2438708333333324</v>
      </c>
      <c r="I33" s="69"/>
      <c r="J33" s="70">
        <f>AVERAGE(J8:J31)</f>
        <v>5.6645750000000001</v>
      </c>
      <c r="K33" s="69"/>
      <c r="L33" s="70">
        <f>AVERAGE(L8:L31)</f>
        <v>5.3761041666666669</v>
      </c>
      <c r="M33" s="69"/>
      <c r="N33" s="70">
        <f>AVERAGE(N8:N31)</f>
        <v>3.7311375000000009</v>
      </c>
      <c r="O33" s="69"/>
      <c r="P33" s="70">
        <f>AVERAGE(P8:P31)</f>
        <v>4.8513000000000011</v>
      </c>
      <c r="Q33" s="69"/>
      <c r="R33" s="70">
        <f>AVERAGE(R8:R31)</f>
        <v>4.4788916666666676</v>
      </c>
      <c r="S33" s="69"/>
      <c r="T33" s="70">
        <f>AVERAGE(T8:T31)</f>
        <v>4.6390208333333325</v>
      </c>
      <c r="U33" s="69"/>
      <c r="V33" s="70">
        <f>AVERAGE(V8:V31)</f>
        <v>4.4676375000000004</v>
      </c>
      <c r="W33" s="69"/>
      <c r="X33" s="70">
        <f>AVERAGE(X8:X31)</f>
        <v>5.5759478260869573</v>
      </c>
      <c r="Y33" s="69"/>
      <c r="Z33" s="70">
        <f>AVERAGE(Z8:Z31)</f>
        <v>6.6325916666666664</v>
      </c>
      <c r="AA33" s="71"/>
    </row>
    <row r="34" spans="1:27" x14ac:dyDescent="0.3">
      <c r="A34" s="68" t="s">
        <v>28</v>
      </c>
      <c r="B34" s="69"/>
      <c r="C34" s="69"/>
      <c r="D34" s="70">
        <f>MIN(D8:D31)</f>
        <v>-3.9714</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3.5771000000000002</v>
      </c>
      <c r="Y34" s="69"/>
      <c r="Z34" s="70">
        <f>MIN(Z8:Z31)</f>
        <v>0</v>
      </c>
      <c r="AA34" s="71"/>
    </row>
    <row r="35" spans="1:27" ht="15" thickBot="1" x14ac:dyDescent="0.35">
      <c r="A35" s="72" t="s">
        <v>29</v>
      </c>
      <c r="B35" s="73"/>
      <c r="C35" s="73"/>
      <c r="D35" s="74">
        <f>MAX(D8:D31)</f>
        <v>19.953199999999999</v>
      </c>
      <c r="E35" s="73"/>
      <c r="F35" s="74">
        <f>MAX(F8:F31)</f>
        <v>9.4030000000000005</v>
      </c>
      <c r="G35" s="73"/>
      <c r="H35" s="74">
        <f>MAX(H8:H31)</f>
        <v>10.825200000000001</v>
      </c>
      <c r="I35" s="73"/>
      <c r="J35" s="74">
        <f>MAX(J8:J31)</f>
        <v>7.6635</v>
      </c>
      <c r="K35" s="73"/>
      <c r="L35" s="74">
        <f>MAX(L8:L31)</f>
        <v>6.7760999999999996</v>
      </c>
      <c r="M35" s="73"/>
      <c r="N35" s="74">
        <f>MAX(N8:N31)</f>
        <v>4.6611000000000002</v>
      </c>
      <c r="O35" s="73"/>
      <c r="P35" s="74">
        <f>MAX(P8:P31)</f>
        <v>44.063200000000002</v>
      </c>
      <c r="Q35" s="73"/>
      <c r="R35" s="74">
        <f>MAX(R8:R31)</f>
        <v>37.430999999999997</v>
      </c>
      <c r="S35" s="73"/>
      <c r="T35" s="74">
        <f>MAX(T8:T31)</f>
        <v>36.798699999999997</v>
      </c>
      <c r="U35" s="73"/>
      <c r="V35" s="74">
        <f>MAX(V8:V31)</f>
        <v>23.710999999999999</v>
      </c>
      <c r="W35" s="73"/>
      <c r="X35" s="74">
        <f>MAX(X8:X31)</f>
        <v>13.549899999999999</v>
      </c>
      <c r="Y35" s="73"/>
      <c r="Z35" s="74">
        <f>MAX(Z8:Z31)</f>
        <v>10.296799999999999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44777</v>
      </c>
      <c r="C8" s="60">
        <f>VLOOKUP($A8,'Return Data'!$B$7:$R$2292,4,0)</f>
        <v>451.2867</v>
      </c>
      <c r="D8" s="60">
        <f>VLOOKUP($A8,'Return Data'!$B$7:$R$2292,5,0)</f>
        <v>4.7159000000000004</v>
      </c>
      <c r="E8" s="61">
        <f t="shared" ref="E8:E33" si="0">RANK(D8,D$8:D$33,0)</f>
        <v>19</v>
      </c>
      <c r="F8" s="60">
        <f>VLOOKUP($A8,'Return Data'!$B$7:$R$2292,6,0)</f>
        <v>6.9622999999999999</v>
      </c>
      <c r="G8" s="61">
        <f t="shared" ref="G8:G33" si="1">RANK(F8,F$8:F$33,0)</f>
        <v>12</v>
      </c>
      <c r="H8" s="60">
        <f>VLOOKUP($A8,'Return Data'!$B$7:$R$2292,7,0)</f>
        <v>8.2372999999999994</v>
      </c>
      <c r="I8" s="61">
        <f t="shared" ref="I8:I33" si="2">RANK(H8,H$8:H$33,0)</f>
        <v>4</v>
      </c>
      <c r="J8" s="60">
        <f>VLOOKUP($A8,'Return Data'!$B$7:$R$2292,8,0)</f>
        <v>5.6936</v>
      </c>
      <c r="K8" s="61">
        <f t="shared" ref="K8:K33" si="3">RANK(J8,J$8:J$33,0)</f>
        <v>10</v>
      </c>
      <c r="L8" s="60">
        <f>VLOOKUP($A8,'Return Data'!$B$7:$R$2292,9,0)</f>
        <v>5.4332000000000003</v>
      </c>
      <c r="M8" s="61">
        <f t="shared" ref="M8:M33" si="4">RANK(L8,L$8:L$33,0)</f>
        <v>8</v>
      </c>
      <c r="N8" s="60">
        <f>VLOOKUP($A8,'Return Data'!$B$7:$R$2292,10,0)</f>
        <v>4.8472</v>
      </c>
      <c r="O8" s="61">
        <f t="shared" ref="O8:O33" si="5">RANK(N8,N$8:N$33,0)</f>
        <v>3</v>
      </c>
      <c r="P8" s="60">
        <f>VLOOKUP($A8,'Return Data'!$B$7:$R$2292,11,0)</f>
        <v>4.2839999999999998</v>
      </c>
      <c r="Q8" s="61">
        <f t="shared" ref="Q8:Q33" si="6">RANK(P8,P$8:P$33,0)</f>
        <v>5</v>
      </c>
      <c r="R8" s="60">
        <f>VLOOKUP($A8,'Return Data'!$B$7:$R$2292,12,0)</f>
        <v>4.2202999999999999</v>
      </c>
      <c r="S8" s="61">
        <f t="shared" ref="S8:S33" si="7">RANK(R8,R$8:R$33,0)</f>
        <v>5</v>
      </c>
      <c r="T8" s="60">
        <f>VLOOKUP($A8,'Return Data'!$B$7:$R$2292,13,0)</f>
        <v>4.0728999999999997</v>
      </c>
      <c r="U8" s="61">
        <f t="shared" ref="U8" si="8">RANK(T8,T$8:T$33,0)</f>
        <v>8</v>
      </c>
      <c r="V8" s="60">
        <f>VLOOKUP($A8,'Return Data'!$B$7:$R$2292,17,0)</f>
        <v>4.4112999999999998</v>
      </c>
      <c r="W8" s="61">
        <f t="shared" ref="W8" si="9">RANK(V8,V$8:V$33,0)</f>
        <v>5</v>
      </c>
      <c r="X8" s="60">
        <f>VLOOKUP($A8,'Return Data'!$B$7:$R$2292,14,0)</f>
        <v>5.6005000000000003</v>
      </c>
      <c r="Y8" s="61">
        <f t="shared" ref="Y8" si="10">RANK(X8,X$8:X$33,0)</f>
        <v>6</v>
      </c>
      <c r="Z8" s="60">
        <f>VLOOKUP($A8,'Return Data'!$B$7:$R$2292,16,0)</f>
        <v>7.8193000000000001</v>
      </c>
      <c r="AA8" s="62">
        <f t="shared" ref="AA8" si="11">RANK(Z8,Z$8:Z$33,0)</f>
        <v>4</v>
      </c>
    </row>
    <row r="9" spans="1:27" x14ac:dyDescent="0.3">
      <c r="A9" s="58" t="s">
        <v>1404</v>
      </c>
      <c r="B9" s="59">
        <f>VLOOKUP($A9,'Return Data'!$B$7:$R$2292,3,0)</f>
        <v>44777</v>
      </c>
      <c r="C9" s="60">
        <f>VLOOKUP($A9,'Return Data'!$B$7:$R$2292,4,0)</f>
        <v>12.6447</v>
      </c>
      <c r="D9" s="60">
        <f>VLOOKUP($A9,'Return Data'!$B$7:$R$2292,5,0)</f>
        <v>4.9078999999999997</v>
      </c>
      <c r="E9" s="61">
        <f t="shared" si="0"/>
        <v>18</v>
      </c>
      <c r="F9" s="60">
        <f>VLOOKUP($A9,'Return Data'!$B$7:$R$2292,6,0)</f>
        <v>6.8353999999999999</v>
      </c>
      <c r="G9" s="61">
        <f t="shared" si="1"/>
        <v>13</v>
      </c>
      <c r="H9" s="60">
        <f>VLOOKUP($A9,'Return Data'!$B$7:$R$2292,7,0)</f>
        <v>7.9295</v>
      </c>
      <c r="I9" s="61">
        <f t="shared" si="2"/>
        <v>7</v>
      </c>
      <c r="J9" s="60">
        <f>VLOOKUP($A9,'Return Data'!$B$7:$R$2292,8,0)</f>
        <v>5.8067000000000002</v>
      </c>
      <c r="K9" s="61">
        <f t="shared" si="3"/>
        <v>5</v>
      </c>
      <c r="L9" s="60">
        <f>VLOOKUP($A9,'Return Data'!$B$7:$R$2292,9,0)</f>
        <v>5.6417999999999999</v>
      </c>
      <c r="M9" s="61">
        <f t="shared" si="4"/>
        <v>3</v>
      </c>
      <c r="N9" s="60">
        <f>VLOOKUP($A9,'Return Data'!$B$7:$R$2292,10,0)</f>
        <v>4.8432000000000004</v>
      </c>
      <c r="O9" s="61">
        <f t="shared" si="5"/>
        <v>4</v>
      </c>
      <c r="P9" s="60">
        <f>VLOOKUP($A9,'Return Data'!$B$7:$R$2292,11,0)</f>
        <v>4.4231999999999996</v>
      </c>
      <c r="Q9" s="61">
        <f t="shared" si="6"/>
        <v>3</v>
      </c>
      <c r="R9" s="60">
        <f>VLOOKUP($A9,'Return Data'!$B$7:$R$2292,12,0)</f>
        <v>4.2697000000000003</v>
      </c>
      <c r="S9" s="61">
        <f t="shared" si="7"/>
        <v>4</v>
      </c>
      <c r="T9" s="60">
        <f>VLOOKUP($A9,'Return Data'!$B$7:$R$2292,13,0)</f>
        <v>4.1289999999999996</v>
      </c>
      <c r="U9" s="61">
        <f t="shared" ref="U9:U33" si="12">RANK(T9,T$8:T$33,0)</f>
        <v>7</v>
      </c>
      <c r="V9" s="60">
        <f>VLOOKUP($A9,'Return Data'!$B$7:$R$2292,17,0)</f>
        <v>4.3735999999999997</v>
      </c>
      <c r="W9" s="61">
        <f t="shared" ref="W9:W33" si="13">RANK(V9,V$8:V$33,0)</f>
        <v>6</v>
      </c>
      <c r="X9" s="60">
        <f>VLOOKUP($A9,'Return Data'!$B$7:$R$2292,14,0)</f>
        <v>5.3433000000000002</v>
      </c>
      <c r="Y9" s="61">
        <f t="shared" ref="Y9:Y32" si="14">RANK(X9,X$8:X$33,0)</f>
        <v>7</v>
      </c>
      <c r="Z9" s="60">
        <f>VLOOKUP($A9,'Return Data'!$B$7:$R$2292,16,0)</f>
        <v>6.1992000000000003</v>
      </c>
      <c r="AA9" s="62">
        <f t="shared" ref="AA9:AA33" si="15">RANK(Z9,Z$8:Z$33,0)</f>
        <v>16</v>
      </c>
    </row>
    <row r="10" spans="1:27" x14ac:dyDescent="0.3">
      <c r="A10" s="58" t="s">
        <v>1992</v>
      </c>
      <c r="B10" s="59">
        <f>VLOOKUP($A10,'Return Data'!$B$7:$R$2292,3,0)</f>
        <v>44777</v>
      </c>
      <c r="C10" s="60">
        <f>VLOOKUP($A10,'Return Data'!$B$7:$R$2292,4,0)</f>
        <v>1267.8795</v>
      </c>
      <c r="D10" s="60">
        <f>VLOOKUP($A10,'Return Data'!$B$7:$R$2292,5,0)</f>
        <v>0.71679999999999999</v>
      </c>
      <c r="E10" s="61">
        <f t="shared" si="0"/>
        <v>25</v>
      </c>
      <c r="F10" s="60">
        <f>VLOOKUP($A10,'Return Data'!$B$7:$R$2292,6,0)</f>
        <v>6.1359000000000004</v>
      </c>
      <c r="G10" s="61">
        <f t="shared" si="1"/>
        <v>21</v>
      </c>
      <c r="H10" s="60">
        <f>VLOOKUP($A10,'Return Data'!$B$7:$R$2292,7,0)</f>
        <v>7.5096999999999996</v>
      </c>
      <c r="I10" s="61">
        <f t="shared" si="2"/>
        <v>13</v>
      </c>
      <c r="J10" s="60">
        <f>VLOOKUP($A10,'Return Data'!$B$7:$R$2292,8,0)</f>
        <v>5.7892000000000001</v>
      </c>
      <c r="K10" s="61">
        <f t="shared" si="3"/>
        <v>7</v>
      </c>
      <c r="L10" s="60">
        <f>VLOOKUP($A10,'Return Data'!$B$7:$R$2292,9,0)</f>
        <v>6.1006999999999998</v>
      </c>
      <c r="M10" s="61">
        <f t="shared" si="4"/>
        <v>1</v>
      </c>
      <c r="N10" s="60">
        <f>VLOOKUP($A10,'Return Data'!$B$7:$R$2292,10,0)</f>
        <v>4.6829999999999998</v>
      </c>
      <c r="O10" s="61">
        <f t="shared" si="5"/>
        <v>7</v>
      </c>
      <c r="P10" s="60">
        <f>VLOOKUP($A10,'Return Data'!$B$7:$R$2292,11,0)</f>
        <v>4.1355000000000004</v>
      </c>
      <c r="Q10" s="61">
        <f t="shared" si="6"/>
        <v>10</v>
      </c>
      <c r="R10" s="60">
        <f>VLOOKUP($A10,'Return Data'!$B$7:$R$2292,12,0)</f>
        <v>4.1632999999999996</v>
      </c>
      <c r="S10" s="61">
        <f t="shared" si="7"/>
        <v>6</v>
      </c>
      <c r="T10" s="60">
        <f>VLOOKUP($A10,'Return Data'!$B$7:$R$2292,13,0)</f>
        <v>4.0186000000000002</v>
      </c>
      <c r="U10" s="61">
        <f t="shared" si="12"/>
        <v>10</v>
      </c>
      <c r="V10" s="60">
        <f>VLOOKUP($A10,'Return Data'!$B$7:$R$2292,17,0)</f>
        <v>3.99</v>
      </c>
      <c r="W10" s="61">
        <f t="shared" si="13"/>
        <v>12</v>
      </c>
      <c r="X10" s="60">
        <f>VLOOKUP($A10,'Return Data'!$B$7:$R$2292,14,0)</f>
        <v>4.7995999999999999</v>
      </c>
      <c r="Y10" s="61">
        <f t="shared" si="14"/>
        <v>15</v>
      </c>
      <c r="Z10" s="60">
        <f>VLOOKUP($A10,'Return Data'!$B$7:$R$2292,16,0)</f>
        <v>5.8452000000000002</v>
      </c>
      <c r="AA10" s="62">
        <f t="shared" si="15"/>
        <v>18</v>
      </c>
    </row>
    <row r="11" spans="1:27" x14ac:dyDescent="0.3">
      <c r="A11" s="58" t="s">
        <v>2044</v>
      </c>
      <c r="B11" s="59">
        <f>VLOOKUP($A11,'Return Data'!$B$7:$R$2292,3,0)</f>
        <v>44777</v>
      </c>
      <c r="C11" s="60">
        <f>VLOOKUP($A11,'Return Data'!$B$7:$R$2292,4,0)</f>
        <v>2693.0628999999999</v>
      </c>
      <c r="D11" s="60">
        <f>VLOOKUP($A11,'Return Data'!$B$7:$R$2292,5,0)</f>
        <v>5.2648999999999999</v>
      </c>
      <c r="E11" s="61">
        <f t="shared" si="0"/>
        <v>13</v>
      </c>
      <c r="F11" s="60">
        <f>VLOOKUP($A11,'Return Data'!$B$7:$R$2292,6,0)</f>
        <v>7.3132999999999999</v>
      </c>
      <c r="G11" s="61">
        <f t="shared" si="1"/>
        <v>6</v>
      </c>
      <c r="H11" s="60">
        <f>VLOOKUP($A11,'Return Data'!$B$7:$R$2292,7,0)</f>
        <v>7.5560999999999998</v>
      </c>
      <c r="I11" s="61">
        <f t="shared" si="2"/>
        <v>12</v>
      </c>
      <c r="J11" s="60">
        <f>VLOOKUP($A11,'Return Data'!$B$7:$R$2292,8,0)</f>
        <v>5.5262000000000002</v>
      </c>
      <c r="K11" s="61">
        <f t="shared" si="3"/>
        <v>16</v>
      </c>
      <c r="L11" s="60">
        <f>VLOOKUP($A11,'Return Data'!$B$7:$R$2292,9,0)</f>
        <v>5.1748000000000003</v>
      </c>
      <c r="M11" s="61">
        <f t="shared" si="4"/>
        <v>17</v>
      </c>
      <c r="N11" s="60">
        <f>VLOOKUP($A11,'Return Data'!$B$7:$R$2292,10,0)</f>
        <v>4.2652000000000001</v>
      </c>
      <c r="O11" s="61">
        <f t="shared" si="5"/>
        <v>22</v>
      </c>
      <c r="P11" s="60">
        <f>VLOOKUP($A11,'Return Data'!$B$7:$R$2292,11,0)</f>
        <v>3.7601</v>
      </c>
      <c r="Q11" s="61">
        <f t="shared" si="6"/>
        <v>24</v>
      </c>
      <c r="R11" s="60">
        <f>VLOOKUP($A11,'Return Data'!$B$7:$R$2292,12,0)</f>
        <v>3.7423999999999999</v>
      </c>
      <c r="S11" s="61">
        <f t="shared" si="7"/>
        <v>21</v>
      </c>
      <c r="T11" s="60">
        <f>VLOOKUP($A11,'Return Data'!$B$7:$R$2292,13,0)</f>
        <v>3.5756000000000001</v>
      </c>
      <c r="U11" s="61">
        <f t="shared" si="12"/>
        <v>23</v>
      </c>
      <c r="V11" s="60">
        <f>VLOOKUP($A11,'Return Data'!$B$7:$R$2292,17,0)</f>
        <v>3.5657000000000001</v>
      </c>
      <c r="W11" s="61">
        <f t="shared" si="13"/>
        <v>21</v>
      </c>
      <c r="X11" s="60">
        <f>VLOOKUP($A11,'Return Data'!$B$7:$R$2292,14,0)</f>
        <v>4.5145999999999997</v>
      </c>
      <c r="Y11" s="61">
        <f t="shared" si="14"/>
        <v>18</v>
      </c>
      <c r="Z11" s="60">
        <f>VLOOKUP($A11,'Return Data'!$B$7:$R$2292,16,0)</f>
        <v>7.4717000000000002</v>
      </c>
      <c r="AA11" s="62">
        <f t="shared" si="15"/>
        <v>7</v>
      </c>
    </row>
    <row r="12" spans="1:27" x14ac:dyDescent="0.3">
      <c r="A12" s="58" t="s">
        <v>1406</v>
      </c>
      <c r="B12" s="59">
        <f>VLOOKUP($A12,'Return Data'!$B$7:$R$2292,3,0)</f>
        <v>44777</v>
      </c>
      <c r="C12" s="60">
        <f>VLOOKUP($A12,'Return Data'!$B$7:$R$2292,4,0)</f>
        <v>3312.5261</v>
      </c>
      <c r="D12" s="60">
        <f>VLOOKUP($A12,'Return Data'!$B$7:$R$2292,5,0)</f>
        <v>6.9188999999999998</v>
      </c>
      <c r="E12" s="61">
        <f t="shared" si="0"/>
        <v>6</v>
      </c>
      <c r="F12" s="60">
        <f>VLOOKUP($A12,'Return Data'!$B$7:$R$2292,6,0)</f>
        <v>7.1921999999999997</v>
      </c>
      <c r="G12" s="61">
        <f t="shared" si="1"/>
        <v>7</v>
      </c>
      <c r="H12" s="60">
        <f>VLOOKUP($A12,'Return Data'!$B$7:$R$2292,7,0)</f>
        <v>7.3223000000000003</v>
      </c>
      <c r="I12" s="61">
        <f t="shared" si="2"/>
        <v>15</v>
      </c>
      <c r="J12" s="60">
        <f>VLOOKUP($A12,'Return Data'!$B$7:$R$2292,8,0)</f>
        <v>5.1916000000000002</v>
      </c>
      <c r="K12" s="61">
        <f t="shared" si="3"/>
        <v>22</v>
      </c>
      <c r="L12" s="60">
        <f>VLOOKUP($A12,'Return Data'!$B$7:$R$2292,9,0)</f>
        <v>4.8689999999999998</v>
      </c>
      <c r="M12" s="61">
        <f t="shared" si="4"/>
        <v>22</v>
      </c>
      <c r="N12" s="60">
        <f>VLOOKUP($A12,'Return Data'!$B$7:$R$2292,10,0)</f>
        <v>4.2084999999999999</v>
      </c>
      <c r="O12" s="61">
        <f t="shared" si="5"/>
        <v>23</v>
      </c>
      <c r="P12" s="60">
        <f>VLOOKUP($A12,'Return Data'!$B$7:$R$2292,11,0)</f>
        <v>3.7797999999999998</v>
      </c>
      <c r="Q12" s="61">
        <f t="shared" si="6"/>
        <v>23</v>
      </c>
      <c r="R12" s="60">
        <f>VLOOKUP($A12,'Return Data'!$B$7:$R$2292,12,0)</f>
        <v>3.613</v>
      </c>
      <c r="S12" s="61">
        <f t="shared" si="7"/>
        <v>24</v>
      </c>
      <c r="T12" s="60">
        <f>VLOOKUP($A12,'Return Data'!$B$7:$R$2292,13,0)</f>
        <v>3.4630000000000001</v>
      </c>
      <c r="U12" s="61">
        <f t="shared" si="12"/>
        <v>24</v>
      </c>
      <c r="V12" s="60">
        <f>VLOOKUP($A12,'Return Data'!$B$7:$R$2292,17,0)</f>
        <v>3.3933</v>
      </c>
      <c r="W12" s="61">
        <f t="shared" si="13"/>
        <v>23</v>
      </c>
      <c r="X12" s="60">
        <f>VLOOKUP($A12,'Return Data'!$B$7:$R$2292,14,0)</f>
        <v>4.3925999999999998</v>
      </c>
      <c r="Y12" s="61">
        <f t="shared" si="14"/>
        <v>20</v>
      </c>
      <c r="Z12" s="60">
        <f>VLOOKUP($A12,'Return Data'!$B$7:$R$2292,16,0)</f>
        <v>6.9015000000000004</v>
      </c>
      <c r="AA12" s="62">
        <f t="shared" si="15"/>
        <v>14</v>
      </c>
    </row>
    <row r="13" spans="1:27" x14ac:dyDescent="0.3">
      <c r="A13" s="58" t="s">
        <v>1408</v>
      </c>
      <c r="B13" s="59">
        <f>VLOOKUP($A13,'Return Data'!$B$7:$R$2292,3,0)</f>
        <v>44777</v>
      </c>
      <c r="C13" s="60">
        <f>VLOOKUP($A13,'Return Data'!$B$7:$R$2292,4,0)</f>
        <v>3001.7003</v>
      </c>
      <c r="D13" s="60">
        <f>VLOOKUP($A13,'Return Data'!$B$7:$R$2292,5,0)</f>
        <v>5.2076000000000002</v>
      </c>
      <c r="E13" s="61">
        <f t="shared" si="0"/>
        <v>14</v>
      </c>
      <c r="F13" s="60">
        <f>VLOOKUP($A13,'Return Data'!$B$7:$R$2292,6,0)</f>
        <v>6.5366</v>
      </c>
      <c r="G13" s="61">
        <f t="shared" si="1"/>
        <v>17</v>
      </c>
      <c r="H13" s="60">
        <f>VLOOKUP($A13,'Return Data'!$B$7:$R$2292,7,0)</f>
        <v>7.3329000000000004</v>
      </c>
      <c r="I13" s="61">
        <f t="shared" si="2"/>
        <v>14</v>
      </c>
      <c r="J13" s="60">
        <f>VLOOKUP($A13,'Return Data'!$B$7:$R$2292,8,0)</f>
        <v>5.4831000000000003</v>
      </c>
      <c r="K13" s="61">
        <f t="shared" si="3"/>
        <v>18</v>
      </c>
      <c r="L13" s="60">
        <f>VLOOKUP($A13,'Return Data'!$B$7:$R$2292,9,0)</f>
        <v>5.0433000000000003</v>
      </c>
      <c r="M13" s="61">
        <f t="shared" si="4"/>
        <v>20</v>
      </c>
      <c r="N13" s="60">
        <f>VLOOKUP($A13,'Return Data'!$B$7:$R$2292,10,0)</f>
        <v>4.5484999999999998</v>
      </c>
      <c r="O13" s="61">
        <f t="shared" si="5"/>
        <v>13</v>
      </c>
      <c r="P13" s="60">
        <f>VLOOKUP($A13,'Return Data'!$B$7:$R$2292,11,0)</f>
        <v>4.1212999999999997</v>
      </c>
      <c r="Q13" s="61">
        <f t="shared" si="6"/>
        <v>14</v>
      </c>
      <c r="R13" s="60">
        <f>VLOOKUP($A13,'Return Data'!$B$7:$R$2292,12,0)</f>
        <v>4.0210999999999997</v>
      </c>
      <c r="S13" s="61">
        <f t="shared" si="7"/>
        <v>11</v>
      </c>
      <c r="T13" s="60">
        <f>VLOOKUP($A13,'Return Data'!$B$7:$R$2292,13,0)</f>
        <v>3.8313000000000001</v>
      </c>
      <c r="U13" s="61">
        <f t="shared" si="12"/>
        <v>18</v>
      </c>
      <c r="V13" s="60">
        <f>VLOOKUP($A13,'Return Data'!$B$7:$R$2292,17,0)</f>
        <v>3.8308</v>
      </c>
      <c r="W13" s="61">
        <f t="shared" si="13"/>
        <v>16</v>
      </c>
      <c r="X13" s="60">
        <f>VLOOKUP($A13,'Return Data'!$B$7:$R$2292,14,0)</f>
        <v>4.7884000000000002</v>
      </c>
      <c r="Y13" s="61">
        <f t="shared" si="14"/>
        <v>17</v>
      </c>
      <c r="Z13" s="60">
        <f>VLOOKUP($A13,'Return Data'!$B$7:$R$2292,16,0)</f>
        <v>7.0662000000000003</v>
      </c>
      <c r="AA13" s="62">
        <f t="shared" si="15"/>
        <v>13</v>
      </c>
    </row>
    <row r="14" spans="1:27" x14ac:dyDescent="0.3">
      <c r="A14" s="58" t="s">
        <v>1413</v>
      </c>
      <c r="B14" s="59">
        <f>VLOOKUP($A14,'Return Data'!$B$7:$R$2292,3,0)</f>
        <v>44777</v>
      </c>
      <c r="C14" s="60">
        <f>VLOOKUP($A14,'Return Data'!$B$7:$R$2292,4,0)</f>
        <v>34.156999999999996</v>
      </c>
      <c r="D14" s="60">
        <f>VLOOKUP($A14,'Return Data'!$B$7:$R$2292,5,0)</f>
        <v>4.3818000000000001</v>
      </c>
      <c r="E14" s="61">
        <f t="shared" si="0"/>
        <v>21</v>
      </c>
      <c r="F14" s="60">
        <f>VLOOKUP($A14,'Return Data'!$B$7:$R$2292,6,0)</f>
        <v>4.4184999999999999</v>
      </c>
      <c r="G14" s="61">
        <f t="shared" si="1"/>
        <v>25</v>
      </c>
      <c r="H14" s="60">
        <f>VLOOKUP($A14,'Return Data'!$B$7:$R$2292,7,0)</f>
        <v>4.6448999999999998</v>
      </c>
      <c r="I14" s="61">
        <f t="shared" si="2"/>
        <v>25</v>
      </c>
      <c r="J14" s="60">
        <f>VLOOKUP($A14,'Return Data'!$B$7:$R$2292,8,0)</f>
        <v>4.8329000000000004</v>
      </c>
      <c r="K14" s="61">
        <f t="shared" si="3"/>
        <v>24</v>
      </c>
      <c r="L14" s="60">
        <f>VLOOKUP($A14,'Return Data'!$B$7:$R$2292,9,0)</f>
        <v>4.7241</v>
      </c>
      <c r="M14" s="61">
        <f t="shared" si="4"/>
        <v>23</v>
      </c>
      <c r="N14" s="60">
        <f>VLOOKUP($A14,'Return Data'!$B$7:$R$2292,10,0)</f>
        <v>4.4088000000000003</v>
      </c>
      <c r="O14" s="61">
        <f t="shared" si="5"/>
        <v>18</v>
      </c>
      <c r="P14" s="60">
        <f>VLOOKUP($A14,'Return Data'!$B$7:$R$2292,11,0)</f>
        <v>5.9265999999999996</v>
      </c>
      <c r="Q14" s="61">
        <f t="shared" si="6"/>
        <v>1</v>
      </c>
      <c r="R14" s="60">
        <f>VLOOKUP($A14,'Return Data'!$B$7:$R$2292,12,0)</f>
        <v>9.4522999999999993</v>
      </c>
      <c r="S14" s="61">
        <f t="shared" si="7"/>
        <v>1</v>
      </c>
      <c r="T14" s="60">
        <f>VLOOKUP($A14,'Return Data'!$B$7:$R$2292,13,0)</f>
        <v>10.5626</v>
      </c>
      <c r="U14" s="61">
        <f t="shared" si="12"/>
        <v>1</v>
      </c>
      <c r="V14" s="60">
        <f>VLOOKUP($A14,'Return Data'!$B$7:$R$2292,17,0)</f>
        <v>9.4875000000000007</v>
      </c>
      <c r="W14" s="61">
        <f t="shared" si="13"/>
        <v>1</v>
      </c>
      <c r="X14" s="60">
        <f>VLOOKUP($A14,'Return Data'!$B$7:$R$2292,14,0)</f>
        <v>7.8212999999999999</v>
      </c>
      <c r="Y14" s="61">
        <f t="shared" si="14"/>
        <v>1</v>
      </c>
      <c r="Z14" s="60">
        <f>VLOOKUP($A14,'Return Data'!$B$7:$R$2292,16,0)</f>
        <v>8.9879999999999995</v>
      </c>
      <c r="AA14" s="62">
        <f t="shared" si="15"/>
        <v>1</v>
      </c>
    </row>
    <row r="15" spans="1:27" x14ac:dyDescent="0.3">
      <c r="A15" s="58" t="s">
        <v>1414</v>
      </c>
      <c r="B15" s="59">
        <f>VLOOKUP($A15,'Return Data'!$B$7:$R$2292,3,0)</f>
        <v>44777</v>
      </c>
      <c r="C15" s="60">
        <f>VLOOKUP($A15,'Return Data'!$B$7:$R$2292,4,0)</f>
        <v>12.577</v>
      </c>
      <c r="D15" s="60">
        <f>VLOOKUP($A15,'Return Data'!$B$7:$R$2292,5,0)</f>
        <v>5.5148999999999999</v>
      </c>
      <c r="E15" s="61">
        <f t="shared" si="0"/>
        <v>11</v>
      </c>
      <c r="F15" s="60">
        <f>VLOOKUP($A15,'Return Data'!$B$7:$R$2292,6,0)</f>
        <v>6.7754000000000003</v>
      </c>
      <c r="G15" s="61">
        <f t="shared" si="1"/>
        <v>15</v>
      </c>
      <c r="H15" s="60">
        <f>VLOOKUP($A15,'Return Data'!$B$7:$R$2292,7,0)</f>
        <v>7.6395999999999997</v>
      </c>
      <c r="I15" s="61">
        <f t="shared" si="2"/>
        <v>11</v>
      </c>
      <c r="J15" s="60">
        <f>VLOOKUP($A15,'Return Data'!$B$7:$R$2292,8,0)</f>
        <v>5.5674000000000001</v>
      </c>
      <c r="K15" s="61">
        <f t="shared" si="3"/>
        <v>13</v>
      </c>
      <c r="L15" s="60">
        <f>VLOOKUP($A15,'Return Data'!$B$7:$R$2292,9,0)</f>
        <v>5.3415999999999997</v>
      </c>
      <c r="M15" s="61">
        <f t="shared" si="4"/>
        <v>12</v>
      </c>
      <c r="N15" s="60">
        <f>VLOOKUP($A15,'Return Data'!$B$7:$R$2292,10,0)</f>
        <v>4.5305</v>
      </c>
      <c r="O15" s="61">
        <f t="shared" si="5"/>
        <v>15</v>
      </c>
      <c r="P15" s="60">
        <f>VLOOKUP($A15,'Return Data'!$B$7:$R$2292,11,0)</f>
        <v>4.1247999999999996</v>
      </c>
      <c r="Q15" s="61">
        <f t="shared" si="6"/>
        <v>13</v>
      </c>
      <c r="R15" s="60">
        <f>VLOOKUP($A15,'Return Data'!$B$7:$R$2292,12,0)</f>
        <v>3.9838</v>
      </c>
      <c r="S15" s="61">
        <f t="shared" si="7"/>
        <v>13</v>
      </c>
      <c r="T15" s="60">
        <f>VLOOKUP($A15,'Return Data'!$B$7:$R$2292,13,0)</f>
        <v>3.8485999999999998</v>
      </c>
      <c r="U15" s="61">
        <f t="shared" si="12"/>
        <v>16</v>
      </c>
      <c r="V15" s="60">
        <f>VLOOKUP($A15,'Return Data'!$B$7:$R$2292,17,0)</f>
        <v>4.1189</v>
      </c>
      <c r="W15" s="61">
        <f t="shared" si="13"/>
        <v>9</v>
      </c>
      <c r="X15" s="60">
        <f>VLOOKUP($A15,'Return Data'!$B$7:$R$2292,14,0)</f>
        <v>5.2565</v>
      </c>
      <c r="Y15" s="61">
        <f t="shared" si="14"/>
        <v>8</v>
      </c>
      <c r="Z15" s="60">
        <f>VLOOKUP($A15,'Return Data'!$B$7:$R$2292,16,0)</f>
        <v>6.1151</v>
      </c>
      <c r="AA15" s="62">
        <f t="shared" si="15"/>
        <v>17</v>
      </c>
    </row>
    <row r="16" spans="1:27" x14ac:dyDescent="0.3">
      <c r="A16" s="58" t="s">
        <v>1416</v>
      </c>
      <c r="B16" s="59">
        <f>VLOOKUP($A16,'Return Data'!$B$7:$R$2292,3,0)</f>
        <v>44777</v>
      </c>
      <c r="C16" s="60">
        <f>VLOOKUP($A16,'Return Data'!$B$7:$R$2292,4,0)</f>
        <v>1116.5929000000001</v>
      </c>
      <c r="D16" s="60">
        <f>VLOOKUP($A16,'Return Data'!$B$7:$R$2292,5,0)</f>
        <v>7.1177000000000001</v>
      </c>
      <c r="E16" s="61">
        <f t="shared" si="0"/>
        <v>5</v>
      </c>
      <c r="F16" s="60">
        <f>VLOOKUP($A16,'Return Data'!$B$7:$R$2292,6,0)</f>
        <v>7.5209000000000001</v>
      </c>
      <c r="G16" s="61">
        <f t="shared" si="1"/>
        <v>3</v>
      </c>
      <c r="H16" s="60">
        <f>VLOOKUP($A16,'Return Data'!$B$7:$R$2292,7,0)</f>
        <v>8.9243000000000006</v>
      </c>
      <c r="I16" s="61">
        <f t="shared" si="2"/>
        <v>1</v>
      </c>
      <c r="J16" s="60">
        <f>VLOOKUP($A16,'Return Data'!$B$7:$R$2292,8,0)</f>
        <v>6.2760999999999996</v>
      </c>
      <c r="K16" s="61">
        <f t="shared" si="3"/>
        <v>2</v>
      </c>
      <c r="L16" s="60">
        <f>VLOOKUP($A16,'Return Data'!$B$7:$R$2292,9,0)</f>
        <v>5.4356</v>
      </c>
      <c r="M16" s="61">
        <f t="shared" si="4"/>
        <v>7</v>
      </c>
      <c r="N16" s="60">
        <f>VLOOKUP($A16,'Return Data'!$B$7:$R$2292,10,0)</f>
        <v>4.5853000000000002</v>
      </c>
      <c r="O16" s="61">
        <f t="shared" si="5"/>
        <v>11</v>
      </c>
      <c r="P16" s="60">
        <f>VLOOKUP($A16,'Return Data'!$B$7:$R$2292,11,0)</f>
        <v>4.0533999999999999</v>
      </c>
      <c r="Q16" s="61">
        <f t="shared" si="6"/>
        <v>16</v>
      </c>
      <c r="R16" s="60">
        <f>VLOOKUP($A16,'Return Data'!$B$7:$R$2292,12,0)</f>
        <v>3.9784000000000002</v>
      </c>
      <c r="S16" s="61">
        <f t="shared" si="7"/>
        <v>14</v>
      </c>
      <c r="T16" s="60">
        <f>VLOOKUP($A16,'Return Data'!$B$7:$R$2292,13,0)</f>
        <v>3.8696999999999999</v>
      </c>
      <c r="U16" s="61">
        <f t="shared" si="12"/>
        <v>13</v>
      </c>
      <c r="V16" s="60"/>
      <c r="W16" s="61"/>
      <c r="X16" s="60"/>
      <c r="Y16" s="61"/>
      <c r="Z16" s="60">
        <f>VLOOKUP($A16,'Return Data'!$B$7:$R$2292,16,0)</f>
        <v>4.4824000000000002</v>
      </c>
      <c r="AA16" s="62">
        <f t="shared" si="15"/>
        <v>23</v>
      </c>
    </row>
    <row r="17" spans="1:27" x14ac:dyDescent="0.3">
      <c r="A17" s="58" t="s">
        <v>1419</v>
      </c>
      <c r="B17" s="59">
        <f>VLOOKUP($A17,'Return Data'!$B$7:$R$2292,3,0)</f>
        <v>44777</v>
      </c>
      <c r="C17" s="60">
        <f>VLOOKUP($A17,'Return Data'!$B$7:$R$2292,4,0)</f>
        <v>24.258099999999999</v>
      </c>
      <c r="D17" s="60">
        <f>VLOOKUP($A17,'Return Data'!$B$7:$R$2292,5,0)</f>
        <v>5.8691000000000004</v>
      </c>
      <c r="E17" s="61">
        <f t="shared" si="0"/>
        <v>9</v>
      </c>
      <c r="F17" s="60">
        <f>VLOOKUP($A17,'Return Data'!$B$7:$R$2292,6,0)</f>
        <v>5.8208000000000002</v>
      </c>
      <c r="G17" s="61">
        <f t="shared" si="1"/>
        <v>24</v>
      </c>
      <c r="H17" s="60">
        <f>VLOOKUP($A17,'Return Data'!$B$7:$R$2292,7,0)</f>
        <v>6.9306000000000001</v>
      </c>
      <c r="I17" s="61">
        <f t="shared" si="2"/>
        <v>19</v>
      </c>
      <c r="J17" s="60">
        <f>VLOOKUP($A17,'Return Data'!$B$7:$R$2292,8,0)</f>
        <v>5.5359999999999996</v>
      </c>
      <c r="K17" s="61">
        <f t="shared" si="3"/>
        <v>15</v>
      </c>
      <c r="L17" s="60">
        <f>VLOOKUP($A17,'Return Data'!$B$7:$R$2292,9,0)</f>
        <v>5.4417999999999997</v>
      </c>
      <c r="M17" s="61">
        <f t="shared" si="4"/>
        <v>6</v>
      </c>
      <c r="N17" s="60">
        <f>VLOOKUP($A17,'Return Data'!$B$7:$R$2292,10,0)</f>
        <v>4.8992000000000004</v>
      </c>
      <c r="O17" s="61">
        <f t="shared" si="5"/>
        <v>2</v>
      </c>
      <c r="P17" s="60">
        <f>VLOOKUP($A17,'Return Data'!$B$7:$R$2292,11,0)</f>
        <v>4.3550000000000004</v>
      </c>
      <c r="Q17" s="61">
        <f t="shared" si="6"/>
        <v>4</v>
      </c>
      <c r="R17" s="60">
        <f>VLOOKUP($A17,'Return Data'!$B$7:$R$2292,12,0)</f>
        <v>4.3231000000000002</v>
      </c>
      <c r="S17" s="61">
        <f t="shared" si="7"/>
        <v>3</v>
      </c>
      <c r="T17" s="60">
        <f>VLOOKUP($A17,'Return Data'!$B$7:$R$2292,13,0)</f>
        <v>4.3041</v>
      </c>
      <c r="U17" s="61">
        <f t="shared" si="12"/>
        <v>5</v>
      </c>
      <c r="V17" s="60">
        <f>VLOOKUP($A17,'Return Data'!$B$7:$R$2292,17,0)</f>
        <v>4.8078000000000003</v>
      </c>
      <c r="W17" s="61">
        <f t="shared" si="13"/>
        <v>4</v>
      </c>
      <c r="X17" s="60">
        <f>VLOOKUP($A17,'Return Data'!$B$7:$R$2292,14,0)</f>
        <v>5.9340000000000002</v>
      </c>
      <c r="Y17" s="61">
        <f t="shared" si="14"/>
        <v>4</v>
      </c>
      <c r="Z17" s="60">
        <f>VLOOKUP($A17,'Return Data'!$B$7:$R$2292,16,0)</f>
        <v>8.2006999999999994</v>
      </c>
      <c r="AA17" s="62">
        <f t="shared" si="15"/>
        <v>3</v>
      </c>
    </row>
    <row r="18" spans="1:27" x14ac:dyDescent="0.3">
      <c r="A18" s="58" t="s">
        <v>1421</v>
      </c>
      <c r="B18" s="59">
        <f>VLOOKUP($A18,'Return Data'!$B$7:$R$2292,3,0)</f>
        <v>44777</v>
      </c>
      <c r="C18" s="60">
        <f>VLOOKUP($A18,'Return Data'!$B$7:$R$2292,4,0)</f>
        <v>2397.2071000000001</v>
      </c>
      <c r="D18" s="60">
        <f>VLOOKUP($A18,'Return Data'!$B$7:$R$2292,5,0)</f>
        <v>6.5042</v>
      </c>
      <c r="E18" s="61">
        <f t="shared" si="0"/>
        <v>7</v>
      </c>
      <c r="F18" s="60">
        <f>VLOOKUP($A18,'Return Data'!$B$7:$R$2292,6,0)</f>
        <v>6.6965000000000003</v>
      </c>
      <c r="G18" s="61">
        <f t="shared" si="1"/>
        <v>16</v>
      </c>
      <c r="H18" s="60">
        <f>VLOOKUP($A18,'Return Data'!$B$7:$R$2292,7,0)</f>
        <v>6.5237999999999996</v>
      </c>
      <c r="I18" s="61">
        <f t="shared" si="2"/>
        <v>23</v>
      </c>
      <c r="J18" s="60">
        <f>VLOOKUP($A18,'Return Data'!$B$7:$R$2292,8,0)</f>
        <v>5.2312000000000003</v>
      </c>
      <c r="K18" s="61">
        <f t="shared" si="3"/>
        <v>21</v>
      </c>
      <c r="L18" s="60">
        <f>VLOOKUP($A18,'Return Data'!$B$7:$R$2292,9,0)</f>
        <v>4.9724000000000004</v>
      </c>
      <c r="M18" s="61">
        <f t="shared" si="4"/>
        <v>21</v>
      </c>
      <c r="N18" s="60">
        <f>VLOOKUP($A18,'Return Data'!$B$7:$R$2292,10,0)</f>
        <v>4.5514999999999999</v>
      </c>
      <c r="O18" s="61">
        <f t="shared" si="5"/>
        <v>12</v>
      </c>
      <c r="P18" s="60">
        <f>VLOOKUP($A18,'Return Data'!$B$7:$R$2292,11,0)</f>
        <v>4.0110999999999999</v>
      </c>
      <c r="Q18" s="61">
        <f t="shared" si="6"/>
        <v>18</v>
      </c>
      <c r="R18" s="60">
        <f>VLOOKUP($A18,'Return Data'!$B$7:$R$2292,12,0)</f>
        <v>3.8828</v>
      </c>
      <c r="S18" s="61">
        <f t="shared" si="7"/>
        <v>18</v>
      </c>
      <c r="T18" s="60">
        <f>VLOOKUP($A18,'Return Data'!$B$7:$R$2292,13,0)</f>
        <v>4.4165999999999999</v>
      </c>
      <c r="U18" s="61">
        <f t="shared" si="12"/>
        <v>4</v>
      </c>
      <c r="V18" s="60">
        <f>VLOOKUP($A18,'Return Data'!$B$7:$R$2292,17,0)</f>
        <v>4.3396999999999997</v>
      </c>
      <c r="W18" s="61">
        <f t="shared" si="13"/>
        <v>7</v>
      </c>
      <c r="X18" s="60">
        <f>VLOOKUP($A18,'Return Data'!$B$7:$R$2292,14,0)</f>
        <v>6.5357000000000003</v>
      </c>
      <c r="Y18" s="61">
        <f t="shared" si="14"/>
        <v>2</v>
      </c>
      <c r="Z18" s="60">
        <f>VLOOKUP($A18,'Return Data'!$B$7:$R$2292,16,0)</f>
        <v>7.2351000000000001</v>
      </c>
      <c r="AA18" s="62">
        <f t="shared" si="15"/>
        <v>10</v>
      </c>
    </row>
    <row r="19" spans="1:27" x14ac:dyDescent="0.3">
      <c r="A19" s="58" t="s">
        <v>1422</v>
      </c>
      <c r="B19" s="59">
        <f>VLOOKUP($A19,'Return Data'!$B$7:$R$2292,3,0)</f>
        <v>44777</v>
      </c>
      <c r="C19" s="60">
        <f>VLOOKUP($A19,'Return Data'!$B$7:$R$2292,4,0)</f>
        <v>12.5649</v>
      </c>
      <c r="D19" s="60">
        <f>VLOOKUP($A19,'Return Data'!$B$7:$R$2292,5,0)</f>
        <v>7.8449999999999998</v>
      </c>
      <c r="E19" s="61">
        <f t="shared" si="0"/>
        <v>3</v>
      </c>
      <c r="F19" s="60">
        <f>VLOOKUP($A19,'Return Data'!$B$7:$R$2292,6,0)</f>
        <v>8.1392000000000007</v>
      </c>
      <c r="G19" s="61">
        <f t="shared" si="1"/>
        <v>1</v>
      </c>
      <c r="H19" s="60">
        <f>VLOOKUP($A19,'Return Data'!$B$7:$R$2292,7,0)</f>
        <v>8.4379000000000008</v>
      </c>
      <c r="I19" s="61">
        <f t="shared" si="2"/>
        <v>3</v>
      </c>
      <c r="J19" s="60">
        <f>VLOOKUP($A19,'Return Data'!$B$7:$R$2292,8,0)</f>
        <v>5.9062000000000001</v>
      </c>
      <c r="K19" s="61">
        <f t="shared" si="3"/>
        <v>4</v>
      </c>
      <c r="L19" s="60">
        <f>VLOOKUP($A19,'Return Data'!$B$7:$R$2292,9,0)</f>
        <v>5.2710999999999997</v>
      </c>
      <c r="M19" s="61">
        <f t="shared" si="4"/>
        <v>13</v>
      </c>
      <c r="N19" s="60">
        <f>VLOOKUP($A19,'Return Data'!$B$7:$R$2292,10,0)</f>
        <v>4.4509999999999996</v>
      </c>
      <c r="O19" s="61">
        <f t="shared" si="5"/>
        <v>17</v>
      </c>
      <c r="P19" s="60">
        <f>VLOOKUP($A19,'Return Data'!$B$7:$R$2292,11,0)</f>
        <v>3.9651999999999998</v>
      </c>
      <c r="Q19" s="61">
        <f t="shared" si="6"/>
        <v>19</v>
      </c>
      <c r="R19" s="60">
        <f>VLOOKUP($A19,'Return Data'!$B$7:$R$2292,12,0)</f>
        <v>3.8281999999999998</v>
      </c>
      <c r="S19" s="61">
        <f t="shared" si="7"/>
        <v>19</v>
      </c>
      <c r="T19" s="60">
        <f>VLOOKUP($A19,'Return Data'!$B$7:$R$2292,13,0)</f>
        <v>3.6716000000000002</v>
      </c>
      <c r="U19" s="61">
        <f t="shared" si="12"/>
        <v>21</v>
      </c>
      <c r="V19" s="60">
        <f>VLOOKUP($A19,'Return Data'!$B$7:$R$2292,17,0)</f>
        <v>3.64</v>
      </c>
      <c r="W19" s="61">
        <f t="shared" si="13"/>
        <v>20</v>
      </c>
      <c r="X19" s="60">
        <f>VLOOKUP($A19,'Return Data'!$B$7:$R$2292,14,0)</f>
        <v>4.8053999999999997</v>
      </c>
      <c r="Y19" s="61">
        <f t="shared" si="14"/>
        <v>14</v>
      </c>
      <c r="Z19" s="60">
        <f>VLOOKUP($A19,'Return Data'!$B$7:$R$2292,16,0)</f>
        <v>5.8005000000000004</v>
      </c>
      <c r="AA19" s="62">
        <f t="shared" si="15"/>
        <v>19</v>
      </c>
    </row>
    <row r="20" spans="1:27" x14ac:dyDescent="0.3">
      <c r="A20" s="58" t="s">
        <v>1427</v>
      </c>
      <c r="B20" s="59">
        <f>VLOOKUP($A20,'Return Data'!$B$7:$R$2292,3,0)</f>
        <v>44777</v>
      </c>
      <c r="C20" s="60">
        <f>VLOOKUP($A20,'Return Data'!$B$7:$R$2292,4,0)</f>
        <v>2338.9132</v>
      </c>
      <c r="D20" s="60">
        <f>VLOOKUP($A20,'Return Data'!$B$7:$R$2292,5,0)</f>
        <v>7.1768000000000001</v>
      </c>
      <c r="E20" s="61">
        <f t="shared" si="0"/>
        <v>4</v>
      </c>
      <c r="F20" s="60">
        <f>VLOOKUP($A20,'Return Data'!$B$7:$R$2292,6,0)</f>
        <v>7.0547000000000004</v>
      </c>
      <c r="G20" s="61">
        <f t="shared" si="1"/>
        <v>10</v>
      </c>
      <c r="H20" s="60">
        <f>VLOOKUP($A20,'Return Data'!$B$7:$R$2292,7,0)</f>
        <v>7.7858000000000001</v>
      </c>
      <c r="I20" s="61">
        <f t="shared" si="2"/>
        <v>8</v>
      </c>
      <c r="J20" s="60">
        <f>VLOOKUP($A20,'Return Data'!$B$7:$R$2292,8,0)</f>
        <v>5.6422999999999996</v>
      </c>
      <c r="K20" s="61">
        <f t="shared" si="3"/>
        <v>11</v>
      </c>
      <c r="L20" s="60">
        <f>VLOOKUP($A20,'Return Data'!$B$7:$R$2292,9,0)</f>
        <v>5.5079000000000002</v>
      </c>
      <c r="M20" s="61">
        <f t="shared" si="4"/>
        <v>4</v>
      </c>
      <c r="N20" s="60">
        <f>VLOOKUP($A20,'Return Data'!$B$7:$R$2292,10,0)</f>
        <v>4.6277999999999997</v>
      </c>
      <c r="O20" s="61">
        <f t="shared" si="5"/>
        <v>8</v>
      </c>
      <c r="P20" s="60">
        <f>VLOOKUP($A20,'Return Data'!$B$7:$R$2292,11,0)</f>
        <v>4.1276999999999999</v>
      </c>
      <c r="Q20" s="61">
        <f t="shared" si="6"/>
        <v>12</v>
      </c>
      <c r="R20" s="60">
        <f>VLOOKUP($A20,'Return Data'!$B$7:$R$2292,12,0)</f>
        <v>4.0145</v>
      </c>
      <c r="S20" s="61">
        <f t="shared" si="7"/>
        <v>12</v>
      </c>
      <c r="T20" s="60">
        <f>VLOOKUP($A20,'Return Data'!$B$7:$R$2292,13,0)</f>
        <v>3.8654000000000002</v>
      </c>
      <c r="U20" s="61">
        <f t="shared" si="12"/>
        <v>14</v>
      </c>
      <c r="V20" s="60">
        <f>VLOOKUP($A20,'Return Data'!$B$7:$R$2292,17,0)</f>
        <v>3.8609</v>
      </c>
      <c r="W20" s="61">
        <f t="shared" si="13"/>
        <v>15</v>
      </c>
      <c r="X20" s="60">
        <f>VLOOKUP($A20,'Return Data'!$B$7:$R$2292,14,0)</f>
        <v>4.9008000000000003</v>
      </c>
      <c r="Y20" s="61">
        <f t="shared" si="14"/>
        <v>13</v>
      </c>
      <c r="Z20" s="60">
        <f>VLOOKUP($A20,'Return Data'!$B$7:$R$2292,16,0)</f>
        <v>7.4001999999999999</v>
      </c>
      <c r="AA20" s="62">
        <f t="shared" si="15"/>
        <v>9</v>
      </c>
    </row>
    <row r="21" spans="1:27" x14ac:dyDescent="0.3">
      <c r="A21" s="58" t="s">
        <v>1431</v>
      </c>
      <c r="B21" s="59">
        <f>VLOOKUP($A21,'Return Data'!$B$7:$R$2292,3,0)</f>
        <v>44777</v>
      </c>
      <c r="C21" s="60">
        <f>VLOOKUP($A21,'Return Data'!$B$7:$R$2292,4,0)</f>
        <v>36.529899999999998</v>
      </c>
      <c r="D21" s="60">
        <f>VLOOKUP($A21,'Return Data'!$B$7:$R$2292,5,0)</f>
        <v>5.1965000000000003</v>
      </c>
      <c r="E21" s="61">
        <f t="shared" si="0"/>
        <v>15</v>
      </c>
      <c r="F21" s="60">
        <f>VLOOKUP($A21,'Return Data'!$B$7:$R$2292,6,0)</f>
        <v>6.8315999999999999</v>
      </c>
      <c r="G21" s="61">
        <f t="shared" si="1"/>
        <v>14</v>
      </c>
      <c r="H21" s="60">
        <f>VLOOKUP($A21,'Return Data'!$B$7:$R$2292,7,0)</f>
        <v>7.7480000000000002</v>
      </c>
      <c r="I21" s="61">
        <f t="shared" si="2"/>
        <v>9</v>
      </c>
      <c r="J21" s="60">
        <f>VLOOKUP($A21,'Return Data'!$B$7:$R$2292,8,0)</f>
        <v>5.7938000000000001</v>
      </c>
      <c r="K21" s="61">
        <f t="shared" si="3"/>
        <v>6</v>
      </c>
      <c r="L21" s="60">
        <f>VLOOKUP($A21,'Return Data'!$B$7:$R$2292,9,0)</f>
        <v>5.3651</v>
      </c>
      <c r="M21" s="61">
        <f t="shared" si="4"/>
        <v>11</v>
      </c>
      <c r="N21" s="60">
        <f>VLOOKUP($A21,'Return Data'!$B$7:$R$2292,10,0)</f>
        <v>4.7824</v>
      </c>
      <c r="O21" s="61">
        <f t="shared" si="5"/>
        <v>5</v>
      </c>
      <c r="P21" s="60">
        <f>VLOOKUP($A21,'Return Data'!$B$7:$R$2292,11,0)</f>
        <v>4.2736999999999998</v>
      </c>
      <c r="Q21" s="61">
        <f t="shared" si="6"/>
        <v>6</v>
      </c>
      <c r="R21" s="60">
        <f>VLOOKUP($A21,'Return Data'!$B$7:$R$2292,12,0)</f>
        <v>4.1319999999999997</v>
      </c>
      <c r="S21" s="61">
        <f t="shared" si="7"/>
        <v>8</v>
      </c>
      <c r="T21" s="60">
        <f>VLOOKUP($A21,'Return Data'!$B$7:$R$2292,13,0)</f>
        <v>3.9379</v>
      </c>
      <c r="U21" s="61">
        <f t="shared" si="12"/>
        <v>11</v>
      </c>
      <c r="V21" s="60">
        <f>VLOOKUP($A21,'Return Data'!$B$7:$R$2292,17,0)</f>
        <v>3.9813999999999998</v>
      </c>
      <c r="W21" s="61">
        <f t="shared" si="13"/>
        <v>13</v>
      </c>
      <c r="X21" s="60">
        <f>VLOOKUP($A21,'Return Data'!$B$7:$R$2292,14,0)</f>
        <v>5.1398999999999999</v>
      </c>
      <c r="Y21" s="61">
        <f t="shared" si="14"/>
        <v>10</v>
      </c>
      <c r="Z21" s="60">
        <f>VLOOKUP($A21,'Return Data'!$B$7:$R$2292,16,0)</f>
        <v>7.4801000000000002</v>
      </c>
      <c r="AA21" s="62">
        <f t="shared" si="15"/>
        <v>6</v>
      </c>
    </row>
    <row r="22" spans="1:27" x14ac:dyDescent="0.3">
      <c r="A22" s="58" t="s">
        <v>1433</v>
      </c>
      <c r="B22" s="59">
        <f>VLOOKUP($A22,'Return Data'!$B$7:$R$2292,3,0)</f>
        <v>44777</v>
      </c>
      <c r="C22" s="60">
        <f>VLOOKUP($A22,'Return Data'!$B$7:$R$2292,4,0)</f>
        <v>36.856099999999998</v>
      </c>
      <c r="D22" s="60">
        <f>VLOOKUP($A22,'Return Data'!$B$7:$R$2292,5,0)</f>
        <v>6.4382999999999999</v>
      </c>
      <c r="E22" s="61">
        <f t="shared" si="0"/>
        <v>8</v>
      </c>
      <c r="F22" s="60">
        <f>VLOOKUP($A22,'Return Data'!$B$7:$R$2292,6,0)</f>
        <v>7.4321000000000002</v>
      </c>
      <c r="G22" s="61">
        <f t="shared" si="1"/>
        <v>4</v>
      </c>
      <c r="H22" s="60">
        <f>VLOOKUP($A22,'Return Data'!$B$7:$R$2292,7,0)</f>
        <v>8.2186000000000003</v>
      </c>
      <c r="I22" s="61">
        <f t="shared" si="2"/>
        <v>5</v>
      </c>
      <c r="J22" s="60">
        <f>VLOOKUP($A22,'Return Data'!$B$7:$R$2292,8,0)</f>
        <v>5.7850999999999999</v>
      </c>
      <c r="K22" s="61">
        <f t="shared" si="3"/>
        <v>8</v>
      </c>
      <c r="L22" s="60">
        <f>VLOOKUP($A22,'Return Data'!$B$7:$R$2292,9,0)</f>
        <v>5.1273</v>
      </c>
      <c r="M22" s="61">
        <f t="shared" si="4"/>
        <v>19</v>
      </c>
      <c r="N22" s="60">
        <f>VLOOKUP($A22,'Return Data'!$B$7:$R$2292,10,0)</f>
        <v>4.3365999999999998</v>
      </c>
      <c r="O22" s="61">
        <f t="shared" si="5"/>
        <v>20</v>
      </c>
      <c r="P22" s="60">
        <f>VLOOKUP($A22,'Return Data'!$B$7:$R$2292,11,0)</f>
        <v>4.0777000000000001</v>
      </c>
      <c r="Q22" s="61">
        <f t="shared" si="6"/>
        <v>15</v>
      </c>
      <c r="R22" s="60">
        <f>VLOOKUP($A22,'Return Data'!$B$7:$R$2292,12,0)</f>
        <v>3.8914</v>
      </c>
      <c r="S22" s="61">
        <f t="shared" si="7"/>
        <v>17</v>
      </c>
      <c r="T22" s="60">
        <f>VLOOKUP($A22,'Return Data'!$B$7:$R$2292,13,0)</f>
        <v>3.7338</v>
      </c>
      <c r="U22" s="61">
        <f t="shared" si="12"/>
        <v>19</v>
      </c>
      <c r="V22" s="60">
        <f>VLOOKUP($A22,'Return Data'!$B$7:$R$2292,17,0)</f>
        <v>3.6720000000000002</v>
      </c>
      <c r="W22" s="61">
        <f t="shared" si="13"/>
        <v>19</v>
      </c>
      <c r="X22" s="60">
        <f>VLOOKUP($A22,'Return Data'!$B$7:$R$2292,14,0)</f>
        <v>4.7958999999999996</v>
      </c>
      <c r="Y22" s="61">
        <f t="shared" si="14"/>
        <v>16</v>
      </c>
      <c r="Z22" s="60">
        <f>VLOOKUP($A22,'Return Data'!$B$7:$R$2292,16,0)</f>
        <v>7.4009999999999998</v>
      </c>
      <c r="AA22" s="62">
        <f t="shared" si="15"/>
        <v>8</v>
      </c>
    </row>
    <row r="23" spans="1:27" x14ac:dyDescent="0.3">
      <c r="A23" s="58" t="s">
        <v>1434</v>
      </c>
      <c r="B23" s="59">
        <f>VLOOKUP($A23,'Return Data'!$B$7:$R$2292,3,0)</f>
        <v>44777</v>
      </c>
      <c r="C23" s="60">
        <f>VLOOKUP($A23,'Return Data'!$B$7:$R$2292,4,0)</f>
        <v>1110.5813000000001</v>
      </c>
      <c r="D23" s="60">
        <f>VLOOKUP($A23,'Return Data'!$B$7:$R$2292,5,0)</f>
        <v>17.2133</v>
      </c>
      <c r="E23" s="61">
        <f t="shared" si="0"/>
        <v>1</v>
      </c>
      <c r="F23" s="60">
        <f>VLOOKUP($A23,'Return Data'!$B$7:$R$2292,6,0)</f>
        <v>8.1079000000000008</v>
      </c>
      <c r="G23" s="61">
        <f t="shared" si="1"/>
        <v>2</v>
      </c>
      <c r="H23" s="60">
        <f>VLOOKUP($A23,'Return Data'!$B$7:$R$2292,7,0)</f>
        <v>8.4888999999999992</v>
      </c>
      <c r="I23" s="61">
        <f t="shared" si="2"/>
        <v>2</v>
      </c>
      <c r="J23" s="60">
        <f>VLOOKUP($A23,'Return Data'!$B$7:$R$2292,8,0)</f>
        <v>6.8521000000000001</v>
      </c>
      <c r="K23" s="61">
        <f t="shared" si="3"/>
        <v>1</v>
      </c>
      <c r="L23" s="60">
        <f>VLOOKUP($A23,'Return Data'!$B$7:$R$2292,9,0)</f>
        <v>5.4669999999999996</v>
      </c>
      <c r="M23" s="61">
        <f t="shared" si="4"/>
        <v>5</v>
      </c>
      <c r="N23" s="60">
        <f>VLOOKUP($A23,'Return Data'!$B$7:$R$2292,10,0)</f>
        <v>4.3728999999999996</v>
      </c>
      <c r="O23" s="61">
        <f t="shared" si="5"/>
        <v>19</v>
      </c>
      <c r="P23" s="60">
        <f>VLOOKUP($A23,'Return Data'!$B$7:$R$2292,11,0)</f>
        <v>3.9350999999999998</v>
      </c>
      <c r="Q23" s="61">
        <f t="shared" si="6"/>
        <v>20</v>
      </c>
      <c r="R23" s="60">
        <f>VLOOKUP($A23,'Return Data'!$B$7:$R$2292,12,0)</f>
        <v>3.6718999999999999</v>
      </c>
      <c r="S23" s="61">
        <f t="shared" si="7"/>
        <v>22</v>
      </c>
      <c r="T23" s="60">
        <f>VLOOKUP($A23,'Return Data'!$B$7:$R$2292,13,0)</f>
        <v>3.5794999999999999</v>
      </c>
      <c r="U23" s="61">
        <f t="shared" si="12"/>
        <v>22</v>
      </c>
      <c r="V23" s="60">
        <f>VLOOKUP($A23,'Return Data'!$B$7:$R$2292,17,0)</f>
        <v>3.5528</v>
      </c>
      <c r="W23" s="61">
        <f t="shared" si="13"/>
        <v>22</v>
      </c>
      <c r="X23" s="60"/>
      <c r="Y23" s="61"/>
      <c r="Z23" s="60">
        <f>VLOOKUP($A23,'Return Data'!$B$7:$R$2292,16,0)</f>
        <v>3.9794999999999998</v>
      </c>
      <c r="AA23" s="62">
        <f t="shared" si="15"/>
        <v>25</v>
      </c>
    </row>
    <row r="24" spans="1:27" x14ac:dyDescent="0.3">
      <c r="A24" s="58" t="s">
        <v>1436</v>
      </c>
      <c r="B24" s="59">
        <f>VLOOKUP($A24,'Return Data'!$B$7:$R$2292,3,0)</f>
        <v>44777</v>
      </c>
      <c r="C24" s="60">
        <f>VLOOKUP($A24,'Return Data'!$B$7:$R$2292,4,0)</f>
        <v>1144.5219999999999</v>
      </c>
      <c r="D24" s="60">
        <f>VLOOKUP($A24,'Return Data'!$B$7:$R$2292,5,0)</f>
        <v>5.7796000000000003</v>
      </c>
      <c r="E24" s="61">
        <f t="shared" si="0"/>
        <v>10</v>
      </c>
      <c r="F24" s="60">
        <f>VLOOKUP($A24,'Return Data'!$B$7:$R$2292,6,0)</f>
        <v>7.0370999999999997</v>
      </c>
      <c r="G24" s="61">
        <f t="shared" si="1"/>
        <v>11</v>
      </c>
      <c r="H24" s="60">
        <f>VLOOKUP($A24,'Return Data'!$B$7:$R$2292,7,0)</f>
        <v>7.7244999999999999</v>
      </c>
      <c r="I24" s="61">
        <f t="shared" si="2"/>
        <v>10</v>
      </c>
      <c r="J24" s="60">
        <f>VLOOKUP($A24,'Return Data'!$B$7:$R$2292,8,0)</f>
        <v>5.7549000000000001</v>
      </c>
      <c r="K24" s="61">
        <f t="shared" si="3"/>
        <v>9</v>
      </c>
      <c r="L24" s="60">
        <f>VLOOKUP($A24,'Return Data'!$B$7:$R$2292,9,0)</f>
        <v>5.3979999999999997</v>
      </c>
      <c r="M24" s="61">
        <f t="shared" si="4"/>
        <v>10</v>
      </c>
      <c r="N24" s="60">
        <f>VLOOKUP($A24,'Return Data'!$B$7:$R$2292,10,0)</f>
        <v>4.5069999999999997</v>
      </c>
      <c r="O24" s="61">
        <f t="shared" si="5"/>
        <v>16</v>
      </c>
      <c r="P24" s="60">
        <f>VLOOKUP($A24,'Return Data'!$B$7:$R$2292,11,0)</f>
        <v>4.0396000000000001</v>
      </c>
      <c r="Q24" s="61">
        <f t="shared" si="6"/>
        <v>17</v>
      </c>
      <c r="R24" s="60">
        <f>VLOOKUP($A24,'Return Data'!$B$7:$R$2292,12,0)</f>
        <v>3.9428000000000001</v>
      </c>
      <c r="S24" s="61">
        <f t="shared" si="7"/>
        <v>16</v>
      </c>
      <c r="T24" s="60">
        <f>VLOOKUP($A24,'Return Data'!$B$7:$R$2292,13,0)</f>
        <v>3.8361000000000001</v>
      </c>
      <c r="U24" s="61">
        <f t="shared" si="12"/>
        <v>17</v>
      </c>
      <c r="V24" s="60">
        <f>VLOOKUP($A24,'Return Data'!$B$7:$R$2292,17,0)</f>
        <v>3.9203999999999999</v>
      </c>
      <c r="W24" s="61">
        <f t="shared" si="13"/>
        <v>14</v>
      </c>
      <c r="X24" s="60"/>
      <c r="Y24" s="61"/>
      <c r="Z24" s="60">
        <f>VLOOKUP($A24,'Return Data'!$B$7:$R$2292,16,0)</f>
        <v>4.9390999999999998</v>
      </c>
      <c r="AA24" s="62">
        <f t="shared" si="15"/>
        <v>21</v>
      </c>
    </row>
    <row r="25" spans="1:27" x14ac:dyDescent="0.3">
      <c r="A25" s="58" t="s">
        <v>1438</v>
      </c>
      <c r="B25" s="59">
        <f>VLOOKUP($A25,'Return Data'!$B$7:$R$2292,3,0)</f>
        <v>44777</v>
      </c>
      <c r="C25" s="60">
        <f>VLOOKUP($A25,'Return Data'!$B$7:$R$2292,4,0)</f>
        <v>14.562799999999999</v>
      </c>
      <c r="D25" s="60">
        <f>VLOOKUP($A25,'Return Data'!$B$7:$R$2292,5,0)</f>
        <v>5.5148999999999999</v>
      </c>
      <c r="E25" s="61">
        <f t="shared" si="0"/>
        <v>11</v>
      </c>
      <c r="F25" s="60">
        <f>VLOOKUP($A25,'Return Data'!$B$7:$R$2292,6,0)</f>
        <v>7.1891999999999996</v>
      </c>
      <c r="G25" s="61">
        <f t="shared" si="1"/>
        <v>8</v>
      </c>
      <c r="H25" s="60">
        <f>VLOOKUP($A25,'Return Data'!$B$7:$R$2292,7,0)</f>
        <v>6.2016999999999998</v>
      </c>
      <c r="I25" s="61">
        <f t="shared" si="2"/>
        <v>24</v>
      </c>
      <c r="J25" s="60">
        <f>VLOOKUP($A25,'Return Data'!$B$7:$R$2292,8,0)</f>
        <v>4.6630000000000003</v>
      </c>
      <c r="K25" s="61">
        <f t="shared" si="3"/>
        <v>25</v>
      </c>
      <c r="L25" s="60">
        <f>VLOOKUP($A25,'Return Data'!$B$7:$R$2292,9,0)</f>
        <v>4.2438000000000002</v>
      </c>
      <c r="M25" s="61">
        <f t="shared" si="4"/>
        <v>25</v>
      </c>
      <c r="N25" s="60">
        <f>VLOOKUP($A25,'Return Data'!$B$7:$R$2292,10,0)</f>
        <v>3.6817000000000002</v>
      </c>
      <c r="O25" s="61">
        <f t="shared" si="5"/>
        <v>25</v>
      </c>
      <c r="P25" s="60">
        <f>VLOOKUP($A25,'Return Data'!$B$7:$R$2292,11,0)</f>
        <v>3.4722</v>
      </c>
      <c r="Q25" s="61">
        <f t="shared" si="6"/>
        <v>25</v>
      </c>
      <c r="R25" s="60">
        <f>VLOOKUP($A25,'Return Data'!$B$7:$R$2292,12,0)</f>
        <v>3.2448999999999999</v>
      </c>
      <c r="S25" s="61">
        <f t="shared" si="7"/>
        <v>25</v>
      </c>
      <c r="T25" s="60">
        <f>VLOOKUP($A25,'Return Data'!$B$7:$R$2292,13,0)</f>
        <v>3.2391000000000001</v>
      </c>
      <c r="U25" s="61">
        <f t="shared" si="12"/>
        <v>25</v>
      </c>
      <c r="V25" s="60">
        <f>VLOOKUP($A25,'Return Data'!$B$7:$R$2292,17,0)</f>
        <v>3.2589000000000001</v>
      </c>
      <c r="W25" s="61">
        <f t="shared" si="13"/>
        <v>24</v>
      </c>
      <c r="X25" s="60">
        <f>VLOOKUP($A25,'Return Data'!$B$7:$R$2292,14,0)</f>
        <v>3.9224000000000001</v>
      </c>
      <c r="Y25" s="61">
        <f t="shared" si="14"/>
        <v>21</v>
      </c>
      <c r="Z25" s="60">
        <f>VLOOKUP($A25,'Return Data'!$B$7:$R$2292,16,0)</f>
        <v>4.3064</v>
      </c>
      <c r="AA25" s="62">
        <f t="shared" si="15"/>
        <v>24</v>
      </c>
    </row>
    <row r="26" spans="1:27" x14ac:dyDescent="0.3">
      <c r="A26" s="58" t="s">
        <v>1879</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1441</v>
      </c>
      <c r="B27" s="59">
        <f>VLOOKUP($A27,'Return Data'!$B$7:$R$2292,3,0)</f>
        <v>44777</v>
      </c>
      <c r="C27" s="60">
        <f>VLOOKUP($A27,'Return Data'!$B$7:$R$2292,4,0)</f>
        <v>3584.1853999999998</v>
      </c>
      <c r="D27" s="60">
        <f>VLOOKUP($A27,'Return Data'!$B$7:$R$2292,5,0)</f>
        <v>1.9665999999999999</v>
      </c>
      <c r="E27" s="61">
        <f t="shared" si="0"/>
        <v>24</v>
      </c>
      <c r="F27" s="60">
        <f>VLOOKUP($A27,'Return Data'!$B$7:$R$2292,6,0)</f>
        <v>7.0701999999999998</v>
      </c>
      <c r="G27" s="61">
        <f t="shared" si="1"/>
        <v>9</v>
      </c>
      <c r="H27" s="60">
        <f>VLOOKUP($A27,'Return Data'!$B$7:$R$2292,7,0)</f>
        <v>7.9488000000000003</v>
      </c>
      <c r="I27" s="61">
        <f t="shared" si="2"/>
        <v>6</v>
      </c>
      <c r="J27" s="60">
        <f>VLOOKUP($A27,'Return Data'!$B$7:$R$2292,8,0)</f>
        <v>5.9576000000000002</v>
      </c>
      <c r="K27" s="61">
        <f t="shared" si="3"/>
        <v>3</v>
      </c>
      <c r="L27" s="60">
        <f>VLOOKUP($A27,'Return Data'!$B$7:$R$2292,9,0)</f>
        <v>5.7526999999999999</v>
      </c>
      <c r="M27" s="61">
        <f t="shared" si="4"/>
        <v>2</v>
      </c>
      <c r="N27" s="60">
        <f>VLOOKUP($A27,'Return Data'!$B$7:$R$2292,10,0)</f>
        <v>5.1870000000000003</v>
      </c>
      <c r="O27" s="61">
        <f t="shared" si="5"/>
        <v>1</v>
      </c>
      <c r="P27" s="60">
        <f>VLOOKUP($A27,'Return Data'!$B$7:$R$2292,11,0)</f>
        <v>4.7378</v>
      </c>
      <c r="Q27" s="61">
        <f t="shared" si="6"/>
        <v>2</v>
      </c>
      <c r="R27" s="60">
        <f>VLOOKUP($A27,'Return Data'!$B$7:$R$2292,12,0)</f>
        <v>4.8209</v>
      </c>
      <c r="S27" s="61">
        <f t="shared" si="7"/>
        <v>2</v>
      </c>
      <c r="T27" s="60">
        <f>VLOOKUP($A27,'Return Data'!$B$7:$R$2292,13,0)</f>
        <v>4.7274000000000003</v>
      </c>
      <c r="U27" s="61">
        <f t="shared" si="12"/>
        <v>3</v>
      </c>
      <c r="V27" s="60">
        <f>VLOOKUP($A27,'Return Data'!$B$7:$R$2292,17,0)</f>
        <v>7.4474999999999998</v>
      </c>
      <c r="W27" s="61">
        <f t="shared" si="13"/>
        <v>2</v>
      </c>
      <c r="X27" s="60">
        <f>VLOOKUP($A27,'Return Data'!$B$7:$R$2292,14,0)</f>
        <v>5.2525000000000004</v>
      </c>
      <c r="Y27" s="61">
        <f t="shared" si="14"/>
        <v>9</v>
      </c>
      <c r="Z27" s="60">
        <f>VLOOKUP($A27,'Return Data'!$B$7:$R$2292,16,0)</f>
        <v>7.1092000000000004</v>
      </c>
      <c r="AA27" s="62">
        <f t="shared" si="15"/>
        <v>12</v>
      </c>
    </row>
    <row r="28" spans="1:27" x14ac:dyDescent="0.3">
      <c r="A28" s="58" t="s">
        <v>1949</v>
      </c>
      <c r="B28" s="59">
        <f>VLOOKUP($A28,'Return Data'!$B$7:$R$2292,3,0)</f>
        <v>44777</v>
      </c>
      <c r="C28" s="60">
        <f>VLOOKUP($A28,'Return Data'!$B$7:$R$2292,4,0)</f>
        <v>29.045400000000001</v>
      </c>
      <c r="D28" s="60">
        <f>VLOOKUP($A28,'Return Data'!$B$7:$R$2292,5,0)</f>
        <v>5.1529999999999996</v>
      </c>
      <c r="E28" s="61">
        <f t="shared" si="0"/>
        <v>16</v>
      </c>
      <c r="F28" s="60">
        <f>VLOOKUP($A28,'Return Data'!$B$7:$R$2292,6,0)</f>
        <v>6.3284000000000002</v>
      </c>
      <c r="G28" s="61">
        <f t="shared" si="1"/>
        <v>19</v>
      </c>
      <c r="H28" s="60">
        <f>VLOOKUP($A28,'Return Data'!$B$7:$R$2292,7,0)</f>
        <v>6.5247999999999999</v>
      </c>
      <c r="I28" s="61">
        <f t="shared" si="2"/>
        <v>22</v>
      </c>
      <c r="J28" s="60">
        <f>VLOOKUP($A28,'Return Data'!$B$7:$R$2292,8,0)</f>
        <v>5.3067000000000002</v>
      </c>
      <c r="K28" s="61">
        <f t="shared" si="3"/>
        <v>19</v>
      </c>
      <c r="L28" s="60">
        <f>VLOOKUP($A28,'Return Data'!$B$7:$R$2292,9,0)</f>
        <v>5.1913</v>
      </c>
      <c r="M28" s="61">
        <f t="shared" si="4"/>
        <v>15</v>
      </c>
      <c r="N28" s="60">
        <f>VLOOKUP($A28,'Return Data'!$B$7:$R$2292,10,0)</f>
        <v>4.6237000000000004</v>
      </c>
      <c r="O28" s="61">
        <f t="shared" si="5"/>
        <v>9</v>
      </c>
      <c r="P28" s="60">
        <f>VLOOKUP($A28,'Return Data'!$B$7:$R$2292,11,0)</f>
        <v>4.2709000000000001</v>
      </c>
      <c r="Q28" s="61">
        <f t="shared" si="6"/>
        <v>7</v>
      </c>
      <c r="R28" s="60">
        <f>VLOOKUP($A28,'Return Data'!$B$7:$R$2292,12,0)</f>
        <v>4.0758000000000001</v>
      </c>
      <c r="S28" s="61">
        <f t="shared" si="7"/>
        <v>9</v>
      </c>
      <c r="T28" s="60">
        <f>VLOOKUP($A28,'Return Data'!$B$7:$R$2292,13,0)</f>
        <v>3.9165000000000001</v>
      </c>
      <c r="U28" s="61">
        <f t="shared" si="12"/>
        <v>12</v>
      </c>
      <c r="V28" s="60">
        <f>VLOOKUP($A28,'Return Data'!$B$7:$R$2292,17,0)</f>
        <v>3.9954000000000001</v>
      </c>
      <c r="W28" s="61">
        <f t="shared" si="13"/>
        <v>11</v>
      </c>
      <c r="X28" s="60">
        <f>VLOOKUP($A28,'Return Data'!$B$7:$R$2292,14,0)</f>
        <v>5.9181999999999997</v>
      </c>
      <c r="Y28" s="61">
        <f t="shared" si="14"/>
        <v>5</v>
      </c>
      <c r="Z28" s="60">
        <f>VLOOKUP($A28,'Return Data'!$B$7:$R$2292,16,0)</f>
        <v>8.2087000000000003</v>
      </c>
      <c r="AA28" s="62">
        <f t="shared" si="15"/>
        <v>2</v>
      </c>
    </row>
    <row r="29" spans="1:27" x14ac:dyDescent="0.3">
      <c r="A29" s="58" t="s">
        <v>1444</v>
      </c>
      <c r="B29" s="59">
        <f>VLOOKUP($A29,'Return Data'!$B$7:$R$2292,3,0)</f>
        <v>44777</v>
      </c>
      <c r="C29" s="60">
        <f>VLOOKUP($A29,'Return Data'!$B$7:$R$2292,4,0)</f>
        <v>4954.7965000000004</v>
      </c>
      <c r="D29" s="60">
        <f>VLOOKUP($A29,'Return Data'!$B$7:$R$2292,5,0)</f>
        <v>7.9893999999999998</v>
      </c>
      <c r="E29" s="61">
        <f t="shared" si="0"/>
        <v>2</v>
      </c>
      <c r="F29" s="60">
        <f>VLOOKUP($A29,'Return Data'!$B$7:$R$2292,6,0)</f>
        <v>5.9089</v>
      </c>
      <c r="G29" s="61">
        <f t="shared" si="1"/>
        <v>23</v>
      </c>
      <c r="H29" s="60">
        <f>VLOOKUP($A29,'Return Data'!$B$7:$R$2292,7,0)</f>
        <v>7.2069000000000001</v>
      </c>
      <c r="I29" s="61">
        <f t="shared" si="2"/>
        <v>17</v>
      </c>
      <c r="J29" s="60">
        <f>VLOOKUP($A29,'Return Data'!$B$7:$R$2292,8,0)</f>
        <v>5.5906000000000002</v>
      </c>
      <c r="K29" s="61">
        <f t="shared" si="3"/>
        <v>12</v>
      </c>
      <c r="L29" s="60">
        <f>VLOOKUP($A29,'Return Data'!$B$7:$R$2292,9,0)</f>
        <v>5.1654999999999998</v>
      </c>
      <c r="M29" s="61">
        <f t="shared" si="4"/>
        <v>18</v>
      </c>
      <c r="N29" s="60">
        <f>VLOOKUP($A29,'Return Data'!$B$7:$R$2292,10,0)</f>
        <v>4.2743000000000002</v>
      </c>
      <c r="O29" s="61">
        <f t="shared" si="5"/>
        <v>21</v>
      </c>
      <c r="P29" s="60">
        <f>VLOOKUP($A29,'Return Data'!$B$7:$R$2292,11,0)</f>
        <v>3.8681000000000001</v>
      </c>
      <c r="Q29" s="61">
        <f t="shared" si="6"/>
        <v>22</v>
      </c>
      <c r="R29" s="60">
        <f>VLOOKUP($A29,'Return Data'!$B$7:$R$2292,12,0)</f>
        <v>3.8010999999999999</v>
      </c>
      <c r="S29" s="61">
        <f t="shared" si="7"/>
        <v>20</v>
      </c>
      <c r="T29" s="60">
        <f>VLOOKUP($A29,'Return Data'!$B$7:$R$2292,13,0)</f>
        <v>3.6890000000000001</v>
      </c>
      <c r="U29" s="61">
        <f t="shared" si="12"/>
        <v>20</v>
      </c>
      <c r="V29" s="60">
        <f>VLOOKUP($A29,'Return Data'!$B$7:$R$2292,17,0)</f>
        <v>3.7688000000000001</v>
      </c>
      <c r="W29" s="61">
        <f t="shared" si="13"/>
        <v>17</v>
      </c>
      <c r="X29" s="60">
        <f>VLOOKUP($A29,'Return Data'!$B$7:$R$2292,14,0)</f>
        <v>4.9417</v>
      </c>
      <c r="Y29" s="61">
        <f t="shared" si="14"/>
        <v>12</v>
      </c>
      <c r="Z29" s="60">
        <f>VLOOKUP($A29,'Return Data'!$B$7:$R$2292,16,0)</f>
        <v>7.2159000000000004</v>
      </c>
      <c r="AA29" s="62">
        <f t="shared" si="15"/>
        <v>11</v>
      </c>
    </row>
    <row r="30" spans="1:27" x14ac:dyDescent="0.3">
      <c r="A30" s="58" t="s">
        <v>1927</v>
      </c>
      <c r="B30" s="59">
        <f>VLOOKUP($A30,'Return Data'!$B$7:$R$2292,3,0)</f>
        <v>44777</v>
      </c>
      <c r="C30" s="60">
        <f>VLOOKUP($A30,'Return Data'!$B$7:$R$2292,4,0)</f>
        <v>2377.2694999999999</v>
      </c>
      <c r="D30" s="60">
        <f>VLOOKUP($A30,'Return Data'!$B$7:$R$2292,5,0)</f>
        <v>4.9844999999999997</v>
      </c>
      <c r="E30" s="61">
        <f t="shared" si="0"/>
        <v>17</v>
      </c>
      <c r="F30" s="60">
        <f>VLOOKUP($A30,'Return Data'!$B$7:$R$2292,6,0)</f>
        <v>6.3556999999999997</v>
      </c>
      <c r="G30" s="61">
        <f t="shared" si="1"/>
        <v>18</v>
      </c>
      <c r="H30" s="60">
        <f>VLOOKUP($A30,'Return Data'!$B$7:$R$2292,7,0)</f>
        <v>6.9029999999999996</v>
      </c>
      <c r="I30" s="61">
        <f t="shared" si="2"/>
        <v>21</v>
      </c>
      <c r="J30" s="60">
        <f>VLOOKUP($A30,'Return Data'!$B$7:$R$2292,8,0)</f>
        <v>5.4901999999999997</v>
      </c>
      <c r="K30" s="61">
        <f t="shared" si="3"/>
        <v>17</v>
      </c>
      <c r="L30" s="60">
        <f>VLOOKUP($A30,'Return Data'!$B$7:$R$2292,9,0)</f>
        <v>5.2672999999999996</v>
      </c>
      <c r="M30" s="61">
        <f t="shared" si="4"/>
        <v>14</v>
      </c>
      <c r="N30" s="60">
        <f>VLOOKUP($A30,'Return Data'!$B$7:$R$2292,10,0)</f>
        <v>4.6924000000000001</v>
      </c>
      <c r="O30" s="61">
        <f t="shared" si="5"/>
        <v>6</v>
      </c>
      <c r="P30" s="60">
        <f>VLOOKUP($A30,'Return Data'!$B$7:$R$2292,11,0)</f>
        <v>4.2507000000000001</v>
      </c>
      <c r="Q30" s="61">
        <f t="shared" si="6"/>
        <v>8</v>
      </c>
      <c r="R30" s="60">
        <f>VLOOKUP($A30,'Return Data'!$B$7:$R$2292,12,0)</f>
        <v>4.0500999999999996</v>
      </c>
      <c r="S30" s="61">
        <f t="shared" si="7"/>
        <v>10</v>
      </c>
      <c r="T30" s="60">
        <f>VLOOKUP($A30,'Return Data'!$B$7:$R$2292,13,0)</f>
        <v>3.8544999999999998</v>
      </c>
      <c r="U30" s="61">
        <f t="shared" si="12"/>
        <v>15</v>
      </c>
      <c r="V30" s="60">
        <f>VLOOKUP($A30,'Return Data'!$B$7:$R$2292,17,0)</f>
        <v>3.7443</v>
      </c>
      <c r="W30" s="61">
        <f t="shared" si="13"/>
        <v>18</v>
      </c>
      <c r="X30" s="60">
        <f>VLOOKUP($A30,'Return Data'!$B$7:$R$2292,14,0)</f>
        <v>4.4786999999999999</v>
      </c>
      <c r="Y30" s="61">
        <f t="shared" si="14"/>
        <v>19</v>
      </c>
      <c r="Z30" s="60">
        <f>VLOOKUP($A30,'Return Data'!$B$7:$R$2292,16,0)</f>
        <v>6.6134000000000004</v>
      </c>
      <c r="AA30" s="62">
        <f t="shared" si="15"/>
        <v>15</v>
      </c>
    </row>
    <row r="31" spans="1:27" x14ac:dyDescent="0.3">
      <c r="A31" s="58" t="s">
        <v>1448</v>
      </c>
      <c r="B31" s="59">
        <f>VLOOKUP($A31,'Return Data'!$B$7:$R$2292,3,0)</f>
        <v>44777</v>
      </c>
      <c r="C31" s="60">
        <f>VLOOKUP($A31,'Return Data'!$B$7:$R$2292,4,0)</f>
        <v>12.066800000000001</v>
      </c>
      <c r="D31" s="60">
        <f>VLOOKUP($A31,'Return Data'!$B$7:$R$2292,5,0)</f>
        <v>4.2352999999999996</v>
      </c>
      <c r="E31" s="61">
        <f t="shared" si="0"/>
        <v>22</v>
      </c>
      <c r="F31" s="60">
        <f>VLOOKUP($A31,'Return Data'!$B$7:$R$2292,6,0)</f>
        <v>6.1536</v>
      </c>
      <c r="G31" s="61">
        <f t="shared" si="1"/>
        <v>20</v>
      </c>
      <c r="H31" s="60">
        <f>VLOOKUP($A31,'Return Data'!$B$7:$R$2292,7,0)</f>
        <v>7.2697000000000003</v>
      </c>
      <c r="I31" s="61">
        <f t="shared" si="2"/>
        <v>16</v>
      </c>
      <c r="J31" s="60">
        <f>VLOOKUP($A31,'Return Data'!$B$7:$R$2292,8,0)</f>
        <v>5.5429000000000004</v>
      </c>
      <c r="K31" s="61">
        <f t="shared" si="3"/>
        <v>14</v>
      </c>
      <c r="L31" s="60">
        <f>VLOOKUP($A31,'Return Data'!$B$7:$R$2292,9,0)</f>
        <v>5.1844999999999999</v>
      </c>
      <c r="M31" s="61">
        <f t="shared" si="4"/>
        <v>16</v>
      </c>
      <c r="N31" s="60">
        <f>VLOOKUP($A31,'Return Data'!$B$7:$R$2292,10,0)</f>
        <v>4.6066000000000003</v>
      </c>
      <c r="O31" s="61">
        <f t="shared" si="5"/>
        <v>10</v>
      </c>
      <c r="P31" s="60">
        <f>VLOOKUP($A31,'Return Data'!$B$7:$R$2292,11,0)</f>
        <v>4.1757999999999997</v>
      </c>
      <c r="Q31" s="61">
        <f t="shared" si="6"/>
        <v>9</v>
      </c>
      <c r="R31" s="60">
        <f>VLOOKUP($A31,'Return Data'!$B$7:$R$2292,12,0)</f>
        <v>4.141</v>
      </c>
      <c r="S31" s="61">
        <f t="shared" si="7"/>
        <v>7</v>
      </c>
      <c r="T31" s="60">
        <f>VLOOKUP($A31,'Return Data'!$B$7:$R$2292,13,0)</f>
        <v>4.0636000000000001</v>
      </c>
      <c r="U31" s="61">
        <f t="shared" si="12"/>
        <v>9</v>
      </c>
      <c r="V31" s="60">
        <f>VLOOKUP($A31,'Return Data'!$B$7:$R$2292,17,0)</f>
        <v>4.0575000000000001</v>
      </c>
      <c r="W31" s="61">
        <f t="shared" si="13"/>
        <v>10</v>
      </c>
      <c r="X31" s="60">
        <f>VLOOKUP($A31,'Return Data'!$B$7:$R$2292,14,0)</f>
        <v>4.9627999999999997</v>
      </c>
      <c r="Y31" s="61">
        <f t="shared" si="14"/>
        <v>11</v>
      </c>
      <c r="Z31" s="60">
        <f>VLOOKUP($A31,'Return Data'!$B$7:$R$2292,16,0)</f>
        <v>5.4596</v>
      </c>
      <c r="AA31" s="62">
        <f t="shared" si="15"/>
        <v>20</v>
      </c>
    </row>
    <row r="32" spans="1:27" x14ac:dyDescent="0.3">
      <c r="A32" s="58" t="s">
        <v>1450</v>
      </c>
      <c r="B32" s="59">
        <f>VLOOKUP($A32,'Return Data'!$B$7:$R$2292,3,0)</f>
        <v>44777</v>
      </c>
      <c r="C32" s="60">
        <f>VLOOKUP($A32,'Return Data'!$B$7:$R$2292,4,0)</f>
        <v>3694.1477</v>
      </c>
      <c r="D32" s="60">
        <f>VLOOKUP($A32,'Return Data'!$B$7:$R$2292,5,0)</f>
        <v>3.8191999999999999</v>
      </c>
      <c r="E32" s="61">
        <f t="shared" si="0"/>
        <v>23</v>
      </c>
      <c r="F32" s="60">
        <f>VLOOKUP($A32,'Return Data'!$B$7:$R$2292,6,0)</f>
        <v>5.9238999999999997</v>
      </c>
      <c r="G32" s="61">
        <f t="shared" si="1"/>
        <v>22</v>
      </c>
      <c r="H32" s="60">
        <f>VLOOKUP($A32,'Return Data'!$B$7:$R$2292,7,0)</f>
        <v>7.0617999999999999</v>
      </c>
      <c r="I32" s="61">
        <f t="shared" si="2"/>
        <v>18</v>
      </c>
      <c r="J32" s="60">
        <f>VLOOKUP($A32,'Return Data'!$B$7:$R$2292,8,0)</f>
        <v>5.2438000000000002</v>
      </c>
      <c r="K32" s="61">
        <f t="shared" si="3"/>
        <v>20</v>
      </c>
      <c r="L32" s="60">
        <f>VLOOKUP($A32,'Return Data'!$B$7:$R$2292,9,0)</f>
        <v>5.4058999999999999</v>
      </c>
      <c r="M32" s="61">
        <f t="shared" si="4"/>
        <v>9</v>
      </c>
      <c r="N32" s="60">
        <f>VLOOKUP($A32,'Return Data'!$B$7:$R$2292,10,0)</f>
        <v>4.5404</v>
      </c>
      <c r="O32" s="61">
        <f t="shared" si="5"/>
        <v>14</v>
      </c>
      <c r="P32" s="60">
        <f>VLOOKUP($A32,'Return Data'!$B$7:$R$2292,11,0)</f>
        <v>4.1302000000000003</v>
      </c>
      <c r="Q32" s="61">
        <f t="shared" si="6"/>
        <v>11</v>
      </c>
      <c r="R32" s="60">
        <f>VLOOKUP($A32,'Return Data'!$B$7:$R$2292,12,0)</f>
        <v>3.9676</v>
      </c>
      <c r="S32" s="61">
        <f t="shared" si="7"/>
        <v>15</v>
      </c>
      <c r="T32" s="60">
        <f>VLOOKUP($A32,'Return Data'!$B$7:$R$2292,13,0)</f>
        <v>6.7706999999999997</v>
      </c>
      <c r="U32" s="61">
        <f t="shared" si="12"/>
        <v>2</v>
      </c>
      <c r="V32" s="60">
        <f>VLOOKUP($A32,'Return Data'!$B$7:$R$2292,17,0)</f>
        <v>5.5399000000000003</v>
      </c>
      <c r="W32" s="61">
        <f t="shared" si="13"/>
        <v>3</v>
      </c>
      <c r="X32" s="60">
        <f>VLOOKUP($A32,'Return Data'!$B$7:$R$2292,14,0)</f>
        <v>5.9768999999999997</v>
      </c>
      <c r="Y32" s="61">
        <f t="shared" si="14"/>
        <v>3</v>
      </c>
      <c r="Z32" s="60">
        <f>VLOOKUP($A32,'Return Data'!$B$7:$R$2292,16,0)</f>
        <v>7.4885000000000002</v>
      </c>
      <c r="AA32" s="62">
        <f t="shared" si="15"/>
        <v>5</v>
      </c>
    </row>
    <row r="33" spans="1:27" x14ac:dyDescent="0.3">
      <c r="A33" s="58" t="s">
        <v>1940</v>
      </c>
      <c r="B33" s="59">
        <f>VLOOKUP($A33,'Return Data'!$B$7:$R$2292,3,0)</f>
        <v>44777</v>
      </c>
      <c r="C33" s="60">
        <f>VLOOKUP($A33,'Return Data'!$B$7:$R$2292,4,0)</f>
        <v>1153.7965999999999</v>
      </c>
      <c r="D33" s="60">
        <f>VLOOKUP($A33,'Return Data'!$B$7:$R$2292,5,0)</f>
        <v>4.6066000000000003</v>
      </c>
      <c r="E33" s="61">
        <f t="shared" si="0"/>
        <v>20</v>
      </c>
      <c r="F33" s="60">
        <f>VLOOKUP($A33,'Return Data'!$B$7:$R$2292,6,0)</f>
        <v>7.4302999999999999</v>
      </c>
      <c r="G33" s="61">
        <f t="shared" si="1"/>
        <v>5</v>
      </c>
      <c r="H33" s="60">
        <f>VLOOKUP($A33,'Return Data'!$B$7:$R$2292,7,0)</f>
        <v>6.93</v>
      </c>
      <c r="I33" s="61">
        <f t="shared" si="2"/>
        <v>20</v>
      </c>
      <c r="J33" s="60">
        <f>VLOOKUP($A33,'Return Data'!$B$7:$R$2292,8,0)</f>
        <v>5.0124000000000004</v>
      </c>
      <c r="K33" s="61">
        <f t="shared" si="3"/>
        <v>23</v>
      </c>
      <c r="L33" s="60">
        <f>VLOOKUP($A33,'Return Data'!$B$7:$R$2292,9,0)</f>
        <v>4.6741999999999999</v>
      </c>
      <c r="M33" s="61">
        <f t="shared" si="4"/>
        <v>24</v>
      </c>
      <c r="N33" s="60">
        <f>VLOOKUP($A33,'Return Data'!$B$7:$R$2292,10,0)</f>
        <v>4.0991</v>
      </c>
      <c r="O33" s="61">
        <f t="shared" si="5"/>
        <v>24</v>
      </c>
      <c r="P33" s="60">
        <f>VLOOKUP($A33,'Return Data'!$B$7:$R$2292,11,0)</f>
        <v>3.8740000000000001</v>
      </c>
      <c r="Q33" s="61">
        <f t="shared" si="6"/>
        <v>21</v>
      </c>
      <c r="R33" s="60">
        <f>VLOOKUP($A33,'Return Data'!$B$7:$R$2292,12,0)</f>
        <v>3.6698</v>
      </c>
      <c r="S33" s="61">
        <f t="shared" si="7"/>
        <v>23</v>
      </c>
      <c r="T33" s="60">
        <f>VLOOKUP($A33,'Return Data'!$B$7:$R$2292,13,0)</f>
        <v>4.2173999999999996</v>
      </c>
      <c r="U33" s="61">
        <f t="shared" si="12"/>
        <v>6</v>
      </c>
      <c r="V33" s="60">
        <f>VLOOKUP($A33,'Return Data'!$B$7:$R$2292,17,0)</f>
        <v>4.3095999999999997</v>
      </c>
      <c r="W33" s="61">
        <f t="shared" si="13"/>
        <v>8</v>
      </c>
      <c r="X33" s="60"/>
      <c r="Y33" s="61"/>
      <c r="Z33" s="60">
        <f>VLOOKUP($A33,'Return Data'!$B$7:$R$2292,16,0)</f>
        <v>4.6246</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5.5784115384615385</v>
      </c>
      <c r="E35" s="69"/>
      <c r="F35" s="70">
        <f>AVERAGE(F8:F33)</f>
        <v>6.5065615384615381</v>
      </c>
      <c r="G35" s="69"/>
      <c r="H35" s="70">
        <f>AVERAGE(H8:H33)</f>
        <v>7.11543846153846</v>
      </c>
      <c r="I35" s="69"/>
      <c r="J35" s="70">
        <f>AVERAGE(J8:J33)</f>
        <v>5.3644461538461554</v>
      </c>
      <c r="K35" s="69"/>
      <c r="L35" s="70">
        <f>AVERAGE(L8:L33)</f>
        <v>5.0461500000000008</v>
      </c>
      <c r="M35" s="69"/>
      <c r="N35" s="70">
        <f>AVERAGE(N8:N33)</f>
        <v>4.3520692307692315</v>
      </c>
      <c r="O35" s="69"/>
      <c r="P35" s="70">
        <f>AVERAGE(P8:P33)</f>
        <v>4.0066730769230769</v>
      </c>
      <c r="Q35" s="69"/>
      <c r="R35" s="70">
        <f>AVERAGE(R8:R33)</f>
        <v>4.0347</v>
      </c>
      <c r="S35" s="69"/>
      <c r="T35" s="70">
        <f>AVERAGE(T8:T33)</f>
        <v>4.122865384615384</v>
      </c>
      <c r="U35" s="69"/>
      <c r="V35" s="70">
        <f>AVERAGE(V8:V33)</f>
        <v>4.2027200000000002</v>
      </c>
      <c r="W35" s="69"/>
      <c r="X35" s="70">
        <f>AVERAGE(X8:X33)</f>
        <v>5.0037136363636359</v>
      </c>
      <c r="Y35" s="69"/>
      <c r="Z35" s="70">
        <f>AVERAGE(Z8:Z33)</f>
        <v>6.3211961538461532</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17.2133</v>
      </c>
      <c r="E37" s="73"/>
      <c r="F37" s="74">
        <f>MAX(F8:F33)</f>
        <v>8.1392000000000007</v>
      </c>
      <c r="G37" s="73"/>
      <c r="H37" s="74">
        <f>MAX(H8:H33)</f>
        <v>8.9243000000000006</v>
      </c>
      <c r="I37" s="73"/>
      <c r="J37" s="74">
        <f>MAX(J8:J33)</f>
        <v>6.8521000000000001</v>
      </c>
      <c r="K37" s="73"/>
      <c r="L37" s="74">
        <f>MAX(L8:L33)</f>
        <v>6.1006999999999998</v>
      </c>
      <c r="M37" s="73"/>
      <c r="N37" s="74">
        <f>MAX(N8:N33)</f>
        <v>5.1870000000000003</v>
      </c>
      <c r="O37" s="73"/>
      <c r="P37" s="74">
        <f>MAX(P8:P33)</f>
        <v>5.9265999999999996</v>
      </c>
      <c r="Q37" s="73"/>
      <c r="R37" s="74">
        <f>MAX(R8:R33)</f>
        <v>9.4522999999999993</v>
      </c>
      <c r="S37" s="73"/>
      <c r="T37" s="74">
        <f>MAX(T8:T33)</f>
        <v>10.5626</v>
      </c>
      <c r="U37" s="73"/>
      <c r="V37" s="74">
        <f>MAX(V8:V33)</f>
        <v>9.4875000000000007</v>
      </c>
      <c r="W37" s="73"/>
      <c r="X37" s="74">
        <f>MAX(X8:X33)</f>
        <v>7.8212999999999999</v>
      </c>
      <c r="Y37" s="73"/>
      <c r="Z37" s="74">
        <f>MAX(Z8:Z33)</f>
        <v>8.9879999999999995</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44777</v>
      </c>
      <c r="C8" s="60">
        <f>VLOOKUP($A8,'Return Data'!$B$7:$R$2292,4,0)</f>
        <v>445.97190000000001</v>
      </c>
      <c r="D8" s="60">
        <f>VLOOKUP($A8,'Return Data'!$B$7:$R$2292,5,0)</f>
        <v>4.5429000000000004</v>
      </c>
      <c r="E8" s="61">
        <f t="shared" ref="E8:E33" si="0">RANK(D8,D$8:D$33,0)</f>
        <v>16</v>
      </c>
      <c r="F8" s="60">
        <f>VLOOKUP($A8,'Return Data'!$B$7:$R$2292,6,0)</f>
        <v>6.7858999999999998</v>
      </c>
      <c r="G8" s="61">
        <f t="shared" ref="G8:G33" si="1">RANK(F8,F$8:F$33,0)</f>
        <v>6</v>
      </c>
      <c r="H8" s="60">
        <f>VLOOKUP($A8,'Return Data'!$B$7:$R$2292,7,0)</f>
        <v>8.0624000000000002</v>
      </c>
      <c r="I8" s="61">
        <f t="shared" ref="I8:I33" si="2">RANK(H8,H$8:H$33,0)</f>
        <v>4</v>
      </c>
      <c r="J8" s="60">
        <f>VLOOKUP($A8,'Return Data'!$B$7:$R$2292,8,0)</f>
        <v>5.5179999999999998</v>
      </c>
      <c r="K8" s="61">
        <f t="shared" ref="K8:K33" si="3">RANK(J8,J$8:J$33,0)</f>
        <v>6</v>
      </c>
      <c r="L8" s="60">
        <f>VLOOKUP($A8,'Return Data'!$B$7:$R$2292,9,0)</f>
        <v>5.2603</v>
      </c>
      <c r="M8" s="61">
        <f t="shared" ref="M8:M33" si="4">RANK(L8,L$8:L$33,0)</f>
        <v>2</v>
      </c>
      <c r="N8" s="60">
        <f>VLOOKUP($A8,'Return Data'!$B$7:$R$2292,10,0)</f>
        <v>4.6749999999999998</v>
      </c>
      <c r="O8" s="61">
        <f t="shared" ref="O8:O33" si="5">RANK(N8,N$8:N$33,0)</f>
        <v>1</v>
      </c>
      <c r="P8" s="60">
        <f>VLOOKUP($A8,'Return Data'!$B$7:$R$2292,11,0)</f>
        <v>4.1158999999999999</v>
      </c>
      <c r="Q8" s="61">
        <f t="shared" ref="Q8:Q33" si="6">RANK(P8,P$8:P$33,0)</f>
        <v>2</v>
      </c>
      <c r="R8" s="60">
        <f>VLOOKUP($A8,'Return Data'!$B$7:$R$2292,12,0)</f>
        <v>4.0571000000000002</v>
      </c>
      <c r="S8" s="61">
        <f t="shared" ref="S8:S33" si="7">RANK(R8,R$8:R$33,0)</f>
        <v>2</v>
      </c>
      <c r="T8" s="60">
        <f>VLOOKUP($A8,'Return Data'!$B$7:$R$2292,13,0)</f>
        <v>3.9129999999999998</v>
      </c>
      <c r="U8" s="61">
        <f t="shared" ref="U8" si="8">RANK(T8,T$8:T$33,0)</f>
        <v>4</v>
      </c>
      <c r="V8" s="60">
        <f>VLOOKUP($A8,'Return Data'!$B$7:$R$2292,17,0)</f>
        <v>4.2504999999999997</v>
      </c>
      <c r="W8" s="61">
        <f>RANK(V8,V$8:V$33,0)</f>
        <v>4</v>
      </c>
      <c r="X8" s="60">
        <f>VLOOKUP($A8,'Return Data'!$B$7:$R$2292,14,0)</f>
        <v>5.4476000000000004</v>
      </c>
      <c r="Y8" s="61">
        <f>RANK(X8,X$8:X$33,0)</f>
        <v>4</v>
      </c>
      <c r="Z8" s="60">
        <f>VLOOKUP($A8,'Return Data'!$B$7:$R$2292,16,0)</f>
        <v>7.4390999999999998</v>
      </c>
      <c r="AA8" s="62">
        <f t="shared" ref="AA8" si="9">RANK(Z8,Z$8:Z$33,0)</f>
        <v>4</v>
      </c>
    </row>
    <row r="9" spans="1:27" x14ac:dyDescent="0.3">
      <c r="A9" s="58" t="s">
        <v>1405</v>
      </c>
      <c r="B9" s="59">
        <f>VLOOKUP($A9,'Return Data'!$B$7:$R$2292,3,0)</f>
        <v>44777</v>
      </c>
      <c r="C9" s="60">
        <f>VLOOKUP($A9,'Return Data'!$B$7:$R$2292,4,0)</f>
        <v>12.214600000000001</v>
      </c>
      <c r="D9" s="60">
        <f>VLOOKUP($A9,'Return Data'!$B$7:$R$2292,5,0)</f>
        <v>3.8851</v>
      </c>
      <c r="E9" s="61">
        <f t="shared" si="0"/>
        <v>20</v>
      </c>
      <c r="F9" s="60">
        <f>VLOOKUP($A9,'Return Data'!$B$7:$R$2292,6,0)</f>
        <v>5.9794</v>
      </c>
      <c r="G9" s="61">
        <f t="shared" si="1"/>
        <v>17</v>
      </c>
      <c r="H9" s="60">
        <f>VLOOKUP($A9,'Return Data'!$B$7:$R$2292,7,0)</f>
        <v>7.0532000000000004</v>
      </c>
      <c r="I9" s="61">
        <f t="shared" si="2"/>
        <v>13</v>
      </c>
      <c r="J9" s="60">
        <f>VLOOKUP($A9,'Return Data'!$B$7:$R$2292,8,0)</f>
        <v>4.9184999999999999</v>
      </c>
      <c r="K9" s="61">
        <f t="shared" si="3"/>
        <v>16</v>
      </c>
      <c r="L9" s="60">
        <f>VLOOKUP($A9,'Return Data'!$B$7:$R$2292,9,0)</f>
        <v>4.7521000000000004</v>
      </c>
      <c r="M9" s="61">
        <f t="shared" si="4"/>
        <v>17</v>
      </c>
      <c r="N9" s="60">
        <f>VLOOKUP($A9,'Return Data'!$B$7:$R$2292,10,0)</f>
        <v>3.9529000000000001</v>
      </c>
      <c r="O9" s="61">
        <f t="shared" si="5"/>
        <v>19</v>
      </c>
      <c r="P9" s="60">
        <f>VLOOKUP($A9,'Return Data'!$B$7:$R$2292,11,0)</f>
        <v>3.5259</v>
      </c>
      <c r="Q9" s="61">
        <f t="shared" si="6"/>
        <v>18</v>
      </c>
      <c r="R9" s="60">
        <f>VLOOKUP($A9,'Return Data'!$B$7:$R$2292,12,0)</f>
        <v>3.3633000000000002</v>
      </c>
      <c r="S9" s="61">
        <f t="shared" si="7"/>
        <v>18</v>
      </c>
      <c r="T9" s="60">
        <f>VLOOKUP($A9,'Return Data'!$B$7:$R$2292,13,0)</f>
        <v>3.2162000000000002</v>
      </c>
      <c r="U9" s="61">
        <f t="shared" ref="U9:U33" si="10">RANK(T9,T$8:T$33,0)</f>
        <v>20</v>
      </c>
      <c r="V9" s="60">
        <f>VLOOKUP($A9,'Return Data'!$B$7:$R$2292,17,0)</f>
        <v>3.4540000000000002</v>
      </c>
      <c r="W9" s="61">
        <f t="shared" ref="W9:W33" si="11">RANK(V9,V$8:V$33,0)</f>
        <v>16</v>
      </c>
      <c r="X9" s="60">
        <f>VLOOKUP($A9,'Return Data'!$B$7:$R$2292,14,0)</f>
        <v>4.4067999999999996</v>
      </c>
      <c r="Y9" s="61">
        <f t="shared" ref="Y9:Y32" si="12">RANK(X9,X$8:X$33,0)</f>
        <v>14</v>
      </c>
      <c r="Z9" s="60">
        <f>VLOOKUP($A9,'Return Data'!$B$7:$R$2292,16,0)</f>
        <v>5.2613000000000003</v>
      </c>
      <c r="AA9" s="62">
        <f t="shared" ref="AA9:AA33" si="13">RANK(Z9,Z$8:Z$33,0)</f>
        <v>18</v>
      </c>
    </row>
    <row r="10" spans="1:27" x14ac:dyDescent="0.3">
      <c r="A10" s="58" t="s">
        <v>2010</v>
      </c>
      <c r="B10" s="59">
        <f>VLOOKUP($A10,'Return Data'!$B$7:$R$2292,3,0)</f>
        <v>44777</v>
      </c>
      <c r="C10" s="60">
        <f>VLOOKUP($A10,'Return Data'!$B$7:$R$2292,4,0)</f>
        <v>1257.9178999999999</v>
      </c>
      <c r="D10" s="60">
        <f>VLOOKUP($A10,'Return Data'!$B$7:$R$2292,5,0)</f>
        <v>0.5948</v>
      </c>
      <c r="E10" s="61">
        <f t="shared" si="0"/>
        <v>25</v>
      </c>
      <c r="F10" s="60">
        <f>VLOOKUP($A10,'Return Data'!$B$7:$R$2292,6,0)</f>
        <v>6.2039</v>
      </c>
      <c r="G10" s="61">
        <f t="shared" si="1"/>
        <v>16</v>
      </c>
      <c r="H10" s="60">
        <f>VLOOKUP($A10,'Return Data'!$B$7:$R$2292,7,0)</f>
        <v>7.3860000000000001</v>
      </c>
      <c r="I10" s="61">
        <f t="shared" si="2"/>
        <v>6</v>
      </c>
      <c r="J10" s="60">
        <f>VLOOKUP($A10,'Return Data'!$B$7:$R$2292,8,0)</f>
        <v>5.6670999999999996</v>
      </c>
      <c r="K10" s="61">
        <f t="shared" si="3"/>
        <v>4</v>
      </c>
      <c r="L10" s="60">
        <f>VLOOKUP($A10,'Return Data'!$B$7:$R$2292,9,0)</f>
        <v>5.97</v>
      </c>
      <c r="M10" s="61">
        <f t="shared" si="4"/>
        <v>1</v>
      </c>
      <c r="N10" s="60">
        <f>VLOOKUP($A10,'Return Data'!$B$7:$R$2292,10,0)</f>
        <v>4.5646000000000004</v>
      </c>
      <c r="O10" s="61">
        <f t="shared" si="5"/>
        <v>2</v>
      </c>
      <c r="P10" s="60">
        <f>VLOOKUP($A10,'Return Data'!$B$7:$R$2292,11,0)</f>
        <v>3.9805000000000001</v>
      </c>
      <c r="Q10" s="61">
        <f t="shared" si="6"/>
        <v>3</v>
      </c>
      <c r="R10" s="60">
        <f>VLOOKUP($A10,'Return Data'!$B$7:$R$2292,12,0)</f>
        <v>3.9904000000000002</v>
      </c>
      <c r="S10" s="61">
        <f t="shared" si="7"/>
        <v>3</v>
      </c>
      <c r="T10" s="60">
        <f>VLOOKUP($A10,'Return Data'!$B$7:$R$2292,13,0)</f>
        <v>3.8254999999999999</v>
      </c>
      <c r="U10" s="61">
        <f t="shared" si="10"/>
        <v>6</v>
      </c>
      <c r="V10" s="60">
        <f>VLOOKUP($A10,'Return Data'!$B$7:$R$2292,17,0)</f>
        <v>3.7915000000000001</v>
      </c>
      <c r="W10" s="61">
        <f t="shared" si="11"/>
        <v>8</v>
      </c>
      <c r="X10" s="60">
        <f>VLOOKUP($A10,'Return Data'!$B$7:$R$2292,14,0)</f>
        <v>4.6035000000000004</v>
      </c>
      <c r="Y10" s="61">
        <f t="shared" si="12"/>
        <v>11</v>
      </c>
      <c r="Z10" s="60">
        <f>VLOOKUP($A10,'Return Data'!$B$7:$R$2292,16,0)</f>
        <v>5.6455000000000002</v>
      </c>
      <c r="AA10" s="62">
        <f t="shared" si="13"/>
        <v>16</v>
      </c>
    </row>
    <row r="11" spans="1:27" x14ac:dyDescent="0.3">
      <c r="A11" s="58" t="s">
        <v>2045</v>
      </c>
      <c r="B11" s="59">
        <f>VLOOKUP($A11,'Return Data'!$B$7:$R$2292,3,0)</f>
        <v>44777</v>
      </c>
      <c r="C11" s="60">
        <f>VLOOKUP($A11,'Return Data'!$B$7:$R$2292,4,0)</f>
        <v>2636.5740999999998</v>
      </c>
      <c r="D11" s="60">
        <f>VLOOKUP($A11,'Return Data'!$B$7:$R$2292,5,0)</f>
        <v>5.0633999999999997</v>
      </c>
      <c r="E11" s="61">
        <f t="shared" si="0"/>
        <v>12</v>
      </c>
      <c r="F11" s="60">
        <f>VLOOKUP($A11,'Return Data'!$B$7:$R$2292,6,0)</f>
        <v>7.1097000000000001</v>
      </c>
      <c r="G11" s="61">
        <f t="shared" si="1"/>
        <v>5</v>
      </c>
      <c r="H11" s="60">
        <f>VLOOKUP($A11,'Return Data'!$B$7:$R$2292,7,0)</f>
        <v>7.3860000000000001</v>
      </c>
      <c r="I11" s="61">
        <f t="shared" si="2"/>
        <v>6</v>
      </c>
      <c r="J11" s="60">
        <f>VLOOKUP($A11,'Return Data'!$B$7:$R$2292,8,0)</f>
        <v>5.3686999999999996</v>
      </c>
      <c r="K11" s="61">
        <f t="shared" si="3"/>
        <v>8</v>
      </c>
      <c r="L11" s="60">
        <f>VLOOKUP($A11,'Return Data'!$B$7:$R$2292,9,0)</f>
        <v>5.0229999999999997</v>
      </c>
      <c r="M11" s="61">
        <f t="shared" si="4"/>
        <v>7</v>
      </c>
      <c r="N11" s="60">
        <f>VLOOKUP($A11,'Return Data'!$B$7:$R$2292,10,0)</f>
        <v>4.1178999999999997</v>
      </c>
      <c r="O11" s="61">
        <f t="shared" si="5"/>
        <v>13</v>
      </c>
      <c r="P11" s="60">
        <f>VLOOKUP($A11,'Return Data'!$B$7:$R$2292,11,0)</f>
        <v>3.6402000000000001</v>
      </c>
      <c r="Q11" s="61">
        <f t="shared" si="6"/>
        <v>15</v>
      </c>
      <c r="R11" s="60">
        <f>VLOOKUP($A11,'Return Data'!$B$7:$R$2292,12,0)</f>
        <v>3.6057000000000001</v>
      </c>
      <c r="S11" s="61">
        <f t="shared" si="7"/>
        <v>12</v>
      </c>
      <c r="T11" s="60">
        <f>VLOOKUP($A11,'Return Data'!$B$7:$R$2292,13,0)</f>
        <v>3.4209999999999998</v>
      </c>
      <c r="U11" s="61">
        <f t="shared" si="10"/>
        <v>15</v>
      </c>
      <c r="V11" s="60">
        <f>VLOOKUP($A11,'Return Data'!$B$7:$R$2292,17,0)</f>
        <v>3.3679999999999999</v>
      </c>
      <c r="W11" s="61">
        <f t="shared" si="11"/>
        <v>17</v>
      </c>
      <c r="X11" s="60">
        <f>VLOOKUP($A11,'Return Data'!$B$7:$R$2292,14,0)</f>
        <v>4.2990000000000004</v>
      </c>
      <c r="Y11" s="61">
        <f t="shared" si="12"/>
        <v>15</v>
      </c>
      <c r="Z11" s="60">
        <f>VLOOKUP($A11,'Return Data'!$B$7:$R$2292,16,0)</f>
        <v>7.1384999999999996</v>
      </c>
      <c r="AA11" s="62">
        <f t="shared" si="13"/>
        <v>7</v>
      </c>
    </row>
    <row r="12" spans="1:27" x14ac:dyDescent="0.3">
      <c r="A12" s="58" t="s">
        <v>1407</v>
      </c>
      <c r="B12" s="59">
        <f>VLOOKUP($A12,'Return Data'!$B$7:$R$2292,3,0)</f>
        <v>44777</v>
      </c>
      <c r="C12" s="60">
        <f>VLOOKUP($A12,'Return Data'!$B$7:$R$2292,4,0)</f>
        <v>3164.3526999999999</v>
      </c>
      <c r="D12" s="60">
        <f>VLOOKUP($A12,'Return Data'!$B$7:$R$2292,5,0)</f>
        <v>6.3728999999999996</v>
      </c>
      <c r="E12" s="61">
        <f t="shared" si="0"/>
        <v>6</v>
      </c>
      <c r="F12" s="60">
        <f>VLOOKUP($A12,'Return Data'!$B$7:$R$2292,6,0)</f>
        <v>6.6456999999999997</v>
      </c>
      <c r="G12" s="61">
        <f t="shared" si="1"/>
        <v>9</v>
      </c>
      <c r="H12" s="60">
        <f>VLOOKUP($A12,'Return Data'!$B$7:$R$2292,7,0)</f>
        <v>6.7785000000000002</v>
      </c>
      <c r="I12" s="61">
        <f t="shared" si="2"/>
        <v>15</v>
      </c>
      <c r="J12" s="60">
        <f>VLOOKUP($A12,'Return Data'!$B$7:$R$2292,8,0)</f>
        <v>4.6475</v>
      </c>
      <c r="K12" s="61">
        <f t="shared" si="3"/>
        <v>22</v>
      </c>
      <c r="L12" s="60">
        <f>VLOOKUP($A12,'Return Data'!$B$7:$R$2292,9,0)</f>
        <v>4.3247999999999998</v>
      </c>
      <c r="M12" s="61">
        <f t="shared" si="4"/>
        <v>21</v>
      </c>
      <c r="N12" s="60">
        <f>VLOOKUP($A12,'Return Data'!$B$7:$R$2292,10,0)</f>
        <v>3.6564000000000001</v>
      </c>
      <c r="O12" s="61">
        <f t="shared" si="5"/>
        <v>22</v>
      </c>
      <c r="P12" s="60">
        <f>VLOOKUP($A12,'Return Data'!$B$7:$R$2292,11,0)</f>
        <v>3.2355999999999998</v>
      </c>
      <c r="Q12" s="61">
        <f t="shared" si="6"/>
        <v>22</v>
      </c>
      <c r="R12" s="60">
        <f>VLOOKUP($A12,'Return Data'!$B$7:$R$2292,12,0)</f>
        <v>3.0543</v>
      </c>
      <c r="S12" s="61">
        <f t="shared" si="7"/>
        <v>22</v>
      </c>
      <c r="T12" s="60">
        <f>VLOOKUP($A12,'Return Data'!$B$7:$R$2292,13,0)</f>
        <v>2.8957999999999999</v>
      </c>
      <c r="U12" s="61">
        <f t="shared" si="10"/>
        <v>23</v>
      </c>
      <c r="V12" s="60">
        <f>VLOOKUP($A12,'Return Data'!$B$7:$R$2292,17,0)</f>
        <v>2.8191999999999999</v>
      </c>
      <c r="W12" s="61">
        <f t="shared" si="11"/>
        <v>22</v>
      </c>
      <c r="X12" s="60">
        <f>VLOOKUP($A12,'Return Data'!$B$7:$R$2292,14,0)</f>
        <v>3.8043999999999998</v>
      </c>
      <c r="Y12" s="61">
        <f t="shared" si="12"/>
        <v>19</v>
      </c>
      <c r="Z12" s="60">
        <f>VLOOKUP($A12,'Return Data'!$B$7:$R$2292,16,0)</f>
        <v>6.8787000000000003</v>
      </c>
      <c r="AA12" s="62">
        <f t="shared" si="13"/>
        <v>10</v>
      </c>
    </row>
    <row r="13" spans="1:27" x14ac:dyDescent="0.3">
      <c r="A13" s="58" t="s">
        <v>1409</v>
      </c>
      <c r="B13" s="59">
        <f>VLOOKUP($A13,'Return Data'!$B$7:$R$2292,3,0)</f>
        <v>44777</v>
      </c>
      <c r="C13" s="60">
        <f>VLOOKUP($A13,'Return Data'!$B$7:$R$2292,4,0)</f>
        <v>2819.1064000000001</v>
      </c>
      <c r="D13" s="60">
        <f>VLOOKUP($A13,'Return Data'!$B$7:$R$2292,5,0)</f>
        <v>4.4893999999999998</v>
      </c>
      <c r="E13" s="61">
        <f t="shared" si="0"/>
        <v>17</v>
      </c>
      <c r="F13" s="60">
        <f>VLOOKUP($A13,'Return Data'!$B$7:$R$2292,6,0)</f>
        <v>5.8166000000000002</v>
      </c>
      <c r="G13" s="61">
        <f t="shared" si="1"/>
        <v>18</v>
      </c>
      <c r="H13" s="60">
        <f>VLOOKUP($A13,'Return Data'!$B$7:$R$2292,7,0)</f>
        <v>6.6123000000000003</v>
      </c>
      <c r="I13" s="61">
        <f t="shared" si="2"/>
        <v>16</v>
      </c>
      <c r="J13" s="60">
        <f>VLOOKUP($A13,'Return Data'!$B$7:$R$2292,8,0)</f>
        <v>4.7614999999999998</v>
      </c>
      <c r="K13" s="61">
        <f t="shared" si="3"/>
        <v>18</v>
      </c>
      <c r="L13" s="60">
        <f>VLOOKUP($A13,'Return Data'!$B$7:$R$2292,9,0)</f>
        <v>4.3208000000000002</v>
      </c>
      <c r="M13" s="61">
        <f t="shared" si="4"/>
        <v>22</v>
      </c>
      <c r="N13" s="60">
        <f>VLOOKUP($A13,'Return Data'!$B$7:$R$2292,10,0)</f>
        <v>3.8209</v>
      </c>
      <c r="O13" s="61">
        <f t="shared" si="5"/>
        <v>20</v>
      </c>
      <c r="P13" s="60">
        <f>VLOOKUP($A13,'Return Data'!$B$7:$R$2292,11,0)</f>
        <v>3.3969</v>
      </c>
      <c r="Q13" s="61">
        <f t="shared" si="6"/>
        <v>20</v>
      </c>
      <c r="R13" s="60">
        <f>VLOOKUP($A13,'Return Data'!$B$7:$R$2292,12,0)</f>
        <v>3.2907000000000002</v>
      </c>
      <c r="S13" s="61">
        <f t="shared" si="7"/>
        <v>21</v>
      </c>
      <c r="T13" s="60">
        <f>VLOOKUP($A13,'Return Data'!$B$7:$R$2292,13,0)</f>
        <v>3.0998000000000001</v>
      </c>
      <c r="U13" s="61">
        <f t="shared" si="10"/>
        <v>22</v>
      </c>
      <c r="V13" s="60">
        <f>VLOOKUP($A13,'Return Data'!$B$7:$R$2292,17,0)</f>
        <v>3.1012</v>
      </c>
      <c r="W13" s="61">
        <f t="shared" si="11"/>
        <v>21</v>
      </c>
      <c r="X13" s="60">
        <f>VLOOKUP($A13,'Return Data'!$B$7:$R$2292,14,0)</f>
        <v>4.0503</v>
      </c>
      <c r="Y13" s="61">
        <f t="shared" si="12"/>
        <v>18</v>
      </c>
      <c r="Z13" s="60">
        <f>VLOOKUP($A13,'Return Data'!$B$7:$R$2292,16,0)</f>
        <v>6.6825999999999999</v>
      </c>
      <c r="AA13" s="62">
        <f t="shared" si="13"/>
        <v>12</v>
      </c>
    </row>
    <row r="14" spans="1:27" x14ac:dyDescent="0.3">
      <c r="A14" s="58" t="s">
        <v>1412</v>
      </c>
      <c r="B14" s="59">
        <f>VLOOKUP($A14,'Return Data'!$B$7:$R$2292,3,0)</f>
        <v>44777</v>
      </c>
      <c r="C14" s="60">
        <f>VLOOKUP($A14,'Return Data'!$B$7:$R$2292,4,0)</f>
        <v>34.833100000000002</v>
      </c>
      <c r="D14" s="60">
        <f>VLOOKUP($A14,'Return Data'!$B$7:$R$2292,5,0)</f>
        <v>4.4015000000000004</v>
      </c>
      <c r="E14" s="61">
        <f t="shared" si="0"/>
        <v>18</v>
      </c>
      <c r="F14" s="60">
        <f>VLOOKUP($A14,'Return Data'!$B$7:$R$2292,6,0)</f>
        <v>4.4025999999999996</v>
      </c>
      <c r="G14" s="61">
        <f t="shared" si="1"/>
        <v>25</v>
      </c>
      <c r="H14" s="60">
        <f>VLOOKUP($A14,'Return Data'!$B$7:$R$2292,7,0)</f>
        <v>4.6445999999999996</v>
      </c>
      <c r="I14" s="61">
        <f t="shared" si="2"/>
        <v>25</v>
      </c>
      <c r="J14" s="60">
        <f>VLOOKUP($A14,'Return Data'!$B$7:$R$2292,8,0)</f>
        <v>4.8365999999999998</v>
      </c>
      <c r="K14" s="61">
        <f t="shared" si="3"/>
        <v>17</v>
      </c>
      <c r="L14" s="60">
        <f>VLOOKUP($A14,'Return Data'!$B$7:$R$2292,9,0)</f>
        <v>4.7241</v>
      </c>
      <c r="M14" s="61">
        <f t="shared" si="4"/>
        <v>18</v>
      </c>
      <c r="N14" s="60">
        <f>VLOOKUP($A14,'Return Data'!$B$7:$R$2292,10,0)</f>
        <v>4.4084000000000003</v>
      </c>
      <c r="O14" s="61">
        <f t="shared" si="5"/>
        <v>4</v>
      </c>
      <c r="P14" s="60">
        <f>VLOOKUP($A14,'Return Data'!$B$7:$R$2292,11,0)</f>
        <v>11.349600000000001</v>
      </c>
      <c r="Q14" s="61">
        <f t="shared" si="6"/>
        <v>1</v>
      </c>
      <c r="R14" s="60">
        <f>VLOOKUP($A14,'Return Data'!$B$7:$R$2292,12,0)</f>
        <v>13.179</v>
      </c>
      <c r="S14" s="61">
        <f t="shared" si="7"/>
        <v>1</v>
      </c>
      <c r="T14" s="60">
        <f>VLOOKUP($A14,'Return Data'!$B$7:$R$2292,13,0)</f>
        <v>13.451000000000001</v>
      </c>
      <c r="U14" s="61">
        <f t="shared" si="10"/>
        <v>1</v>
      </c>
      <c r="V14" s="60">
        <f>VLOOKUP($A14,'Return Data'!$B$7:$R$2292,17,0)</f>
        <v>10.879899999999999</v>
      </c>
      <c r="W14" s="61">
        <f t="shared" si="11"/>
        <v>1</v>
      </c>
      <c r="X14" s="60">
        <f>VLOOKUP($A14,'Return Data'!$B$7:$R$2292,14,0)</f>
        <v>8.6943999999999999</v>
      </c>
      <c r="Y14" s="61">
        <f t="shared" si="12"/>
        <v>1</v>
      </c>
      <c r="Z14" s="60">
        <f>VLOOKUP($A14,'Return Data'!$B$7:$R$2292,16,0)</f>
        <v>8.8994</v>
      </c>
      <c r="AA14" s="62">
        <f t="shared" si="13"/>
        <v>1</v>
      </c>
    </row>
    <row r="15" spans="1:27" x14ac:dyDescent="0.3">
      <c r="A15" s="58" t="s">
        <v>1415</v>
      </c>
      <c r="B15" s="59">
        <f>VLOOKUP($A15,'Return Data'!$B$7:$R$2292,3,0)</f>
        <v>44777</v>
      </c>
      <c r="C15" s="60">
        <f>VLOOKUP($A15,'Return Data'!$B$7:$R$2292,4,0)</f>
        <v>12.427099999999999</v>
      </c>
      <c r="D15" s="60">
        <f>VLOOKUP($A15,'Return Data'!$B$7:$R$2292,5,0)</f>
        <v>5.2876000000000003</v>
      </c>
      <c r="E15" s="61">
        <f t="shared" si="0"/>
        <v>11</v>
      </c>
      <c r="F15" s="60">
        <f>VLOOKUP($A15,'Return Data'!$B$7:$R$2292,6,0)</f>
        <v>6.5631000000000004</v>
      </c>
      <c r="G15" s="61">
        <f t="shared" si="1"/>
        <v>11</v>
      </c>
      <c r="H15" s="60">
        <f>VLOOKUP($A15,'Return Data'!$B$7:$R$2292,7,0)</f>
        <v>7.3532000000000002</v>
      </c>
      <c r="I15" s="61">
        <f t="shared" si="2"/>
        <v>8</v>
      </c>
      <c r="J15" s="60">
        <f>VLOOKUP($A15,'Return Data'!$B$7:$R$2292,8,0)</f>
        <v>5.2765000000000004</v>
      </c>
      <c r="K15" s="61">
        <f t="shared" si="3"/>
        <v>11</v>
      </c>
      <c r="L15" s="60">
        <f>VLOOKUP($A15,'Return Data'!$B$7:$R$2292,9,0)</f>
        <v>5.0430999999999999</v>
      </c>
      <c r="M15" s="61">
        <f t="shared" si="4"/>
        <v>6</v>
      </c>
      <c r="N15" s="60">
        <f>VLOOKUP($A15,'Return Data'!$B$7:$R$2292,10,0)</f>
        <v>4.2300000000000004</v>
      </c>
      <c r="O15" s="61">
        <f t="shared" si="5"/>
        <v>10</v>
      </c>
      <c r="P15" s="60">
        <f>VLOOKUP($A15,'Return Data'!$B$7:$R$2292,11,0)</f>
        <v>3.8195000000000001</v>
      </c>
      <c r="Q15" s="61">
        <f t="shared" si="6"/>
        <v>8</v>
      </c>
      <c r="R15" s="60">
        <f>VLOOKUP($A15,'Return Data'!$B$7:$R$2292,12,0)</f>
        <v>3.6747000000000001</v>
      </c>
      <c r="S15" s="61">
        <f t="shared" si="7"/>
        <v>9</v>
      </c>
      <c r="T15" s="60">
        <f>VLOOKUP($A15,'Return Data'!$B$7:$R$2292,13,0)</f>
        <v>3.5375999999999999</v>
      </c>
      <c r="U15" s="61">
        <f t="shared" si="10"/>
        <v>11</v>
      </c>
      <c r="V15" s="60">
        <f>VLOOKUP($A15,'Return Data'!$B$7:$R$2292,17,0)</f>
        <v>3.7967</v>
      </c>
      <c r="W15" s="61">
        <f t="shared" si="11"/>
        <v>7</v>
      </c>
      <c r="X15" s="60">
        <f>VLOOKUP($A15,'Return Data'!$B$7:$R$2292,14,0)</f>
        <v>4.9318</v>
      </c>
      <c r="Y15" s="61">
        <f t="shared" si="12"/>
        <v>7</v>
      </c>
      <c r="Z15" s="60">
        <f>VLOOKUP($A15,'Return Data'!$B$7:$R$2292,16,0)</f>
        <v>5.7862</v>
      </c>
      <c r="AA15" s="62">
        <f t="shared" si="13"/>
        <v>14</v>
      </c>
    </row>
    <row r="16" spans="1:27" x14ac:dyDescent="0.3">
      <c r="A16" s="58" t="s">
        <v>1417</v>
      </c>
      <c r="B16" s="59">
        <f>VLOOKUP($A16,'Return Data'!$B$7:$R$2292,3,0)</f>
        <v>44777</v>
      </c>
      <c r="C16" s="60">
        <f>VLOOKUP($A16,'Return Data'!$B$7:$R$2292,4,0)</f>
        <v>1109.3253</v>
      </c>
      <c r="D16" s="60">
        <f>VLOOKUP($A16,'Return Data'!$B$7:$R$2292,5,0)</f>
        <v>6.8615000000000004</v>
      </c>
      <c r="E16" s="61">
        <f t="shared" si="0"/>
        <v>4</v>
      </c>
      <c r="F16" s="60">
        <f>VLOOKUP($A16,'Return Data'!$B$7:$R$2292,6,0)</f>
        <v>7.2626999999999997</v>
      </c>
      <c r="G16" s="61">
        <f t="shared" si="1"/>
        <v>3</v>
      </c>
      <c r="H16" s="60">
        <f>VLOOKUP($A16,'Return Data'!$B$7:$R$2292,7,0)</f>
        <v>8.6663999999999994</v>
      </c>
      <c r="I16" s="61">
        <f t="shared" si="2"/>
        <v>1</v>
      </c>
      <c r="J16" s="60">
        <f>VLOOKUP($A16,'Return Data'!$B$7:$R$2292,8,0)</f>
        <v>6.0175000000000001</v>
      </c>
      <c r="K16" s="61">
        <f t="shared" si="3"/>
        <v>2</v>
      </c>
      <c r="L16" s="60">
        <f>VLOOKUP($A16,'Return Data'!$B$7:$R$2292,9,0)</f>
        <v>5.1759000000000004</v>
      </c>
      <c r="M16" s="61">
        <f t="shared" si="4"/>
        <v>4</v>
      </c>
      <c r="N16" s="60">
        <f>VLOOKUP($A16,'Return Data'!$B$7:$R$2292,10,0)</f>
        <v>4.3235000000000001</v>
      </c>
      <c r="O16" s="61">
        <f t="shared" si="5"/>
        <v>7</v>
      </c>
      <c r="P16" s="60">
        <f>VLOOKUP($A16,'Return Data'!$B$7:$R$2292,11,0)</f>
        <v>3.7894000000000001</v>
      </c>
      <c r="Q16" s="61">
        <f t="shared" si="6"/>
        <v>9</v>
      </c>
      <c r="R16" s="60">
        <f>VLOOKUP($A16,'Return Data'!$B$7:$R$2292,12,0)</f>
        <v>3.7119</v>
      </c>
      <c r="S16" s="61">
        <f t="shared" si="7"/>
        <v>7</v>
      </c>
      <c r="T16" s="60">
        <f>VLOOKUP($A16,'Return Data'!$B$7:$R$2292,13,0)</f>
        <v>3.601</v>
      </c>
      <c r="U16" s="61">
        <f t="shared" si="10"/>
        <v>8</v>
      </c>
      <c r="V16" s="60"/>
      <c r="W16" s="61"/>
      <c r="X16" s="60"/>
      <c r="Y16" s="61"/>
      <c r="Z16" s="60">
        <f>VLOOKUP($A16,'Return Data'!$B$7:$R$2292,16,0)</f>
        <v>4.2115</v>
      </c>
      <c r="AA16" s="62">
        <f t="shared" si="13"/>
        <v>21</v>
      </c>
    </row>
    <row r="17" spans="1:27" x14ac:dyDescent="0.3">
      <c r="A17" s="58" t="s">
        <v>1418</v>
      </c>
      <c r="B17" s="59">
        <f>VLOOKUP($A17,'Return Data'!$B$7:$R$2292,3,0)</f>
        <v>44777</v>
      </c>
      <c r="C17" s="60">
        <f>VLOOKUP($A17,'Return Data'!$B$7:$R$2292,4,0)</f>
        <v>22.708100000000002</v>
      </c>
      <c r="D17" s="60">
        <f>VLOOKUP($A17,'Return Data'!$B$7:$R$2292,5,0)</f>
        <v>5.3049999999999997</v>
      </c>
      <c r="E17" s="61">
        <f t="shared" si="0"/>
        <v>10</v>
      </c>
      <c r="F17" s="60">
        <f>VLOOKUP($A17,'Return Data'!$B$7:$R$2292,6,0)</f>
        <v>5.3601999999999999</v>
      </c>
      <c r="G17" s="61">
        <f t="shared" si="1"/>
        <v>22</v>
      </c>
      <c r="H17" s="60">
        <f>VLOOKUP($A17,'Return Data'!$B$7:$R$2292,7,0)</f>
        <v>6.4603999999999999</v>
      </c>
      <c r="I17" s="61">
        <f t="shared" si="2"/>
        <v>19</v>
      </c>
      <c r="J17" s="60">
        <f>VLOOKUP($A17,'Return Data'!$B$7:$R$2292,8,0)</f>
        <v>5.05</v>
      </c>
      <c r="K17" s="61">
        <f t="shared" si="3"/>
        <v>14</v>
      </c>
      <c r="L17" s="60">
        <f>VLOOKUP($A17,'Return Data'!$B$7:$R$2292,9,0)</f>
        <v>4.9621000000000004</v>
      </c>
      <c r="M17" s="61">
        <f t="shared" si="4"/>
        <v>11</v>
      </c>
      <c r="N17" s="60">
        <f>VLOOKUP($A17,'Return Data'!$B$7:$R$2292,10,0)</f>
        <v>4.4146999999999998</v>
      </c>
      <c r="O17" s="61">
        <f t="shared" si="5"/>
        <v>3</v>
      </c>
      <c r="P17" s="60">
        <f>VLOOKUP($A17,'Return Data'!$B$7:$R$2292,11,0)</f>
        <v>3.8553999999999999</v>
      </c>
      <c r="Q17" s="61">
        <f t="shared" si="6"/>
        <v>6</v>
      </c>
      <c r="R17" s="60">
        <f>VLOOKUP($A17,'Return Data'!$B$7:$R$2292,12,0)</f>
        <v>3.8073999999999999</v>
      </c>
      <c r="S17" s="61">
        <f t="shared" si="7"/>
        <v>5</v>
      </c>
      <c r="T17" s="60">
        <f>VLOOKUP($A17,'Return Data'!$B$7:$R$2292,13,0)</f>
        <v>3.7786</v>
      </c>
      <c r="U17" s="61">
        <f t="shared" si="10"/>
        <v>7</v>
      </c>
      <c r="V17" s="60">
        <f>VLOOKUP($A17,'Return Data'!$B$7:$R$2292,17,0)</f>
        <v>4.2411000000000003</v>
      </c>
      <c r="W17" s="61">
        <f t="shared" si="11"/>
        <v>5</v>
      </c>
      <c r="X17" s="60">
        <f>VLOOKUP($A17,'Return Data'!$B$7:$R$2292,14,0)</f>
        <v>5.3426999999999998</v>
      </c>
      <c r="Y17" s="61">
        <f t="shared" si="12"/>
        <v>6</v>
      </c>
      <c r="Z17" s="60">
        <f>VLOOKUP($A17,'Return Data'!$B$7:$R$2292,16,0)</f>
        <v>7.5533000000000001</v>
      </c>
      <c r="AA17" s="62">
        <f t="shared" si="13"/>
        <v>3</v>
      </c>
    </row>
    <row r="18" spans="1:27" x14ac:dyDescent="0.3">
      <c r="A18" s="58" t="s">
        <v>1420</v>
      </c>
      <c r="B18" s="59">
        <f>VLOOKUP($A18,'Return Data'!$B$7:$R$2292,3,0)</f>
        <v>44777</v>
      </c>
      <c r="C18" s="60">
        <f>VLOOKUP($A18,'Return Data'!$B$7:$R$2292,4,0)</f>
        <v>2281.7628</v>
      </c>
      <c r="D18" s="60">
        <f>VLOOKUP($A18,'Return Data'!$B$7:$R$2292,5,0)</f>
        <v>6.3341000000000003</v>
      </c>
      <c r="E18" s="61">
        <f t="shared" si="0"/>
        <v>7</v>
      </c>
      <c r="F18" s="60">
        <f>VLOOKUP($A18,'Return Data'!$B$7:$R$2292,6,0)</f>
        <v>6.5263</v>
      </c>
      <c r="G18" s="61">
        <f t="shared" si="1"/>
        <v>12</v>
      </c>
      <c r="H18" s="60">
        <f>VLOOKUP($A18,'Return Data'!$B$7:$R$2292,7,0)</f>
        <v>6.3536999999999999</v>
      </c>
      <c r="I18" s="61">
        <f t="shared" si="2"/>
        <v>20</v>
      </c>
      <c r="J18" s="60">
        <f>VLOOKUP($A18,'Return Data'!$B$7:$R$2292,8,0)</f>
        <v>5.0608000000000004</v>
      </c>
      <c r="K18" s="61">
        <f t="shared" si="3"/>
        <v>13</v>
      </c>
      <c r="L18" s="60">
        <f>VLOOKUP($A18,'Return Data'!$B$7:$R$2292,9,0)</f>
        <v>4.7991000000000001</v>
      </c>
      <c r="M18" s="61">
        <f t="shared" si="4"/>
        <v>16</v>
      </c>
      <c r="N18" s="60">
        <f>VLOOKUP($A18,'Return Data'!$B$7:$R$2292,10,0)</f>
        <v>4.2965999999999998</v>
      </c>
      <c r="O18" s="61">
        <f t="shared" si="5"/>
        <v>8</v>
      </c>
      <c r="P18" s="60">
        <f>VLOOKUP($A18,'Return Data'!$B$7:$R$2292,11,0)</f>
        <v>3.7201</v>
      </c>
      <c r="Q18" s="61">
        <f t="shared" si="6"/>
        <v>12</v>
      </c>
      <c r="R18" s="60">
        <f>VLOOKUP($A18,'Return Data'!$B$7:$R$2292,12,0)</f>
        <v>3.5771999999999999</v>
      </c>
      <c r="S18" s="61">
        <f t="shared" si="7"/>
        <v>13</v>
      </c>
      <c r="T18" s="60">
        <f>VLOOKUP($A18,'Return Data'!$B$7:$R$2292,13,0)</f>
        <v>4.1007999999999996</v>
      </c>
      <c r="U18" s="61">
        <f t="shared" si="10"/>
        <v>3</v>
      </c>
      <c r="V18" s="60">
        <f>VLOOKUP($A18,'Return Data'!$B$7:$R$2292,17,0)</f>
        <v>4.0049000000000001</v>
      </c>
      <c r="W18" s="61">
        <f t="shared" si="11"/>
        <v>6</v>
      </c>
      <c r="X18" s="60">
        <f>VLOOKUP($A18,'Return Data'!$B$7:$R$2292,14,0)</f>
        <v>6.1566000000000001</v>
      </c>
      <c r="Y18" s="61">
        <f t="shared" si="12"/>
        <v>2</v>
      </c>
      <c r="Z18" s="60">
        <f>VLOOKUP($A18,'Return Data'!$B$7:$R$2292,16,0)</f>
        <v>7.1620999999999997</v>
      </c>
      <c r="AA18" s="62">
        <f t="shared" si="13"/>
        <v>6</v>
      </c>
    </row>
    <row r="19" spans="1:27" x14ac:dyDescent="0.3">
      <c r="A19" s="58" t="s">
        <v>1423</v>
      </c>
      <c r="B19" s="59">
        <f>VLOOKUP($A19,'Return Data'!$B$7:$R$2292,3,0)</f>
        <v>44777</v>
      </c>
      <c r="C19" s="60">
        <f>VLOOKUP($A19,'Return Data'!$B$7:$R$2292,4,0)</f>
        <v>12.4803</v>
      </c>
      <c r="D19" s="60">
        <f>VLOOKUP($A19,'Return Data'!$B$7:$R$2292,5,0)</f>
        <v>7.6055999999999999</v>
      </c>
      <c r="E19" s="61">
        <f t="shared" si="0"/>
        <v>3</v>
      </c>
      <c r="F19" s="60">
        <f>VLOOKUP($A19,'Return Data'!$B$7:$R$2292,6,0)</f>
        <v>7.9992000000000001</v>
      </c>
      <c r="G19" s="61">
        <f t="shared" si="1"/>
        <v>1</v>
      </c>
      <c r="H19" s="60">
        <f>VLOOKUP($A19,'Return Data'!$B$7:$R$2292,7,0)</f>
        <v>8.2437000000000005</v>
      </c>
      <c r="I19" s="61">
        <f t="shared" si="2"/>
        <v>3</v>
      </c>
      <c r="J19" s="60">
        <f>VLOOKUP($A19,'Return Data'!$B$7:$R$2292,8,0)</f>
        <v>5.7154999999999996</v>
      </c>
      <c r="K19" s="61">
        <f t="shared" si="3"/>
        <v>3</v>
      </c>
      <c r="L19" s="60">
        <f>VLOOKUP($A19,'Return Data'!$B$7:$R$2292,9,0)</f>
        <v>5.0880999999999998</v>
      </c>
      <c r="M19" s="61">
        <f t="shared" si="4"/>
        <v>5</v>
      </c>
      <c r="N19" s="60">
        <f>VLOOKUP($A19,'Return Data'!$B$7:$R$2292,10,0)</f>
        <v>4.2670000000000003</v>
      </c>
      <c r="O19" s="61">
        <f t="shared" si="5"/>
        <v>9</v>
      </c>
      <c r="P19" s="60">
        <f>VLOOKUP($A19,'Return Data'!$B$7:$R$2292,11,0)</f>
        <v>3.7744</v>
      </c>
      <c r="Q19" s="61">
        <f t="shared" si="6"/>
        <v>10</v>
      </c>
      <c r="R19" s="60">
        <f>VLOOKUP($A19,'Return Data'!$B$7:$R$2292,12,0)</f>
        <v>3.6349</v>
      </c>
      <c r="S19" s="61">
        <f t="shared" si="7"/>
        <v>10</v>
      </c>
      <c r="T19" s="60">
        <f>VLOOKUP($A19,'Return Data'!$B$7:$R$2292,13,0)</f>
        <v>3.4799000000000002</v>
      </c>
      <c r="U19" s="61">
        <f t="shared" si="10"/>
        <v>14</v>
      </c>
      <c r="V19" s="60">
        <f>VLOOKUP($A19,'Return Data'!$B$7:$R$2292,17,0)</f>
        <v>3.4630999999999998</v>
      </c>
      <c r="W19" s="61">
        <f t="shared" si="11"/>
        <v>15</v>
      </c>
      <c r="X19" s="60">
        <f>VLOOKUP($A19,'Return Data'!$B$7:$R$2292,14,0)</f>
        <v>4.6341000000000001</v>
      </c>
      <c r="Y19" s="61">
        <f t="shared" si="12"/>
        <v>10</v>
      </c>
      <c r="Z19" s="60">
        <f>VLOOKUP($A19,'Return Data'!$B$7:$R$2292,16,0)</f>
        <v>5.6242000000000001</v>
      </c>
      <c r="AA19" s="62">
        <f t="shared" si="13"/>
        <v>17</v>
      </c>
    </row>
    <row r="20" spans="1:27" x14ac:dyDescent="0.3">
      <c r="A20" s="58" t="s">
        <v>1426</v>
      </c>
      <c r="B20" s="59">
        <f>VLOOKUP($A20,'Return Data'!$B$7:$R$2292,3,0)</f>
        <v>44777</v>
      </c>
      <c r="C20" s="60">
        <f>VLOOKUP($A20,'Return Data'!$B$7:$R$2292,4,0)</f>
        <v>2222.1336999999999</v>
      </c>
      <c r="D20" s="60">
        <f>VLOOKUP($A20,'Return Data'!$B$7:$R$2292,5,0)</f>
        <v>6.5270999999999999</v>
      </c>
      <c r="E20" s="61">
        <f t="shared" si="0"/>
        <v>5</v>
      </c>
      <c r="F20" s="60">
        <f>VLOOKUP($A20,'Return Data'!$B$7:$R$2292,6,0)</f>
        <v>6.4043999999999999</v>
      </c>
      <c r="G20" s="61">
        <f t="shared" si="1"/>
        <v>13</v>
      </c>
      <c r="H20" s="60">
        <f>VLOOKUP($A20,'Return Data'!$B$7:$R$2292,7,0)</f>
        <v>7.1346999999999996</v>
      </c>
      <c r="I20" s="61">
        <f t="shared" si="2"/>
        <v>12</v>
      </c>
      <c r="J20" s="60">
        <f>VLOOKUP($A20,'Return Data'!$B$7:$R$2292,8,0)</f>
        <v>4.9913999999999996</v>
      </c>
      <c r="K20" s="61">
        <f t="shared" si="3"/>
        <v>15</v>
      </c>
      <c r="L20" s="60">
        <f>VLOOKUP($A20,'Return Data'!$B$7:$R$2292,9,0)</f>
        <v>4.8552</v>
      </c>
      <c r="M20" s="61">
        <f t="shared" si="4"/>
        <v>15</v>
      </c>
      <c r="N20" s="60">
        <f>VLOOKUP($A20,'Return Data'!$B$7:$R$2292,10,0)</f>
        <v>3.9702000000000002</v>
      </c>
      <c r="O20" s="61">
        <f t="shared" si="5"/>
        <v>18</v>
      </c>
      <c r="P20" s="60">
        <f>VLOOKUP($A20,'Return Data'!$B$7:$R$2292,11,0)</f>
        <v>3.4660000000000002</v>
      </c>
      <c r="Q20" s="61">
        <f t="shared" si="6"/>
        <v>19</v>
      </c>
      <c r="R20" s="60">
        <f>VLOOKUP($A20,'Return Data'!$B$7:$R$2292,12,0)</f>
        <v>3.3481999999999998</v>
      </c>
      <c r="S20" s="61">
        <f t="shared" si="7"/>
        <v>20</v>
      </c>
      <c r="T20" s="60">
        <f>VLOOKUP($A20,'Return Data'!$B$7:$R$2292,13,0)</f>
        <v>3.1937000000000002</v>
      </c>
      <c r="U20" s="61">
        <f t="shared" si="10"/>
        <v>21</v>
      </c>
      <c r="V20" s="60">
        <f>VLOOKUP($A20,'Return Data'!$B$7:$R$2292,17,0)</f>
        <v>3.1886000000000001</v>
      </c>
      <c r="W20" s="61">
        <f t="shared" si="11"/>
        <v>20</v>
      </c>
      <c r="X20" s="60">
        <f>VLOOKUP($A20,'Return Data'!$B$7:$R$2292,14,0)</f>
        <v>4.2477</v>
      </c>
      <c r="Y20" s="61">
        <f t="shared" si="12"/>
        <v>16</v>
      </c>
      <c r="Z20" s="60">
        <f>VLOOKUP($A20,'Return Data'!$B$7:$R$2292,16,0)</f>
        <v>7.1239999999999997</v>
      </c>
      <c r="AA20" s="62">
        <f t="shared" si="13"/>
        <v>8</v>
      </c>
    </row>
    <row r="21" spans="1:27" x14ac:dyDescent="0.3">
      <c r="A21" s="58" t="s">
        <v>1430</v>
      </c>
      <c r="B21" s="59">
        <f>VLOOKUP($A21,'Return Data'!$B$7:$R$2292,3,0)</f>
        <v>44777</v>
      </c>
      <c r="C21" s="60">
        <f>VLOOKUP($A21,'Return Data'!$B$7:$R$2292,4,0)</f>
        <v>35.322600000000001</v>
      </c>
      <c r="D21" s="60">
        <f>VLOOKUP($A21,'Return Data'!$B$7:$R$2292,5,0)</f>
        <v>4.7538999999999998</v>
      </c>
      <c r="E21" s="61">
        <f t="shared" si="0"/>
        <v>14</v>
      </c>
      <c r="F21" s="60">
        <f>VLOOKUP($A21,'Return Data'!$B$7:$R$2292,6,0)</f>
        <v>6.3756000000000004</v>
      </c>
      <c r="G21" s="61">
        <f t="shared" si="1"/>
        <v>14</v>
      </c>
      <c r="H21" s="60">
        <f>VLOOKUP($A21,'Return Data'!$B$7:$R$2292,7,0)</f>
        <v>7.3026</v>
      </c>
      <c r="I21" s="61">
        <f t="shared" si="2"/>
        <v>10</v>
      </c>
      <c r="J21" s="60">
        <f>VLOOKUP($A21,'Return Data'!$B$7:$R$2292,8,0)</f>
        <v>5.3548</v>
      </c>
      <c r="K21" s="61">
        <f t="shared" si="3"/>
        <v>9</v>
      </c>
      <c r="L21" s="60">
        <f>VLOOKUP($A21,'Return Data'!$B$7:$R$2292,9,0)</f>
        <v>4.9204999999999997</v>
      </c>
      <c r="M21" s="61">
        <f t="shared" si="4"/>
        <v>13</v>
      </c>
      <c r="N21" s="60">
        <f>VLOOKUP($A21,'Return Data'!$B$7:$R$2292,10,0)</f>
        <v>4.3536000000000001</v>
      </c>
      <c r="O21" s="61">
        <f t="shared" si="5"/>
        <v>6</v>
      </c>
      <c r="P21" s="60">
        <f>VLOOKUP($A21,'Return Data'!$B$7:$R$2292,11,0)</f>
        <v>3.8479999999999999</v>
      </c>
      <c r="Q21" s="61">
        <f t="shared" si="6"/>
        <v>7</v>
      </c>
      <c r="R21" s="60">
        <f>VLOOKUP($A21,'Return Data'!$B$7:$R$2292,12,0)</f>
        <v>3.6997</v>
      </c>
      <c r="S21" s="61">
        <f t="shared" si="7"/>
        <v>8</v>
      </c>
      <c r="T21" s="60">
        <f>VLOOKUP($A21,'Return Data'!$B$7:$R$2292,13,0)</f>
        <v>3.4969999999999999</v>
      </c>
      <c r="U21" s="61">
        <f t="shared" si="10"/>
        <v>13</v>
      </c>
      <c r="V21" s="60">
        <f>VLOOKUP($A21,'Return Data'!$B$7:$R$2292,17,0)</f>
        <v>3.5327000000000002</v>
      </c>
      <c r="W21" s="61">
        <f t="shared" si="11"/>
        <v>11</v>
      </c>
      <c r="X21" s="60">
        <f>VLOOKUP($A21,'Return Data'!$B$7:$R$2292,14,0)</f>
        <v>4.6836000000000002</v>
      </c>
      <c r="Y21" s="61">
        <f t="shared" si="12"/>
        <v>9</v>
      </c>
      <c r="Z21" s="60">
        <f>VLOOKUP($A21,'Return Data'!$B$7:$R$2292,16,0)</f>
        <v>7.2680999999999996</v>
      </c>
      <c r="AA21" s="62">
        <f t="shared" si="13"/>
        <v>5</v>
      </c>
    </row>
    <row r="22" spans="1:27" x14ac:dyDescent="0.3">
      <c r="A22" s="58" t="s">
        <v>1432</v>
      </c>
      <c r="B22" s="59">
        <f>VLOOKUP($A22,'Return Data'!$B$7:$R$2292,3,0)</f>
        <v>44777</v>
      </c>
      <c r="C22" s="60">
        <f>VLOOKUP($A22,'Return Data'!$B$7:$R$2292,4,0)</f>
        <v>35.871499999999997</v>
      </c>
      <c r="D22" s="60">
        <f>VLOOKUP($A22,'Return Data'!$B$7:$R$2292,5,0)</f>
        <v>6.3097000000000003</v>
      </c>
      <c r="E22" s="61">
        <f t="shared" si="0"/>
        <v>8</v>
      </c>
      <c r="F22" s="60">
        <f>VLOOKUP($A22,'Return Data'!$B$7:$R$2292,6,0)</f>
        <v>7.2625999999999999</v>
      </c>
      <c r="G22" s="61">
        <f t="shared" si="1"/>
        <v>4</v>
      </c>
      <c r="H22" s="60">
        <f>VLOOKUP($A22,'Return Data'!$B$7:$R$2292,7,0)</f>
        <v>8.0508000000000006</v>
      </c>
      <c r="I22" s="61">
        <f t="shared" si="2"/>
        <v>5</v>
      </c>
      <c r="J22" s="60">
        <f>VLOOKUP($A22,'Return Data'!$B$7:$R$2292,8,0)</f>
        <v>5.6230000000000002</v>
      </c>
      <c r="K22" s="61">
        <f t="shared" si="3"/>
        <v>5</v>
      </c>
      <c r="L22" s="60">
        <f>VLOOKUP($A22,'Return Data'!$B$7:$R$2292,9,0)</f>
        <v>4.9672999999999998</v>
      </c>
      <c r="M22" s="61">
        <f t="shared" si="4"/>
        <v>10</v>
      </c>
      <c r="N22" s="60">
        <f>VLOOKUP($A22,'Return Data'!$B$7:$R$2292,10,0)</f>
        <v>4.1744000000000003</v>
      </c>
      <c r="O22" s="61">
        <f t="shared" si="5"/>
        <v>11</v>
      </c>
      <c r="P22" s="60">
        <f>VLOOKUP($A22,'Return Data'!$B$7:$R$2292,11,0)</f>
        <v>3.9146999999999998</v>
      </c>
      <c r="Q22" s="61">
        <f t="shared" si="6"/>
        <v>5</v>
      </c>
      <c r="R22" s="60">
        <f>VLOOKUP($A22,'Return Data'!$B$7:$R$2292,12,0)</f>
        <v>3.7269999999999999</v>
      </c>
      <c r="S22" s="61">
        <f t="shared" si="7"/>
        <v>6</v>
      </c>
      <c r="T22" s="60">
        <f>VLOOKUP($A22,'Return Data'!$B$7:$R$2292,13,0)</f>
        <v>3.5680000000000001</v>
      </c>
      <c r="U22" s="61">
        <f t="shared" si="10"/>
        <v>10</v>
      </c>
      <c r="V22" s="60">
        <f>VLOOKUP($A22,'Return Data'!$B$7:$R$2292,17,0)</f>
        <v>3.4996</v>
      </c>
      <c r="W22" s="61">
        <f t="shared" si="11"/>
        <v>12</v>
      </c>
      <c r="X22" s="60">
        <f>VLOOKUP($A22,'Return Data'!$B$7:$R$2292,14,0)</f>
        <v>4.5712000000000002</v>
      </c>
      <c r="Y22" s="61">
        <f t="shared" si="12"/>
        <v>12</v>
      </c>
      <c r="Z22" s="60">
        <f>VLOOKUP($A22,'Return Data'!$B$7:$R$2292,16,0)</f>
        <v>3.8250999999999999</v>
      </c>
      <c r="AA22" s="62">
        <f t="shared" si="13"/>
        <v>24</v>
      </c>
    </row>
    <row r="23" spans="1:27" x14ac:dyDescent="0.3">
      <c r="A23" s="58" t="s">
        <v>1435</v>
      </c>
      <c r="B23" s="59">
        <f>VLOOKUP($A23,'Return Data'!$B$7:$R$2292,3,0)</f>
        <v>44777</v>
      </c>
      <c r="C23" s="60">
        <f>VLOOKUP($A23,'Return Data'!$B$7:$R$2292,4,0)</f>
        <v>1103.9869000000001</v>
      </c>
      <c r="D23" s="60">
        <f>VLOOKUP($A23,'Return Data'!$B$7:$R$2292,5,0)</f>
        <v>17.015000000000001</v>
      </c>
      <c r="E23" s="61">
        <f t="shared" si="0"/>
        <v>1</v>
      </c>
      <c r="F23" s="60">
        <f>VLOOKUP($A23,'Return Data'!$B$7:$R$2292,6,0)</f>
        <v>7.907</v>
      </c>
      <c r="G23" s="61">
        <f t="shared" si="1"/>
        <v>2</v>
      </c>
      <c r="H23" s="60">
        <f>VLOOKUP($A23,'Return Data'!$B$7:$R$2292,7,0)</f>
        <v>8.2483000000000004</v>
      </c>
      <c r="I23" s="61">
        <f t="shared" si="2"/>
        <v>2</v>
      </c>
      <c r="J23" s="60">
        <f>VLOOKUP($A23,'Return Data'!$B$7:$R$2292,8,0)</f>
        <v>6.6327999999999996</v>
      </c>
      <c r="K23" s="61">
        <f t="shared" si="3"/>
        <v>1</v>
      </c>
      <c r="L23" s="60">
        <f>VLOOKUP($A23,'Return Data'!$B$7:$R$2292,9,0)</f>
        <v>5.2599</v>
      </c>
      <c r="M23" s="61">
        <f t="shared" si="4"/>
        <v>3</v>
      </c>
      <c r="N23" s="60">
        <f>VLOOKUP($A23,'Return Data'!$B$7:$R$2292,10,0)</f>
        <v>4.1565000000000003</v>
      </c>
      <c r="O23" s="61">
        <f t="shared" si="5"/>
        <v>12</v>
      </c>
      <c r="P23" s="60">
        <f>VLOOKUP($A23,'Return Data'!$B$7:$R$2292,11,0)</f>
        <v>3.7241</v>
      </c>
      <c r="Q23" s="61">
        <f t="shared" si="6"/>
        <v>11</v>
      </c>
      <c r="R23" s="60">
        <f>VLOOKUP($A23,'Return Data'!$B$7:$R$2292,12,0)</f>
        <v>3.4620000000000002</v>
      </c>
      <c r="S23" s="61">
        <f t="shared" si="7"/>
        <v>16</v>
      </c>
      <c r="T23" s="60">
        <f>VLOOKUP($A23,'Return Data'!$B$7:$R$2292,13,0)</f>
        <v>3.3694000000000002</v>
      </c>
      <c r="U23" s="61">
        <f t="shared" si="10"/>
        <v>17</v>
      </c>
      <c r="V23" s="60">
        <f>VLOOKUP($A23,'Return Data'!$B$7:$R$2292,17,0)</f>
        <v>3.3469000000000002</v>
      </c>
      <c r="W23" s="61">
        <f t="shared" si="11"/>
        <v>18</v>
      </c>
      <c r="X23" s="60"/>
      <c r="Y23" s="61"/>
      <c r="Z23" s="60">
        <f>VLOOKUP($A23,'Return Data'!$B$7:$R$2292,16,0)</f>
        <v>3.7494000000000001</v>
      </c>
      <c r="AA23" s="62">
        <f t="shared" si="13"/>
        <v>25</v>
      </c>
    </row>
    <row r="24" spans="1:27" x14ac:dyDescent="0.3">
      <c r="A24" s="58" t="s">
        <v>1437</v>
      </c>
      <c r="B24" s="59">
        <f>VLOOKUP($A24,'Return Data'!$B$7:$R$2292,3,0)</f>
        <v>44777</v>
      </c>
      <c r="C24" s="60">
        <f>VLOOKUP($A24,'Return Data'!$B$7:$R$2292,4,0)</f>
        <v>1131.1335999999999</v>
      </c>
      <c r="D24" s="60">
        <f>VLOOKUP($A24,'Return Data'!$B$7:$R$2292,5,0)</f>
        <v>5.3574000000000002</v>
      </c>
      <c r="E24" s="61">
        <f t="shared" si="0"/>
        <v>9</v>
      </c>
      <c r="F24" s="60">
        <f>VLOOKUP($A24,'Return Data'!$B$7:$R$2292,6,0)</f>
        <v>6.6143000000000001</v>
      </c>
      <c r="G24" s="61">
        <f t="shared" si="1"/>
        <v>10</v>
      </c>
      <c r="H24" s="60">
        <f>VLOOKUP($A24,'Return Data'!$B$7:$R$2292,7,0)</f>
        <v>7.3033999999999999</v>
      </c>
      <c r="I24" s="61">
        <f t="shared" si="2"/>
        <v>9</v>
      </c>
      <c r="J24" s="60">
        <f>VLOOKUP($A24,'Return Data'!$B$7:$R$2292,8,0)</f>
        <v>5.3335999999999997</v>
      </c>
      <c r="K24" s="61">
        <f t="shared" si="3"/>
        <v>10</v>
      </c>
      <c r="L24" s="60">
        <f>VLOOKUP($A24,'Return Data'!$B$7:$R$2292,9,0)</f>
        <v>4.9756</v>
      </c>
      <c r="M24" s="61">
        <f t="shared" si="4"/>
        <v>9</v>
      </c>
      <c r="N24" s="60">
        <f>VLOOKUP($A24,'Return Data'!$B$7:$R$2292,10,0)</f>
        <v>4.0823</v>
      </c>
      <c r="O24" s="61">
        <f t="shared" si="5"/>
        <v>15</v>
      </c>
      <c r="P24" s="60">
        <f>VLOOKUP($A24,'Return Data'!$B$7:$R$2292,11,0)</f>
        <v>3.6114000000000002</v>
      </c>
      <c r="Q24" s="61">
        <f t="shared" si="6"/>
        <v>16</v>
      </c>
      <c r="R24" s="60">
        <f>VLOOKUP($A24,'Return Data'!$B$7:$R$2292,12,0)</f>
        <v>3.5108999999999999</v>
      </c>
      <c r="S24" s="61">
        <f t="shared" si="7"/>
        <v>14</v>
      </c>
      <c r="T24" s="60">
        <f>VLOOKUP($A24,'Return Data'!$B$7:$R$2292,13,0)</f>
        <v>3.403</v>
      </c>
      <c r="U24" s="61">
        <f t="shared" si="10"/>
        <v>16</v>
      </c>
      <c r="V24" s="60">
        <f>VLOOKUP($A24,'Return Data'!$B$7:$R$2292,17,0)</f>
        <v>3.4859</v>
      </c>
      <c r="W24" s="61">
        <f t="shared" si="11"/>
        <v>13</v>
      </c>
      <c r="X24" s="60"/>
      <c r="Y24" s="61"/>
      <c r="Z24" s="60">
        <f>VLOOKUP($A24,'Return Data'!$B$7:$R$2292,16,0)</f>
        <v>4.4989999999999997</v>
      </c>
      <c r="AA24" s="62">
        <f t="shared" si="13"/>
        <v>20</v>
      </c>
    </row>
    <row r="25" spans="1:27" x14ac:dyDescent="0.3">
      <c r="A25" s="58" t="s">
        <v>1439</v>
      </c>
      <c r="B25" s="59">
        <f>VLOOKUP($A25,'Return Data'!$B$7:$R$2292,3,0)</f>
        <v>44777</v>
      </c>
      <c r="C25" s="60">
        <f>VLOOKUP($A25,'Return Data'!$B$7:$R$2292,4,0)</f>
        <v>14.010999999999999</v>
      </c>
      <c r="D25" s="60">
        <f>VLOOKUP($A25,'Return Data'!$B$7:$R$2292,5,0)</f>
        <v>4.9504000000000001</v>
      </c>
      <c r="E25" s="61">
        <f t="shared" si="0"/>
        <v>13</v>
      </c>
      <c r="F25" s="60">
        <f>VLOOKUP($A25,'Return Data'!$B$7:$R$2292,6,0)</f>
        <v>6.6901000000000002</v>
      </c>
      <c r="G25" s="61">
        <f t="shared" si="1"/>
        <v>8</v>
      </c>
      <c r="H25" s="60">
        <f>VLOOKUP($A25,'Return Data'!$B$7:$R$2292,7,0)</f>
        <v>5.7001999999999997</v>
      </c>
      <c r="I25" s="61">
        <f t="shared" si="2"/>
        <v>23</v>
      </c>
      <c r="J25" s="60">
        <f>VLOOKUP($A25,'Return Data'!$B$7:$R$2292,8,0)</f>
        <v>4.1748000000000003</v>
      </c>
      <c r="K25" s="61">
        <f t="shared" si="3"/>
        <v>25</v>
      </c>
      <c r="L25" s="60">
        <f>VLOOKUP($A25,'Return Data'!$B$7:$R$2292,9,0)</f>
        <v>3.7515000000000001</v>
      </c>
      <c r="M25" s="61">
        <f t="shared" si="4"/>
        <v>25</v>
      </c>
      <c r="N25" s="60">
        <f>VLOOKUP($A25,'Return Data'!$B$7:$R$2292,10,0)</f>
        <v>3.1882999999999999</v>
      </c>
      <c r="O25" s="61">
        <f t="shared" si="5"/>
        <v>25</v>
      </c>
      <c r="P25" s="60">
        <f>VLOOKUP($A25,'Return Data'!$B$7:$R$2292,11,0)</f>
        <v>2.9647000000000001</v>
      </c>
      <c r="Q25" s="61">
        <f t="shared" si="6"/>
        <v>25</v>
      </c>
      <c r="R25" s="60">
        <f>VLOOKUP($A25,'Return Data'!$B$7:$R$2292,12,0)</f>
        <v>2.7204000000000002</v>
      </c>
      <c r="S25" s="61">
        <f t="shared" si="7"/>
        <v>25</v>
      </c>
      <c r="T25" s="60">
        <f>VLOOKUP($A25,'Return Data'!$B$7:$R$2292,13,0)</f>
        <v>2.6372</v>
      </c>
      <c r="U25" s="61">
        <f t="shared" si="10"/>
        <v>25</v>
      </c>
      <c r="V25" s="60">
        <f>VLOOKUP($A25,'Return Data'!$B$7:$R$2292,17,0)</f>
        <v>2.7103999999999999</v>
      </c>
      <c r="W25" s="61">
        <f t="shared" si="11"/>
        <v>24</v>
      </c>
      <c r="X25" s="60">
        <f>VLOOKUP($A25,'Return Data'!$B$7:$R$2292,14,0)</f>
        <v>3.5548999999999999</v>
      </c>
      <c r="Y25" s="61">
        <f t="shared" si="12"/>
        <v>20</v>
      </c>
      <c r="Z25" s="60">
        <f>VLOOKUP($A25,'Return Data'!$B$7:$R$2292,16,0)</f>
        <v>3.8555000000000001</v>
      </c>
      <c r="AA25" s="62">
        <f t="shared" si="13"/>
        <v>23</v>
      </c>
    </row>
    <row r="26" spans="1:27" x14ac:dyDescent="0.3">
      <c r="A26" s="58" t="s">
        <v>1880</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1440</v>
      </c>
      <c r="B27" s="59">
        <f>VLOOKUP($A27,'Return Data'!$B$7:$R$2292,3,0)</f>
        <v>44777</v>
      </c>
      <c r="C27" s="60">
        <f>VLOOKUP($A27,'Return Data'!$B$7:$R$2292,4,0)</f>
        <v>3322.9061000000002</v>
      </c>
      <c r="D27" s="60">
        <f>VLOOKUP($A27,'Return Data'!$B$7:$R$2292,5,0)</f>
        <v>1.1666000000000001</v>
      </c>
      <c r="E27" s="61">
        <f t="shared" si="0"/>
        <v>24</v>
      </c>
      <c r="F27" s="60">
        <f>VLOOKUP($A27,'Return Data'!$B$7:$R$2292,6,0)</f>
        <v>6.2664999999999997</v>
      </c>
      <c r="G27" s="61">
        <f t="shared" si="1"/>
        <v>15</v>
      </c>
      <c r="H27" s="60">
        <f>VLOOKUP($A27,'Return Data'!$B$7:$R$2292,7,0)</f>
        <v>7.1459999999999999</v>
      </c>
      <c r="I27" s="61">
        <f t="shared" si="2"/>
        <v>11</v>
      </c>
      <c r="J27" s="60">
        <f>VLOOKUP($A27,'Return Data'!$B$7:$R$2292,8,0)</f>
        <v>5.1546000000000003</v>
      </c>
      <c r="K27" s="61">
        <f t="shared" si="3"/>
        <v>12</v>
      </c>
      <c r="L27" s="60">
        <f>VLOOKUP($A27,'Return Data'!$B$7:$R$2292,9,0)</f>
        <v>4.9485000000000001</v>
      </c>
      <c r="M27" s="61">
        <f t="shared" si="4"/>
        <v>12</v>
      </c>
      <c r="N27" s="60">
        <f>VLOOKUP($A27,'Return Data'!$B$7:$R$2292,10,0)</f>
        <v>4.3769999999999998</v>
      </c>
      <c r="O27" s="61">
        <f t="shared" si="5"/>
        <v>5</v>
      </c>
      <c r="P27" s="60">
        <f>VLOOKUP($A27,'Return Data'!$B$7:$R$2292,11,0)</f>
        <v>3.9211999999999998</v>
      </c>
      <c r="Q27" s="61">
        <f t="shared" si="6"/>
        <v>4</v>
      </c>
      <c r="R27" s="60">
        <f>VLOOKUP($A27,'Return Data'!$B$7:$R$2292,12,0)</f>
        <v>3.9834000000000001</v>
      </c>
      <c r="S27" s="61">
        <f t="shared" si="7"/>
        <v>4</v>
      </c>
      <c r="T27" s="60">
        <f>VLOOKUP($A27,'Return Data'!$B$7:$R$2292,13,0)</f>
        <v>3.8664999999999998</v>
      </c>
      <c r="U27" s="61">
        <f t="shared" si="10"/>
        <v>5</v>
      </c>
      <c r="V27" s="60">
        <f>VLOOKUP($A27,'Return Data'!$B$7:$R$2292,17,0)</f>
        <v>6.5815999999999999</v>
      </c>
      <c r="W27" s="61">
        <f t="shared" si="11"/>
        <v>2</v>
      </c>
      <c r="X27" s="60">
        <f>VLOOKUP($A27,'Return Data'!$B$7:$R$2292,14,0)</f>
        <v>4.4161000000000001</v>
      </c>
      <c r="Y27" s="61">
        <f t="shared" si="12"/>
        <v>13</v>
      </c>
      <c r="Z27" s="60">
        <f>VLOOKUP($A27,'Return Data'!$B$7:$R$2292,16,0)</f>
        <v>5.9805000000000001</v>
      </c>
      <c r="AA27" s="62">
        <f t="shared" si="13"/>
        <v>13</v>
      </c>
    </row>
    <row r="28" spans="1:27" x14ac:dyDescent="0.3">
      <c r="A28" s="58" t="s">
        <v>1948</v>
      </c>
      <c r="B28" s="59">
        <f>VLOOKUP($A28,'Return Data'!$B$7:$R$2292,3,0)</f>
        <v>44777</v>
      </c>
      <c r="C28" s="60">
        <f>VLOOKUP($A28,'Return Data'!$B$7:$R$2292,4,0)</f>
        <v>28.302700000000002</v>
      </c>
      <c r="D28" s="60">
        <f>VLOOKUP($A28,'Return Data'!$B$7:$R$2292,5,0)</f>
        <v>4.6433</v>
      </c>
      <c r="E28" s="61">
        <f t="shared" si="0"/>
        <v>15</v>
      </c>
      <c r="F28" s="60">
        <f>VLOOKUP($A28,'Return Data'!$B$7:$R$2292,6,0)</f>
        <v>5.72</v>
      </c>
      <c r="G28" s="61">
        <f t="shared" si="1"/>
        <v>20</v>
      </c>
      <c r="H28" s="60">
        <f>VLOOKUP($A28,'Return Data'!$B$7:$R$2292,7,0)</f>
        <v>5.9206000000000003</v>
      </c>
      <c r="I28" s="61">
        <f t="shared" si="2"/>
        <v>22</v>
      </c>
      <c r="J28" s="60">
        <f>VLOOKUP($A28,'Return Data'!$B$7:$R$2292,8,0)</f>
        <v>4.7064000000000004</v>
      </c>
      <c r="K28" s="61">
        <f t="shared" si="3"/>
        <v>21</v>
      </c>
      <c r="L28" s="60">
        <f>VLOOKUP($A28,'Return Data'!$B$7:$R$2292,9,0)</f>
        <v>4.5856000000000003</v>
      </c>
      <c r="M28" s="61">
        <f t="shared" si="4"/>
        <v>19</v>
      </c>
      <c r="N28" s="60">
        <f>VLOOKUP($A28,'Return Data'!$B$7:$R$2292,10,0)</f>
        <v>4.0213999999999999</v>
      </c>
      <c r="O28" s="61">
        <f t="shared" si="5"/>
        <v>16</v>
      </c>
      <c r="P28" s="60">
        <f>VLOOKUP($A28,'Return Data'!$B$7:$R$2292,11,0)</f>
        <v>3.6857000000000002</v>
      </c>
      <c r="Q28" s="61">
        <f t="shared" si="6"/>
        <v>14</v>
      </c>
      <c r="R28" s="60">
        <f>VLOOKUP($A28,'Return Data'!$B$7:$R$2292,12,0)</f>
        <v>3.5070000000000001</v>
      </c>
      <c r="S28" s="61">
        <f t="shared" si="7"/>
        <v>15</v>
      </c>
      <c r="T28" s="60">
        <f>VLOOKUP($A28,'Return Data'!$B$7:$R$2292,13,0)</f>
        <v>3.3681000000000001</v>
      </c>
      <c r="U28" s="61">
        <f t="shared" si="10"/>
        <v>18</v>
      </c>
      <c r="V28" s="60">
        <f>VLOOKUP($A28,'Return Data'!$B$7:$R$2292,17,0)</f>
        <v>3.4824999999999999</v>
      </c>
      <c r="W28" s="61">
        <f t="shared" si="11"/>
        <v>14</v>
      </c>
      <c r="X28" s="60">
        <f>VLOOKUP($A28,'Return Data'!$B$7:$R$2292,14,0)</f>
        <v>5.5670999999999999</v>
      </c>
      <c r="Y28" s="61">
        <f t="shared" si="12"/>
        <v>3</v>
      </c>
      <c r="Z28" s="60">
        <f>VLOOKUP($A28,'Return Data'!$B$7:$R$2292,16,0)</f>
        <v>7.6614000000000004</v>
      </c>
      <c r="AA28" s="62">
        <f t="shared" si="13"/>
        <v>2</v>
      </c>
    </row>
    <row r="29" spans="1:27" x14ac:dyDescent="0.3">
      <c r="A29" s="58" t="s">
        <v>1445</v>
      </c>
      <c r="B29" s="59">
        <f>VLOOKUP($A29,'Return Data'!$B$7:$R$2292,3,0)</f>
        <v>44777</v>
      </c>
      <c r="C29" s="60">
        <f>VLOOKUP($A29,'Return Data'!$B$7:$R$2292,4,0)</f>
        <v>4899.7168000000001</v>
      </c>
      <c r="D29" s="60">
        <f>VLOOKUP($A29,'Return Data'!$B$7:$R$2292,5,0)</f>
        <v>7.8087</v>
      </c>
      <c r="E29" s="61">
        <f t="shared" si="0"/>
        <v>2</v>
      </c>
      <c r="F29" s="60">
        <f>VLOOKUP($A29,'Return Data'!$B$7:$R$2292,6,0)</f>
        <v>5.7281000000000004</v>
      </c>
      <c r="G29" s="61">
        <f t="shared" si="1"/>
        <v>19</v>
      </c>
      <c r="H29" s="60">
        <f>VLOOKUP($A29,'Return Data'!$B$7:$R$2292,7,0)</f>
        <v>7.0331000000000001</v>
      </c>
      <c r="I29" s="61">
        <f t="shared" si="2"/>
        <v>14</v>
      </c>
      <c r="J29" s="60">
        <f>VLOOKUP($A29,'Return Data'!$B$7:$R$2292,8,0)</f>
        <v>5.4128999999999996</v>
      </c>
      <c r="K29" s="61">
        <f t="shared" si="3"/>
        <v>7</v>
      </c>
      <c r="L29" s="60">
        <f>VLOOKUP($A29,'Return Data'!$B$7:$R$2292,9,0)</f>
        <v>4.9855999999999998</v>
      </c>
      <c r="M29" s="61">
        <f t="shared" si="4"/>
        <v>8</v>
      </c>
      <c r="N29" s="60">
        <f>VLOOKUP($A29,'Return Data'!$B$7:$R$2292,10,0)</f>
        <v>4.0922999999999998</v>
      </c>
      <c r="O29" s="61">
        <f t="shared" si="5"/>
        <v>14</v>
      </c>
      <c r="P29" s="60">
        <f>VLOOKUP($A29,'Return Data'!$B$7:$R$2292,11,0)</f>
        <v>3.6858</v>
      </c>
      <c r="Q29" s="61">
        <f t="shared" si="6"/>
        <v>13</v>
      </c>
      <c r="R29" s="60">
        <f>VLOOKUP($A29,'Return Data'!$B$7:$R$2292,12,0)</f>
        <v>3.6168</v>
      </c>
      <c r="S29" s="61">
        <f t="shared" si="7"/>
        <v>11</v>
      </c>
      <c r="T29" s="60">
        <f>VLOOKUP($A29,'Return Data'!$B$7:$R$2292,13,0)</f>
        <v>3.5028999999999999</v>
      </c>
      <c r="U29" s="61">
        <f t="shared" si="10"/>
        <v>12</v>
      </c>
      <c r="V29" s="60">
        <f>VLOOKUP($A29,'Return Data'!$B$7:$R$2292,17,0)</f>
        <v>3.5832000000000002</v>
      </c>
      <c r="W29" s="61">
        <f t="shared" si="11"/>
        <v>10</v>
      </c>
      <c r="X29" s="60">
        <f>VLOOKUP($A29,'Return Data'!$B$7:$R$2292,14,0)</f>
        <v>4.7598000000000003</v>
      </c>
      <c r="Y29" s="61">
        <f t="shared" si="12"/>
        <v>8</v>
      </c>
      <c r="Z29" s="60">
        <f>VLOOKUP($A29,'Return Data'!$B$7:$R$2292,16,0)</f>
        <v>7.0812999999999997</v>
      </c>
      <c r="AA29" s="62">
        <f t="shared" si="13"/>
        <v>9</v>
      </c>
    </row>
    <row r="30" spans="1:27" x14ac:dyDescent="0.3">
      <c r="A30" s="58" t="s">
        <v>1926</v>
      </c>
      <c r="B30" s="59">
        <f>VLOOKUP($A30,'Return Data'!$B$7:$R$2292,3,0)</f>
        <v>44777</v>
      </c>
      <c r="C30" s="60">
        <f>VLOOKUP($A30,'Return Data'!$B$7:$R$2292,4,0)</f>
        <v>2258.6504</v>
      </c>
      <c r="D30" s="60">
        <f>VLOOKUP($A30,'Return Data'!$B$7:$R$2292,5,0)</f>
        <v>3.7269000000000001</v>
      </c>
      <c r="E30" s="61">
        <f t="shared" si="0"/>
        <v>21</v>
      </c>
      <c r="F30" s="60">
        <f>VLOOKUP($A30,'Return Data'!$B$7:$R$2292,6,0)</f>
        <v>5.0968999999999998</v>
      </c>
      <c r="G30" s="61">
        <f t="shared" si="1"/>
        <v>24</v>
      </c>
      <c r="H30" s="60">
        <f>VLOOKUP($A30,'Return Data'!$B$7:$R$2292,7,0)</f>
        <v>5.6422999999999996</v>
      </c>
      <c r="I30" s="61">
        <f t="shared" si="2"/>
        <v>24</v>
      </c>
      <c r="J30" s="60">
        <f>VLOOKUP($A30,'Return Data'!$B$7:$R$2292,8,0)</f>
        <v>4.2282000000000002</v>
      </c>
      <c r="K30" s="61">
        <f t="shared" si="3"/>
        <v>24</v>
      </c>
      <c r="L30" s="60">
        <f>VLOOKUP($A30,'Return Data'!$B$7:$R$2292,9,0)</f>
        <v>4.0026999999999999</v>
      </c>
      <c r="M30" s="61">
        <f t="shared" si="4"/>
        <v>23</v>
      </c>
      <c r="N30" s="60">
        <f>VLOOKUP($A30,'Return Data'!$B$7:$R$2292,10,0)</f>
        <v>3.4565000000000001</v>
      </c>
      <c r="O30" s="61">
        <f t="shared" si="5"/>
        <v>23</v>
      </c>
      <c r="P30" s="60">
        <f>VLOOKUP($A30,'Return Data'!$B$7:$R$2292,11,0)</f>
        <v>2.9901</v>
      </c>
      <c r="Q30" s="61">
        <f t="shared" si="6"/>
        <v>24</v>
      </c>
      <c r="R30" s="60">
        <f>VLOOKUP($A30,'Return Data'!$B$7:$R$2292,12,0)</f>
        <v>2.8803999999999998</v>
      </c>
      <c r="S30" s="61">
        <f t="shared" si="7"/>
        <v>24</v>
      </c>
      <c r="T30" s="60">
        <f>VLOOKUP($A30,'Return Data'!$B$7:$R$2292,13,0)</f>
        <v>2.7679999999999998</v>
      </c>
      <c r="U30" s="61">
        <f t="shared" si="10"/>
        <v>24</v>
      </c>
      <c r="V30" s="60">
        <f>VLOOKUP($A30,'Return Data'!$B$7:$R$2292,17,0)</f>
        <v>2.7827999999999999</v>
      </c>
      <c r="W30" s="61">
        <f t="shared" si="11"/>
        <v>23</v>
      </c>
      <c r="X30" s="60">
        <f>VLOOKUP($A30,'Return Data'!$B$7:$R$2292,14,0)</f>
        <v>3.5497000000000001</v>
      </c>
      <c r="Y30" s="61">
        <f t="shared" si="12"/>
        <v>21</v>
      </c>
      <c r="Z30" s="60">
        <f>VLOOKUP($A30,'Return Data'!$B$7:$R$2292,16,0)</f>
        <v>5.7347999999999999</v>
      </c>
      <c r="AA30" s="62">
        <f t="shared" si="13"/>
        <v>15</v>
      </c>
    </row>
    <row r="31" spans="1:27" x14ac:dyDescent="0.3">
      <c r="A31" s="58" t="s">
        <v>1449</v>
      </c>
      <c r="B31" s="59">
        <f>VLOOKUP($A31,'Return Data'!$B$7:$R$2292,3,0)</f>
        <v>44777</v>
      </c>
      <c r="C31" s="60">
        <f>VLOOKUP($A31,'Return Data'!$B$7:$R$2292,4,0)</f>
        <v>11.7639</v>
      </c>
      <c r="D31" s="60">
        <f>VLOOKUP($A31,'Return Data'!$B$7:$R$2292,5,0)</f>
        <v>3.4133</v>
      </c>
      <c r="E31" s="61">
        <f t="shared" si="0"/>
        <v>22</v>
      </c>
      <c r="F31" s="60">
        <f>VLOOKUP($A31,'Return Data'!$B$7:$R$2292,6,0)</f>
        <v>5.2769000000000004</v>
      </c>
      <c r="G31" s="61">
        <f t="shared" si="1"/>
        <v>23</v>
      </c>
      <c r="H31" s="60">
        <f>VLOOKUP($A31,'Return Data'!$B$7:$R$2292,7,0)</f>
        <v>6.4794</v>
      </c>
      <c r="I31" s="61">
        <f t="shared" si="2"/>
        <v>18</v>
      </c>
      <c r="J31" s="60">
        <f>VLOOKUP($A31,'Return Data'!$B$7:$R$2292,8,0)</f>
        <v>4.7290999999999999</v>
      </c>
      <c r="K31" s="61">
        <f t="shared" si="3"/>
        <v>19</v>
      </c>
      <c r="L31" s="60">
        <f>VLOOKUP($A31,'Return Data'!$B$7:$R$2292,9,0)</f>
        <v>4.3901000000000003</v>
      </c>
      <c r="M31" s="61">
        <f t="shared" si="4"/>
        <v>20</v>
      </c>
      <c r="N31" s="60">
        <f>VLOOKUP($A31,'Return Data'!$B$7:$R$2292,10,0)</f>
        <v>3.8134999999999999</v>
      </c>
      <c r="O31" s="61">
        <f t="shared" si="5"/>
        <v>21</v>
      </c>
      <c r="P31" s="60">
        <f>VLOOKUP($A31,'Return Data'!$B$7:$R$2292,11,0)</f>
        <v>3.3866000000000001</v>
      </c>
      <c r="Q31" s="61">
        <f t="shared" si="6"/>
        <v>21</v>
      </c>
      <c r="R31" s="60">
        <f>VLOOKUP($A31,'Return Data'!$B$7:$R$2292,12,0)</f>
        <v>3.3490000000000002</v>
      </c>
      <c r="S31" s="61">
        <f t="shared" si="7"/>
        <v>19</v>
      </c>
      <c r="T31" s="60">
        <f>VLOOKUP($A31,'Return Data'!$B$7:$R$2292,13,0)</f>
        <v>3.2582</v>
      </c>
      <c r="U31" s="61">
        <f t="shared" si="10"/>
        <v>19</v>
      </c>
      <c r="V31" s="60">
        <f>VLOOKUP($A31,'Return Data'!$B$7:$R$2292,17,0)</f>
        <v>3.2616000000000001</v>
      </c>
      <c r="W31" s="61">
        <f t="shared" si="11"/>
        <v>19</v>
      </c>
      <c r="X31" s="60">
        <f>VLOOKUP($A31,'Return Data'!$B$7:$R$2292,14,0)</f>
        <v>4.1727999999999996</v>
      </c>
      <c r="Y31" s="61">
        <f t="shared" si="12"/>
        <v>17</v>
      </c>
      <c r="Z31" s="60">
        <f>VLOOKUP($A31,'Return Data'!$B$7:$R$2292,16,0)</f>
        <v>4.7037000000000004</v>
      </c>
      <c r="AA31" s="62">
        <f t="shared" si="13"/>
        <v>19</v>
      </c>
    </row>
    <row r="32" spans="1:27" x14ac:dyDescent="0.3">
      <c r="A32" s="58" t="s">
        <v>1451</v>
      </c>
      <c r="B32" s="59">
        <f>VLOOKUP($A32,'Return Data'!$B$7:$R$2292,3,0)</f>
        <v>44777</v>
      </c>
      <c r="C32" s="60">
        <f>VLOOKUP($A32,'Return Data'!$B$7:$R$2292,4,0)</f>
        <v>3499.5232000000001</v>
      </c>
      <c r="D32" s="60">
        <f>VLOOKUP($A32,'Return Data'!$B$7:$R$2292,5,0)</f>
        <v>3.2993000000000001</v>
      </c>
      <c r="E32" s="61">
        <f t="shared" si="0"/>
        <v>23</v>
      </c>
      <c r="F32" s="60">
        <f>VLOOKUP($A32,'Return Data'!$B$7:$R$2292,6,0)</f>
        <v>5.4036999999999997</v>
      </c>
      <c r="G32" s="61">
        <f t="shared" si="1"/>
        <v>21</v>
      </c>
      <c r="H32" s="60">
        <f>VLOOKUP($A32,'Return Data'!$B$7:$R$2292,7,0)</f>
        <v>6.5411000000000001</v>
      </c>
      <c r="I32" s="61">
        <f t="shared" si="2"/>
        <v>17</v>
      </c>
      <c r="J32" s="60">
        <f>VLOOKUP($A32,'Return Data'!$B$7:$R$2292,8,0)</f>
        <v>4.7228000000000003</v>
      </c>
      <c r="K32" s="61">
        <f t="shared" si="3"/>
        <v>20</v>
      </c>
      <c r="L32" s="60">
        <f>VLOOKUP($A32,'Return Data'!$B$7:$R$2292,9,0)</f>
        <v>4.8836000000000004</v>
      </c>
      <c r="M32" s="61">
        <f t="shared" si="4"/>
        <v>14</v>
      </c>
      <c r="N32" s="60">
        <f>VLOOKUP($A32,'Return Data'!$B$7:$R$2292,10,0)</f>
        <v>3.9866000000000001</v>
      </c>
      <c r="O32" s="61">
        <f t="shared" si="5"/>
        <v>17</v>
      </c>
      <c r="P32" s="60">
        <f>VLOOKUP($A32,'Return Data'!$B$7:$R$2292,11,0)</f>
        <v>3.5556000000000001</v>
      </c>
      <c r="Q32" s="61">
        <f t="shared" si="6"/>
        <v>17</v>
      </c>
      <c r="R32" s="60">
        <f>VLOOKUP($A32,'Return Data'!$B$7:$R$2292,12,0)</f>
        <v>3.3824999999999998</v>
      </c>
      <c r="S32" s="61">
        <f t="shared" si="7"/>
        <v>17</v>
      </c>
      <c r="T32" s="60">
        <f>VLOOKUP($A32,'Return Data'!$B$7:$R$2292,13,0)</f>
        <v>6.1654999999999998</v>
      </c>
      <c r="U32" s="61">
        <f t="shared" si="10"/>
        <v>2</v>
      </c>
      <c r="V32" s="60">
        <f>VLOOKUP($A32,'Return Data'!$B$7:$R$2292,17,0)</f>
        <v>4.9661999999999997</v>
      </c>
      <c r="W32" s="61">
        <f t="shared" si="11"/>
        <v>3</v>
      </c>
      <c r="X32" s="60">
        <f>VLOOKUP($A32,'Return Data'!$B$7:$R$2292,14,0)</f>
        <v>5.3917000000000002</v>
      </c>
      <c r="Y32" s="61">
        <f t="shared" si="12"/>
        <v>5</v>
      </c>
      <c r="Z32" s="60">
        <f>VLOOKUP($A32,'Return Data'!$B$7:$R$2292,16,0)</f>
        <v>6.8353000000000002</v>
      </c>
      <c r="AA32" s="62">
        <f t="shared" si="13"/>
        <v>11</v>
      </c>
    </row>
    <row r="33" spans="1:27" x14ac:dyDescent="0.3">
      <c r="A33" s="58" t="s">
        <v>1941</v>
      </c>
      <c r="B33" s="59">
        <f>VLOOKUP($A33,'Return Data'!$B$7:$R$2292,3,0)</f>
        <v>44777</v>
      </c>
      <c r="C33" s="60">
        <f>VLOOKUP($A33,'Return Data'!$B$7:$R$2292,4,0)</f>
        <v>1133.8268</v>
      </c>
      <c r="D33" s="60">
        <f>VLOOKUP($A33,'Return Data'!$B$7:$R$2292,5,0)</f>
        <v>3.9020999999999999</v>
      </c>
      <c r="E33" s="61">
        <f t="shared" si="0"/>
        <v>19</v>
      </c>
      <c r="F33" s="60">
        <f>VLOOKUP($A33,'Return Data'!$B$7:$R$2292,6,0)</f>
        <v>6.7286000000000001</v>
      </c>
      <c r="G33" s="61">
        <f t="shared" si="1"/>
        <v>7</v>
      </c>
      <c r="H33" s="60">
        <f>VLOOKUP($A33,'Return Data'!$B$7:$R$2292,7,0)</f>
        <v>6.2286999999999999</v>
      </c>
      <c r="I33" s="61">
        <f t="shared" si="2"/>
        <v>21</v>
      </c>
      <c r="J33" s="60">
        <f>VLOOKUP($A33,'Return Data'!$B$7:$R$2292,8,0)</f>
        <v>4.3112000000000004</v>
      </c>
      <c r="K33" s="61">
        <f t="shared" si="3"/>
        <v>23</v>
      </c>
      <c r="L33" s="60">
        <f>VLOOKUP($A33,'Return Data'!$B$7:$R$2292,9,0)</f>
        <v>3.9714999999999998</v>
      </c>
      <c r="M33" s="61">
        <f t="shared" si="4"/>
        <v>24</v>
      </c>
      <c r="N33" s="60">
        <f>VLOOKUP($A33,'Return Data'!$B$7:$R$2292,10,0)</f>
        <v>3.3925000000000001</v>
      </c>
      <c r="O33" s="61">
        <f t="shared" si="5"/>
        <v>24</v>
      </c>
      <c r="P33" s="60">
        <f>VLOOKUP($A33,'Return Data'!$B$7:$R$2292,11,0)</f>
        <v>3.1633</v>
      </c>
      <c r="Q33" s="61">
        <f t="shared" si="6"/>
        <v>23</v>
      </c>
      <c r="R33" s="60">
        <f>VLOOKUP($A33,'Return Data'!$B$7:$R$2292,12,0)</f>
        <v>3.0063</v>
      </c>
      <c r="S33" s="61">
        <f t="shared" si="7"/>
        <v>23</v>
      </c>
      <c r="T33" s="60">
        <f>VLOOKUP($A33,'Return Data'!$B$7:$R$2292,13,0)</f>
        <v>3.5832000000000002</v>
      </c>
      <c r="U33" s="61">
        <f t="shared" si="10"/>
        <v>9</v>
      </c>
      <c r="V33" s="60">
        <f>VLOOKUP($A33,'Return Data'!$B$7:$R$2292,17,0)</f>
        <v>3.7323</v>
      </c>
      <c r="W33" s="61">
        <f t="shared" si="11"/>
        <v>9</v>
      </c>
      <c r="X33" s="60"/>
      <c r="Y33" s="61"/>
      <c r="Z33" s="60">
        <f>VLOOKUP($A33,'Return Data'!$B$7:$R$2292,16,0)</f>
        <v>4.0490000000000004</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5.1391346153846156</v>
      </c>
      <c r="E35" s="69"/>
      <c r="F35" s="70">
        <f>AVERAGE(F8:F33)</f>
        <v>6.0819230769230774</v>
      </c>
      <c r="G35" s="69"/>
      <c r="H35" s="70">
        <f>AVERAGE(H8:H33)</f>
        <v>6.6819846153846152</v>
      </c>
      <c r="I35" s="69"/>
      <c r="J35" s="70">
        <f>AVERAGE(J8:J33)</f>
        <v>4.9313000000000011</v>
      </c>
      <c r="K35" s="69"/>
      <c r="L35" s="70">
        <f>AVERAGE(L8:L33)</f>
        <v>4.6131153846153845</v>
      </c>
      <c r="M35" s="69"/>
      <c r="N35" s="70">
        <f>AVERAGE(N8:N33)</f>
        <v>3.915115384615385</v>
      </c>
      <c r="O35" s="69"/>
      <c r="P35" s="70">
        <f>AVERAGE(P8:P33)</f>
        <v>3.7738692307692312</v>
      </c>
      <c r="Q35" s="69"/>
      <c r="R35" s="70">
        <f>AVERAGE(R8:R33)</f>
        <v>3.7361615384615381</v>
      </c>
      <c r="S35" s="69"/>
      <c r="T35" s="70">
        <f>AVERAGE(T8:T33)</f>
        <v>3.7884961538461535</v>
      </c>
      <c r="U35" s="69"/>
      <c r="V35" s="70">
        <f>AVERAGE(V8:V33)</f>
        <v>3.8129759999999999</v>
      </c>
      <c r="W35" s="69"/>
      <c r="X35" s="70">
        <f>AVERAGE(X8:X33)</f>
        <v>4.6039000000000003</v>
      </c>
      <c r="Y35" s="69"/>
      <c r="Z35" s="70">
        <f>AVERAGE(Z8:Z33)</f>
        <v>5.7942115384615391</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17.015000000000001</v>
      </c>
      <c r="E37" s="73"/>
      <c r="F37" s="74">
        <f>MAX(F8:F33)</f>
        <v>7.9992000000000001</v>
      </c>
      <c r="G37" s="73"/>
      <c r="H37" s="74">
        <f>MAX(H8:H33)</f>
        <v>8.6663999999999994</v>
      </c>
      <c r="I37" s="73"/>
      <c r="J37" s="74">
        <f>MAX(J8:J33)</f>
        <v>6.6327999999999996</v>
      </c>
      <c r="K37" s="73"/>
      <c r="L37" s="74">
        <f>MAX(L8:L33)</f>
        <v>5.97</v>
      </c>
      <c r="M37" s="73"/>
      <c r="N37" s="74">
        <f>MAX(N8:N33)</f>
        <v>4.6749999999999998</v>
      </c>
      <c r="O37" s="73"/>
      <c r="P37" s="74">
        <f>MAX(P8:P33)</f>
        <v>11.349600000000001</v>
      </c>
      <c r="Q37" s="73"/>
      <c r="R37" s="74">
        <f>MAX(R8:R33)</f>
        <v>13.179</v>
      </c>
      <c r="S37" s="73"/>
      <c r="T37" s="74">
        <f>MAX(T8:T33)</f>
        <v>13.451000000000001</v>
      </c>
      <c r="U37" s="73"/>
      <c r="V37" s="74">
        <f>MAX(V8:V33)</f>
        <v>10.879899999999999</v>
      </c>
      <c r="W37" s="73"/>
      <c r="X37" s="74">
        <f>MAX(X8:X33)</f>
        <v>8.6943999999999999</v>
      </c>
      <c r="Y37" s="73"/>
      <c r="Z37" s="74">
        <f>MAX(Z8:Z33)</f>
        <v>8.8994</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44777</v>
      </c>
      <c r="C8" s="60">
        <f>VLOOKUP($A8,'Return Data'!$B$7:$R$2292,4,0)</f>
        <v>302.94749999999999</v>
      </c>
      <c r="D8" s="60">
        <f>VLOOKUP($A8,'Return Data'!$B$7:$R$2292,5,0)</f>
        <v>7.9776999999999996</v>
      </c>
      <c r="E8" s="61">
        <f t="shared" ref="E8:E24" si="0">RANK(D8,D$8:D$24,0)</f>
        <v>2</v>
      </c>
      <c r="F8" s="60">
        <f>VLOOKUP($A8,'Return Data'!$B$7:$R$2292,6,0)</f>
        <v>7.9973000000000001</v>
      </c>
      <c r="G8" s="61">
        <f t="shared" ref="G8:G24" si="1">RANK(F8,F$8:F$24,0)</f>
        <v>2</v>
      </c>
      <c r="H8" s="60">
        <f>VLOOKUP($A8,'Return Data'!$B$7:$R$2292,7,0)</f>
        <v>8.6390999999999991</v>
      </c>
      <c r="I8" s="61">
        <f t="shared" ref="I8:I24" si="2">RANK(H8,H$8:H$24,0)</f>
        <v>1</v>
      </c>
      <c r="J8" s="60">
        <f>VLOOKUP($A8,'Return Data'!$B$7:$R$2292,8,0)</f>
        <v>6.2637999999999998</v>
      </c>
      <c r="K8" s="61">
        <f t="shared" ref="K8:K24" si="3">RANK(J8,J$8:J$24,0)</f>
        <v>1</v>
      </c>
      <c r="L8" s="60">
        <f>VLOOKUP($A8,'Return Data'!$B$7:$R$2292,9,0)</f>
        <v>5.6448999999999998</v>
      </c>
      <c r="M8" s="61">
        <f t="shared" ref="M8:M24" si="4">RANK(L8,L$8:L$24,0)</f>
        <v>1</v>
      </c>
      <c r="N8" s="60">
        <f>VLOOKUP($A8,'Return Data'!$B$7:$R$2292,10,0)</f>
        <v>4.6988000000000003</v>
      </c>
      <c r="O8" s="61">
        <f t="shared" ref="O8:O24" si="5">RANK(N8,N$8:N$24,0)</f>
        <v>3</v>
      </c>
      <c r="P8" s="60">
        <f>VLOOKUP($A8,'Return Data'!$B$7:$R$2292,11,0)</f>
        <v>4.2615999999999996</v>
      </c>
      <c r="Q8" s="61">
        <f t="shared" ref="Q8:Q24" si="6">RANK(P8,P$8:P$24,0)</f>
        <v>7</v>
      </c>
      <c r="R8" s="60">
        <f>VLOOKUP($A8,'Return Data'!$B$7:$R$2292,12,0)</f>
        <v>4.1574999999999998</v>
      </c>
      <c r="S8" s="61">
        <f t="shared" ref="S8:S24" si="7">RANK(R8,R$8:R$24,0)</f>
        <v>6</v>
      </c>
      <c r="T8" s="60">
        <f>VLOOKUP($A8,'Return Data'!$B$7:$R$2292,13,0)</f>
        <v>4.0303000000000004</v>
      </c>
      <c r="U8" s="61">
        <f t="shared" ref="U8:U19" si="8">RANK(T8,T$8:T$24,0)</f>
        <v>5</v>
      </c>
      <c r="V8" s="60">
        <f>VLOOKUP($A8,'Return Data'!$B$7:$R$2292,17,0)</f>
        <v>4.1257000000000001</v>
      </c>
      <c r="W8" s="61">
        <f>RANK(V8,V$8:V$24,0)</f>
        <v>2</v>
      </c>
      <c r="X8" s="60">
        <f>VLOOKUP($A8,'Return Data'!$B$7:$R$2292,14,0)</f>
        <v>5.3243999999999998</v>
      </c>
      <c r="Y8" s="61">
        <f>RANK(X8,X$8:X$24,0)</f>
        <v>2</v>
      </c>
      <c r="Z8" s="60">
        <f>VLOOKUP($A8,'Return Data'!$B$7:$R$2292,16,0)</f>
        <v>7.4080000000000004</v>
      </c>
      <c r="AA8" s="62">
        <f t="shared" ref="AA8:AA24" si="9">RANK(Z8,Z$8:Z$24,0)</f>
        <v>5</v>
      </c>
    </row>
    <row r="9" spans="1:27" x14ac:dyDescent="0.3">
      <c r="A9" s="58" t="s">
        <v>1136</v>
      </c>
      <c r="B9" s="59">
        <f>VLOOKUP($A9,'Return Data'!$B$7:$R$2292,3,0)</f>
        <v>44777</v>
      </c>
      <c r="C9" s="60">
        <f>VLOOKUP($A9,'Return Data'!$B$7:$R$2292,4,0)</f>
        <v>1167.4147</v>
      </c>
      <c r="D9" s="60">
        <f>VLOOKUP($A9,'Return Data'!$B$7:$R$2292,5,0)</f>
        <v>6.3605</v>
      </c>
      <c r="E9" s="61">
        <f t="shared" si="0"/>
        <v>11</v>
      </c>
      <c r="F9" s="60">
        <f>VLOOKUP($A9,'Return Data'!$B$7:$R$2292,6,0)</f>
        <v>7.7609000000000004</v>
      </c>
      <c r="G9" s="61">
        <f t="shared" si="1"/>
        <v>7</v>
      </c>
      <c r="H9" s="60">
        <f>VLOOKUP($A9,'Return Data'!$B$7:$R$2292,7,0)</f>
        <v>8.1171000000000006</v>
      </c>
      <c r="I9" s="61">
        <f t="shared" si="2"/>
        <v>5</v>
      </c>
      <c r="J9" s="60">
        <f>VLOOKUP($A9,'Return Data'!$B$7:$R$2292,8,0)</f>
        <v>5.9535999999999998</v>
      </c>
      <c r="K9" s="61">
        <f t="shared" si="3"/>
        <v>3</v>
      </c>
      <c r="L9" s="60">
        <f>VLOOKUP($A9,'Return Data'!$B$7:$R$2292,9,0)</f>
        <v>5.5202999999999998</v>
      </c>
      <c r="M9" s="61">
        <f t="shared" si="4"/>
        <v>3</v>
      </c>
      <c r="N9" s="60">
        <f>VLOOKUP($A9,'Return Data'!$B$7:$R$2292,10,0)</f>
        <v>4.7713999999999999</v>
      </c>
      <c r="O9" s="61">
        <f t="shared" si="5"/>
        <v>2</v>
      </c>
      <c r="P9" s="60">
        <f>VLOOKUP($A9,'Return Data'!$B$7:$R$2292,11,0)</f>
        <v>4.2645</v>
      </c>
      <c r="Q9" s="61">
        <f t="shared" si="6"/>
        <v>6</v>
      </c>
      <c r="R9" s="60">
        <f>VLOOKUP($A9,'Return Data'!$B$7:$R$2292,12,0)</f>
        <v>4.1539000000000001</v>
      </c>
      <c r="S9" s="61">
        <f t="shared" si="7"/>
        <v>7</v>
      </c>
      <c r="T9" s="60">
        <f>VLOOKUP($A9,'Return Data'!$B$7:$R$2292,13,0)</f>
        <v>4.0304000000000002</v>
      </c>
      <c r="U9" s="61">
        <f t="shared" si="8"/>
        <v>4</v>
      </c>
      <c r="V9" s="60"/>
      <c r="W9" s="61"/>
      <c r="X9" s="60"/>
      <c r="Y9" s="61"/>
      <c r="Z9" s="60">
        <f>VLOOKUP($A9,'Return Data'!$B$7:$R$2292,16,0)</f>
        <v>5.3000999999999996</v>
      </c>
      <c r="AA9" s="62">
        <f t="shared" si="9"/>
        <v>15</v>
      </c>
    </row>
    <row r="10" spans="1:27" x14ac:dyDescent="0.3">
      <c r="A10" s="58" t="s">
        <v>1985</v>
      </c>
      <c r="B10" s="59">
        <f>VLOOKUP($A10,'Return Data'!$B$7:$R$2292,3,0)</f>
        <v>44777</v>
      </c>
      <c r="C10" s="60">
        <f>VLOOKUP($A10,'Return Data'!$B$7:$R$2292,4,0)</f>
        <v>1141.8139000000001</v>
      </c>
      <c r="D10" s="60">
        <f>VLOOKUP($A10,'Return Data'!$B$7:$R$2292,5,0)</f>
        <v>4.2872000000000003</v>
      </c>
      <c r="E10" s="61">
        <f t="shared" si="0"/>
        <v>17</v>
      </c>
      <c r="F10" s="60">
        <f>VLOOKUP($A10,'Return Data'!$B$7:$R$2292,6,0)</f>
        <v>4.2317</v>
      </c>
      <c r="G10" s="61">
        <f t="shared" si="1"/>
        <v>17</v>
      </c>
      <c r="H10" s="60">
        <f>VLOOKUP($A10,'Return Data'!$B$7:$R$2292,7,0)</f>
        <v>4.3807999999999998</v>
      </c>
      <c r="I10" s="61">
        <f t="shared" si="2"/>
        <v>17</v>
      </c>
      <c r="J10" s="60">
        <f>VLOOKUP($A10,'Return Data'!$B$7:$R$2292,8,0)</f>
        <v>4.601</v>
      </c>
      <c r="K10" s="61">
        <f t="shared" si="3"/>
        <v>17</v>
      </c>
      <c r="L10" s="60">
        <f>VLOOKUP($A10,'Return Data'!$B$7:$R$2292,9,0)</f>
        <v>4.5049000000000001</v>
      </c>
      <c r="M10" s="61">
        <f t="shared" si="4"/>
        <v>17</v>
      </c>
      <c r="N10" s="60">
        <f>VLOOKUP($A10,'Return Data'!$B$7:$R$2292,10,0)</f>
        <v>3.8414000000000001</v>
      </c>
      <c r="O10" s="61">
        <f t="shared" si="5"/>
        <v>15</v>
      </c>
      <c r="P10" s="60">
        <f>VLOOKUP($A10,'Return Data'!$B$7:$R$2292,11,0)</f>
        <v>3.5501</v>
      </c>
      <c r="Q10" s="61">
        <f t="shared" si="6"/>
        <v>15</v>
      </c>
      <c r="R10" s="60">
        <f>VLOOKUP($A10,'Return Data'!$B$7:$R$2292,12,0)</f>
        <v>3.6396000000000002</v>
      </c>
      <c r="S10" s="61">
        <f t="shared" si="7"/>
        <v>15</v>
      </c>
      <c r="T10" s="60">
        <f>VLOOKUP($A10,'Return Data'!$B$7:$R$2292,13,0)</f>
        <v>3.6105999999999998</v>
      </c>
      <c r="U10" s="61">
        <f t="shared" si="8"/>
        <v>14</v>
      </c>
      <c r="V10" s="60"/>
      <c r="W10" s="61"/>
      <c r="X10" s="60"/>
      <c r="Y10" s="61"/>
      <c r="Z10" s="60">
        <f>VLOOKUP($A10,'Return Data'!$B$7:$R$2292,16,0)</f>
        <v>4.3297999999999996</v>
      </c>
      <c r="AA10" s="62">
        <f t="shared" si="9"/>
        <v>17</v>
      </c>
    </row>
    <row r="11" spans="1:27" x14ac:dyDescent="0.3">
      <c r="A11" s="58" t="s">
        <v>1138</v>
      </c>
      <c r="B11" s="59">
        <f>VLOOKUP($A11,'Return Data'!$B$7:$R$2292,3,0)</f>
        <v>44777</v>
      </c>
      <c r="C11" s="60">
        <f>VLOOKUP($A11,'Return Data'!$B$7:$R$2292,4,0)</f>
        <v>44.118400000000001</v>
      </c>
      <c r="D11" s="60">
        <f>VLOOKUP($A11,'Return Data'!$B$7:$R$2292,5,0)</f>
        <v>4.3026</v>
      </c>
      <c r="E11" s="61">
        <f t="shared" si="0"/>
        <v>16</v>
      </c>
      <c r="F11" s="60">
        <f>VLOOKUP($A11,'Return Data'!$B$7:$R$2292,6,0)</f>
        <v>7.5609000000000002</v>
      </c>
      <c r="G11" s="61">
        <f t="shared" si="1"/>
        <v>9</v>
      </c>
      <c r="H11" s="60">
        <f>VLOOKUP($A11,'Return Data'!$B$7:$R$2292,7,0)</f>
        <v>8.5352999999999994</v>
      </c>
      <c r="I11" s="61">
        <f t="shared" si="2"/>
        <v>3</v>
      </c>
      <c r="J11" s="60">
        <f>VLOOKUP($A11,'Return Data'!$B$7:$R$2292,8,0)</f>
        <v>5.6853999999999996</v>
      </c>
      <c r="K11" s="61">
        <f t="shared" si="3"/>
        <v>11</v>
      </c>
      <c r="L11" s="60">
        <f>VLOOKUP($A11,'Return Data'!$B$7:$R$2292,9,0)</f>
        <v>5.4534000000000002</v>
      </c>
      <c r="M11" s="61">
        <f t="shared" si="4"/>
        <v>5</v>
      </c>
      <c r="N11" s="60">
        <f>VLOOKUP($A11,'Return Data'!$B$7:$R$2292,10,0)</f>
        <v>3.7673999999999999</v>
      </c>
      <c r="O11" s="61">
        <f t="shared" si="5"/>
        <v>17</v>
      </c>
      <c r="P11" s="60">
        <f>VLOOKUP($A11,'Return Data'!$B$7:$R$2292,11,0)</f>
        <v>2.9683999999999999</v>
      </c>
      <c r="Q11" s="61">
        <f t="shared" si="6"/>
        <v>17</v>
      </c>
      <c r="R11" s="60">
        <f>VLOOKUP($A11,'Return Data'!$B$7:$R$2292,12,0)</f>
        <v>3.274</v>
      </c>
      <c r="S11" s="61">
        <f t="shared" si="7"/>
        <v>17</v>
      </c>
      <c r="T11" s="60">
        <f>VLOOKUP($A11,'Return Data'!$B$7:$R$2292,13,0)</f>
        <v>3.2968999999999999</v>
      </c>
      <c r="U11" s="61">
        <f t="shared" si="8"/>
        <v>16</v>
      </c>
      <c r="V11" s="60">
        <f>VLOOKUP($A11,'Return Data'!$B$7:$R$2292,17,0)</f>
        <v>3.5920999999999998</v>
      </c>
      <c r="W11" s="61">
        <f t="shared" ref="W11:W19" si="10">RANK(V11,V$8:V$24,0)</f>
        <v>13</v>
      </c>
      <c r="X11" s="60">
        <f>VLOOKUP($A11,'Return Data'!$B$7:$R$2292,14,0)</f>
        <v>4.7906000000000004</v>
      </c>
      <c r="Y11" s="61">
        <f t="shared" ref="Y11:Y19" si="11">RANK(X11,X$8:X$24,0)</f>
        <v>13</v>
      </c>
      <c r="Z11" s="60">
        <f>VLOOKUP($A11,'Return Data'!$B$7:$R$2292,16,0)</f>
        <v>6.9405000000000001</v>
      </c>
      <c r="AA11" s="62">
        <f t="shared" si="9"/>
        <v>12</v>
      </c>
    </row>
    <row r="12" spans="1:27" x14ac:dyDescent="0.3">
      <c r="A12" s="58" t="s">
        <v>1141</v>
      </c>
      <c r="B12" s="59">
        <f>VLOOKUP($A12,'Return Data'!$B$7:$R$2292,3,0)</f>
        <v>44777</v>
      </c>
      <c r="C12" s="60">
        <f>VLOOKUP($A12,'Return Data'!$B$7:$R$2292,4,0)</f>
        <v>41.998899999999999</v>
      </c>
      <c r="D12" s="60">
        <f>VLOOKUP($A12,'Return Data'!$B$7:$R$2292,5,0)</f>
        <v>6.2584</v>
      </c>
      <c r="E12" s="61">
        <f t="shared" si="0"/>
        <v>12</v>
      </c>
      <c r="F12" s="60">
        <f>VLOOKUP($A12,'Return Data'!$B$7:$R$2292,6,0)</f>
        <v>7.5076000000000001</v>
      </c>
      <c r="G12" s="61">
        <f t="shared" si="1"/>
        <v>10</v>
      </c>
      <c r="H12" s="60">
        <f>VLOOKUP($A12,'Return Data'!$B$7:$R$2292,7,0)</f>
        <v>7.7337999999999996</v>
      </c>
      <c r="I12" s="61">
        <f t="shared" si="2"/>
        <v>12</v>
      </c>
      <c r="J12" s="60">
        <f>VLOOKUP($A12,'Return Data'!$B$7:$R$2292,8,0)</f>
        <v>5.6550000000000002</v>
      </c>
      <c r="K12" s="61">
        <f t="shared" si="3"/>
        <v>12</v>
      </c>
      <c r="L12" s="60">
        <f>VLOOKUP($A12,'Return Data'!$B$7:$R$2292,9,0)</f>
        <v>5.0735999999999999</v>
      </c>
      <c r="M12" s="61">
        <f t="shared" si="4"/>
        <v>13</v>
      </c>
      <c r="N12" s="60">
        <f>VLOOKUP($A12,'Return Data'!$B$7:$R$2292,10,0)</f>
        <v>4.3124000000000002</v>
      </c>
      <c r="O12" s="61">
        <f t="shared" si="5"/>
        <v>13</v>
      </c>
      <c r="P12" s="60">
        <f>VLOOKUP($A12,'Return Data'!$B$7:$R$2292,11,0)</f>
        <v>3.8081</v>
      </c>
      <c r="Q12" s="61">
        <f t="shared" si="6"/>
        <v>13</v>
      </c>
      <c r="R12" s="60">
        <f>VLOOKUP($A12,'Return Data'!$B$7:$R$2292,12,0)</f>
        <v>3.7793999999999999</v>
      </c>
      <c r="S12" s="61">
        <f t="shared" si="7"/>
        <v>13</v>
      </c>
      <c r="T12" s="60">
        <f>VLOOKUP($A12,'Return Data'!$B$7:$R$2292,13,0)</f>
        <v>3.7176</v>
      </c>
      <c r="U12" s="61">
        <f t="shared" si="8"/>
        <v>11</v>
      </c>
      <c r="V12" s="60">
        <f>VLOOKUP($A12,'Return Data'!$B$7:$R$2292,17,0)</f>
        <v>3.77</v>
      </c>
      <c r="W12" s="61">
        <f t="shared" si="10"/>
        <v>9</v>
      </c>
      <c r="X12" s="60">
        <f>VLOOKUP($A12,'Return Data'!$B$7:$R$2292,14,0)</f>
        <v>5.0487000000000002</v>
      </c>
      <c r="Y12" s="61">
        <f t="shared" si="11"/>
        <v>9</v>
      </c>
      <c r="Z12" s="60">
        <f>VLOOKUP($A12,'Return Data'!$B$7:$R$2292,16,0)</f>
        <v>7.5106000000000002</v>
      </c>
      <c r="AA12" s="62">
        <f t="shared" si="9"/>
        <v>3</v>
      </c>
    </row>
    <row r="13" spans="1:27" x14ac:dyDescent="0.3">
      <c r="A13" s="58" t="s">
        <v>1143</v>
      </c>
      <c r="B13" s="59">
        <f>VLOOKUP($A13,'Return Data'!$B$7:$R$2292,3,0)</f>
        <v>44777</v>
      </c>
      <c r="C13" s="60">
        <f>VLOOKUP($A13,'Return Data'!$B$7:$R$2292,4,0)</f>
        <v>4717.3195999999998</v>
      </c>
      <c r="D13" s="60">
        <f>VLOOKUP($A13,'Return Data'!$B$7:$R$2292,5,0)</f>
        <v>6.5918999999999999</v>
      </c>
      <c r="E13" s="61">
        <f t="shared" si="0"/>
        <v>10</v>
      </c>
      <c r="F13" s="60">
        <f>VLOOKUP($A13,'Return Data'!$B$7:$R$2292,6,0)</f>
        <v>7.1833</v>
      </c>
      <c r="G13" s="61">
        <f t="shared" si="1"/>
        <v>13</v>
      </c>
      <c r="H13" s="60">
        <f>VLOOKUP($A13,'Return Data'!$B$7:$R$2292,7,0)</f>
        <v>7.7694999999999999</v>
      </c>
      <c r="I13" s="61">
        <f t="shared" si="2"/>
        <v>10</v>
      </c>
      <c r="J13" s="60">
        <f>VLOOKUP($A13,'Return Data'!$B$7:$R$2292,8,0)</f>
        <v>5.7130999999999998</v>
      </c>
      <c r="K13" s="61">
        <f t="shared" si="3"/>
        <v>10</v>
      </c>
      <c r="L13" s="60">
        <f>VLOOKUP($A13,'Return Data'!$B$7:$R$2292,9,0)</f>
        <v>5.3803000000000001</v>
      </c>
      <c r="M13" s="61">
        <f t="shared" si="4"/>
        <v>6</v>
      </c>
      <c r="N13" s="60">
        <f>VLOOKUP($A13,'Return Data'!$B$7:$R$2292,10,0)</f>
        <v>4.6032999999999999</v>
      </c>
      <c r="O13" s="61">
        <f t="shared" si="5"/>
        <v>8</v>
      </c>
      <c r="P13" s="60">
        <f>VLOOKUP($A13,'Return Data'!$B$7:$R$2292,11,0)</f>
        <v>4.2098000000000004</v>
      </c>
      <c r="Q13" s="61">
        <f t="shared" si="6"/>
        <v>8</v>
      </c>
      <c r="R13" s="60">
        <f>VLOOKUP($A13,'Return Data'!$B$7:$R$2292,12,0)</f>
        <v>4.0998999999999999</v>
      </c>
      <c r="S13" s="61">
        <f t="shared" si="7"/>
        <v>8</v>
      </c>
      <c r="T13" s="60">
        <f>VLOOKUP($A13,'Return Data'!$B$7:$R$2292,13,0)</f>
        <v>3.9822000000000002</v>
      </c>
      <c r="U13" s="61">
        <f t="shared" si="8"/>
        <v>7</v>
      </c>
      <c r="V13" s="60">
        <f>VLOOKUP($A13,'Return Data'!$B$7:$R$2292,17,0)</f>
        <v>4.0472999999999999</v>
      </c>
      <c r="W13" s="61">
        <f t="shared" si="10"/>
        <v>5</v>
      </c>
      <c r="X13" s="60">
        <f>VLOOKUP($A13,'Return Data'!$B$7:$R$2292,14,0)</f>
        <v>5.3087</v>
      </c>
      <c r="Y13" s="61">
        <f t="shared" si="11"/>
        <v>3</v>
      </c>
      <c r="Z13" s="60">
        <f>VLOOKUP($A13,'Return Data'!$B$7:$R$2292,16,0)</f>
        <v>7.2988999999999997</v>
      </c>
      <c r="AA13" s="62">
        <f t="shared" si="9"/>
        <v>6</v>
      </c>
    </row>
    <row r="14" spans="1:27" x14ac:dyDescent="0.3">
      <c r="A14" s="58" t="s">
        <v>1145</v>
      </c>
      <c r="B14" s="59">
        <f>VLOOKUP($A14,'Return Data'!$B$7:$R$2292,3,0)</f>
        <v>44777</v>
      </c>
      <c r="C14" s="60">
        <f>VLOOKUP($A14,'Return Data'!$B$7:$R$2292,4,0)</f>
        <v>310.86720000000003</v>
      </c>
      <c r="D14" s="60">
        <f>VLOOKUP($A14,'Return Data'!$B$7:$R$2292,5,0)</f>
        <v>5.7542</v>
      </c>
      <c r="E14" s="61">
        <f t="shared" si="0"/>
        <v>14</v>
      </c>
      <c r="F14" s="60">
        <f>VLOOKUP($A14,'Return Data'!$B$7:$R$2292,6,0)</f>
        <v>6.9039000000000001</v>
      </c>
      <c r="G14" s="61">
        <f t="shared" si="1"/>
        <v>15</v>
      </c>
      <c r="H14" s="60">
        <f>VLOOKUP($A14,'Return Data'!$B$7:$R$2292,7,0)</f>
        <v>7.4748000000000001</v>
      </c>
      <c r="I14" s="61">
        <f t="shared" si="2"/>
        <v>13</v>
      </c>
      <c r="J14" s="60">
        <f>VLOOKUP($A14,'Return Data'!$B$7:$R$2292,8,0)</f>
        <v>5.4307999999999996</v>
      </c>
      <c r="K14" s="61">
        <f t="shared" si="3"/>
        <v>15</v>
      </c>
      <c r="L14" s="60">
        <f>VLOOKUP($A14,'Return Data'!$B$7:$R$2292,9,0)</f>
        <v>5.2363</v>
      </c>
      <c r="M14" s="61">
        <f t="shared" si="4"/>
        <v>11</v>
      </c>
      <c r="N14" s="60">
        <f>VLOOKUP($A14,'Return Data'!$B$7:$R$2292,10,0)</f>
        <v>4.5171999999999999</v>
      </c>
      <c r="O14" s="61">
        <f t="shared" si="5"/>
        <v>9</v>
      </c>
      <c r="P14" s="60">
        <f>VLOOKUP($A14,'Return Data'!$B$7:$R$2292,11,0)</f>
        <v>4.0918999999999999</v>
      </c>
      <c r="Q14" s="61">
        <f t="shared" si="6"/>
        <v>9</v>
      </c>
      <c r="R14" s="60">
        <f>VLOOKUP($A14,'Return Data'!$B$7:$R$2292,12,0)</f>
        <v>3.9706999999999999</v>
      </c>
      <c r="S14" s="61">
        <f t="shared" si="7"/>
        <v>10</v>
      </c>
      <c r="T14" s="60">
        <f>VLOOKUP($A14,'Return Data'!$B$7:$R$2292,13,0)</f>
        <v>3.8877000000000002</v>
      </c>
      <c r="U14" s="61">
        <f t="shared" si="8"/>
        <v>9</v>
      </c>
      <c r="V14" s="60">
        <f>VLOOKUP($A14,'Return Data'!$B$7:$R$2292,17,0)</f>
        <v>3.9582999999999999</v>
      </c>
      <c r="W14" s="61">
        <f t="shared" si="10"/>
        <v>8</v>
      </c>
      <c r="X14" s="60">
        <f>VLOOKUP($A14,'Return Data'!$B$7:$R$2292,14,0)</f>
        <v>5.1132999999999997</v>
      </c>
      <c r="Y14" s="61">
        <f t="shared" si="11"/>
        <v>7</v>
      </c>
      <c r="Z14" s="60">
        <f>VLOOKUP($A14,'Return Data'!$B$7:$R$2292,16,0)</f>
        <v>7.2435</v>
      </c>
      <c r="AA14" s="62">
        <f t="shared" si="9"/>
        <v>9</v>
      </c>
    </row>
    <row r="15" spans="1:27" x14ac:dyDescent="0.3">
      <c r="A15" s="58" t="s">
        <v>1146</v>
      </c>
      <c r="B15" s="59">
        <f>VLOOKUP($A15,'Return Data'!$B$7:$R$2292,3,0)</f>
        <v>44777</v>
      </c>
      <c r="C15" s="60">
        <f>VLOOKUP($A15,'Return Data'!$B$7:$R$2292,4,0)</f>
        <v>35.3705</v>
      </c>
      <c r="D15" s="60">
        <f>VLOOKUP($A15,'Return Data'!$B$7:$R$2292,5,0)</f>
        <v>6.9153000000000002</v>
      </c>
      <c r="E15" s="61">
        <f t="shared" si="0"/>
        <v>8</v>
      </c>
      <c r="F15" s="60">
        <f>VLOOKUP($A15,'Return Data'!$B$7:$R$2292,6,0)</f>
        <v>7.8478000000000003</v>
      </c>
      <c r="G15" s="61">
        <f t="shared" si="1"/>
        <v>5</v>
      </c>
      <c r="H15" s="60">
        <f>VLOOKUP($A15,'Return Data'!$B$7:$R$2292,7,0)</f>
        <v>8.0319000000000003</v>
      </c>
      <c r="I15" s="61">
        <f t="shared" si="2"/>
        <v>8</v>
      </c>
      <c r="J15" s="60">
        <f>VLOOKUP($A15,'Return Data'!$B$7:$R$2292,8,0)</f>
        <v>5.8287000000000004</v>
      </c>
      <c r="K15" s="61">
        <f t="shared" si="3"/>
        <v>5</v>
      </c>
      <c r="L15" s="60">
        <f>VLOOKUP($A15,'Return Data'!$B$7:$R$2292,9,0)</f>
        <v>5.2529000000000003</v>
      </c>
      <c r="M15" s="61">
        <f t="shared" si="4"/>
        <v>10</v>
      </c>
      <c r="N15" s="60">
        <f>VLOOKUP($A15,'Return Data'!$B$7:$R$2292,10,0)</f>
        <v>4.5058999999999996</v>
      </c>
      <c r="O15" s="61">
        <f t="shared" si="5"/>
        <v>10</v>
      </c>
      <c r="P15" s="60">
        <f>VLOOKUP($A15,'Return Data'!$B$7:$R$2292,11,0)</f>
        <v>4.0500999999999996</v>
      </c>
      <c r="Q15" s="61">
        <f t="shared" si="6"/>
        <v>12</v>
      </c>
      <c r="R15" s="60">
        <f>VLOOKUP($A15,'Return Data'!$B$7:$R$2292,12,0)</f>
        <v>3.9396</v>
      </c>
      <c r="S15" s="61">
        <f t="shared" si="7"/>
        <v>11</v>
      </c>
      <c r="T15" s="60">
        <f>VLOOKUP($A15,'Return Data'!$B$7:$R$2292,13,0)</f>
        <v>3.8134999999999999</v>
      </c>
      <c r="U15" s="61">
        <f t="shared" si="8"/>
        <v>10</v>
      </c>
      <c r="V15" s="60">
        <f>VLOOKUP($A15,'Return Data'!$B$7:$R$2292,17,0)</f>
        <v>3.75</v>
      </c>
      <c r="W15" s="61">
        <f t="shared" si="10"/>
        <v>10</v>
      </c>
      <c r="X15" s="60">
        <f>VLOOKUP($A15,'Return Data'!$B$7:$R$2292,14,0)</f>
        <v>4.8503999999999996</v>
      </c>
      <c r="Y15" s="61">
        <f t="shared" si="11"/>
        <v>11</v>
      </c>
      <c r="Z15" s="60">
        <f>VLOOKUP($A15,'Return Data'!$B$7:$R$2292,16,0)</f>
        <v>7.1791999999999998</v>
      </c>
      <c r="AA15" s="62">
        <f t="shared" si="9"/>
        <v>11</v>
      </c>
    </row>
    <row r="16" spans="1:27" x14ac:dyDescent="0.3">
      <c r="A16" s="58" t="s">
        <v>1151</v>
      </c>
      <c r="B16" s="59">
        <f>VLOOKUP($A16,'Return Data'!$B$7:$R$2292,3,0)</f>
        <v>44777</v>
      </c>
      <c r="C16" s="60">
        <f>VLOOKUP($A16,'Return Data'!$B$7:$R$2292,4,0)</f>
        <v>2562.3209000000002</v>
      </c>
      <c r="D16" s="60">
        <f>VLOOKUP($A16,'Return Data'!$B$7:$R$2292,5,0)</f>
        <v>7.5685000000000002</v>
      </c>
      <c r="E16" s="61">
        <f t="shared" si="0"/>
        <v>4</v>
      </c>
      <c r="F16" s="60">
        <f>VLOOKUP($A16,'Return Data'!$B$7:$R$2292,6,0)</f>
        <v>7.8221999999999996</v>
      </c>
      <c r="G16" s="61">
        <f t="shared" si="1"/>
        <v>6</v>
      </c>
      <c r="H16" s="60">
        <f>VLOOKUP($A16,'Return Data'!$B$7:$R$2292,7,0)</f>
        <v>8.5736000000000008</v>
      </c>
      <c r="I16" s="61">
        <f t="shared" si="2"/>
        <v>2</v>
      </c>
      <c r="J16" s="60">
        <f>VLOOKUP($A16,'Return Data'!$B$7:$R$2292,8,0)</f>
        <v>5.8159000000000001</v>
      </c>
      <c r="K16" s="61">
        <f t="shared" si="3"/>
        <v>6</v>
      </c>
      <c r="L16" s="60">
        <f>VLOOKUP($A16,'Return Data'!$B$7:$R$2292,9,0)</f>
        <v>5.6208</v>
      </c>
      <c r="M16" s="61">
        <f t="shared" si="4"/>
        <v>2</v>
      </c>
      <c r="N16" s="60">
        <f>VLOOKUP($A16,'Return Data'!$B$7:$R$2292,10,0)</f>
        <v>3.8401999999999998</v>
      </c>
      <c r="O16" s="61">
        <f t="shared" si="5"/>
        <v>16</v>
      </c>
      <c r="P16" s="60">
        <f>VLOOKUP($A16,'Return Data'!$B$7:$R$2292,11,0)</f>
        <v>3.1004</v>
      </c>
      <c r="Q16" s="61">
        <f t="shared" si="6"/>
        <v>16</v>
      </c>
      <c r="R16" s="60">
        <f>VLOOKUP($A16,'Return Data'!$B$7:$R$2292,12,0)</f>
        <v>3.3466</v>
      </c>
      <c r="S16" s="61">
        <f t="shared" si="7"/>
        <v>16</v>
      </c>
      <c r="T16" s="60">
        <f>VLOOKUP($A16,'Return Data'!$B$7:$R$2292,13,0)</f>
        <v>3.3653</v>
      </c>
      <c r="U16" s="61">
        <f t="shared" si="8"/>
        <v>15</v>
      </c>
      <c r="V16" s="60">
        <f>VLOOKUP($A16,'Return Data'!$B$7:$R$2292,17,0)</f>
        <v>3.6695000000000002</v>
      </c>
      <c r="W16" s="61">
        <f t="shared" si="10"/>
        <v>11</v>
      </c>
      <c r="X16" s="60">
        <f>VLOOKUP($A16,'Return Data'!$B$7:$R$2292,14,0)</f>
        <v>4.8230000000000004</v>
      </c>
      <c r="Y16" s="61">
        <f t="shared" si="11"/>
        <v>12</v>
      </c>
      <c r="Z16" s="60">
        <f>VLOOKUP($A16,'Return Data'!$B$7:$R$2292,16,0)</f>
        <v>7.5594000000000001</v>
      </c>
      <c r="AA16" s="62">
        <f t="shared" si="9"/>
        <v>2</v>
      </c>
    </row>
    <row r="17" spans="1:27" x14ac:dyDescent="0.3">
      <c r="A17" s="58" t="s">
        <v>1155</v>
      </c>
      <c r="B17" s="59">
        <f>VLOOKUP($A17,'Return Data'!$B$7:$R$2292,3,0)</f>
        <v>44777</v>
      </c>
      <c r="C17" s="60">
        <f>VLOOKUP($A17,'Return Data'!$B$7:$R$2292,4,0)</f>
        <v>3671.8136</v>
      </c>
      <c r="D17" s="60">
        <f>VLOOKUP($A17,'Return Data'!$B$7:$R$2292,5,0)</f>
        <v>7.9085000000000001</v>
      </c>
      <c r="E17" s="61">
        <f t="shared" si="0"/>
        <v>3</v>
      </c>
      <c r="F17" s="60">
        <f>VLOOKUP($A17,'Return Data'!$B$7:$R$2292,6,0)</f>
        <v>7.6528</v>
      </c>
      <c r="G17" s="61">
        <f t="shared" si="1"/>
        <v>8</v>
      </c>
      <c r="H17" s="60">
        <f>VLOOKUP($A17,'Return Data'!$B$7:$R$2292,7,0)</f>
        <v>8.0429999999999993</v>
      </c>
      <c r="I17" s="61">
        <f t="shared" si="2"/>
        <v>6</v>
      </c>
      <c r="J17" s="60">
        <f>VLOOKUP($A17,'Return Data'!$B$7:$R$2292,8,0)</f>
        <v>5.8730000000000002</v>
      </c>
      <c r="K17" s="61">
        <f t="shared" si="3"/>
        <v>4</v>
      </c>
      <c r="L17" s="60">
        <f>VLOOKUP($A17,'Return Data'!$B$7:$R$2292,9,0)</f>
        <v>5.3017000000000003</v>
      </c>
      <c r="M17" s="61">
        <f t="shared" si="4"/>
        <v>9</v>
      </c>
      <c r="N17" s="60">
        <f>VLOOKUP($A17,'Return Data'!$B$7:$R$2292,10,0)</f>
        <v>4.6966999999999999</v>
      </c>
      <c r="O17" s="61">
        <f t="shared" si="5"/>
        <v>4</v>
      </c>
      <c r="P17" s="60">
        <f>VLOOKUP($A17,'Return Data'!$B$7:$R$2292,11,0)</f>
        <v>4.3667999999999996</v>
      </c>
      <c r="Q17" s="61">
        <f t="shared" si="6"/>
        <v>2</v>
      </c>
      <c r="R17" s="60">
        <f>VLOOKUP($A17,'Return Data'!$B$7:$R$2292,12,0)</f>
        <v>4.1837999999999997</v>
      </c>
      <c r="S17" s="61">
        <f t="shared" si="7"/>
        <v>3</v>
      </c>
      <c r="T17" s="60">
        <f>VLOOKUP($A17,'Return Data'!$B$7:$R$2292,13,0)</f>
        <v>4.0255999999999998</v>
      </c>
      <c r="U17" s="61">
        <f t="shared" si="8"/>
        <v>6</v>
      </c>
      <c r="V17" s="60">
        <f>VLOOKUP($A17,'Return Data'!$B$7:$R$2292,17,0)</f>
        <v>3.9899</v>
      </c>
      <c r="W17" s="61">
        <f t="shared" si="10"/>
        <v>7</v>
      </c>
      <c r="X17" s="60">
        <f>VLOOKUP($A17,'Return Data'!$B$7:$R$2292,14,0)</f>
        <v>4.9635999999999996</v>
      </c>
      <c r="Y17" s="61">
        <f t="shared" si="11"/>
        <v>10</v>
      </c>
      <c r="Z17" s="60">
        <f>VLOOKUP($A17,'Return Data'!$B$7:$R$2292,16,0)</f>
        <v>7.2142999999999997</v>
      </c>
      <c r="AA17" s="62">
        <f t="shared" si="9"/>
        <v>10</v>
      </c>
    </row>
    <row r="18" spans="1:27" x14ac:dyDescent="0.3">
      <c r="A18" s="58" t="s">
        <v>1156</v>
      </c>
      <c r="B18" s="59">
        <f>VLOOKUP($A18,'Return Data'!$B$7:$R$2292,3,0)</f>
        <v>44777</v>
      </c>
      <c r="C18" s="60">
        <f>VLOOKUP($A18,'Return Data'!$B$7:$R$2292,4,0)</f>
        <v>33.733313334333303</v>
      </c>
      <c r="D18" s="60">
        <f>VLOOKUP($A18,'Return Data'!$B$7:$R$2292,5,0)</f>
        <v>7.3047000000000004</v>
      </c>
      <c r="E18" s="61">
        <f t="shared" si="0"/>
        <v>5</v>
      </c>
      <c r="F18" s="60">
        <f>VLOOKUP($A18,'Return Data'!$B$7:$R$2292,6,0)</f>
        <v>7.9035000000000002</v>
      </c>
      <c r="G18" s="61">
        <f t="shared" si="1"/>
        <v>3</v>
      </c>
      <c r="H18" s="60">
        <f>VLOOKUP($A18,'Return Data'!$B$7:$R$2292,7,0)</f>
        <v>7.7785000000000002</v>
      </c>
      <c r="I18" s="61">
        <f t="shared" si="2"/>
        <v>9</v>
      </c>
      <c r="J18" s="60">
        <f>VLOOKUP($A18,'Return Data'!$B$7:$R$2292,8,0)</f>
        <v>5.7275999999999998</v>
      </c>
      <c r="K18" s="61">
        <f t="shared" si="3"/>
        <v>9</v>
      </c>
      <c r="L18" s="60">
        <f>VLOOKUP($A18,'Return Data'!$B$7:$R$2292,9,0)</f>
        <v>4.8996000000000004</v>
      </c>
      <c r="M18" s="61">
        <f t="shared" si="4"/>
        <v>16</v>
      </c>
      <c r="N18" s="60">
        <f>VLOOKUP($A18,'Return Data'!$B$7:$R$2292,10,0)</f>
        <v>4.0758999999999999</v>
      </c>
      <c r="O18" s="61">
        <f t="shared" si="5"/>
        <v>14</v>
      </c>
      <c r="P18" s="60">
        <f>VLOOKUP($A18,'Return Data'!$B$7:$R$2292,11,0)</f>
        <v>3.6962000000000002</v>
      </c>
      <c r="Q18" s="61">
        <f t="shared" si="6"/>
        <v>14</v>
      </c>
      <c r="R18" s="60">
        <f>VLOOKUP($A18,'Return Data'!$B$7:$R$2292,12,0)</f>
        <v>3.7050999999999998</v>
      </c>
      <c r="S18" s="61">
        <f t="shared" si="7"/>
        <v>14</v>
      </c>
      <c r="T18" s="60">
        <f>VLOOKUP($A18,'Return Data'!$B$7:$R$2292,13,0)</f>
        <v>3.6175999999999999</v>
      </c>
      <c r="U18" s="61">
        <f t="shared" si="8"/>
        <v>13</v>
      </c>
      <c r="V18" s="60">
        <f>VLOOKUP($A18,'Return Data'!$B$7:$R$2292,17,0)</f>
        <v>3.5358999999999998</v>
      </c>
      <c r="W18" s="61">
        <f t="shared" si="10"/>
        <v>14</v>
      </c>
      <c r="X18" s="60">
        <f>VLOOKUP($A18,'Return Data'!$B$7:$R$2292,14,0)</f>
        <v>5.3861999999999997</v>
      </c>
      <c r="Y18" s="61">
        <f t="shared" si="11"/>
        <v>1</v>
      </c>
      <c r="Z18" s="60">
        <f>VLOOKUP($A18,'Return Data'!$B$7:$R$2292,16,0)</f>
        <v>7.5073999999999996</v>
      </c>
      <c r="AA18" s="62">
        <f t="shared" si="9"/>
        <v>4</v>
      </c>
    </row>
    <row r="19" spans="1:27" x14ac:dyDescent="0.3">
      <c r="A19" s="58" t="s">
        <v>1159</v>
      </c>
      <c r="B19" s="59">
        <f>VLOOKUP($A19,'Return Data'!$B$7:$R$2292,3,0)</f>
        <v>44777</v>
      </c>
      <c r="C19" s="60">
        <f>VLOOKUP($A19,'Return Data'!$B$7:$R$2292,4,0)</f>
        <v>3398.7433000000001</v>
      </c>
      <c r="D19" s="60">
        <f>VLOOKUP($A19,'Return Data'!$B$7:$R$2292,5,0)</f>
        <v>6.6348000000000003</v>
      </c>
      <c r="E19" s="61">
        <f t="shared" si="0"/>
        <v>9</v>
      </c>
      <c r="F19" s="60">
        <f>VLOOKUP($A19,'Return Data'!$B$7:$R$2292,6,0)</f>
        <v>7.8948999999999998</v>
      </c>
      <c r="G19" s="61">
        <f t="shared" si="1"/>
        <v>4</v>
      </c>
      <c r="H19" s="60">
        <f>VLOOKUP($A19,'Return Data'!$B$7:$R$2292,7,0)</f>
        <v>8.2170000000000005</v>
      </c>
      <c r="I19" s="61">
        <f t="shared" si="2"/>
        <v>4</v>
      </c>
      <c r="J19" s="60">
        <f>VLOOKUP($A19,'Return Data'!$B$7:$R$2292,8,0)</f>
        <v>5.9739000000000004</v>
      </c>
      <c r="K19" s="61">
        <f t="shared" si="3"/>
        <v>2</v>
      </c>
      <c r="L19" s="60">
        <f>VLOOKUP($A19,'Return Data'!$B$7:$R$2292,9,0)</f>
        <v>5.5023</v>
      </c>
      <c r="M19" s="61">
        <f t="shared" si="4"/>
        <v>4</v>
      </c>
      <c r="N19" s="60">
        <f>VLOOKUP($A19,'Return Data'!$B$7:$R$2292,10,0)</f>
        <v>4.8216999999999999</v>
      </c>
      <c r="O19" s="61">
        <f t="shared" si="5"/>
        <v>1</v>
      </c>
      <c r="P19" s="60">
        <f>VLOOKUP($A19,'Return Data'!$B$7:$R$2292,11,0)</f>
        <v>4.4638999999999998</v>
      </c>
      <c r="Q19" s="61">
        <f t="shared" si="6"/>
        <v>1</v>
      </c>
      <c r="R19" s="60">
        <f>VLOOKUP($A19,'Return Data'!$B$7:$R$2292,12,0)</f>
        <v>4.3158000000000003</v>
      </c>
      <c r="S19" s="61">
        <f t="shared" si="7"/>
        <v>1</v>
      </c>
      <c r="T19" s="60">
        <f>VLOOKUP($A19,'Return Data'!$B$7:$R$2292,13,0)</f>
        <v>4.1253000000000002</v>
      </c>
      <c r="U19" s="61">
        <f t="shared" si="8"/>
        <v>1</v>
      </c>
      <c r="V19" s="60">
        <f>VLOOKUP($A19,'Return Data'!$B$7:$R$2292,17,0)</f>
        <v>4.1170999999999998</v>
      </c>
      <c r="W19" s="61">
        <f t="shared" si="10"/>
        <v>3</v>
      </c>
      <c r="X19" s="60">
        <f>VLOOKUP($A19,'Return Data'!$B$7:$R$2292,14,0)</f>
        <v>5.1410999999999998</v>
      </c>
      <c r="Y19" s="61">
        <f t="shared" si="11"/>
        <v>6</v>
      </c>
      <c r="Z19" s="60">
        <f>VLOOKUP($A19,'Return Data'!$B$7:$R$2292,16,0)</f>
        <v>7.2904</v>
      </c>
      <c r="AA19" s="62">
        <f t="shared" si="9"/>
        <v>7</v>
      </c>
    </row>
    <row r="20" spans="1:27" x14ac:dyDescent="0.3">
      <c r="A20" s="58" t="s">
        <v>1160</v>
      </c>
      <c r="B20" s="59">
        <f>VLOOKUP($A20,'Return Data'!$B$7:$R$2292,3,0)</f>
        <v>44777</v>
      </c>
      <c r="C20" s="60">
        <f>VLOOKUP($A20,'Return Data'!$B$7:$R$2292,4,0)</f>
        <v>1110.011</v>
      </c>
      <c r="D20" s="60">
        <f>VLOOKUP($A20,'Return Data'!$B$7:$R$2292,5,0)</f>
        <v>5.1731999999999996</v>
      </c>
      <c r="E20" s="61">
        <f t="shared" si="0"/>
        <v>15</v>
      </c>
      <c r="F20" s="60">
        <f>VLOOKUP($A20,'Return Data'!$B$7:$R$2292,6,0)</f>
        <v>5.5564</v>
      </c>
      <c r="G20" s="61">
        <f t="shared" si="1"/>
        <v>16</v>
      </c>
      <c r="H20" s="60">
        <f>VLOOKUP($A20,'Return Data'!$B$7:$R$2292,7,0)</f>
        <v>5.7255000000000003</v>
      </c>
      <c r="I20" s="61">
        <f t="shared" si="2"/>
        <v>16</v>
      </c>
      <c r="J20" s="60">
        <f>VLOOKUP($A20,'Return Data'!$B$7:$R$2292,8,0)</f>
        <v>5.1886000000000001</v>
      </c>
      <c r="K20" s="61">
        <f t="shared" si="3"/>
        <v>16</v>
      </c>
      <c r="L20" s="60">
        <f>VLOOKUP($A20,'Return Data'!$B$7:$R$2292,9,0)</f>
        <v>4.9214000000000002</v>
      </c>
      <c r="M20" s="61">
        <f t="shared" si="4"/>
        <v>15</v>
      </c>
      <c r="N20" s="60">
        <f>VLOOKUP($A20,'Return Data'!$B$7:$R$2292,10,0)</f>
        <v>4.6764000000000001</v>
      </c>
      <c r="O20" s="61">
        <f t="shared" si="5"/>
        <v>5</v>
      </c>
      <c r="P20" s="60">
        <f>VLOOKUP($A20,'Return Data'!$B$7:$R$2292,11,0)</f>
        <v>4.3659999999999997</v>
      </c>
      <c r="Q20" s="61">
        <f t="shared" si="6"/>
        <v>3</v>
      </c>
      <c r="R20" s="60">
        <f>VLOOKUP($A20,'Return Data'!$B$7:$R$2292,12,0)</f>
        <v>4.1836000000000002</v>
      </c>
      <c r="S20" s="61">
        <f t="shared" si="7"/>
        <v>4</v>
      </c>
      <c r="T20" s="60"/>
      <c r="U20" s="61"/>
      <c r="V20" s="60"/>
      <c r="W20" s="61"/>
      <c r="X20" s="60"/>
      <c r="Y20" s="61"/>
      <c r="Z20" s="60">
        <f>VLOOKUP($A20,'Return Data'!$B$7:$R$2292,16,0)</f>
        <v>4.4188999999999998</v>
      </c>
      <c r="AA20" s="62">
        <f t="shared" si="9"/>
        <v>16</v>
      </c>
    </row>
    <row r="21" spans="1:27" x14ac:dyDescent="0.3">
      <c r="A21" s="58" t="s">
        <v>1164</v>
      </c>
      <c r="B21" s="59">
        <f>VLOOKUP($A21,'Return Data'!$B$7:$R$2292,3,0)</f>
        <v>44777</v>
      </c>
      <c r="C21" s="60">
        <f>VLOOKUP($A21,'Return Data'!$B$7:$R$2292,4,0)</f>
        <v>36.0182</v>
      </c>
      <c r="D21" s="60">
        <f>VLOOKUP($A21,'Return Data'!$B$7:$R$2292,5,0)</f>
        <v>5.9798999999999998</v>
      </c>
      <c r="E21" s="61">
        <f t="shared" si="0"/>
        <v>13</v>
      </c>
      <c r="F21" s="60">
        <f>VLOOKUP($A21,'Return Data'!$B$7:$R$2292,6,0)</f>
        <v>6.9625000000000004</v>
      </c>
      <c r="G21" s="61">
        <f t="shared" si="1"/>
        <v>14</v>
      </c>
      <c r="H21" s="60">
        <f>VLOOKUP($A21,'Return Data'!$B$7:$R$2292,7,0)</f>
        <v>7.4661999999999997</v>
      </c>
      <c r="I21" s="61">
        <f t="shared" si="2"/>
        <v>14</v>
      </c>
      <c r="J21" s="60">
        <f>VLOOKUP($A21,'Return Data'!$B$7:$R$2292,8,0)</f>
        <v>5.5128000000000004</v>
      </c>
      <c r="K21" s="61">
        <f t="shared" si="3"/>
        <v>14</v>
      </c>
      <c r="L21" s="60">
        <f>VLOOKUP($A21,'Return Data'!$B$7:$R$2292,9,0)</f>
        <v>5.3723999999999998</v>
      </c>
      <c r="M21" s="61">
        <f t="shared" si="4"/>
        <v>7</v>
      </c>
      <c r="N21" s="60">
        <f>VLOOKUP($A21,'Return Data'!$B$7:$R$2292,10,0)</f>
        <v>4.5016999999999996</v>
      </c>
      <c r="O21" s="61">
        <f t="shared" si="5"/>
        <v>11</v>
      </c>
      <c r="P21" s="60">
        <f>VLOOKUP($A21,'Return Data'!$B$7:$R$2292,11,0)</f>
        <v>4.0888999999999998</v>
      </c>
      <c r="Q21" s="61">
        <f t="shared" si="6"/>
        <v>10</v>
      </c>
      <c r="R21" s="60">
        <f>VLOOKUP($A21,'Return Data'!$B$7:$R$2292,12,0)</f>
        <v>4.0137</v>
      </c>
      <c r="S21" s="61">
        <f t="shared" si="7"/>
        <v>9</v>
      </c>
      <c r="T21" s="60">
        <f>VLOOKUP($A21,'Return Data'!$B$7:$R$2292,13,0)</f>
        <v>3.9188999999999998</v>
      </c>
      <c r="U21" s="61">
        <f>RANK(T21,T$8:T$24,0)</f>
        <v>8</v>
      </c>
      <c r="V21" s="60">
        <f>VLOOKUP($A21,'Return Data'!$B$7:$R$2292,17,0)</f>
        <v>4.0365000000000002</v>
      </c>
      <c r="W21" s="61">
        <f>RANK(V21,V$8:V$24,0)</f>
        <v>6</v>
      </c>
      <c r="X21" s="60">
        <f>VLOOKUP($A21,'Return Data'!$B$7:$R$2292,14,0)</f>
        <v>5.18</v>
      </c>
      <c r="Y21" s="61">
        <f>RANK(X21,X$8:X$24,0)</f>
        <v>5</v>
      </c>
      <c r="Z21" s="60">
        <f>VLOOKUP($A21,'Return Data'!$B$7:$R$2292,16,0)</f>
        <v>7.5816999999999997</v>
      </c>
      <c r="AA21" s="62">
        <f t="shared" si="9"/>
        <v>1</v>
      </c>
    </row>
    <row r="22" spans="1:27" x14ac:dyDescent="0.3">
      <c r="A22" s="58" t="s">
        <v>1166</v>
      </c>
      <c r="B22" s="59">
        <f>VLOOKUP($A22,'Return Data'!$B$7:$R$2292,3,0)</f>
        <v>44777</v>
      </c>
      <c r="C22" s="60">
        <f>VLOOKUP($A22,'Return Data'!$B$7:$R$2292,4,0)</f>
        <v>12.292999999999999</v>
      </c>
      <c r="D22" s="60">
        <f>VLOOKUP($A22,'Return Data'!$B$7:$R$2292,5,0)</f>
        <v>10.098000000000001</v>
      </c>
      <c r="E22" s="61">
        <f t="shared" si="0"/>
        <v>1</v>
      </c>
      <c r="F22" s="60">
        <f>VLOOKUP($A22,'Return Data'!$B$7:$R$2292,6,0)</f>
        <v>8.0220000000000002</v>
      </c>
      <c r="G22" s="61">
        <f t="shared" si="1"/>
        <v>1</v>
      </c>
      <c r="H22" s="60">
        <f>VLOOKUP($A22,'Return Data'!$B$7:$R$2292,7,0)</f>
        <v>6.9656000000000002</v>
      </c>
      <c r="I22" s="61">
        <f t="shared" si="2"/>
        <v>15</v>
      </c>
      <c r="J22" s="60">
        <f>VLOOKUP($A22,'Return Data'!$B$7:$R$2292,8,0)</f>
        <v>5.7815000000000003</v>
      </c>
      <c r="K22" s="61">
        <f t="shared" si="3"/>
        <v>7</v>
      </c>
      <c r="L22" s="60">
        <f>VLOOKUP($A22,'Return Data'!$B$7:$R$2292,9,0)</f>
        <v>5.0597000000000003</v>
      </c>
      <c r="M22" s="61">
        <f t="shared" si="4"/>
        <v>14</v>
      </c>
      <c r="N22" s="60">
        <f>VLOOKUP($A22,'Return Data'!$B$7:$R$2292,10,0)</f>
        <v>4.5010000000000003</v>
      </c>
      <c r="O22" s="61">
        <f t="shared" si="5"/>
        <v>12</v>
      </c>
      <c r="P22" s="60">
        <f>VLOOKUP($A22,'Return Data'!$B$7:$R$2292,11,0)</f>
        <v>4.0837000000000003</v>
      </c>
      <c r="Q22" s="61">
        <f t="shared" si="6"/>
        <v>11</v>
      </c>
      <c r="R22" s="60">
        <f>VLOOKUP($A22,'Return Data'!$B$7:$R$2292,12,0)</f>
        <v>3.8235999999999999</v>
      </c>
      <c r="S22" s="61">
        <f t="shared" si="7"/>
        <v>12</v>
      </c>
      <c r="T22" s="60">
        <f>VLOOKUP($A22,'Return Data'!$B$7:$R$2292,13,0)</f>
        <v>3.7094999999999998</v>
      </c>
      <c r="U22" s="61">
        <f>RANK(T22,T$8:T$24,0)</f>
        <v>12</v>
      </c>
      <c r="V22" s="60">
        <f>VLOOKUP($A22,'Return Data'!$B$7:$R$2292,17,0)</f>
        <v>3.6435</v>
      </c>
      <c r="W22" s="61">
        <f>RANK(V22,V$8:V$24,0)</f>
        <v>12</v>
      </c>
      <c r="X22" s="60"/>
      <c r="Y22" s="61"/>
      <c r="Z22" s="60">
        <f>VLOOKUP($A22,'Return Data'!$B$7:$R$2292,16,0)</f>
        <v>5.4974999999999996</v>
      </c>
      <c r="AA22" s="62">
        <f t="shared" si="9"/>
        <v>14</v>
      </c>
    </row>
    <row r="23" spans="1:27" x14ac:dyDescent="0.3">
      <c r="A23" s="58" t="s">
        <v>1168</v>
      </c>
      <c r="B23" s="59">
        <f>VLOOKUP($A23,'Return Data'!$B$7:$R$2292,3,0)</f>
        <v>44777</v>
      </c>
      <c r="C23" s="60">
        <f>VLOOKUP($A23,'Return Data'!$B$7:$R$2292,4,0)</f>
        <v>3876.2802000000001</v>
      </c>
      <c r="D23" s="60">
        <f>VLOOKUP($A23,'Return Data'!$B$7:$R$2292,5,0)</f>
        <v>7.0136000000000003</v>
      </c>
      <c r="E23" s="61">
        <f t="shared" si="0"/>
        <v>6</v>
      </c>
      <c r="F23" s="60">
        <f>VLOOKUP($A23,'Return Data'!$B$7:$R$2292,6,0)</f>
        <v>7.4269999999999996</v>
      </c>
      <c r="G23" s="61">
        <f t="shared" si="1"/>
        <v>12</v>
      </c>
      <c r="H23" s="60">
        <f>VLOOKUP($A23,'Return Data'!$B$7:$R$2292,7,0)</f>
        <v>7.7415000000000003</v>
      </c>
      <c r="I23" s="61">
        <f t="shared" si="2"/>
        <v>11</v>
      </c>
      <c r="J23" s="60">
        <f>VLOOKUP($A23,'Return Data'!$B$7:$R$2292,8,0)</f>
        <v>5.5952999999999999</v>
      </c>
      <c r="K23" s="61">
        <f t="shared" si="3"/>
        <v>13</v>
      </c>
      <c r="L23" s="60">
        <f>VLOOKUP($A23,'Return Data'!$B$7:$R$2292,9,0)</f>
        <v>5.3376000000000001</v>
      </c>
      <c r="M23" s="61">
        <f t="shared" si="4"/>
        <v>8</v>
      </c>
      <c r="N23" s="60">
        <f>VLOOKUP($A23,'Return Data'!$B$7:$R$2292,10,0)</f>
        <v>4.6749999999999998</v>
      </c>
      <c r="O23" s="61">
        <f t="shared" si="5"/>
        <v>6</v>
      </c>
      <c r="P23" s="60">
        <f>VLOOKUP($A23,'Return Data'!$B$7:$R$2292,11,0)</f>
        <v>4.3037999999999998</v>
      </c>
      <c r="Q23" s="61">
        <f t="shared" si="6"/>
        <v>4</v>
      </c>
      <c r="R23" s="60">
        <f>VLOOKUP($A23,'Return Data'!$B$7:$R$2292,12,0)</f>
        <v>4.2209000000000003</v>
      </c>
      <c r="S23" s="61">
        <f t="shared" si="7"/>
        <v>2</v>
      </c>
      <c r="T23" s="60">
        <f>VLOOKUP($A23,'Return Data'!$B$7:$R$2292,13,0)</f>
        <v>4.0853000000000002</v>
      </c>
      <c r="U23" s="61">
        <f>RANK(T23,T$8:T$24,0)</f>
        <v>2</v>
      </c>
      <c r="V23" s="60">
        <f>VLOOKUP($A23,'Return Data'!$B$7:$R$2292,17,0)</f>
        <v>4.2422000000000004</v>
      </c>
      <c r="W23" s="61">
        <f>RANK(V23,V$8:V$24,0)</f>
        <v>1</v>
      </c>
      <c r="X23" s="60">
        <f>VLOOKUP($A23,'Return Data'!$B$7:$R$2292,14,0)</f>
        <v>5.3037999999999998</v>
      </c>
      <c r="Y23" s="61">
        <f>RANK(X23,X$8:X$24,0)</f>
        <v>4</v>
      </c>
      <c r="Z23" s="60">
        <f>VLOOKUP($A23,'Return Data'!$B$7:$R$2292,16,0)</f>
        <v>6.4859</v>
      </c>
      <c r="AA23" s="62">
        <f t="shared" si="9"/>
        <v>13</v>
      </c>
    </row>
    <row r="24" spans="1:27" x14ac:dyDescent="0.3">
      <c r="A24" s="58" t="s">
        <v>1170</v>
      </c>
      <c r="B24" s="59">
        <f>VLOOKUP($A24,'Return Data'!$B$7:$R$2292,3,0)</f>
        <v>44777</v>
      </c>
      <c r="C24" s="60">
        <f>VLOOKUP($A24,'Return Data'!$B$7:$R$2292,4,0)</f>
        <v>2524.9315999999999</v>
      </c>
      <c r="D24" s="60">
        <f>VLOOKUP($A24,'Return Data'!$B$7:$R$2292,5,0)</f>
        <v>6.9501999999999997</v>
      </c>
      <c r="E24" s="61">
        <f t="shared" si="0"/>
        <v>7</v>
      </c>
      <c r="F24" s="60">
        <f>VLOOKUP($A24,'Return Data'!$B$7:$R$2292,6,0)</f>
        <v>7.4710000000000001</v>
      </c>
      <c r="G24" s="61">
        <f t="shared" si="1"/>
        <v>11</v>
      </c>
      <c r="H24" s="60">
        <f>VLOOKUP($A24,'Return Data'!$B$7:$R$2292,7,0)</f>
        <v>8.0398999999999994</v>
      </c>
      <c r="I24" s="61">
        <f t="shared" si="2"/>
        <v>7</v>
      </c>
      <c r="J24" s="60">
        <f>VLOOKUP($A24,'Return Data'!$B$7:$R$2292,8,0)</f>
        <v>5.7652999999999999</v>
      </c>
      <c r="K24" s="61">
        <f t="shared" si="3"/>
        <v>8</v>
      </c>
      <c r="L24" s="60">
        <f>VLOOKUP($A24,'Return Data'!$B$7:$R$2292,9,0)</f>
        <v>5.2172999999999998</v>
      </c>
      <c r="M24" s="61">
        <f t="shared" si="4"/>
        <v>12</v>
      </c>
      <c r="N24" s="60">
        <f>VLOOKUP($A24,'Return Data'!$B$7:$R$2292,10,0)</f>
        <v>4.6416000000000004</v>
      </c>
      <c r="O24" s="61">
        <f t="shared" si="5"/>
        <v>7</v>
      </c>
      <c r="P24" s="60">
        <f>VLOOKUP($A24,'Return Data'!$B$7:$R$2292,11,0)</f>
        <v>4.2990000000000004</v>
      </c>
      <c r="Q24" s="61">
        <f t="shared" si="6"/>
        <v>5</v>
      </c>
      <c r="R24" s="60">
        <f>VLOOKUP($A24,'Return Data'!$B$7:$R$2292,12,0)</f>
        <v>4.1647999999999996</v>
      </c>
      <c r="S24" s="61">
        <f t="shared" si="7"/>
        <v>5</v>
      </c>
      <c r="T24" s="60">
        <f>VLOOKUP($A24,'Return Data'!$B$7:$R$2292,13,0)</f>
        <v>4.0308999999999999</v>
      </c>
      <c r="U24" s="61">
        <f>RANK(T24,T$8:T$24,0)</f>
        <v>3</v>
      </c>
      <c r="V24" s="60">
        <f>VLOOKUP($A24,'Return Data'!$B$7:$R$2292,17,0)</f>
        <v>4.048</v>
      </c>
      <c r="W24" s="61">
        <f>RANK(V24,V$8:V$24,0)</f>
        <v>4</v>
      </c>
      <c r="X24" s="60">
        <f>VLOOKUP($A24,'Return Data'!$B$7:$R$2292,14,0)</f>
        <v>5.0838999999999999</v>
      </c>
      <c r="Y24" s="61">
        <f>RANK(X24,X$8:X$24,0)</f>
        <v>8</v>
      </c>
      <c r="Z24" s="60">
        <f>VLOOKUP($A24,'Return Data'!$B$7:$R$2292,16,0)</f>
        <v>7.28</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6.6517176470588231</v>
      </c>
      <c r="E26" s="69"/>
      <c r="F26" s="70">
        <f>AVERAGE(F8:F24)</f>
        <v>7.2768058823529413</v>
      </c>
      <c r="G26" s="69"/>
      <c r="H26" s="70">
        <f>AVERAGE(H8:H24)</f>
        <v>7.6019470588235283</v>
      </c>
      <c r="I26" s="69"/>
      <c r="J26" s="70">
        <f>AVERAGE(J8:J24)</f>
        <v>5.6685470588235276</v>
      </c>
      <c r="K26" s="69"/>
      <c r="L26" s="70">
        <f>AVERAGE(L8:L24)</f>
        <v>5.2529058823529411</v>
      </c>
      <c r="M26" s="69"/>
      <c r="N26" s="70">
        <f>AVERAGE(N8:N24)</f>
        <v>4.4381176470588235</v>
      </c>
      <c r="O26" s="69"/>
      <c r="P26" s="70">
        <f>AVERAGE(P8:P24)</f>
        <v>3.9984235294117649</v>
      </c>
      <c r="Q26" s="69"/>
      <c r="R26" s="70">
        <f>AVERAGE(R8:R24)</f>
        <v>3.9395588235294117</v>
      </c>
      <c r="S26" s="69"/>
      <c r="T26" s="70">
        <f>AVERAGE(T8:T24)</f>
        <v>3.8279750000000003</v>
      </c>
      <c r="U26" s="69"/>
      <c r="V26" s="70">
        <f>AVERAGE(V8:V24)</f>
        <v>3.8947142857142856</v>
      </c>
      <c r="W26" s="69"/>
      <c r="X26" s="70">
        <f>AVERAGE(X8:X24)</f>
        <v>5.1013615384615383</v>
      </c>
      <c r="Y26" s="69"/>
      <c r="Z26" s="70">
        <f>AVERAGE(Z8:Z24)</f>
        <v>6.7085941176470589</v>
      </c>
      <c r="AA26" s="71"/>
    </row>
    <row r="27" spans="1:27" x14ac:dyDescent="0.3">
      <c r="A27" s="68" t="s">
        <v>28</v>
      </c>
      <c r="B27" s="69"/>
      <c r="C27" s="69"/>
      <c r="D27" s="70">
        <f>MIN(D8:D24)</f>
        <v>4.2872000000000003</v>
      </c>
      <c r="E27" s="69"/>
      <c r="F27" s="70">
        <f>MIN(F8:F24)</f>
        <v>4.2317</v>
      </c>
      <c r="G27" s="69"/>
      <c r="H27" s="70">
        <f>MIN(H8:H24)</f>
        <v>4.3807999999999998</v>
      </c>
      <c r="I27" s="69"/>
      <c r="J27" s="70">
        <f>MIN(J8:J24)</f>
        <v>4.601</v>
      </c>
      <c r="K27" s="69"/>
      <c r="L27" s="70">
        <f>MIN(L8:L24)</f>
        <v>4.5049000000000001</v>
      </c>
      <c r="M27" s="69"/>
      <c r="N27" s="70">
        <f>MIN(N8:N24)</f>
        <v>3.7673999999999999</v>
      </c>
      <c r="O27" s="69"/>
      <c r="P27" s="70">
        <f>MIN(P8:P24)</f>
        <v>2.9683999999999999</v>
      </c>
      <c r="Q27" s="69"/>
      <c r="R27" s="70">
        <f>MIN(R8:R24)</f>
        <v>3.274</v>
      </c>
      <c r="S27" s="69"/>
      <c r="T27" s="70">
        <f>MIN(T8:T24)</f>
        <v>3.2968999999999999</v>
      </c>
      <c r="U27" s="69"/>
      <c r="V27" s="70">
        <f>MIN(V8:V24)</f>
        <v>3.5358999999999998</v>
      </c>
      <c r="W27" s="69"/>
      <c r="X27" s="70">
        <f>MIN(X8:X24)</f>
        <v>4.7906000000000004</v>
      </c>
      <c r="Y27" s="69"/>
      <c r="Z27" s="70">
        <f>MIN(Z8:Z24)</f>
        <v>4.3297999999999996</v>
      </c>
      <c r="AA27" s="71"/>
    </row>
    <row r="28" spans="1:27" ht="15" thickBot="1" x14ac:dyDescent="0.35">
      <c r="A28" s="72" t="s">
        <v>29</v>
      </c>
      <c r="B28" s="73"/>
      <c r="C28" s="73"/>
      <c r="D28" s="74">
        <f>MAX(D8:D24)</f>
        <v>10.098000000000001</v>
      </c>
      <c r="E28" s="73"/>
      <c r="F28" s="74">
        <f>MAX(F8:F24)</f>
        <v>8.0220000000000002</v>
      </c>
      <c r="G28" s="73"/>
      <c r="H28" s="74">
        <f>MAX(H8:H24)</f>
        <v>8.6390999999999991</v>
      </c>
      <c r="I28" s="73"/>
      <c r="J28" s="74">
        <f>MAX(J8:J24)</f>
        <v>6.2637999999999998</v>
      </c>
      <c r="K28" s="73"/>
      <c r="L28" s="74">
        <f>MAX(L8:L24)</f>
        <v>5.6448999999999998</v>
      </c>
      <c r="M28" s="73"/>
      <c r="N28" s="74">
        <f>MAX(N8:N24)</f>
        <v>4.8216999999999999</v>
      </c>
      <c r="O28" s="73"/>
      <c r="P28" s="74">
        <f>MAX(P8:P24)</f>
        <v>4.4638999999999998</v>
      </c>
      <c r="Q28" s="73"/>
      <c r="R28" s="74">
        <f>MAX(R8:R24)</f>
        <v>4.3158000000000003</v>
      </c>
      <c r="S28" s="73"/>
      <c r="T28" s="74">
        <f>MAX(T8:T24)</f>
        <v>4.1253000000000002</v>
      </c>
      <c r="U28" s="73"/>
      <c r="V28" s="74">
        <f>MAX(V8:V24)</f>
        <v>4.2422000000000004</v>
      </c>
      <c r="W28" s="73"/>
      <c r="X28" s="74">
        <f>MAX(X8:X24)</f>
        <v>5.3861999999999997</v>
      </c>
      <c r="Y28" s="73"/>
      <c r="Z28" s="74">
        <f>MAX(Z8:Z24)</f>
        <v>7.5816999999999997</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44777</v>
      </c>
      <c r="C8" s="60">
        <f>VLOOKUP($A8,'Return Data'!$B$7:$R$2292,4,0)</f>
        <v>300.15370000000001</v>
      </c>
      <c r="D8" s="60">
        <f>VLOOKUP($A8,'Return Data'!$B$7:$R$2292,5,0)</f>
        <v>7.8573000000000004</v>
      </c>
      <c r="E8" s="61">
        <f t="shared" ref="E8:E24" si="0">RANK(D8,D$8:D$24,0)</f>
        <v>2</v>
      </c>
      <c r="F8" s="60">
        <f>VLOOKUP($A8,'Return Data'!$B$7:$R$2292,6,0)</f>
        <v>7.8769999999999998</v>
      </c>
      <c r="G8" s="61">
        <f t="shared" ref="G8:G24" si="1">RANK(F8,F$8:F$24,0)</f>
        <v>2</v>
      </c>
      <c r="H8" s="60">
        <f>VLOOKUP($A8,'Return Data'!$B$7:$R$2292,7,0)</f>
        <v>8.5192999999999994</v>
      </c>
      <c r="I8" s="61">
        <f t="shared" ref="I8:I24" si="2">RANK(H8,H$8:H$24,0)</f>
        <v>1</v>
      </c>
      <c r="J8" s="60">
        <f>VLOOKUP($A8,'Return Data'!$B$7:$R$2292,8,0)</f>
        <v>6.1433</v>
      </c>
      <c r="K8" s="61">
        <f t="shared" ref="K8:K24" si="3">RANK(J8,J$8:J$24,0)</f>
        <v>1</v>
      </c>
      <c r="L8" s="60">
        <f>VLOOKUP($A8,'Return Data'!$B$7:$R$2292,9,0)</f>
        <v>5.5243000000000002</v>
      </c>
      <c r="M8" s="61">
        <f t="shared" ref="M8:M24" si="4">RANK(L8,L$8:L$24,0)</f>
        <v>1</v>
      </c>
      <c r="N8" s="60">
        <f>VLOOKUP($A8,'Return Data'!$B$7:$R$2292,10,0)</f>
        <v>4.5743999999999998</v>
      </c>
      <c r="O8" s="61">
        <f t="shared" ref="O8:O24" si="5">RANK(N8,N$8:N$24,0)</f>
        <v>4</v>
      </c>
      <c r="P8" s="60">
        <f>VLOOKUP($A8,'Return Data'!$B$7:$R$2292,11,0)</f>
        <v>4.1383000000000001</v>
      </c>
      <c r="Q8" s="61">
        <f t="shared" ref="Q8:Q24" si="6">RANK(P8,P$8:P$24,0)</f>
        <v>4</v>
      </c>
      <c r="R8" s="60">
        <f>VLOOKUP($A8,'Return Data'!$B$7:$R$2292,12,0)</f>
        <v>4.0331000000000001</v>
      </c>
      <c r="S8" s="61">
        <f t="shared" ref="S8:S24" si="7">RANK(R8,R$8:R$24,0)</f>
        <v>4</v>
      </c>
      <c r="T8" s="60">
        <f>VLOOKUP($A8,'Return Data'!$B$7:$R$2292,13,0)</f>
        <v>3.9055</v>
      </c>
      <c r="U8" s="61">
        <f t="shared" ref="U8:U19" si="8">RANK(T8,T$8:T$24,0)</f>
        <v>4</v>
      </c>
      <c r="V8" s="60">
        <f>VLOOKUP($A8,'Return Data'!$B$7:$R$2292,17,0)</f>
        <v>4.0063000000000004</v>
      </c>
      <c r="W8" s="61">
        <f>RANK(V8,V$8:V$24,0)</f>
        <v>3</v>
      </c>
      <c r="X8" s="60">
        <f>VLOOKUP($A8,'Return Data'!$B$7:$R$2292,14,0)</f>
        <v>5.2011000000000003</v>
      </c>
      <c r="Y8" s="61">
        <f>RANK(X8,X$8:X$24,0)</f>
        <v>1</v>
      </c>
      <c r="Z8" s="60">
        <f>VLOOKUP($A8,'Return Data'!$B$7:$R$2292,16,0)</f>
        <v>6.7523</v>
      </c>
      <c r="AA8" s="62">
        <f t="shared" ref="AA8:AA24" si="9">RANK(Z8,Z$8:Z$24,0)</f>
        <v>10</v>
      </c>
    </row>
    <row r="9" spans="1:27" x14ac:dyDescent="0.3">
      <c r="A9" s="58" t="s">
        <v>1137</v>
      </c>
      <c r="B9" s="59">
        <f>VLOOKUP($A9,'Return Data'!$B$7:$R$2292,3,0)</f>
        <v>44777</v>
      </c>
      <c r="C9" s="60">
        <f>VLOOKUP($A9,'Return Data'!$B$7:$R$2292,4,0)</f>
        <v>1162.2008000000001</v>
      </c>
      <c r="D9" s="60">
        <f>VLOOKUP($A9,'Return Data'!$B$7:$R$2292,5,0)</f>
        <v>6.2069000000000001</v>
      </c>
      <c r="E9" s="61">
        <f t="shared" si="0"/>
        <v>11</v>
      </c>
      <c r="F9" s="60">
        <f>VLOOKUP($A9,'Return Data'!$B$7:$R$2292,6,0)</f>
        <v>7.6071</v>
      </c>
      <c r="G9" s="61">
        <f t="shared" si="1"/>
        <v>4</v>
      </c>
      <c r="H9" s="60">
        <f>VLOOKUP($A9,'Return Data'!$B$7:$R$2292,7,0)</f>
        <v>7.9631999999999996</v>
      </c>
      <c r="I9" s="61">
        <f t="shared" si="2"/>
        <v>6</v>
      </c>
      <c r="J9" s="60">
        <f>VLOOKUP($A9,'Return Data'!$B$7:$R$2292,8,0)</f>
        <v>5.7994000000000003</v>
      </c>
      <c r="K9" s="61">
        <f t="shared" si="3"/>
        <v>3</v>
      </c>
      <c r="L9" s="60">
        <f>VLOOKUP($A9,'Return Data'!$B$7:$R$2292,9,0)</f>
        <v>5.3658999999999999</v>
      </c>
      <c r="M9" s="61">
        <f t="shared" si="4"/>
        <v>3</v>
      </c>
      <c r="N9" s="60">
        <f>VLOOKUP($A9,'Return Data'!$B$7:$R$2292,10,0)</f>
        <v>4.6158999999999999</v>
      </c>
      <c r="O9" s="61">
        <f t="shared" si="5"/>
        <v>2</v>
      </c>
      <c r="P9" s="60">
        <f>VLOOKUP($A9,'Return Data'!$B$7:$R$2292,11,0)</f>
        <v>4.1059000000000001</v>
      </c>
      <c r="Q9" s="61">
        <f t="shared" si="6"/>
        <v>5</v>
      </c>
      <c r="R9" s="60">
        <f>VLOOKUP($A9,'Return Data'!$B$7:$R$2292,12,0)</f>
        <v>3.9956</v>
      </c>
      <c r="S9" s="61">
        <f t="shared" si="7"/>
        <v>5</v>
      </c>
      <c r="T9" s="60">
        <f>VLOOKUP($A9,'Return Data'!$B$7:$R$2292,13,0)</f>
        <v>3.8725999999999998</v>
      </c>
      <c r="U9" s="61">
        <f t="shared" si="8"/>
        <v>5</v>
      </c>
      <c r="V9" s="60"/>
      <c r="W9" s="61"/>
      <c r="X9" s="60"/>
      <c r="Y9" s="61"/>
      <c r="Z9" s="60">
        <f>VLOOKUP($A9,'Return Data'!$B$7:$R$2292,16,0)</f>
        <v>5.1429999999999998</v>
      </c>
      <c r="AA9" s="62">
        <f t="shared" si="9"/>
        <v>15</v>
      </c>
    </row>
    <row r="10" spans="1:27" x14ac:dyDescent="0.3">
      <c r="A10" s="58" t="s">
        <v>1986</v>
      </c>
      <c r="B10" s="59">
        <f>VLOOKUP($A10,'Return Data'!$B$7:$R$2292,3,0)</f>
        <v>44777</v>
      </c>
      <c r="C10" s="60">
        <f>VLOOKUP($A10,'Return Data'!$B$7:$R$2292,4,0)</f>
        <v>1131.7184</v>
      </c>
      <c r="D10" s="60">
        <f>VLOOKUP($A10,'Return Data'!$B$7:$R$2292,5,0)</f>
        <v>4.1060999999999996</v>
      </c>
      <c r="E10" s="61">
        <f t="shared" si="0"/>
        <v>16</v>
      </c>
      <c r="F10" s="60">
        <f>VLOOKUP($A10,'Return Data'!$B$7:$R$2292,6,0)</f>
        <v>4.0522</v>
      </c>
      <c r="G10" s="61">
        <f t="shared" si="1"/>
        <v>17</v>
      </c>
      <c r="H10" s="60">
        <f>VLOOKUP($A10,'Return Data'!$B$7:$R$2292,7,0)</f>
        <v>4.2003000000000004</v>
      </c>
      <c r="I10" s="61">
        <f t="shared" si="2"/>
        <v>17</v>
      </c>
      <c r="J10" s="60">
        <f>VLOOKUP($A10,'Return Data'!$B$7:$R$2292,8,0)</f>
        <v>4.4202000000000004</v>
      </c>
      <c r="K10" s="61">
        <f t="shared" si="3"/>
        <v>17</v>
      </c>
      <c r="L10" s="60">
        <f>VLOOKUP($A10,'Return Data'!$B$7:$R$2292,9,0)</f>
        <v>4.3017000000000003</v>
      </c>
      <c r="M10" s="61">
        <f t="shared" si="4"/>
        <v>16</v>
      </c>
      <c r="N10" s="60">
        <f>VLOOKUP($A10,'Return Data'!$B$7:$R$2292,10,0)</f>
        <v>3.5954000000000002</v>
      </c>
      <c r="O10" s="61">
        <f t="shared" si="5"/>
        <v>14</v>
      </c>
      <c r="P10" s="60">
        <f>VLOOKUP($A10,'Return Data'!$B$7:$R$2292,11,0)</f>
        <v>3.3187000000000002</v>
      </c>
      <c r="Q10" s="61">
        <f t="shared" si="6"/>
        <v>14</v>
      </c>
      <c r="R10" s="60">
        <f>VLOOKUP($A10,'Return Data'!$B$7:$R$2292,12,0)</f>
        <v>3.41</v>
      </c>
      <c r="S10" s="61">
        <f t="shared" si="7"/>
        <v>13</v>
      </c>
      <c r="T10" s="60">
        <f>VLOOKUP($A10,'Return Data'!$B$7:$R$2292,13,0)</f>
        <v>3.3620000000000001</v>
      </c>
      <c r="U10" s="61">
        <f t="shared" si="8"/>
        <v>12</v>
      </c>
      <c r="V10" s="60"/>
      <c r="W10" s="61"/>
      <c r="X10" s="60"/>
      <c r="Y10" s="61"/>
      <c r="Z10" s="60">
        <f>VLOOKUP($A10,'Return Data'!$B$7:$R$2292,16,0)</f>
        <v>4.0340999999999996</v>
      </c>
      <c r="AA10" s="62">
        <f t="shared" si="9"/>
        <v>16</v>
      </c>
    </row>
    <row r="11" spans="1:27" x14ac:dyDescent="0.3">
      <c r="A11" s="58" t="s">
        <v>1139</v>
      </c>
      <c r="B11" s="59">
        <f>VLOOKUP($A11,'Return Data'!$B$7:$R$2292,3,0)</f>
        <v>44777</v>
      </c>
      <c r="C11" s="60">
        <f>VLOOKUP($A11,'Return Data'!$B$7:$R$2292,4,0)</f>
        <v>43.108800000000002</v>
      </c>
      <c r="D11" s="60">
        <f>VLOOKUP($A11,'Return Data'!$B$7:$R$2292,5,0)</f>
        <v>3.9799000000000002</v>
      </c>
      <c r="E11" s="61">
        <f t="shared" si="0"/>
        <v>17</v>
      </c>
      <c r="F11" s="60">
        <f>VLOOKUP($A11,'Return Data'!$B$7:$R$2292,6,0)</f>
        <v>7.2858999999999998</v>
      </c>
      <c r="G11" s="61">
        <f t="shared" si="1"/>
        <v>10</v>
      </c>
      <c r="H11" s="60">
        <f>VLOOKUP($A11,'Return Data'!$B$7:$R$2292,7,0)</f>
        <v>8.2744</v>
      </c>
      <c r="I11" s="61">
        <f t="shared" si="2"/>
        <v>2</v>
      </c>
      <c r="J11" s="60">
        <f>VLOOKUP($A11,'Return Data'!$B$7:$R$2292,8,0)</f>
        <v>5.4180000000000001</v>
      </c>
      <c r="K11" s="61">
        <f t="shared" si="3"/>
        <v>11</v>
      </c>
      <c r="L11" s="60">
        <f>VLOOKUP($A11,'Return Data'!$B$7:$R$2292,9,0)</f>
        <v>5.1902999999999997</v>
      </c>
      <c r="M11" s="61">
        <f t="shared" si="4"/>
        <v>6</v>
      </c>
      <c r="N11" s="60">
        <f>VLOOKUP($A11,'Return Data'!$B$7:$R$2292,10,0)</f>
        <v>3.5095999999999998</v>
      </c>
      <c r="O11" s="61">
        <f t="shared" si="5"/>
        <v>16</v>
      </c>
      <c r="P11" s="60">
        <f>VLOOKUP($A11,'Return Data'!$B$7:$R$2292,11,0)</f>
        <v>2.7170000000000001</v>
      </c>
      <c r="Q11" s="61">
        <f t="shared" si="6"/>
        <v>17</v>
      </c>
      <c r="R11" s="60">
        <f>VLOOKUP($A11,'Return Data'!$B$7:$R$2292,12,0)</f>
        <v>3.0230999999999999</v>
      </c>
      <c r="S11" s="61">
        <f t="shared" si="7"/>
        <v>16</v>
      </c>
      <c r="T11" s="60">
        <f>VLOOKUP($A11,'Return Data'!$B$7:$R$2292,13,0)</f>
        <v>3.0478000000000001</v>
      </c>
      <c r="U11" s="61">
        <f t="shared" si="8"/>
        <v>15</v>
      </c>
      <c r="V11" s="60">
        <f>VLOOKUP($A11,'Return Data'!$B$7:$R$2292,17,0)</f>
        <v>3.3553999999999999</v>
      </c>
      <c r="W11" s="61">
        <f t="shared" ref="W11:W19" si="10">RANK(V11,V$8:V$24,0)</f>
        <v>11</v>
      </c>
      <c r="X11" s="60">
        <f>VLOOKUP($A11,'Return Data'!$B$7:$R$2292,14,0)</f>
        <v>4.5521000000000003</v>
      </c>
      <c r="Y11" s="61">
        <f t="shared" ref="Y11:Y19" si="11">RANK(X11,X$8:X$24,0)</f>
        <v>11</v>
      </c>
      <c r="Z11" s="60">
        <f>VLOOKUP($A11,'Return Data'!$B$7:$R$2292,16,0)</f>
        <v>6.6002999999999998</v>
      </c>
      <c r="AA11" s="62">
        <f t="shared" si="9"/>
        <v>12</v>
      </c>
    </row>
    <row r="12" spans="1:27" x14ac:dyDescent="0.3">
      <c r="A12" s="58" t="s">
        <v>1140</v>
      </c>
      <c r="B12" s="59">
        <f>VLOOKUP($A12,'Return Data'!$B$7:$R$2292,3,0)</f>
        <v>44777</v>
      </c>
      <c r="C12" s="60">
        <f>VLOOKUP($A12,'Return Data'!$B$7:$R$2292,4,0)</f>
        <v>40.836199999999998</v>
      </c>
      <c r="D12" s="60">
        <f>VLOOKUP($A12,'Return Data'!$B$7:$R$2292,5,0)</f>
        <v>6.0789999999999997</v>
      </c>
      <c r="E12" s="61">
        <f t="shared" si="0"/>
        <v>12</v>
      </c>
      <c r="F12" s="60">
        <f>VLOOKUP($A12,'Return Data'!$B$7:$R$2292,6,0)</f>
        <v>7.3337000000000003</v>
      </c>
      <c r="G12" s="61">
        <f t="shared" si="1"/>
        <v>9</v>
      </c>
      <c r="H12" s="60">
        <f>VLOOKUP($A12,'Return Data'!$B$7:$R$2292,7,0)</f>
        <v>7.5572999999999997</v>
      </c>
      <c r="I12" s="61">
        <f t="shared" si="2"/>
        <v>10</v>
      </c>
      <c r="J12" s="60">
        <f>VLOOKUP($A12,'Return Data'!$B$7:$R$2292,8,0)</f>
        <v>5.4828999999999999</v>
      </c>
      <c r="K12" s="61">
        <f t="shared" si="3"/>
        <v>9</v>
      </c>
      <c r="L12" s="60">
        <f>VLOOKUP($A12,'Return Data'!$B$7:$R$2292,9,0)</f>
        <v>4.9074999999999998</v>
      </c>
      <c r="M12" s="61">
        <f t="shared" si="4"/>
        <v>12</v>
      </c>
      <c r="N12" s="60">
        <f>VLOOKUP($A12,'Return Data'!$B$7:$R$2292,10,0)</f>
        <v>4.1467000000000001</v>
      </c>
      <c r="O12" s="61">
        <f t="shared" si="5"/>
        <v>10</v>
      </c>
      <c r="P12" s="60">
        <f>VLOOKUP($A12,'Return Data'!$B$7:$R$2292,11,0)</f>
        <v>3.6417999999999999</v>
      </c>
      <c r="Q12" s="61">
        <f t="shared" si="6"/>
        <v>11</v>
      </c>
      <c r="R12" s="60">
        <f>VLOOKUP($A12,'Return Data'!$B$7:$R$2292,12,0)</f>
        <v>3.6118999999999999</v>
      </c>
      <c r="S12" s="61">
        <f t="shared" si="7"/>
        <v>10</v>
      </c>
      <c r="T12" s="60">
        <f>VLOOKUP($A12,'Return Data'!$B$7:$R$2292,13,0)</f>
        <v>3.5478999999999998</v>
      </c>
      <c r="U12" s="61">
        <f t="shared" si="8"/>
        <v>10</v>
      </c>
      <c r="V12" s="60">
        <f>VLOOKUP($A12,'Return Data'!$B$7:$R$2292,17,0)</f>
        <v>3.6046</v>
      </c>
      <c r="W12" s="61">
        <f t="shared" si="10"/>
        <v>8</v>
      </c>
      <c r="X12" s="60">
        <f>VLOOKUP($A12,'Return Data'!$B$7:$R$2292,14,0)</f>
        <v>4.8836000000000004</v>
      </c>
      <c r="Y12" s="61">
        <f t="shared" si="11"/>
        <v>8</v>
      </c>
      <c r="Z12" s="60">
        <f>VLOOKUP($A12,'Return Data'!$B$7:$R$2292,16,0)</f>
        <v>7.1078000000000001</v>
      </c>
      <c r="AA12" s="62">
        <f t="shared" si="9"/>
        <v>5</v>
      </c>
    </row>
    <row r="13" spans="1:27" x14ac:dyDescent="0.3">
      <c r="A13" s="58" t="s">
        <v>1142</v>
      </c>
      <c r="B13" s="59">
        <f>VLOOKUP($A13,'Return Data'!$B$7:$R$2292,3,0)</f>
        <v>44777</v>
      </c>
      <c r="C13" s="60">
        <f>VLOOKUP($A13,'Return Data'!$B$7:$R$2292,4,0)</f>
        <v>4649.0925999999999</v>
      </c>
      <c r="D13" s="60">
        <f>VLOOKUP($A13,'Return Data'!$B$7:$R$2292,5,0)</f>
        <v>6.3917999999999999</v>
      </c>
      <c r="E13" s="61">
        <f t="shared" si="0"/>
        <v>9</v>
      </c>
      <c r="F13" s="60">
        <f>VLOOKUP($A13,'Return Data'!$B$7:$R$2292,6,0)</f>
        <v>6.9829999999999997</v>
      </c>
      <c r="G13" s="61">
        <f t="shared" si="1"/>
        <v>13</v>
      </c>
      <c r="H13" s="60">
        <f>VLOOKUP($A13,'Return Data'!$B$7:$R$2292,7,0)</f>
        <v>7.5987</v>
      </c>
      <c r="I13" s="61">
        <f t="shared" si="2"/>
        <v>9</v>
      </c>
      <c r="J13" s="60">
        <f>VLOOKUP($A13,'Return Data'!$B$7:$R$2292,8,0)</f>
        <v>5.5260999999999996</v>
      </c>
      <c r="K13" s="61">
        <f t="shared" si="3"/>
        <v>7</v>
      </c>
      <c r="L13" s="60">
        <f>VLOOKUP($A13,'Return Data'!$B$7:$R$2292,9,0)</f>
        <v>5.1853999999999996</v>
      </c>
      <c r="M13" s="61">
        <f t="shared" si="4"/>
        <v>7</v>
      </c>
      <c r="N13" s="60">
        <f>VLOOKUP($A13,'Return Data'!$B$7:$R$2292,10,0)</f>
        <v>4.4038000000000004</v>
      </c>
      <c r="O13" s="61">
        <f t="shared" si="5"/>
        <v>8</v>
      </c>
      <c r="P13" s="60">
        <f>VLOOKUP($A13,'Return Data'!$B$7:$R$2292,11,0)</f>
        <v>4.0153999999999996</v>
      </c>
      <c r="Q13" s="61">
        <f t="shared" si="6"/>
        <v>7</v>
      </c>
      <c r="R13" s="60">
        <f>VLOOKUP($A13,'Return Data'!$B$7:$R$2292,12,0)</f>
        <v>3.9214000000000002</v>
      </c>
      <c r="S13" s="61">
        <f t="shared" si="7"/>
        <v>7</v>
      </c>
      <c r="T13" s="60">
        <f>VLOOKUP($A13,'Return Data'!$B$7:$R$2292,13,0)</f>
        <v>3.8108</v>
      </c>
      <c r="U13" s="61">
        <f t="shared" si="8"/>
        <v>7</v>
      </c>
      <c r="V13" s="60">
        <f>VLOOKUP($A13,'Return Data'!$B$7:$R$2292,17,0)</f>
        <v>3.8891</v>
      </c>
      <c r="W13" s="61">
        <f t="shared" si="10"/>
        <v>6</v>
      </c>
      <c r="X13" s="60">
        <f>VLOOKUP($A13,'Return Data'!$B$7:$R$2292,14,0)</f>
        <v>5.1345999999999998</v>
      </c>
      <c r="Y13" s="61">
        <f t="shared" si="11"/>
        <v>2</v>
      </c>
      <c r="Z13" s="60">
        <f>VLOOKUP($A13,'Return Data'!$B$7:$R$2292,16,0)</f>
        <v>6.9825999999999997</v>
      </c>
      <c r="AA13" s="62">
        <f t="shared" si="9"/>
        <v>9</v>
      </c>
    </row>
    <row r="14" spans="1:27" x14ac:dyDescent="0.3">
      <c r="A14" s="58" t="s">
        <v>1144</v>
      </c>
      <c r="B14" s="59">
        <f>VLOOKUP($A14,'Return Data'!$B$7:$R$2292,3,0)</f>
        <v>44777</v>
      </c>
      <c r="C14" s="60">
        <f>VLOOKUP($A14,'Return Data'!$B$7:$R$2292,4,0)</f>
        <v>308.04629999999997</v>
      </c>
      <c r="D14" s="60">
        <f>VLOOKUP($A14,'Return Data'!$B$7:$R$2292,5,0)</f>
        <v>5.6291000000000002</v>
      </c>
      <c r="E14" s="61">
        <f t="shared" si="0"/>
        <v>13</v>
      </c>
      <c r="F14" s="60">
        <f>VLOOKUP($A14,'Return Data'!$B$7:$R$2292,6,0)</f>
        <v>6.7812999999999999</v>
      </c>
      <c r="G14" s="61">
        <f t="shared" si="1"/>
        <v>14</v>
      </c>
      <c r="H14" s="60">
        <f>VLOOKUP($A14,'Return Data'!$B$7:$R$2292,7,0)</f>
        <v>7.3532999999999999</v>
      </c>
      <c r="I14" s="61">
        <f t="shared" si="2"/>
        <v>11</v>
      </c>
      <c r="J14" s="60">
        <f>VLOOKUP($A14,'Return Data'!$B$7:$R$2292,8,0)</f>
        <v>5.3106</v>
      </c>
      <c r="K14" s="61">
        <f t="shared" si="3"/>
        <v>12</v>
      </c>
      <c r="L14" s="60">
        <f>VLOOKUP($A14,'Return Data'!$B$7:$R$2292,9,0)</f>
        <v>5.1155999999999997</v>
      </c>
      <c r="M14" s="61">
        <f t="shared" si="4"/>
        <v>10</v>
      </c>
      <c r="N14" s="60">
        <f>VLOOKUP($A14,'Return Data'!$B$7:$R$2292,10,0)</f>
        <v>4.3956999999999997</v>
      </c>
      <c r="O14" s="61">
        <f t="shared" si="5"/>
        <v>9</v>
      </c>
      <c r="P14" s="60">
        <f>VLOOKUP($A14,'Return Data'!$B$7:$R$2292,11,0)</f>
        <v>3.9695</v>
      </c>
      <c r="Q14" s="61">
        <f t="shared" si="6"/>
        <v>9</v>
      </c>
      <c r="R14" s="60">
        <f>VLOOKUP($A14,'Return Data'!$B$7:$R$2292,12,0)</f>
        <v>3.8472</v>
      </c>
      <c r="S14" s="61">
        <f t="shared" si="7"/>
        <v>8</v>
      </c>
      <c r="T14" s="60">
        <f>VLOOKUP($A14,'Return Data'!$B$7:$R$2292,13,0)</f>
        <v>3.7631000000000001</v>
      </c>
      <c r="U14" s="61">
        <f t="shared" si="8"/>
        <v>8</v>
      </c>
      <c r="V14" s="60">
        <f>VLOOKUP($A14,'Return Data'!$B$7:$R$2292,17,0)</f>
        <v>3.8336999999999999</v>
      </c>
      <c r="W14" s="61">
        <f t="shared" si="10"/>
        <v>7</v>
      </c>
      <c r="X14" s="60">
        <f>VLOOKUP($A14,'Return Data'!$B$7:$R$2292,14,0)</f>
        <v>4.9880000000000004</v>
      </c>
      <c r="Y14" s="61">
        <f t="shared" si="11"/>
        <v>5</v>
      </c>
      <c r="Z14" s="60">
        <f>VLOOKUP($A14,'Return Data'!$B$7:$R$2292,16,0)</f>
        <v>7.0925000000000002</v>
      </c>
      <c r="AA14" s="62">
        <f t="shared" si="9"/>
        <v>6</v>
      </c>
    </row>
    <row r="15" spans="1:27" x14ac:dyDescent="0.3">
      <c r="A15" s="58" t="s">
        <v>1147</v>
      </c>
      <c r="B15" s="59">
        <f>VLOOKUP($A15,'Return Data'!$B$7:$R$2292,3,0)</f>
        <v>44777</v>
      </c>
      <c r="C15" s="60">
        <f>VLOOKUP($A15,'Return Data'!$B$7:$R$2292,4,0)</f>
        <v>33.234699999999997</v>
      </c>
      <c r="D15" s="60">
        <f>VLOOKUP($A15,'Return Data'!$B$7:$R$2292,5,0)</f>
        <v>6.2610999999999999</v>
      </c>
      <c r="E15" s="61">
        <f t="shared" si="0"/>
        <v>10</v>
      </c>
      <c r="F15" s="60">
        <f>VLOOKUP($A15,'Return Data'!$B$7:$R$2292,6,0)</f>
        <v>7.1428000000000003</v>
      </c>
      <c r="G15" s="61">
        <f t="shared" si="1"/>
        <v>12</v>
      </c>
      <c r="H15" s="60">
        <f>VLOOKUP($A15,'Return Data'!$B$7:$R$2292,7,0)</f>
        <v>7.3215000000000003</v>
      </c>
      <c r="I15" s="61">
        <f t="shared" si="2"/>
        <v>12</v>
      </c>
      <c r="J15" s="60">
        <f>VLOOKUP($A15,'Return Data'!$B$7:$R$2292,8,0)</f>
        <v>5.1326000000000001</v>
      </c>
      <c r="K15" s="61">
        <f t="shared" si="3"/>
        <v>14</v>
      </c>
      <c r="L15" s="60">
        <f>VLOOKUP($A15,'Return Data'!$B$7:$R$2292,9,0)</f>
        <v>4.5736999999999997</v>
      </c>
      <c r="M15" s="61">
        <f t="shared" si="4"/>
        <v>14</v>
      </c>
      <c r="N15" s="60">
        <f>VLOOKUP($A15,'Return Data'!$B$7:$R$2292,10,0)</f>
        <v>3.8290999999999999</v>
      </c>
      <c r="O15" s="61">
        <f t="shared" si="5"/>
        <v>13</v>
      </c>
      <c r="P15" s="60">
        <f>VLOOKUP($A15,'Return Data'!$B$7:$R$2292,11,0)</f>
        <v>3.3708</v>
      </c>
      <c r="Q15" s="61">
        <f t="shared" si="6"/>
        <v>13</v>
      </c>
      <c r="R15" s="60">
        <f>VLOOKUP($A15,'Return Data'!$B$7:$R$2292,12,0)</f>
        <v>3.2549000000000001</v>
      </c>
      <c r="S15" s="61">
        <f t="shared" si="7"/>
        <v>14</v>
      </c>
      <c r="T15" s="60">
        <f>VLOOKUP($A15,'Return Data'!$B$7:$R$2292,13,0)</f>
        <v>3.1242999999999999</v>
      </c>
      <c r="U15" s="61">
        <f t="shared" si="8"/>
        <v>14</v>
      </c>
      <c r="V15" s="60">
        <f>VLOOKUP($A15,'Return Data'!$B$7:$R$2292,17,0)</f>
        <v>3.0341999999999998</v>
      </c>
      <c r="W15" s="61">
        <f t="shared" si="10"/>
        <v>14</v>
      </c>
      <c r="X15" s="60">
        <f>VLOOKUP($A15,'Return Data'!$B$7:$R$2292,14,0)</f>
        <v>4.1006999999999998</v>
      </c>
      <c r="Y15" s="61">
        <f t="shared" si="11"/>
        <v>13</v>
      </c>
      <c r="Z15" s="60">
        <f>VLOOKUP($A15,'Return Data'!$B$7:$R$2292,16,0)</f>
        <v>6.3623000000000003</v>
      </c>
      <c r="AA15" s="62">
        <f t="shared" si="9"/>
        <v>13</v>
      </c>
    </row>
    <row r="16" spans="1:27" x14ac:dyDescent="0.3">
      <c r="A16" s="58" t="s">
        <v>1150</v>
      </c>
      <c r="B16" s="59">
        <f>VLOOKUP($A16,'Return Data'!$B$7:$R$2292,3,0)</f>
        <v>44777</v>
      </c>
      <c r="C16" s="60">
        <f>VLOOKUP($A16,'Return Data'!$B$7:$R$2292,4,0)</f>
        <v>2495.3823000000002</v>
      </c>
      <c r="D16" s="60">
        <f>VLOOKUP($A16,'Return Data'!$B$7:$R$2292,5,0)</f>
        <v>7.2403000000000004</v>
      </c>
      <c r="E16" s="61">
        <f t="shared" si="0"/>
        <v>4</v>
      </c>
      <c r="F16" s="60">
        <f>VLOOKUP($A16,'Return Data'!$B$7:$R$2292,6,0)</f>
        <v>7.4922000000000004</v>
      </c>
      <c r="G16" s="61">
        <f t="shared" si="1"/>
        <v>6</v>
      </c>
      <c r="H16" s="60">
        <f>VLOOKUP($A16,'Return Data'!$B$7:$R$2292,7,0)</f>
        <v>8.2431999999999999</v>
      </c>
      <c r="I16" s="61">
        <f t="shared" si="2"/>
        <v>3</v>
      </c>
      <c r="J16" s="60">
        <f>VLOOKUP($A16,'Return Data'!$B$7:$R$2292,8,0)</f>
        <v>5.4851999999999999</v>
      </c>
      <c r="K16" s="61">
        <f t="shared" si="3"/>
        <v>8</v>
      </c>
      <c r="L16" s="60">
        <f>VLOOKUP($A16,'Return Data'!$B$7:$R$2292,9,0)</f>
        <v>5.2889999999999997</v>
      </c>
      <c r="M16" s="61">
        <f t="shared" si="4"/>
        <v>4</v>
      </c>
      <c r="N16" s="60">
        <f>VLOOKUP($A16,'Return Data'!$B$7:$R$2292,10,0)</f>
        <v>3.5095000000000001</v>
      </c>
      <c r="O16" s="61">
        <f t="shared" si="5"/>
        <v>17</v>
      </c>
      <c r="P16" s="60">
        <f>VLOOKUP($A16,'Return Data'!$B$7:$R$2292,11,0)</f>
        <v>2.7625000000000002</v>
      </c>
      <c r="Q16" s="61">
        <f t="shared" si="6"/>
        <v>16</v>
      </c>
      <c r="R16" s="60">
        <f>VLOOKUP($A16,'Return Data'!$B$7:$R$2292,12,0)</f>
        <v>2.9996999999999998</v>
      </c>
      <c r="S16" s="61">
        <f t="shared" si="7"/>
        <v>17</v>
      </c>
      <c r="T16" s="60">
        <f>VLOOKUP($A16,'Return Data'!$B$7:$R$2292,13,0)</f>
        <v>3.0133999999999999</v>
      </c>
      <c r="U16" s="61">
        <f t="shared" si="8"/>
        <v>16</v>
      </c>
      <c r="V16" s="60">
        <f>VLOOKUP($A16,'Return Data'!$B$7:$R$2292,17,0)</f>
        <v>3.3119000000000001</v>
      </c>
      <c r="W16" s="61">
        <f t="shared" si="10"/>
        <v>12</v>
      </c>
      <c r="X16" s="60">
        <f>VLOOKUP($A16,'Return Data'!$B$7:$R$2292,14,0)</f>
        <v>4.4802999999999997</v>
      </c>
      <c r="Y16" s="61">
        <f t="shared" si="11"/>
        <v>12</v>
      </c>
      <c r="Z16" s="60">
        <f>VLOOKUP($A16,'Return Data'!$B$7:$R$2292,16,0)</f>
        <v>7.3209999999999997</v>
      </c>
      <c r="AA16" s="62">
        <f t="shared" si="9"/>
        <v>2</v>
      </c>
    </row>
    <row r="17" spans="1:27" x14ac:dyDescent="0.3">
      <c r="A17" s="58" t="s">
        <v>1154</v>
      </c>
      <c r="B17" s="59">
        <f>VLOOKUP($A17,'Return Data'!$B$7:$R$2292,3,0)</f>
        <v>44777</v>
      </c>
      <c r="C17" s="60">
        <f>VLOOKUP($A17,'Return Data'!$B$7:$R$2292,4,0)</f>
        <v>3650.2845000000002</v>
      </c>
      <c r="D17" s="60">
        <f>VLOOKUP($A17,'Return Data'!$B$7:$R$2292,5,0)</f>
        <v>7.8060999999999998</v>
      </c>
      <c r="E17" s="61">
        <f t="shared" si="0"/>
        <v>3</v>
      </c>
      <c r="F17" s="60">
        <f>VLOOKUP($A17,'Return Data'!$B$7:$R$2292,6,0)</f>
        <v>7.5494000000000003</v>
      </c>
      <c r="G17" s="61">
        <f t="shared" si="1"/>
        <v>5</v>
      </c>
      <c r="H17" s="60">
        <f>VLOOKUP($A17,'Return Data'!$B$7:$R$2292,7,0)</f>
        <v>7.9398999999999997</v>
      </c>
      <c r="I17" s="61">
        <f t="shared" si="2"/>
        <v>7</v>
      </c>
      <c r="J17" s="60">
        <f>VLOOKUP($A17,'Return Data'!$B$7:$R$2292,8,0)</f>
        <v>5.77</v>
      </c>
      <c r="K17" s="61">
        <f t="shared" si="3"/>
        <v>4</v>
      </c>
      <c r="L17" s="60">
        <f>VLOOKUP($A17,'Return Data'!$B$7:$R$2292,9,0)</f>
        <v>5.1985000000000001</v>
      </c>
      <c r="M17" s="61">
        <f t="shared" si="4"/>
        <v>5</v>
      </c>
      <c r="N17" s="60">
        <f>VLOOKUP($A17,'Return Data'!$B$7:$R$2292,10,0)</f>
        <v>4.6113999999999997</v>
      </c>
      <c r="O17" s="61">
        <f t="shared" si="5"/>
        <v>3</v>
      </c>
      <c r="P17" s="60">
        <f>VLOOKUP($A17,'Return Data'!$B$7:$R$2292,11,0)</f>
        <v>4.2859999999999996</v>
      </c>
      <c r="Q17" s="61">
        <f t="shared" si="6"/>
        <v>2</v>
      </c>
      <c r="R17" s="60">
        <f>VLOOKUP($A17,'Return Data'!$B$7:$R$2292,12,0)</f>
        <v>4.1040999999999999</v>
      </c>
      <c r="S17" s="61">
        <f t="shared" si="7"/>
        <v>2</v>
      </c>
      <c r="T17" s="60">
        <f>VLOOKUP($A17,'Return Data'!$B$7:$R$2292,13,0)</f>
        <v>3.9462000000000002</v>
      </c>
      <c r="U17" s="61">
        <f t="shared" si="8"/>
        <v>2</v>
      </c>
      <c r="V17" s="60">
        <f>VLOOKUP($A17,'Return Data'!$B$7:$R$2292,17,0)</f>
        <v>3.9036</v>
      </c>
      <c r="W17" s="61">
        <f t="shared" si="10"/>
        <v>5</v>
      </c>
      <c r="X17" s="60">
        <f>VLOOKUP($A17,'Return Data'!$B$7:$R$2292,14,0)</f>
        <v>4.8742999999999999</v>
      </c>
      <c r="Y17" s="61">
        <f t="shared" si="11"/>
        <v>9</v>
      </c>
      <c r="Z17" s="60">
        <f>VLOOKUP($A17,'Return Data'!$B$7:$R$2292,16,0)</f>
        <v>7.0251000000000001</v>
      </c>
      <c r="AA17" s="62">
        <f t="shared" si="9"/>
        <v>7</v>
      </c>
    </row>
    <row r="18" spans="1:27" x14ac:dyDescent="0.3">
      <c r="A18" s="58" t="s">
        <v>1157</v>
      </c>
      <c r="B18" s="59">
        <f>VLOOKUP($A18,'Return Data'!$B$7:$R$2292,3,0)</f>
        <v>44777</v>
      </c>
      <c r="C18" s="60">
        <f>VLOOKUP($A18,'Return Data'!$B$7:$R$2292,4,0)</f>
        <v>32.4462276886156</v>
      </c>
      <c r="D18" s="60">
        <f>VLOOKUP($A18,'Return Data'!$B$7:$R$2292,5,0)</f>
        <v>6.7504999999999997</v>
      </c>
      <c r="E18" s="61">
        <f t="shared" si="0"/>
        <v>7</v>
      </c>
      <c r="F18" s="60">
        <f>VLOOKUP($A18,'Return Data'!$B$7:$R$2292,6,0)</f>
        <v>7.4287999999999998</v>
      </c>
      <c r="G18" s="61">
        <f t="shared" si="1"/>
        <v>7</v>
      </c>
      <c r="H18" s="60">
        <f>VLOOKUP($A18,'Return Data'!$B$7:$R$2292,7,0)</f>
        <v>7.2897999999999996</v>
      </c>
      <c r="I18" s="61">
        <f t="shared" si="2"/>
        <v>13</v>
      </c>
      <c r="J18" s="60">
        <f>VLOOKUP($A18,'Return Data'!$B$7:$R$2292,8,0)</f>
        <v>5.2533000000000003</v>
      </c>
      <c r="K18" s="61">
        <f t="shared" si="3"/>
        <v>13</v>
      </c>
      <c r="L18" s="60">
        <f>VLOOKUP($A18,'Return Data'!$B$7:$R$2292,9,0)</f>
        <v>4.4143999999999997</v>
      </c>
      <c r="M18" s="61">
        <f t="shared" si="4"/>
        <v>15</v>
      </c>
      <c r="N18" s="60">
        <f>VLOOKUP($A18,'Return Data'!$B$7:$R$2292,10,0)</f>
        <v>3.5901999999999998</v>
      </c>
      <c r="O18" s="61">
        <f t="shared" si="5"/>
        <v>15</v>
      </c>
      <c r="P18" s="60">
        <f>VLOOKUP($A18,'Return Data'!$B$7:$R$2292,11,0)</f>
        <v>3.2269000000000001</v>
      </c>
      <c r="Q18" s="61">
        <f t="shared" si="6"/>
        <v>15</v>
      </c>
      <c r="R18" s="60">
        <f>VLOOKUP($A18,'Return Data'!$B$7:$R$2292,12,0)</f>
        <v>3.2248999999999999</v>
      </c>
      <c r="S18" s="61">
        <f t="shared" si="7"/>
        <v>15</v>
      </c>
      <c r="T18" s="60">
        <f>VLOOKUP($A18,'Return Data'!$B$7:$R$2292,13,0)</f>
        <v>3.1307999999999998</v>
      </c>
      <c r="U18" s="61">
        <f t="shared" si="8"/>
        <v>13</v>
      </c>
      <c r="V18" s="60">
        <f>VLOOKUP($A18,'Return Data'!$B$7:$R$2292,17,0)</f>
        <v>3.0453000000000001</v>
      </c>
      <c r="W18" s="61">
        <f t="shared" si="10"/>
        <v>13</v>
      </c>
      <c r="X18" s="60">
        <f>VLOOKUP($A18,'Return Data'!$B$7:$R$2292,14,0)</f>
        <v>4.8851000000000004</v>
      </c>
      <c r="Y18" s="61">
        <f t="shared" si="11"/>
        <v>7</v>
      </c>
      <c r="Z18" s="60">
        <f>VLOOKUP($A18,'Return Data'!$B$7:$R$2292,16,0)</f>
        <v>7.1711999999999998</v>
      </c>
      <c r="AA18" s="62">
        <f t="shared" si="9"/>
        <v>4</v>
      </c>
    </row>
    <row r="19" spans="1:27" x14ac:dyDescent="0.3">
      <c r="A19" s="58" t="s">
        <v>1158</v>
      </c>
      <c r="B19" s="59">
        <f>VLOOKUP($A19,'Return Data'!$B$7:$R$2292,3,0)</f>
        <v>44777</v>
      </c>
      <c r="C19" s="60">
        <f>VLOOKUP($A19,'Return Data'!$B$7:$R$2292,4,0)</f>
        <v>3368.0578999999998</v>
      </c>
      <c r="D19" s="60">
        <f>VLOOKUP($A19,'Return Data'!$B$7:$R$2292,5,0)</f>
        <v>6.5349000000000004</v>
      </c>
      <c r="E19" s="61">
        <f t="shared" si="0"/>
        <v>8</v>
      </c>
      <c r="F19" s="60">
        <f>VLOOKUP($A19,'Return Data'!$B$7:$R$2292,6,0)</f>
        <v>7.7946999999999997</v>
      </c>
      <c r="G19" s="61">
        <f t="shared" si="1"/>
        <v>3</v>
      </c>
      <c r="H19" s="60">
        <f>VLOOKUP($A19,'Return Data'!$B$7:$R$2292,7,0)</f>
        <v>8.1167999999999996</v>
      </c>
      <c r="I19" s="61">
        <f t="shared" si="2"/>
        <v>4</v>
      </c>
      <c r="J19" s="60">
        <f>VLOOKUP($A19,'Return Data'!$B$7:$R$2292,8,0)</f>
        <v>5.8739999999999997</v>
      </c>
      <c r="K19" s="61">
        <f t="shared" si="3"/>
        <v>2</v>
      </c>
      <c r="L19" s="60">
        <f>VLOOKUP($A19,'Return Data'!$B$7:$R$2292,9,0)</f>
        <v>5.4020000000000001</v>
      </c>
      <c r="M19" s="61">
        <f t="shared" si="4"/>
        <v>2</v>
      </c>
      <c r="N19" s="60">
        <f>VLOOKUP($A19,'Return Data'!$B$7:$R$2292,10,0)</f>
        <v>4.7205000000000004</v>
      </c>
      <c r="O19" s="61">
        <f t="shared" si="5"/>
        <v>1</v>
      </c>
      <c r="P19" s="60">
        <f>VLOOKUP($A19,'Return Data'!$B$7:$R$2292,11,0)</f>
        <v>4.3531000000000004</v>
      </c>
      <c r="Q19" s="61">
        <f t="shared" si="6"/>
        <v>1</v>
      </c>
      <c r="R19" s="60">
        <f>VLOOKUP($A19,'Return Data'!$B$7:$R$2292,12,0)</f>
        <v>4.2068000000000003</v>
      </c>
      <c r="S19" s="61">
        <f t="shared" si="7"/>
        <v>1</v>
      </c>
      <c r="T19" s="60">
        <f>VLOOKUP($A19,'Return Data'!$B$7:$R$2292,13,0)</f>
        <v>4.0168999999999997</v>
      </c>
      <c r="U19" s="61">
        <f t="shared" si="8"/>
        <v>1</v>
      </c>
      <c r="V19" s="60">
        <f>VLOOKUP($A19,'Return Data'!$B$7:$R$2292,17,0)</f>
        <v>4.0107999999999997</v>
      </c>
      <c r="W19" s="61">
        <f t="shared" si="10"/>
        <v>2</v>
      </c>
      <c r="X19" s="60">
        <f>VLOOKUP($A19,'Return Data'!$B$7:$R$2292,14,0)</f>
        <v>5.0346000000000002</v>
      </c>
      <c r="Y19" s="61">
        <f t="shared" si="11"/>
        <v>4</v>
      </c>
      <c r="Z19" s="60">
        <f>VLOOKUP($A19,'Return Data'!$B$7:$R$2292,16,0)</f>
        <v>7.3383000000000003</v>
      </c>
      <c r="AA19" s="62">
        <f t="shared" si="9"/>
        <v>1</v>
      </c>
    </row>
    <row r="20" spans="1:27" x14ac:dyDescent="0.3">
      <c r="A20" s="58" t="s">
        <v>1161</v>
      </c>
      <c r="B20" s="59">
        <f>VLOOKUP($A20,'Return Data'!$B$7:$R$2292,3,0)</f>
        <v>44777</v>
      </c>
      <c r="C20" s="60">
        <f>VLOOKUP($A20,'Return Data'!$B$7:$R$2292,4,0)</f>
        <v>1088.3</v>
      </c>
      <c r="D20" s="60">
        <f>VLOOKUP($A20,'Return Data'!$B$7:$R$2292,5,0)</f>
        <v>4.5585000000000004</v>
      </c>
      <c r="E20" s="61">
        <f t="shared" si="0"/>
        <v>15</v>
      </c>
      <c r="F20" s="60">
        <f>VLOOKUP($A20,'Return Data'!$B$7:$R$2292,6,0)</f>
        <v>4.9378000000000002</v>
      </c>
      <c r="G20" s="61">
        <f t="shared" si="1"/>
        <v>16</v>
      </c>
      <c r="H20" s="60">
        <f>VLOOKUP($A20,'Return Data'!$B$7:$R$2292,7,0)</f>
        <v>5.1081000000000003</v>
      </c>
      <c r="I20" s="61">
        <f t="shared" si="2"/>
        <v>16</v>
      </c>
      <c r="J20" s="60">
        <f>VLOOKUP($A20,'Return Data'!$B$7:$R$2292,8,0)</f>
        <v>4.5709</v>
      </c>
      <c r="K20" s="61">
        <f t="shared" si="3"/>
        <v>16</v>
      </c>
      <c r="L20" s="60">
        <f>VLOOKUP($A20,'Return Data'!$B$7:$R$2292,9,0)</f>
        <v>4.3</v>
      </c>
      <c r="M20" s="61">
        <f t="shared" si="4"/>
        <v>17</v>
      </c>
      <c r="N20" s="60">
        <f>VLOOKUP($A20,'Return Data'!$B$7:$R$2292,10,0)</f>
        <v>4.0491000000000001</v>
      </c>
      <c r="O20" s="61">
        <f t="shared" si="5"/>
        <v>11</v>
      </c>
      <c r="P20" s="60">
        <f>VLOOKUP($A20,'Return Data'!$B$7:$R$2292,11,0)</f>
        <v>3.7385000000000002</v>
      </c>
      <c r="Q20" s="61">
        <f t="shared" si="6"/>
        <v>10</v>
      </c>
      <c r="R20" s="60">
        <f>VLOOKUP($A20,'Return Data'!$B$7:$R$2292,12,0)</f>
        <v>3.4594999999999998</v>
      </c>
      <c r="S20" s="61">
        <f t="shared" si="7"/>
        <v>12</v>
      </c>
      <c r="T20" s="60"/>
      <c r="U20" s="61"/>
      <c r="V20" s="60"/>
      <c r="W20" s="61"/>
      <c r="X20" s="60"/>
      <c r="Y20" s="61"/>
      <c r="Z20" s="60">
        <f>VLOOKUP($A20,'Return Data'!$B$7:$R$2292,16,0)</f>
        <v>3.5678999999999998</v>
      </c>
      <c r="AA20" s="62">
        <f t="shared" si="9"/>
        <v>17</v>
      </c>
    </row>
    <row r="21" spans="1:27" x14ac:dyDescent="0.3">
      <c r="A21" s="58" t="s">
        <v>1165</v>
      </c>
      <c r="B21" s="59">
        <f>VLOOKUP($A21,'Return Data'!$B$7:$R$2292,3,0)</f>
        <v>44777</v>
      </c>
      <c r="C21" s="60">
        <f>VLOOKUP($A21,'Return Data'!$B$7:$R$2292,4,0)</f>
        <v>34.063899999999997</v>
      </c>
      <c r="D21" s="60">
        <f>VLOOKUP($A21,'Return Data'!$B$7:$R$2292,5,0)</f>
        <v>5.4654999999999996</v>
      </c>
      <c r="E21" s="61">
        <f t="shared" si="0"/>
        <v>14</v>
      </c>
      <c r="F21" s="60">
        <f>VLOOKUP($A21,'Return Data'!$B$7:$R$2292,6,0)</f>
        <v>6.4325000000000001</v>
      </c>
      <c r="G21" s="61">
        <f t="shared" si="1"/>
        <v>15</v>
      </c>
      <c r="H21" s="60">
        <f>VLOOKUP($A21,'Return Data'!$B$7:$R$2292,7,0)</f>
        <v>6.9435000000000002</v>
      </c>
      <c r="I21" s="61">
        <f t="shared" si="2"/>
        <v>14</v>
      </c>
      <c r="J21" s="60">
        <f>VLOOKUP($A21,'Return Data'!$B$7:$R$2292,8,0)</f>
        <v>4.9843999999999999</v>
      </c>
      <c r="K21" s="61">
        <f t="shared" si="3"/>
        <v>15</v>
      </c>
      <c r="L21" s="60">
        <f>VLOOKUP($A21,'Return Data'!$B$7:$R$2292,9,0)</f>
        <v>4.8381999999999996</v>
      </c>
      <c r="M21" s="61">
        <f t="shared" si="4"/>
        <v>13</v>
      </c>
      <c r="N21" s="60">
        <f>VLOOKUP($A21,'Return Data'!$B$7:$R$2292,10,0)</f>
        <v>3.9748999999999999</v>
      </c>
      <c r="O21" s="61">
        <f t="shared" si="5"/>
        <v>12</v>
      </c>
      <c r="P21" s="60">
        <f>VLOOKUP($A21,'Return Data'!$B$7:$R$2292,11,0)</f>
        <v>3.5537000000000001</v>
      </c>
      <c r="Q21" s="61">
        <f t="shared" si="6"/>
        <v>12</v>
      </c>
      <c r="R21" s="60">
        <f>VLOOKUP($A21,'Return Data'!$B$7:$R$2292,12,0)</f>
        <v>3.4716999999999998</v>
      </c>
      <c r="S21" s="61">
        <f t="shared" si="7"/>
        <v>11</v>
      </c>
      <c r="T21" s="60">
        <f>VLOOKUP($A21,'Return Data'!$B$7:$R$2292,13,0)</f>
        <v>3.3717999999999999</v>
      </c>
      <c r="U21" s="61">
        <f>RANK(T21,T$8:T$24,0)</f>
        <v>11</v>
      </c>
      <c r="V21" s="60">
        <f>VLOOKUP($A21,'Return Data'!$B$7:$R$2292,17,0)</f>
        <v>3.4931999999999999</v>
      </c>
      <c r="W21" s="61">
        <f>RANK(V21,V$8:V$24,0)</f>
        <v>10</v>
      </c>
      <c r="X21" s="60">
        <f>VLOOKUP($A21,'Return Data'!$B$7:$R$2292,14,0)</f>
        <v>4.6115000000000004</v>
      </c>
      <c r="Y21" s="61">
        <f>RANK(X21,X$8:X$24,0)</f>
        <v>10</v>
      </c>
      <c r="Z21" s="60">
        <f>VLOOKUP($A21,'Return Data'!$B$7:$R$2292,16,0)</f>
        <v>7.0186999999999999</v>
      </c>
      <c r="AA21" s="62">
        <f t="shared" si="9"/>
        <v>8</v>
      </c>
    </row>
    <row r="22" spans="1:27" x14ac:dyDescent="0.3">
      <c r="A22" s="58" t="s">
        <v>1167</v>
      </c>
      <c r="B22" s="59">
        <f>VLOOKUP($A22,'Return Data'!$B$7:$R$2292,3,0)</f>
        <v>44777</v>
      </c>
      <c r="C22" s="60">
        <f>VLOOKUP($A22,'Return Data'!$B$7:$R$2292,4,0)</f>
        <v>12.2493</v>
      </c>
      <c r="D22" s="60">
        <f>VLOOKUP($A22,'Return Data'!$B$7:$R$2292,5,0)</f>
        <v>9.8359000000000005</v>
      </c>
      <c r="E22" s="61">
        <f t="shared" si="0"/>
        <v>1</v>
      </c>
      <c r="F22" s="60">
        <f>VLOOKUP($A22,'Return Data'!$B$7:$R$2292,6,0)</f>
        <v>7.9512</v>
      </c>
      <c r="G22" s="61">
        <f t="shared" si="1"/>
        <v>1</v>
      </c>
      <c r="H22" s="60">
        <f>VLOOKUP($A22,'Return Data'!$B$7:$R$2292,7,0)</f>
        <v>6.8624999999999998</v>
      </c>
      <c r="I22" s="61">
        <f t="shared" si="2"/>
        <v>15</v>
      </c>
      <c r="J22" s="60">
        <f>VLOOKUP($A22,'Return Data'!$B$7:$R$2292,8,0)</f>
        <v>5.6738999999999997</v>
      </c>
      <c r="K22" s="61">
        <f t="shared" si="3"/>
        <v>6</v>
      </c>
      <c r="L22" s="60">
        <f>VLOOKUP($A22,'Return Data'!$B$7:$R$2292,9,0)</f>
        <v>4.9615</v>
      </c>
      <c r="M22" s="61">
        <f t="shared" si="4"/>
        <v>11</v>
      </c>
      <c r="N22" s="60">
        <f>VLOOKUP($A22,'Return Data'!$B$7:$R$2292,10,0)</f>
        <v>4.4080000000000004</v>
      </c>
      <c r="O22" s="61">
        <f t="shared" si="5"/>
        <v>7</v>
      </c>
      <c r="P22" s="60">
        <f>VLOOKUP($A22,'Return Data'!$B$7:$R$2292,11,0)</f>
        <v>4.0111999999999997</v>
      </c>
      <c r="Q22" s="61">
        <f t="shared" si="6"/>
        <v>8</v>
      </c>
      <c r="R22" s="60">
        <f>VLOOKUP($A22,'Return Data'!$B$7:$R$2292,12,0)</f>
        <v>3.7444000000000002</v>
      </c>
      <c r="S22" s="61">
        <f t="shared" si="7"/>
        <v>9</v>
      </c>
      <c r="T22" s="60">
        <f>VLOOKUP($A22,'Return Data'!$B$7:$R$2292,13,0)</f>
        <v>3.6257999999999999</v>
      </c>
      <c r="U22" s="61">
        <f>RANK(T22,T$8:T$24,0)</f>
        <v>9</v>
      </c>
      <c r="V22" s="60">
        <f>VLOOKUP($A22,'Return Data'!$B$7:$R$2292,17,0)</f>
        <v>3.56</v>
      </c>
      <c r="W22" s="61">
        <f>RANK(V22,V$8:V$24,0)</f>
        <v>9</v>
      </c>
      <c r="X22" s="60"/>
      <c r="Y22" s="61"/>
      <c r="Z22" s="60">
        <f>VLOOKUP($A22,'Return Data'!$B$7:$R$2292,16,0)</f>
        <v>5.4001999999999999</v>
      </c>
      <c r="AA22" s="62">
        <f t="shared" si="9"/>
        <v>14</v>
      </c>
    </row>
    <row r="23" spans="1:27" x14ac:dyDescent="0.3">
      <c r="A23" s="58" t="s">
        <v>1169</v>
      </c>
      <c r="B23" s="59">
        <f>VLOOKUP($A23,'Return Data'!$B$7:$R$2292,3,0)</f>
        <v>44777</v>
      </c>
      <c r="C23" s="60">
        <f>VLOOKUP($A23,'Return Data'!$B$7:$R$2292,4,0)</f>
        <v>3833.3110000000001</v>
      </c>
      <c r="D23" s="60">
        <f>VLOOKUP($A23,'Return Data'!$B$7:$R$2292,5,0)</f>
        <v>6.7636000000000003</v>
      </c>
      <c r="E23" s="61">
        <f t="shared" si="0"/>
        <v>6</v>
      </c>
      <c r="F23" s="60">
        <f>VLOOKUP($A23,'Return Data'!$B$7:$R$2292,6,0)</f>
        <v>7.1767000000000003</v>
      </c>
      <c r="G23" s="61">
        <f t="shared" si="1"/>
        <v>11</v>
      </c>
      <c r="H23" s="60">
        <f>VLOOKUP($A23,'Return Data'!$B$7:$R$2292,7,0)</f>
        <v>7.6891999999999996</v>
      </c>
      <c r="I23" s="61">
        <f t="shared" si="2"/>
        <v>8</v>
      </c>
      <c r="J23" s="60">
        <f>VLOOKUP($A23,'Return Data'!$B$7:$R$2292,8,0)</f>
        <v>5.4444999999999997</v>
      </c>
      <c r="K23" s="61">
        <f t="shared" si="3"/>
        <v>10</v>
      </c>
      <c r="L23" s="60">
        <f>VLOOKUP($A23,'Return Data'!$B$7:$R$2292,9,0)</f>
        <v>5.1444999999999999</v>
      </c>
      <c r="M23" s="61">
        <f t="shared" si="4"/>
        <v>9</v>
      </c>
      <c r="N23" s="60">
        <f>VLOOKUP($A23,'Return Data'!$B$7:$R$2292,10,0)</f>
        <v>4.4431000000000003</v>
      </c>
      <c r="O23" s="61">
        <f t="shared" si="5"/>
        <v>6</v>
      </c>
      <c r="P23" s="60">
        <f>VLOOKUP($A23,'Return Data'!$B$7:$R$2292,11,0)</f>
        <v>4.0457999999999998</v>
      </c>
      <c r="Q23" s="61">
        <f t="shared" si="6"/>
        <v>6</v>
      </c>
      <c r="R23" s="60">
        <f>VLOOKUP($A23,'Return Data'!$B$7:$R$2292,12,0)</f>
        <v>3.964</v>
      </c>
      <c r="S23" s="61">
        <f t="shared" si="7"/>
        <v>6</v>
      </c>
      <c r="T23" s="60">
        <f>VLOOKUP($A23,'Return Data'!$B$7:$R$2292,13,0)</f>
        <v>3.8372999999999999</v>
      </c>
      <c r="U23" s="61">
        <f>RANK(T23,T$8:T$24,0)</f>
        <v>6</v>
      </c>
      <c r="V23" s="60">
        <f>VLOOKUP($A23,'Return Data'!$B$7:$R$2292,17,0)</f>
        <v>4.0179999999999998</v>
      </c>
      <c r="W23" s="61">
        <f>RANK(V23,V$8:V$24,0)</f>
        <v>1</v>
      </c>
      <c r="X23" s="60">
        <f>VLOOKUP($A23,'Return Data'!$B$7:$R$2292,14,0)</f>
        <v>5.1029</v>
      </c>
      <c r="Y23" s="61">
        <f>RANK(X23,X$8:X$24,0)</f>
        <v>3</v>
      </c>
      <c r="Z23" s="60">
        <f>VLOOKUP($A23,'Return Data'!$B$7:$R$2292,16,0)</f>
        <v>6.6562000000000001</v>
      </c>
      <c r="AA23" s="62">
        <f t="shared" si="9"/>
        <v>11</v>
      </c>
    </row>
    <row r="24" spans="1:27" x14ac:dyDescent="0.3">
      <c r="A24" s="58" t="s">
        <v>1171</v>
      </c>
      <c r="B24" s="59">
        <f>VLOOKUP($A24,'Return Data'!$B$7:$R$2292,3,0)</f>
        <v>44777</v>
      </c>
      <c r="C24" s="60">
        <f>VLOOKUP($A24,'Return Data'!$B$7:$R$2292,4,0)</f>
        <v>2500.4956999999999</v>
      </c>
      <c r="D24" s="60">
        <f>VLOOKUP($A24,'Return Data'!$B$7:$R$2292,5,0)</f>
        <v>6.8795000000000002</v>
      </c>
      <c r="E24" s="61">
        <f t="shared" si="0"/>
        <v>5</v>
      </c>
      <c r="F24" s="60">
        <f>VLOOKUP($A24,'Return Data'!$B$7:$R$2292,6,0)</f>
        <v>7.4004000000000003</v>
      </c>
      <c r="G24" s="61">
        <f t="shared" si="1"/>
        <v>8</v>
      </c>
      <c r="H24" s="60">
        <f>VLOOKUP($A24,'Return Data'!$B$7:$R$2292,7,0)</f>
        <v>7.9696999999999996</v>
      </c>
      <c r="I24" s="61">
        <f t="shared" si="2"/>
        <v>5</v>
      </c>
      <c r="J24" s="60">
        <f>VLOOKUP($A24,'Return Data'!$B$7:$R$2292,8,0)</f>
        <v>5.6951999999999998</v>
      </c>
      <c r="K24" s="61">
        <f t="shared" si="3"/>
        <v>5</v>
      </c>
      <c r="L24" s="60">
        <f>VLOOKUP($A24,'Return Data'!$B$7:$R$2292,9,0)</f>
        <v>5.1470000000000002</v>
      </c>
      <c r="M24" s="61">
        <f t="shared" si="4"/>
        <v>8</v>
      </c>
      <c r="N24" s="60">
        <f>VLOOKUP($A24,'Return Data'!$B$7:$R$2292,10,0)</f>
        <v>4.5613000000000001</v>
      </c>
      <c r="O24" s="61">
        <f t="shared" si="5"/>
        <v>5</v>
      </c>
      <c r="P24" s="60">
        <f>VLOOKUP($A24,'Return Data'!$B$7:$R$2292,11,0)</f>
        <v>4.2123999999999997</v>
      </c>
      <c r="Q24" s="61">
        <f t="shared" si="6"/>
        <v>3</v>
      </c>
      <c r="R24" s="60">
        <f>VLOOKUP($A24,'Return Data'!$B$7:$R$2292,12,0)</f>
        <v>4.0755999999999997</v>
      </c>
      <c r="S24" s="61">
        <f t="shared" si="7"/>
        <v>3</v>
      </c>
      <c r="T24" s="60">
        <f>VLOOKUP($A24,'Return Data'!$B$7:$R$2292,13,0)</f>
        <v>3.94</v>
      </c>
      <c r="U24" s="61">
        <f>RANK(T24,T$8:T$24,0)</f>
        <v>3</v>
      </c>
      <c r="V24" s="60">
        <f>VLOOKUP($A24,'Return Data'!$B$7:$R$2292,17,0)</f>
        <v>3.9550000000000001</v>
      </c>
      <c r="W24" s="61">
        <f>RANK(V24,V$8:V$24,0)</f>
        <v>4</v>
      </c>
      <c r="X24" s="60">
        <f>VLOOKUP($A24,'Return Data'!$B$7:$R$2292,14,0)</f>
        <v>4.9870000000000001</v>
      </c>
      <c r="Y24" s="61">
        <f>RANK(X24,X$8:X$24,0)</f>
        <v>6</v>
      </c>
      <c r="Z24" s="60">
        <f>VLOOKUP($A24,'Return Data'!$B$7:$R$2292,16,0)</f>
        <v>7.2584</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6.373294117647057</v>
      </c>
      <c r="E26" s="69"/>
      <c r="F26" s="70">
        <f>AVERAGE(F8:F24)</f>
        <v>7.0133352941176472</v>
      </c>
      <c r="G26" s="69"/>
      <c r="H26" s="70">
        <f>AVERAGE(H8:H24)</f>
        <v>7.3500411764705875</v>
      </c>
      <c r="I26" s="69"/>
      <c r="J26" s="70">
        <f>AVERAGE(J8:J24)</f>
        <v>5.4108529411764712</v>
      </c>
      <c r="K26" s="69"/>
      <c r="L26" s="70">
        <f>AVERAGE(L8:L24)</f>
        <v>4.9917352941176478</v>
      </c>
      <c r="M26" s="69"/>
      <c r="N26" s="70">
        <f>AVERAGE(N8:N24)</f>
        <v>4.1728588235294124</v>
      </c>
      <c r="O26" s="69"/>
      <c r="P26" s="70">
        <f>AVERAGE(P8:P24)</f>
        <v>3.7333823529411769</v>
      </c>
      <c r="Q26" s="69"/>
      <c r="R26" s="70">
        <f>AVERAGE(R8:R24)</f>
        <v>3.6675235294117643</v>
      </c>
      <c r="S26" s="69"/>
      <c r="T26" s="70">
        <f>AVERAGE(T8:T24)</f>
        <v>3.5822625000000001</v>
      </c>
      <c r="U26" s="69"/>
      <c r="V26" s="70">
        <f>AVERAGE(V8:V24)</f>
        <v>3.6443642857142859</v>
      </c>
      <c r="W26" s="69"/>
      <c r="X26" s="70">
        <f>AVERAGE(X8:X24)</f>
        <v>4.8335230769230773</v>
      </c>
      <c r="Y26" s="69"/>
      <c r="Z26" s="70">
        <f>AVERAGE(Z8:Z24)</f>
        <v>6.4018764705882338</v>
      </c>
      <c r="AA26" s="71"/>
    </row>
    <row r="27" spans="1:27" x14ac:dyDescent="0.3">
      <c r="A27" s="68" t="s">
        <v>28</v>
      </c>
      <c r="B27" s="69"/>
      <c r="C27" s="69"/>
      <c r="D27" s="70">
        <f>MIN(D8:D24)</f>
        <v>3.9799000000000002</v>
      </c>
      <c r="E27" s="69"/>
      <c r="F27" s="70">
        <f>MIN(F8:F24)</f>
        <v>4.0522</v>
      </c>
      <c r="G27" s="69"/>
      <c r="H27" s="70">
        <f>MIN(H8:H24)</f>
        <v>4.2003000000000004</v>
      </c>
      <c r="I27" s="69"/>
      <c r="J27" s="70">
        <f>MIN(J8:J24)</f>
        <v>4.4202000000000004</v>
      </c>
      <c r="K27" s="69"/>
      <c r="L27" s="70">
        <f>MIN(L8:L24)</f>
        <v>4.3</v>
      </c>
      <c r="M27" s="69"/>
      <c r="N27" s="70">
        <f>MIN(N8:N24)</f>
        <v>3.5095000000000001</v>
      </c>
      <c r="O27" s="69"/>
      <c r="P27" s="70">
        <f>MIN(P8:P24)</f>
        <v>2.7170000000000001</v>
      </c>
      <c r="Q27" s="69"/>
      <c r="R27" s="70">
        <f>MIN(R8:R24)</f>
        <v>2.9996999999999998</v>
      </c>
      <c r="S27" s="69"/>
      <c r="T27" s="70">
        <f>MIN(T8:T24)</f>
        <v>3.0133999999999999</v>
      </c>
      <c r="U27" s="69"/>
      <c r="V27" s="70">
        <f>MIN(V8:V24)</f>
        <v>3.0341999999999998</v>
      </c>
      <c r="W27" s="69"/>
      <c r="X27" s="70">
        <f>MIN(X8:X24)</f>
        <v>4.1006999999999998</v>
      </c>
      <c r="Y27" s="69"/>
      <c r="Z27" s="70">
        <f>MIN(Z8:Z24)</f>
        <v>3.5678999999999998</v>
      </c>
      <c r="AA27" s="71"/>
    </row>
    <row r="28" spans="1:27" ht="15" thickBot="1" x14ac:dyDescent="0.35">
      <c r="A28" s="72" t="s">
        <v>29</v>
      </c>
      <c r="B28" s="73"/>
      <c r="C28" s="73"/>
      <c r="D28" s="74">
        <f>MAX(D8:D24)</f>
        <v>9.8359000000000005</v>
      </c>
      <c r="E28" s="73"/>
      <c r="F28" s="74">
        <f>MAX(F8:F24)</f>
        <v>7.9512</v>
      </c>
      <c r="G28" s="73"/>
      <c r="H28" s="74">
        <f>MAX(H8:H24)</f>
        <v>8.5192999999999994</v>
      </c>
      <c r="I28" s="73"/>
      <c r="J28" s="74">
        <f>MAX(J8:J24)</f>
        <v>6.1433</v>
      </c>
      <c r="K28" s="73"/>
      <c r="L28" s="74">
        <f>MAX(L8:L24)</f>
        <v>5.5243000000000002</v>
      </c>
      <c r="M28" s="73"/>
      <c r="N28" s="74">
        <f>MAX(N8:N24)</f>
        <v>4.7205000000000004</v>
      </c>
      <c r="O28" s="73"/>
      <c r="P28" s="74">
        <f>MAX(P8:P24)</f>
        <v>4.3531000000000004</v>
      </c>
      <c r="Q28" s="73"/>
      <c r="R28" s="74">
        <f>MAX(R8:R24)</f>
        <v>4.2068000000000003</v>
      </c>
      <c r="S28" s="73"/>
      <c r="T28" s="74">
        <f>MAX(T8:T24)</f>
        <v>4.0168999999999997</v>
      </c>
      <c r="U28" s="73"/>
      <c r="V28" s="74">
        <f>MAX(V8:V24)</f>
        <v>4.0179999999999998</v>
      </c>
      <c r="W28" s="73"/>
      <c r="X28" s="74">
        <f>MAX(X8:X24)</f>
        <v>5.2011000000000003</v>
      </c>
      <c r="Y28" s="73"/>
      <c r="Z28" s="74">
        <f>MAX(Z8:Z24)</f>
        <v>7.3383000000000003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44777</v>
      </c>
      <c r="C8" s="60">
        <f>VLOOKUP($A8,'Return Data'!$B$7:$R$2292,4,0)</f>
        <v>33.058799999999998</v>
      </c>
      <c r="D8" s="60">
        <f>VLOOKUP($A8,'Return Data'!$B$7:$R$2292,10,0)</f>
        <v>3.0836000000000001</v>
      </c>
      <c r="E8" s="61">
        <f t="shared" ref="E8:E16" si="0">RANK(D8,D$8:D$16,0)</f>
        <v>4</v>
      </c>
      <c r="F8" s="60">
        <f>VLOOKUP($A8,'Return Data'!$B$7:$R$2292,11,0)</f>
        <v>-3.2757999999999998</v>
      </c>
      <c r="G8" s="61">
        <f t="shared" ref="G8:G16" si="1">RANK(F8,F$8:F$16,0)</f>
        <v>9</v>
      </c>
      <c r="H8" s="60">
        <f>VLOOKUP($A8,'Return Data'!$B$7:$R$2292,12,0)</f>
        <v>-4.0589000000000004</v>
      </c>
      <c r="I8" s="61">
        <f t="shared" ref="I8:I16" si="2">RANK(H8,H$8:H$16,0)</f>
        <v>9</v>
      </c>
      <c r="J8" s="60">
        <f>VLOOKUP($A8,'Return Data'!$B$7:$R$2292,13,0)</f>
        <v>2.8763000000000001</v>
      </c>
      <c r="K8" s="61">
        <f t="shared" ref="K8:K16" si="3">RANK(J8,J$8:J$16,0)</f>
        <v>8</v>
      </c>
      <c r="L8" s="60">
        <f>VLOOKUP($A8,'Return Data'!$B$7:$R$2292,17,0)</f>
        <v>19.664000000000001</v>
      </c>
      <c r="M8" s="61">
        <f t="shared" ref="M8:M14" si="4">RANK(L8,L$8:L$16,0)</f>
        <v>3</v>
      </c>
      <c r="N8" s="60">
        <f>VLOOKUP($A8,'Return Data'!$B$7:$R$2292,14,0)</f>
        <v>16.7912</v>
      </c>
      <c r="O8" s="61">
        <f t="shared" ref="O8:O14" si="5">RANK(N8,N$8:N$16,0)</f>
        <v>4</v>
      </c>
      <c r="P8" s="60">
        <f>VLOOKUP($A8,'Return Data'!$B$7:$R$2292,15,0)</f>
        <v>12.2721</v>
      </c>
      <c r="Q8" s="61">
        <f t="shared" ref="Q8:Q14" si="6">RANK(P8,P$8:P$16,0)</f>
        <v>3</v>
      </c>
      <c r="R8" s="60">
        <f>VLOOKUP($A8,'Return Data'!$B$7:$R$2292,16,0)</f>
        <v>10.496600000000001</v>
      </c>
      <c r="S8" s="62">
        <f t="shared" ref="S8:S16" si="7">RANK(R8,R$8:R$16,0)</f>
        <v>6</v>
      </c>
    </row>
    <row r="9" spans="1:20" x14ac:dyDescent="0.3">
      <c r="A9" s="58" t="s">
        <v>1177</v>
      </c>
      <c r="B9" s="59">
        <f>VLOOKUP($A9,'Return Data'!$B$7:$R$2292,3,0)</f>
        <v>44777</v>
      </c>
      <c r="C9" s="60">
        <f>VLOOKUP($A9,'Return Data'!$B$7:$R$2292,4,0)</f>
        <v>51.74</v>
      </c>
      <c r="D9" s="60">
        <f>VLOOKUP($A9,'Return Data'!$B$7:$R$2292,10,0)</f>
        <v>3.7664</v>
      </c>
      <c r="E9" s="61">
        <f t="shared" si="0"/>
        <v>2</v>
      </c>
      <c r="F9" s="60">
        <f>VLOOKUP($A9,'Return Data'!$B$7:$R$2292,11,0)</f>
        <v>1.4629000000000001</v>
      </c>
      <c r="G9" s="61">
        <f t="shared" si="1"/>
        <v>4</v>
      </c>
      <c r="H9" s="60">
        <f>VLOOKUP($A9,'Return Data'!$B$7:$R$2292,12,0)</f>
        <v>2.7301000000000002</v>
      </c>
      <c r="I9" s="61">
        <f t="shared" si="2"/>
        <v>4</v>
      </c>
      <c r="J9" s="60">
        <f>VLOOKUP($A9,'Return Data'!$B$7:$R$2292,13,0)</f>
        <v>6.7773000000000003</v>
      </c>
      <c r="K9" s="61">
        <f t="shared" si="3"/>
        <v>4</v>
      </c>
      <c r="L9" s="60">
        <f>VLOOKUP($A9,'Return Data'!$B$7:$R$2292,17,0)</f>
        <v>18.711099999999998</v>
      </c>
      <c r="M9" s="61">
        <f t="shared" si="4"/>
        <v>4</v>
      </c>
      <c r="N9" s="60">
        <f>VLOOKUP($A9,'Return Data'!$B$7:$R$2292,14,0)</f>
        <v>17.2728</v>
      </c>
      <c r="O9" s="61">
        <f t="shared" si="5"/>
        <v>3</v>
      </c>
      <c r="P9" s="60">
        <f>VLOOKUP($A9,'Return Data'!$B$7:$R$2292,15,0)</f>
        <v>11.021000000000001</v>
      </c>
      <c r="Q9" s="61">
        <f t="shared" si="6"/>
        <v>4</v>
      </c>
      <c r="R9" s="60">
        <f>VLOOKUP($A9,'Return Data'!$B$7:$R$2292,16,0)</f>
        <v>10.9154</v>
      </c>
      <c r="S9" s="62">
        <f t="shared" si="7"/>
        <v>4</v>
      </c>
    </row>
    <row r="10" spans="1:20" x14ac:dyDescent="0.3">
      <c r="A10" s="58" t="s">
        <v>1179</v>
      </c>
      <c r="B10" s="59">
        <f>VLOOKUP($A10,'Return Data'!$B$7:$R$2292,3,0)</f>
        <v>44777</v>
      </c>
      <c r="C10" s="60">
        <f>VLOOKUP($A10,'Return Data'!$B$7:$R$2292,4,0)</f>
        <v>477.6628</v>
      </c>
      <c r="D10" s="60">
        <f>VLOOKUP($A10,'Return Data'!$B$7:$R$2292,10,0)</f>
        <v>2.3776000000000002</v>
      </c>
      <c r="E10" s="61">
        <f t="shared" si="0"/>
        <v>6</v>
      </c>
      <c r="F10" s="60">
        <f>VLOOKUP($A10,'Return Data'!$B$7:$R$2292,11,0)</f>
        <v>3.3094999999999999</v>
      </c>
      <c r="G10" s="61">
        <f t="shared" si="1"/>
        <v>2</v>
      </c>
      <c r="H10" s="60">
        <f>VLOOKUP($A10,'Return Data'!$B$7:$R$2292,12,0)</f>
        <v>6.3487999999999998</v>
      </c>
      <c r="I10" s="61">
        <f t="shared" si="2"/>
        <v>2</v>
      </c>
      <c r="J10" s="60">
        <f>VLOOKUP($A10,'Return Data'!$B$7:$R$2292,13,0)</f>
        <v>18.1463</v>
      </c>
      <c r="K10" s="61">
        <f t="shared" si="3"/>
        <v>1</v>
      </c>
      <c r="L10" s="60">
        <f>VLOOKUP($A10,'Return Data'!$B$7:$R$2292,17,0)</f>
        <v>31.182500000000001</v>
      </c>
      <c r="M10" s="61">
        <f t="shared" si="4"/>
        <v>2</v>
      </c>
      <c r="N10" s="60">
        <f>VLOOKUP($A10,'Return Data'!$B$7:$R$2292,14,0)</f>
        <v>20.439800000000002</v>
      </c>
      <c r="O10" s="61">
        <f t="shared" si="5"/>
        <v>2</v>
      </c>
      <c r="P10" s="60">
        <f>VLOOKUP($A10,'Return Data'!$B$7:$R$2292,15,0)</f>
        <v>13.745900000000001</v>
      </c>
      <c r="Q10" s="61">
        <f t="shared" si="6"/>
        <v>2</v>
      </c>
      <c r="R10" s="60">
        <f>VLOOKUP($A10,'Return Data'!$B$7:$R$2292,16,0)</f>
        <v>15.783300000000001</v>
      </c>
      <c r="S10" s="62">
        <f t="shared" si="7"/>
        <v>2</v>
      </c>
    </row>
    <row r="11" spans="1:20" x14ac:dyDescent="0.3">
      <c r="A11" s="58" t="s">
        <v>1878</v>
      </c>
      <c r="B11" s="59">
        <f>VLOOKUP($A11,'Return Data'!$B$7:$R$2292,3,0)</f>
        <v>0</v>
      </c>
      <c r="C11" s="60">
        <f>VLOOKUP($A11,'Return Data'!$B$7:$R$2292,4,0)</f>
        <v>0</v>
      </c>
      <c r="D11" s="60">
        <f>VLOOKUP($A11,'Return Data'!$B$7:$R$2292,10,0)</f>
        <v>0</v>
      </c>
      <c r="E11" s="61">
        <f t="shared" si="0"/>
        <v>9</v>
      </c>
      <c r="F11" s="60">
        <f>VLOOKUP($A11,'Return Data'!$B$7:$R$2292,11,0)</f>
        <v>0</v>
      </c>
      <c r="G11" s="61">
        <f t="shared" si="1"/>
        <v>7</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1181</v>
      </c>
      <c r="B12" s="59">
        <f>VLOOKUP($A12,'Return Data'!$B$7:$R$2292,3,0)</f>
        <v>44777</v>
      </c>
      <c r="C12" s="60">
        <f>VLOOKUP($A12,'Return Data'!$B$7:$R$2292,4,0)</f>
        <v>82.6066</v>
      </c>
      <c r="D12" s="60">
        <f>VLOOKUP($A12,'Return Data'!$B$7:$R$2292,10,0)</f>
        <v>1.0839000000000001</v>
      </c>
      <c r="E12" s="61">
        <f t="shared" si="0"/>
        <v>8</v>
      </c>
      <c r="F12" s="60">
        <f>VLOOKUP($A12,'Return Data'!$B$7:$R$2292,11,0)</f>
        <v>-1.2582</v>
      </c>
      <c r="G12" s="61">
        <f t="shared" si="1"/>
        <v>8</v>
      </c>
      <c r="H12" s="60">
        <f>VLOOKUP($A12,'Return Data'!$B$7:$R$2292,12,0)</f>
        <v>6.4886999999999997</v>
      </c>
      <c r="I12" s="61">
        <f t="shared" si="2"/>
        <v>1</v>
      </c>
      <c r="J12" s="60">
        <f>VLOOKUP($A12,'Return Data'!$B$7:$R$2292,13,0)</f>
        <v>10.781599999999999</v>
      </c>
      <c r="K12" s="61">
        <f t="shared" si="3"/>
        <v>2</v>
      </c>
      <c r="L12" s="60">
        <f>VLOOKUP($A12,'Return Data'!$B$7:$R$2292,17,0)</f>
        <v>36.095399999999998</v>
      </c>
      <c r="M12" s="61">
        <f t="shared" si="4"/>
        <v>1</v>
      </c>
      <c r="N12" s="60">
        <f>VLOOKUP($A12,'Return Data'!$B$7:$R$2292,14,0)</f>
        <v>30.115200000000002</v>
      </c>
      <c r="O12" s="61">
        <f t="shared" si="5"/>
        <v>1</v>
      </c>
      <c r="P12" s="60">
        <f>VLOOKUP($A12,'Return Data'!$B$7:$R$2292,15,0)</f>
        <v>18.646999999999998</v>
      </c>
      <c r="Q12" s="61">
        <f t="shared" si="6"/>
        <v>1</v>
      </c>
      <c r="R12" s="60">
        <f>VLOOKUP($A12,'Return Data'!$B$7:$R$2292,16,0)</f>
        <v>13.562099999999999</v>
      </c>
      <c r="S12" s="62">
        <f t="shared" si="7"/>
        <v>3</v>
      </c>
    </row>
    <row r="13" spans="1:20" x14ac:dyDescent="0.3">
      <c r="A13" s="58" t="s">
        <v>734</v>
      </c>
      <c r="B13" s="59">
        <f>VLOOKUP($A13,'Return Data'!$B$7:$R$2292,3,0)</f>
        <v>44777</v>
      </c>
      <c r="C13" s="60">
        <f>VLOOKUP($A13,'Return Data'!$B$7:$R$2292,4,0)</f>
        <v>24.313600000000001</v>
      </c>
      <c r="D13" s="60">
        <f>VLOOKUP($A13,'Return Data'!$B$7:$R$2292,10,0)</f>
        <v>11.1615</v>
      </c>
      <c r="E13" s="61">
        <f t="shared" si="0"/>
        <v>1</v>
      </c>
      <c r="F13" s="60">
        <f>VLOOKUP($A13,'Return Data'!$B$7:$R$2292,11,0)</f>
        <v>5.5522999999999998</v>
      </c>
      <c r="G13" s="61">
        <f t="shared" si="1"/>
        <v>1</v>
      </c>
      <c r="H13" s="60">
        <f>VLOOKUP($A13,'Return Data'!$B$7:$R$2292,12,0)</f>
        <v>3.7743000000000002</v>
      </c>
      <c r="I13" s="61">
        <f t="shared" si="2"/>
        <v>3</v>
      </c>
      <c r="J13" s="60">
        <f>VLOOKUP($A13,'Return Data'!$B$7:$R$2292,13,0)</f>
        <v>5.1734999999999998</v>
      </c>
      <c r="K13" s="61">
        <f t="shared" si="3"/>
        <v>6</v>
      </c>
      <c r="L13" s="60">
        <f>VLOOKUP($A13,'Return Data'!$B$7:$R$2292,17,0)</f>
        <v>9.2462999999999997</v>
      </c>
      <c r="M13" s="61">
        <f t="shared" si="4"/>
        <v>7</v>
      </c>
      <c r="N13" s="60">
        <f>VLOOKUP($A13,'Return Data'!$B$7:$R$2292,14,0)</f>
        <v>9.4149999999999991</v>
      </c>
      <c r="O13" s="61">
        <f t="shared" si="5"/>
        <v>7</v>
      </c>
      <c r="P13" s="60">
        <f>VLOOKUP($A13,'Return Data'!$B$7:$R$2292,15,0)</f>
        <v>7.8743999999999996</v>
      </c>
      <c r="Q13" s="61">
        <f t="shared" si="6"/>
        <v>6</v>
      </c>
      <c r="R13" s="60">
        <f>VLOOKUP($A13,'Return Data'!$B$7:$R$2292,16,0)</f>
        <v>9.2225000000000001</v>
      </c>
      <c r="S13" s="62">
        <f t="shared" si="7"/>
        <v>7</v>
      </c>
    </row>
    <row r="14" spans="1:20" x14ac:dyDescent="0.3">
      <c r="A14" s="58" t="s">
        <v>1182</v>
      </c>
      <c r="B14" s="59">
        <f>VLOOKUP($A14,'Return Data'!$B$7:$R$2292,3,0)</f>
        <v>44777</v>
      </c>
      <c r="C14" s="60">
        <f>VLOOKUP($A14,'Return Data'!$B$7:$R$2292,4,0)</f>
        <v>40.767400000000002</v>
      </c>
      <c r="D14" s="60">
        <f>VLOOKUP($A14,'Return Data'!$B$7:$R$2292,10,0)</f>
        <v>1.8566</v>
      </c>
      <c r="E14" s="61">
        <f t="shared" si="0"/>
        <v>7</v>
      </c>
      <c r="F14" s="60">
        <f>VLOOKUP($A14,'Return Data'!$B$7:$R$2292,11,0)</f>
        <v>1.9330000000000001</v>
      </c>
      <c r="G14" s="61">
        <f t="shared" si="1"/>
        <v>3</v>
      </c>
      <c r="H14" s="60">
        <f>VLOOKUP($A14,'Return Data'!$B$7:$R$2292,12,0)</f>
        <v>1.893</v>
      </c>
      <c r="I14" s="61">
        <f t="shared" si="2"/>
        <v>5</v>
      </c>
      <c r="J14" s="60">
        <f>VLOOKUP($A14,'Return Data'!$B$7:$R$2292,13,0)</f>
        <v>5.4268000000000001</v>
      </c>
      <c r="K14" s="61">
        <f t="shared" si="3"/>
        <v>5</v>
      </c>
      <c r="L14" s="60">
        <f>VLOOKUP($A14,'Return Data'!$B$7:$R$2292,17,0)</f>
        <v>11.8195</v>
      </c>
      <c r="M14" s="61">
        <f t="shared" si="4"/>
        <v>5</v>
      </c>
      <c r="N14" s="60">
        <f>VLOOKUP($A14,'Return Data'!$B$7:$R$2292,14,0)</f>
        <v>12.4938</v>
      </c>
      <c r="O14" s="61">
        <f t="shared" si="5"/>
        <v>5</v>
      </c>
      <c r="P14" s="60">
        <f>VLOOKUP($A14,'Return Data'!$B$7:$R$2292,15,0)</f>
        <v>9.7048000000000005</v>
      </c>
      <c r="Q14" s="61">
        <f t="shared" si="6"/>
        <v>5</v>
      </c>
      <c r="R14" s="60">
        <f>VLOOKUP($A14,'Return Data'!$B$7:$R$2292,16,0)</f>
        <v>10.8277</v>
      </c>
      <c r="S14" s="62">
        <f t="shared" si="7"/>
        <v>5</v>
      </c>
    </row>
    <row r="15" spans="1:20" x14ac:dyDescent="0.3">
      <c r="A15" s="58" t="s">
        <v>1184</v>
      </c>
      <c r="B15" s="59">
        <f>VLOOKUP($A15,'Return Data'!$B$7:$R$2292,3,0)</f>
        <v>44777</v>
      </c>
      <c r="C15" s="60">
        <f>VLOOKUP($A15,'Return Data'!$B$7:$R$2292,4,0)</f>
        <v>16.212800000000001</v>
      </c>
      <c r="D15" s="60">
        <f>VLOOKUP($A15,'Return Data'!$B$7:$R$2292,10,0)</f>
        <v>2.6985000000000001</v>
      </c>
      <c r="E15" s="61">
        <f t="shared" si="0"/>
        <v>5</v>
      </c>
      <c r="F15" s="60">
        <f>VLOOKUP($A15,'Return Data'!$B$7:$R$2292,11,0)</f>
        <v>0.5907</v>
      </c>
      <c r="G15" s="61">
        <f t="shared" si="1"/>
        <v>5</v>
      </c>
      <c r="H15" s="60">
        <f>VLOOKUP($A15,'Return Data'!$B$7:$R$2292,12,0)</f>
        <v>1.8341000000000001</v>
      </c>
      <c r="I15" s="61">
        <f t="shared" si="2"/>
        <v>6</v>
      </c>
      <c r="J15" s="60">
        <f>VLOOKUP($A15,'Return Data'!$B$7:$R$2292,13,0)</f>
        <v>7.4257</v>
      </c>
      <c r="K15" s="61">
        <f t="shared" si="3"/>
        <v>3</v>
      </c>
      <c r="L15" s="60"/>
      <c r="M15" s="61"/>
      <c r="N15" s="60"/>
      <c r="O15" s="61"/>
      <c r="P15" s="60"/>
      <c r="Q15" s="61"/>
      <c r="R15" s="60">
        <f>VLOOKUP($A15,'Return Data'!$B$7:$R$2292,16,0)</f>
        <v>22.109000000000002</v>
      </c>
      <c r="S15" s="62">
        <f t="shared" si="7"/>
        <v>1</v>
      </c>
    </row>
    <row r="16" spans="1:20" x14ac:dyDescent="0.3">
      <c r="A16" s="58" t="s">
        <v>1186</v>
      </c>
      <c r="B16" s="59">
        <f>VLOOKUP($A16,'Return Data'!$B$7:$R$2292,3,0)</f>
        <v>44777</v>
      </c>
      <c r="C16" s="60">
        <f>VLOOKUP($A16,'Return Data'!$B$7:$R$2292,4,0)</f>
        <v>47.378500000000003</v>
      </c>
      <c r="D16" s="60">
        <f>VLOOKUP($A16,'Return Data'!$B$7:$R$2292,10,0)</f>
        <v>3.2812000000000001</v>
      </c>
      <c r="E16" s="61">
        <f t="shared" si="0"/>
        <v>3</v>
      </c>
      <c r="F16" s="60">
        <f>VLOOKUP($A16,'Return Data'!$B$7:$R$2292,11,0)</f>
        <v>0.16489999999999999</v>
      </c>
      <c r="G16" s="61">
        <f t="shared" si="1"/>
        <v>6</v>
      </c>
      <c r="H16" s="60">
        <f>VLOOKUP($A16,'Return Data'!$B$7:$R$2292,12,0)</f>
        <v>-1.6899999999999998E-2</v>
      </c>
      <c r="I16" s="61">
        <f t="shared" si="2"/>
        <v>8</v>
      </c>
      <c r="J16" s="60">
        <f>VLOOKUP($A16,'Return Data'!$B$7:$R$2292,13,0)</f>
        <v>3.7351000000000001</v>
      </c>
      <c r="K16" s="61">
        <f t="shared" si="3"/>
        <v>7</v>
      </c>
      <c r="L16" s="60">
        <f>VLOOKUP($A16,'Return Data'!$B$7:$R$2292,17,0)</f>
        <v>11.744</v>
      </c>
      <c r="M16" s="61">
        <f>RANK(L16,L$8:L$16,0)</f>
        <v>6</v>
      </c>
      <c r="N16" s="60">
        <f>VLOOKUP($A16,'Return Data'!$B$7:$R$2292,14,0)</f>
        <v>10.9503</v>
      </c>
      <c r="O16" s="61">
        <f>RANK(N16,N$8:N$16,0)</f>
        <v>6</v>
      </c>
      <c r="P16" s="60">
        <f>VLOOKUP($A16,'Return Data'!$B$7:$R$2292,15,0)</f>
        <v>7.3619000000000003</v>
      </c>
      <c r="Q16" s="61">
        <f>RANK(P16,P$8:P$16,0)</f>
        <v>7</v>
      </c>
      <c r="R16" s="60">
        <f>VLOOKUP($A16,'Return Data'!$B$7:$R$2292,16,0)</f>
        <v>7.5246000000000004</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3.256588888888889</v>
      </c>
      <c r="E18" s="69"/>
      <c r="F18" s="70">
        <f>AVERAGE(F8:F16)</f>
        <v>0.94214444444444423</v>
      </c>
      <c r="G18" s="69"/>
      <c r="H18" s="70">
        <f>AVERAGE(H8:H16)</f>
        <v>2.1103555555555555</v>
      </c>
      <c r="I18" s="69"/>
      <c r="J18" s="70">
        <f>AVERAGE(J8:J16)</f>
        <v>6.7047333333333334</v>
      </c>
      <c r="K18" s="69"/>
      <c r="L18" s="70">
        <f>AVERAGE(L8:L16)</f>
        <v>17.307850000000002</v>
      </c>
      <c r="M18" s="69"/>
      <c r="N18" s="70">
        <f>AVERAGE(N8:N16)</f>
        <v>14.684762499999998</v>
      </c>
      <c r="O18" s="69"/>
      <c r="P18" s="70">
        <f>AVERAGE(P8:P16)</f>
        <v>10.078387500000002</v>
      </c>
      <c r="Q18" s="69"/>
      <c r="R18" s="70">
        <f>AVERAGE(R8:R16)</f>
        <v>11.160133333333336</v>
      </c>
      <c r="S18" s="71"/>
    </row>
    <row r="19" spans="1:19" x14ac:dyDescent="0.3">
      <c r="A19" s="68" t="s">
        <v>28</v>
      </c>
      <c r="B19" s="69"/>
      <c r="C19" s="69"/>
      <c r="D19" s="70">
        <f>MIN(D8:D16)</f>
        <v>0</v>
      </c>
      <c r="E19" s="69"/>
      <c r="F19" s="70">
        <f>MIN(F8:F16)</f>
        <v>-3.2757999999999998</v>
      </c>
      <c r="G19" s="69"/>
      <c r="H19" s="70">
        <f>MIN(H8:H16)</f>
        <v>-4.0589000000000004</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11.1615</v>
      </c>
      <c r="E20" s="73"/>
      <c r="F20" s="74">
        <f>MAX(F8:F16)</f>
        <v>5.5522999999999998</v>
      </c>
      <c r="G20" s="73"/>
      <c r="H20" s="74">
        <f>MAX(H8:H16)</f>
        <v>6.4886999999999997</v>
      </c>
      <c r="I20" s="73"/>
      <c r="J20" s="74">
        <f>MAX(J8:J16)</f>
        <v>18.1463</v>
      </c>
      <c r="K20" s="73"/>
      <c r="L20" s="74">
        <f>MAX(L8:L16)</f>
        <v>36.095399999999998</v>
      </c>
      <c r="M20" s="73"/>
      <c r="N20" s="74">
        <f>MAX(N8:N16)</f>
        <v>30.115200000000002</v>
      </c>
      <c r="O20" s="73"/>
      <c r="P20" s="74">
        <f>MAX(P8:P16)</f>
        <v>18.646999999999998</v>
      </c>
      <c r="Q20" s="73"/>
      <c r="R20" s="74">
        <f>MAX(R8:R16)</f>
        <v>22.109000000000002</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44777</v>
      </c>
      <c r="C8" s="60">
        <f>VLOOKUP($A8,'Return Data'!$B$7:$R$2292,4,0)</f>
        <v>286.99970000000002</v>
      </c>
      <c r="D8" s="60">
        <f>VLOOKUP($A8,'Return Data'!$B$7:$R$2292,5,0)</f>
        <v>5.2914000000000003</v>
      </c>
      <c r="E8" s="61">
        <f>RANK(D8,D$8:D$14,0)</f>
        <v>5</v>
      </c>
      <c r="F8" s="60">
        <f>VLOOKUP($A8,'Return Data'!$B$7:$R$2292,6,0)</f>
        <v>5.6451000000000002</v>
      </c>
      <c r="G8" s="61">
        <f>RANK(F8,F$8:F$14,0)</f>
        <v>4</v>
      </c>
      <c r="H8" s="60">
        <f>VLOOKUP($A8,'Return Data'!$B$7:$R$2292,7,0)</f>
        <v>8.0427999999999997</v>
      </c>
      <c r="I8" s="61">
        <f>RANK(H8,H$8:H$14,0)</f>
        <v>4</v>
      </c>
      <c r="J8" s="60">
        <f>VLOOKUP($A8,'Return Data'!$B$7:$R$2292,8,0)</f>
        <v>7.1185999999999998</v>
      </c>
      <c r="K8" s="61">
        <f>RANK(J8,J$8:J$14,0)</f>
        <v>3</v>
      </c>
      <c r="L8" s="60">
        <f>VLOOKUP($A8,'Return Data'!$B$7:$R$2292,9,0)</f>
        <v>6.6311</v>
      </c>
      <c r="M8" s="61">
        <f>RANK(L8,L$8:L$14,0)</f>
        <v>4</v>
      </c>
      <c r="N8" s="60">
        <f>VLOOKUP($A8,'Return Data'!$B$7:$R$2292,10,0)</f>
        <v>4.7763999999999998</v>
      </c>
      <c r="O8" s="61">
        <f>RANK(N8,N$8:N$14,0)</f>
        <v>1</v>
      </c>
      <c r="P8" s="60">
        <f>VLOOKUP($A8,'Return Data'!$B$7:$R$2292,11,0)</f>
        <v>4.4134000000000002</v>
      </c>
      <c r="Q8" s="61">
        <f>RANK(P8,P$8:P$14,0)</f>
        <v>1</v>
      </c>
      <c r="R8" s="60">
        <f>VLOOKUP($A8,'Return Data'!$B$7:$R$2292,12,0)</f>
        <v>4.0491999999999999</v>
      </c>
      <c r="S8" s="61">
        <f>RANK(R8,R$8:R$14,0)</f>
        <v>1</v>
      </c>
      <c r="T8" s="60">
        <f>VLOOKUP($A8,'Return Data'!$B$7:$R$2292,13,0)</f>
        <v>3.8519000000000001</v>
      </c>
      <c r="U8" s="61">
        <f>RANK(T8,T$8:T$14,0)</f>
        <v>1</v>
      </c>
      <c r="V8" s="60">
        <f>VLOOKUP($A8,'Return Data'!$B$7:$R$2292,17,0)</f>
        <v>4.4795999999999996</v>
      </c>
      <c r="W8" s="61">
        <f>RANK(V8,V$8:V$14,0)</f>
        <v>4</v>
      </c>
      <c r="X8" s="60">
        <f>VLOOKUP($A8,'Return Data'!$B$7:$R$2292,14,0)</f>
        <v>6.0823</v>
      </c>
      <c r="Y8" s="61">
        <f>RANK(X8,X$8:X$14,0)</f>
        <v>4</v>
      </c>
      <c r="Z8" s="60">
        <f>VLOOKUP($A8,'Return Data'!$B$7:$R$2292,16,0)</f>
        <v>8.0511999999999997</v>
      </c>
      <c r="AA8" s="62">
        <f>RANK(Z8,Z$8:Z$14,0)</f>
        <v>2</v>
      </c>
    </row>
    <row r="9" spans="1:27" x14ac:dyDescent="0.3">
      <c r="A9" s="58" t="s">
        <v>774</v>
      </c>
      <c r="B9" s="59">
        <f>VLOOKUP($A9,'Return Data'!$B$7:$R$2292,3,0)</f>
        <v>44777</v>
      </c>
      <c r="C9" s="60">
        <f>VLOOKUP($A9,'Return Data'!$B$7:$R$2292,4,0)</f>
        <v>34.977899999999998</v>
      </c>
      <c r="D9" s="60">
        <f>VLOOKUP($A9,'Return Data'!$B$7:$R$2292,5,0)</f>
        <v>12.5265</v>
      </c>
      <c r="E9" s="61">
        <f t="shared" ref="E9:E14" si="0">RANK(D9,D$8:D$14,0)</f>
        <v>2</v>
      </c>
      <c r="F9" s="60">
        <f>VLOOKUP($A9,'Return Data'!$B$7:$R$2292,6,0)</f>
        <v>-1.2521</v>
      </c>
      <c r="G9" s="61">
        <f t="shared" ref="G9:G14" si="1">RANK(F9,F$8:F$14,0)</f>
        <v>6</v>
      </c>
      <c r="H9" s="60">
        <f>VLOOKUP($A9,'Return Data'!$B$7:$R$2292,7,0)</f>
        <v>8.2568000000000001</v>
      </c>
      <c r="I9" s="61">
        <f t="shared" ref="I9:I14" si="2">RANK(H9,H$8:H$14,0)</f>
        <v>3</v>
      </c>
      <c r="J9" s="60">
        <f>VLOOKUP($A9,'Return Data'!$B$7:$R$2292,8,0)</f>
        <v>7.6775000000000002</v>
      </c>
      <c r="K9" s="61">
        <f t="shared" ref="K9:K14" si="3">RANK(J9,J$8:J$14,0)</f>
        <v>2</v>
      </c>
      <c r="L9" s="60">
        <f>VLOOKUP($A9,'Return Data'!$B$7:$R$2292,9,0)</f>
        <v>6.5464000000000002</v>
      </c>
      <c r="M9" s="61">
        <f t="shared" ref="M9:M14" si="4">RANK(L9,L$8:L$14,0)</f>
        <v>5</v>
      </c>
      <c r="N9" s="60">
        <f>VLOOKUP($A9,'Return Data'!$B$7:$R$2292,10,0)</f>
        <v>3.2119</v>
      </c>
      <c r="O9" s="61">
        <f t="shared" ref="O9:O14" si="5">RANK(N9,N$8:N$14,0)</f>
        <v>6</v>
      </c>
      <c r="P9" s="60">
        <f>VLOOKUP($A9,'Return Data'!$B$7:$R$2292,11,0)</f>
        <v>3.4420000000000002</v>
      </c>
      <c r="Q9" s="61">
        <f t="shared" ref="Q9:Q14" si="6">RANK(P9,P$8:P$14,0)</f>
        <v>2</v>
      </c>
      <c r="R9" s="60">
        <f>VLOOKUP($A9,'Return Data'!$B$7:$R$2292,12,0)</f>
        <v>3.1217000000000001</v>
      </c>
      <c r="S9" s="61">
        <f t="shared" ref="S9:S14" si="7">RANK(R9,R$8:R$14,0)</f>
        <v>4</v>
      </c>
      <c r="T9" s="60">
        <f>VLOOKUP($A9,'Return Data'!$B$7:$R$2292,13,0)</f>
        <v>3.3982999999999999</v>
      </c>
      <c r="U9" s="61">
        <f t="shared" ref="U9:U14" si="8">RANK(T9,T$8:T$14,0)</f>
        <v>3</v>
      </c>
      <c r="V9" s="60">
        <f>VLOOKUP($A9,'Return Data'!$B$7:$R$2292,17,0)</f>
        <v>4.2767999999999997</v>
      </c>
      <c r="W9" s="61">
        <f t="shared" ref="W9:W13" si="9">RANK(V9,V$8:V$14,0)</f>
        <v>5</v>
      </c>
      <c r="X9" s="60">
        <f>VLOOKUP($A9,'Return Data'!$B$7:$R$2292,14,0)</f>
        <v>5.2868000000000004</v>
      </c>
      <c r="Y9" s="61">
        <f t="shared" ref="Y9:Y13" si="10">RANK(X9,X$8:X$14,0)</f>
        <v>5</v>
      </c>
      <c r="Z9" s="60">
        <f>VLOOKUP($A9,'Return Data'!$B$7:$R$2292,16,0)</f>
        <v>6.6955999999999998</v>
      </c>
      <c r="AA9" s="62">
        <f t="shared" ref="AA9:AA14" si="11">RANK(Z9,Z$8:Z$14,0)</f>
        <v>5</v>
      </c>
    </row>
    <row r="10" spans="1:27" x14ac:dyDescent="0.3">
      <c r="A10" s="58" t="s">
        <v>776</v>
      </c>
      <c r="B10" s="59">
        <f>VLOOKUP($A10,'Return Data'!$B$7:$R$2292,3,0)</f>
        <v>44777</v>
      </c>
      <c r="C10" s="60">
        <f>VLOOKUP($A10,'Return Data'!$B$7:$R$2292,4,0)</f>
        <v>40.463200000000001</v>
      </c>
      <c r="D10" s="60">
        <f>VLOOKUP($A10,'Return Data'!$B$7:$R$2292,5,0)</f>
        <v>10.015499999999999</v>
      </c>
      <c r="E10" s="61">
        <f t="shared" si="0"/>
        <v>4</v>
      </c>
      <c r="F10" s="60">
        <f>VLOOKUP($A10,'Return Data'!$B$7:$R$2292,6,0)</f>
        <v>7.4916999999999998</v>
      </c>
      <c r="G10" s="61">
        <f t="shared" si="1"/>
        <v>2</v>
      </c>
      <c r="H10" s="60">
        <f>VLOOKUP($A10,'Return Data'!$B$7:$R$2292,7,0)</f>
        <v>7.9889999999999999</v>
      </c>
      <c r="I10" s="61">
        <f t="shared" si="2"/>
        <v>5</v>
      </c>
      <c r="J10" s="60">
        <f>VLOOKUP($A10,'Return Data'!$B$7:$R$2292,8,0)</f>
        <v>6.9255000000000004</v>
      </c>
      <c r="K10" s="61">
        <f t="shared" si="3"/>
        <v>4</v>
      </c>
      <c r="L10" s="60">
        <f>VLOOKUP($A10,'Return Data'!$B$7:$R$2292,9,0)</f>
        <v>7.7236000000000002</v>
      </c>
      <c r="M10" s="61">
        <f t="shared" si="4"/>
        <v>3</v>
      </c>
      <c r="N10" s="60">
        <f>VLOOKUP($A10,'Return Data'!$B$7:$R$2292,10,0)</f>
        <v>3.7342</v>
      </c>
      <c r="O10" s="61">
        <f t="shared" si="5"/>
        <v>5</v>
      </c>
      <c r="P10" s="60">
        <f>VLOOKUP($A10,'Return Data'!$B$7:$R$2292,11,0)</f>
        <v>3.3227000000000002</v>
      </c>
      <c r="Q10" s="61">
        <f t="shared" si="6"/>
        <v>4</v>
      </c>
      <c r="R10" s="60">
        <f>VLOOKUP($A10,'Return Data'!$B$7:$R$2292,12,0)</f>
        <v>3.1434000000000002</v>
      </c>
      <c r="S10" s="61">
        <f t="shared" si="7"/>
        <v>3</v>
      </c>
      <c r="T10" s="60">
        <f>VLOOKUP($A10,'Return Data'!$B$7:$R$2292,13,0)</f>
        <v>3.4165999999999999</v>
      </c>
      <c r="U10" s="61">
        <f t="shared" si="8"/>
        <v>2</v>
      </c>
      <c r="V10" s="60">
        <f>VLOOKUP($A10,'Return Data'!$B$7:$R$2292,17,0)</f>
        <v>4.8070000000000004</v>
      </c>
      <c r="W10" s="61">
        <f t="shared" si="9"/>
        <v>1</v>
      </c>
      <c r="X10" s="60">
        <f>VLOOKUP($A10,'Return Data'!$B$7:$R$2292,14,0)</f>
        <v>6.2797999999999998</v>
      </c>
      <c r="Y10" s="61">
        <f t="shared" si="10"/>
        <v>3</v>
      </c>
      <c r="Z10" s="60">
        <f>VLOOKUP($A10,'Return Data'!$B$7:$R$2292,16,0)</f>
        <v>7.8304</v>
      </c>
      <c r="AA10" s="62">
        <f t="shared" si="11"/>
        <v>4</v>
      </c>
    </row>
    <row r="11" spans="1:27" x14ac:dyDescent="0.3">
      <c r="A11" s="58" t="s">
        <v>778</v>
      </c>
      <c r="B11" s="59">
        <f>VLOOKUP($A11,'Return Data'!$B$7:$R$2292,3,0)</f>
        <v>44777</v>
      </c>
      <c r="C11" s="60">
        <f>VLOOKUP($A11,'Return Data'!$B$7:$R$2292,4,0)</f>
        <v>362.14679999999998</v>
      </c>
      <c r="D11" s="60">
        <f>VLOOKUP($A11,'Return Data'!$B$7:$R$2292,5,0)</f>
        <v>-21.485399999999998</v>
      </c>
      <c r="E11" s="61">
        <f t="shared" si="0"/>
        <v>7</v>
      </c>
      <c r="F11" s="60">
        <f>VLOOKUP($A11,'Return Data'!$B$7:$R$2292,6,0)</f>
        <v>-6.0811999999999999</v>
      </c>
      <c r="G11" s="61">
        <f t="shared" si="1"/>
        <v>7</v>
      </c>
      <c r="H11" s="60">
        <f>VLOOKUP($A11,'Return Data'!$B$7:$R$2292,7,0)</f>
        <v>-3.4706000000000001</v>
      </c>
      <c r="I11" s="61">
        <f t="shared" si="2"/>
        <v>7</v>
      </c>
      <c r="J11" s="60">
        <f>VLOOKUP($A11,'Return Data'!$B$7:$R$2292,8,0)</f>
        <v>4.9111000000000002</v>
      </c>
      <c r="K11" s="61">
        <f t="shared" si="3"/>
        <v>7</v>
      </c>
      <c r="L11" s="60">
        <f>VLOOKUP($A11,'Return Data'!$B$7:$R$2292,9,0)</f>
        <v>8.1373999999999995</v>
      </c>
      <c r="M11" s="61">
        <f t="shared" si="4"/>
        <v>2</v>
      </c>
      <c r="N11" s="60">
        <f>VLOOKUP($A11,'Return Data'!$B$7:$R$2292,10,0)</f>
        <v>1.5469999999999999</v>
      </c>
      <c r="O11" s="61">
        <f t="shared" si="5"/>
        <v>7</v>
      </c>
      <c r="P11" s="60">
        <f>VLOOKUP($A11,'Return Data'!$B$7:$R$2292,11,0)</f>
        <v>2.2759</v>
      </c>
      <c r="Q11" s="61">
        <f t="shared" si="6"/>
        <v>7</v>
      </c>
      <c r="R11" s="60">
        <f>VLOOKUP($A11,'Return Data'!$B$7:$R$2292,12,0)</f>
        <v>1.6878</v>
      </c>
      <c r="S11" s="61">
        <f t="shared" si="7"/>
        <v>7</v>
      </c>
      <c r="T11" s="60">
        <f>VLOOKUP($A11,'Return Data'!$B$7:$R$2292,13,0)</f>
        <v>2.5653999999999999</v>
      </c>
      <c r="U11" s="61">
        <f t="shared" si="8"/>
        <v>7</v>
      </c>
      <c r="V11" s="60">
        <f>VLOOKUP($A11,'Return Data'!$B$7:$R$2292,17,0)</f>
        <v>4.7183999999999999</v>
      </c>
      <c r="W11" s="61">
        <f t="shared" si="9"/>
        <v>2</v>
      </c>
      <c r="X11" s="60">
        <f>VLOOKUP($A11,'Return Data'!$B$7:$R$2292,14,0)</f>
        <v>6.4795999999999996</v>
      </c>
      <c r="Y11" s="61">
        <f t="shared" si="10"/>
        <v>2</v>
      </c>
      <c r="Z11" s="60">
        <f>VLOOKUP($A11,'Return Data'!$B$7:$R$2292,16,0)</f>
        <v>8.1620000000000008</v>
      </c>
      <c r="AA11" s="62">
        <f t="shared" si="11"/>
        <v>1</v>
      </c>
    </row>
    <row r="12" spans="1:27" x14ac:dyDescent="0.3">
      <c r="A12" s="58" t="s">
        <v>779</v>
      </c>
      <c r="B12" s="59">
        <f>VLOOKUP($A12,'Return Data'!$B$7:$R$2292,3,0)</f>
        <v>44777</v>
      </c>
      <c r="C12" s="60">
        <f>VLOOKUP($A12,'Return Data'!$B$7:$R$2292,4,0)</f>
        <v>1231.4724000000001</v>
      </c>
      <c r="D12" s="60">
        <f>VLOOKUP($A12,'Return Data'!$B$7:$R$2292,5,0)</f>
        <v>13.568</v>
      </c>
      <c r="E12" s="61">
        <f t="shared" si="0"/>
        <v>1</v>
      </c>
      <c r="F12" s="60">
        <f>VLOOKUP($A12,'Return Data'!$B$7:$R$2292,6,0)</f>
        <v>4.2912999999999997</v>
      </c>
      <c r="G12" s="61">
        <f t="shared" si="1"/>
        <v>5</v>
      </c>
      <c r="H12" s="60">
        <f>VLOOKUP($A12,'Return Data'!$B$7:$R$2292,7,0)</f>
        <v>9.0764999999999993</v>
      </c>
      <c r="I12" s="61">
        <f t="shared" si="2"/>
        <v>1</v>
      </c>
      <c r="J12" s="60">
        <f>VLOOKUP($A12,'Return Data'!$B$7:$R$2292,8,0)</f>
        <v>9.4681999999999995</v>
      </c>
      <c r="K12" s="61">
        <f t="shared" si="3"/>
        <v>1</v>
      </c>
      <c r="L12" s="60">
        <f>VLOOKUP($A12,'Return Data'!$B$7:$R$2292,9,0)</f>
        <v>8.516</v>
      </c>
      <c r="M12" s="61">
        <f t="shared" si="4"/>
        <v>1</v>
      </c>
      <c r="N12" s="60">
        <f>VLOOKUP($A12,'Return Data'!$B$7:$R$2292,10,0)</f>
        <v>4.4183000000000003</v>
      </c>
      <c r="O12" s="61">
        <f t="shared" si="5"/>
        <v>2</v>
      </c>
      <c r="P12" s="60">
        <f>VLOOKUP($A12,'Return Data'!$B$7:$R$2292,11,0)</f>
        <v>2.6375000000000002</v>
      </c>
      <c r="Q12" s="61">
        <f t="shared" si="6"/>
        <v>6</v>
      </c>
      <c r="R12" s="60">
        <f>VLOOKUP($A12,'Return Data'!$B$7:$R$2292,12,0)</f>
        <v>2.5623</v>
      </c>
      <c r="S12" s="61">
        <f t="shared" si="7"/>
        <v>6</v>
      </c>
      <c r="T12" s="60">
        <f>VLOOKUP($A12,'Return Data'!$B$7:$R$2292,13,0)</f>
        <v>3.2159</v>
      </c>
      <c r="U12" s="61">
        <f t="shared" si="8"/>
        <v>5</v>
      </c>
      <c r="V12" s="60"/>
      <c r="W12" s="61"/>
      <c r="X12" s="60"/>
      <c r="Y12" s="61"/>
      <c r="Z12" s="60">
        <f>VLOOKUP($A12,'Return Data'!$B$7:$R$2292,16,0)</f>
        <v>6.6639999999999997</v>
      </c>
      <c r="AA12" s="62">
        <f t="shared" si="11"/>
        <v>6</v>
      </c>
    </row>
    <row r="13" spans="1:27" x14ac:dyDescent="0.3">
      <c r="A13" s="58" t="s">
        <v>782</v>
      </c>
      <c r="B13" s="59">
        <f>VLOOKUP($A13,'Return Data'!$B$7:$R$2292,3,0)</f>
        <v>44777</v>
      </c>
      <c r="C13" s="60">
        <f>VLOOKUP($A13,'Return Data'!$B$7:$R$2292,4,0)</f>
        <v>38.037300000000002</v>
      </c>
      <c r="D13" s="60">
        <f>VLOOKUP($A13,'Return Data'!$B$7:$R$2292,5,0)</f>
        <v>12.094799999999999</v>
      </c>
      <c r="E13" s="61">
        <f t="shared" si="0"/>
        <v>3</v>
      </c>
      <c r="F13" s="60">
        <f>VLOOKUP($A13,'Return Data'!$B$7:$R$2292,6,0)</f>
        <v>8.8026</v>
      </c>
      <c r="G13" s="61">
        <f t="shared" si="1"/>
        <v>1</v>
      </c>
      <c r="H13" s="60">
        <f>VLOOKUP($A13,'Return Data'!$B$7:$R$2292,7,0)</f>
        <v>9.0632000000000001</v>
      </c>
      <c r="I13" s="61">
        <f t="shared" si="2"/>
        <v>2</v>
      </c>
      <c r="J13" s="60">
        <f>VLOOKUP($A13,'Return Data'!$B$7:$R$2292,8,0)</f>
        <v>6.2935999999999996</v>
      </c>
      <c r="K13" s="61">
        <f t="shared" si="3"/>
        <v>5</v>
      </c>
      <c r="L13" s="60">
        <f>VLOOKUP($A13,'Return Data'!$B$7:$R$2292,9,0)</f>
        <v>6.5396000000000001</v>
      </c>
      <c r="M13" s="61">
        <f t="shared" si="4"/>
        <v>6</v>
      </c>
      <c r="N13" s="60">
        <f>VLOOKUP($A13,'Return Data'!$B$7:$R$2292,10,0)</f>
        <v>4.1524999999999999</v>
      </c>
      <c r="O13" s="61">
        <f t="shared" si="5"/>
        <v>4</v>
      </c>
      <c r="P13" s="60">
        <f>VLOOKUP($A13,'Return Data'!$B$7:$R$2292,11,0)</f>
        <v>3.1657000000000002</v>
      </c>
      <c r="Q13" s="61">
        <f t="shared" si="6"/>
        <v>5</v>
      </c>
      <c r="R13" s="60">
        <f>VLOOKUP($A13,'Return Data'!$B$7:$R$2292,12,0)</f>
        <v>3.1776</v>
      </c>
      <c r="S13" s="61">
        <f t="shared" si="7"/>
        <v>2</v>
      </c>
      <c r="T13" s="60">
        <f>VLOOKUP($A13,'Return Data'!$B$7:$R$2292,13,0)</f>
        <v>3.1970999999999998</v>
      </c>
      <c r="U13" s="61">
        <f t="shared" si="8"/>
        <v>6</v>
      </c>
      <c r="V13" s="60">
        <f>VLOOKUP($A13,'Return Data'!$B$7:$R$2292,17,0)</f>
        <v>4.6009000000000002</v>
      </c>
      <c r="W13" s="61">
        <f t="shared" si="9"/>
        <v>3</v>
      </c>
      <c r="X13" s="60">
        <f>VLOOKUP($A13,'Return Data'!$B$7:$R$2292,14,0)</f>
        <v>6.9191000000000003</v>
      </c>
      <c r="Y13" s="61">
        <f t="shared" si="10"/>
        <v>1</v>
      </c>
      <c r="Z13" s="60">
        <f>VLOOKUP($A13,'Return Data'!$B$7:$R$2292,16,0)</f>
        <v>8.0289000000000001</v>
      </c>
      <c r="AA13" s="62">
        <f t="shared" si="11"/>
        <v>3</v>
      </c>
    </row>
    <row r="14" spans="1:27" x14ac:dyDescent="0.3">
      <c r="A14" s="58" t="s">
        <v>783</v>
      </c>
      <c r="B14" s="59">
        <f>VLOOKUP($A14,'Return Data'!$B$7:$R$2292,3,0)</f>
        <v>44777</v>
      </c>
      <c r="C14" s="60">
        <f>VLOOKUP($A14,'Return Data'!$B$7:$R$2292,4,0)</f>
        <v>1271.9917</v>
      </c>
      <c r="D14" s="60">
        <f>VLOOKUP($A14,'Return Data'!$B$7:$R$2292,5,0)</f>
        <v>4.4598000000000004</v>
      </c>
      <c r="E14" s="61">
        <f t="shared" si="0"/>
        <v>6</v>
      </c>
      <c r="F14" s="60">
        <f>VLOOKUP($A14,'Return Data'!$B$7:$R$2292,6,0)</f>
        <v>6.8342000000000001</v>
      </c>
      <c r="G14" s="61">
        <f t="shared" si="1"/>
        <v>3</v>
      </c>
      <c r="H14" s="60">
        <f>VLOOKUP($A14,'Return Data'!$B$7:$R$2292,7,0)</f>
        <v>7.1375999999999999</v>
      </c>
      <c r="I14" s="61">
        <f t="shared" si="2"/>
        <v>6</v>
      </c>
      <c r="J14" s="60">
        <f>VLOOKUP($A14,'Return Data'!$B$7:$R$2292,8,0)</f>
        <v>5.6885000000000003</v>
      </c>
      <c r="K14" s="61">
        <f t="shared" si="3"/>
        <v>6</v>
      </c>
      <c r="L14" s="60">
        <f>VLOOKUP($A14,'Return Data'!$B$7:$R$2292,9,0)</f>
        <v>5.4612999999999996</v>
      </c>
      <c r="M14" s="61">
        <f t="shared" si="4"/>
        <v>7</v>
      </c>
      <c r="N14" s="60">
        <f>VLOOKUP($A14,'Return Data'!$B$7:$R$2292,10,0)</f>
        <v>4.2541000000000002</v>
      </c>
      <c r="O14" s="61">
        <f t="shared" si="5"/>
        <v>3</v>
      </c>
      <c r="P14" s="60">
        <f>VLOOKUP($A14,'Return Data'!$B$7:$R$2292,11,0)</f>
        <v>3.3864999999999998</v>
      </c>
      <c r="Q14" s="61">
        <f t="shared" si="6"/>
        <v>3</v>
      </c>
      <c r="R14" s="60">
        <f>VLOOKUP($A14,'Return Data'!$B$7:$R$2292,12,0)</f>
        <v>3.0282</v>
      </c>
      <c r="S14" s="61">
        <f t="shared" si="7"/>
        <v>5</v>
      </c>
      <c r="T14" s="60">
        <f>VLOOKUP($A14,'Return Data'!$B$7:$R$2292,13,0)</f>
        <v>3.3134999999999999</v>
      </c>
      <c r="U14" s="61">
        <f t="shared" si="8"/>
        <v>4</v>
      </c>
      <c r="V14" s="60">
        <f>VLOOKUP($A14,'Return Data'!$B$7:$R$2292,17,0)</f>
        <v>4.0019999999999998</v>
      </c>
      <c r="W14" s="61">
        <f t="shared" ref="W14" si="12">RANK(V14,V$8:V$14,0)</f>
        <v>6</v>
      </c>
      <c r="X14" s="60"/>
      <c r="Y14" s="61"/>
      <c r="Z14" s="60">
        <f>VLOOKUP($A14,'Return Data'!$B$7:$R$2292,16,0)</f>
        <v>6.5997000000000003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5.2100857142857153</v>
      </c>
      <c r="E16" s="69"/>
      <c r="F16" s="70">
        <f>AVERAGE(F8:F14)</f>
        <v>3.6759428571428567</v>
      </c>
      <c r="G16" s="69"/>
      <c r="H16" s="70">
        <f>AVERAGE(H8:H14)</f>
        <v>6.5850428571428568</v>
      </c>
      <c r="I16" s="69"/>
      <c r="J16" s="70">
        <f>AVERAGE(J8:J14)</f>
        <v>6.8689999999999989</v>
      </c>
      <c r="K16" s="69"/>
      <c r="L16" s="70">
        <f>AVERAGE(L8:L14)</f>
        <v>7.0793428571428567</v>
      </c>
      <c r="M16" s="69"/>
      <c r="N16" s="70">
        <f>AVERAGE(N8:N14)</f>
        <v>3.7277714285714292</v>
      </c>
      <c r="O16" s="69"/>
      <c r="P16" s="70">
        <f>AVERAGE(P8:P14)</f>
        <v>3.2348142857142861</v>
      </c>
      <c r="Q16" s="69"/>
      <c r="R16" s="70">
        <f>AVERAGE(R8:R14)</f>
        <v>2.9671714285714281</v>
      </c>
      <c r="S16" s="69"/>
      <c r="T16" s="70">
        <f>AVERAGE(T8:T14)</f>
        <v>3.2798142857142856</v>
      </c>
      <c r="U16" s="69"/>
      <c r="V16" s="70">
        <f>AVERAGE(V8:V14)</f>
        <v>4.4807833333333331</v>
      </c>
      <c r="W16" s="69"/>
      <c r="X16" s="70">
        <f>AVERAGE(X8:X14)</f>
        <v>6.2095199999999995</v>
      </c>
      <c r="Y16" s="69"/>
      <c r="Z16" s="70">
        <f>AVERAGE(Z8:Z14)</f>
        <v>7.4331142857142867</v>
      </c>
      <c r="AA16" s="71"/>
    </row>
    <row r="17" spans="1:27" x14ac:dyDescent="0.3">
      <c r="A17" s="68" t="s">
        <v>28</v>
      </c>
      <c r="B17" s="69"/>
      <c r="C17" s="69"/>
      <c r="D17" s="70">
        <f>MIN(D8:D14)</f>
        <v>-21.485399999999998</v>
      </c>
      <c r="E17" s="69"/>
      <c r="F17" s="70">
        <f>MIN(F8:F14)</f>
        <v>-6.0811999999999999</v>
      </c>
      <c r="G17" s="69"/>
      <c r="H17" s="70">
        <f>MIN(H8:H14)</f>
        <v>-3.4706000000000001</v>
      </c>
      <c r="I17" s="69"/>
      <c r="J17" s="70">
        <f>MIN(J8:J14)</f>
        <v>4.9111000000000002</v>
      </c>
      <c r="K17" s="69"/>
      <c r="L17" s="70">
        <f>MIN(L8:L14)</f>
        <v>5.4612999999999996</v>
      </c>
      <c r="M17" s="69"/>
      <c r="N17" s="70">
        <f>MIN(N8:N14)</f>
        <v>1.5469999999999999</v>
      </c>
      <c r="O17" s="69"/>
      <c r="P17" s="70">
        <f>MIN(P8:P14)</f>
        <v>2.2759</v>
      </c>
      <c r="Q17" s="69"/>
      <c r="R17" s="70">
        <f>MIN(R8:R14)</f>
        <v>1.6878</v>
      </c>
      <c r="S17" s="69"/>
      <c r="T17" s="70">
        <f>MIN(T8:T14)</f>
        <v>2.5653999999999999</v>
      </c>
      <c r="U17" s="69"/>
      <c r="V17" s="70">
        <f>MIN(V8:V14)</f>
        <v>4.0019999999999998</v>
      </c>
      <c r="W17" s="69"/>
      <c r="X17" s="70">
        <f>MIN(X8:X14)</f>
        <v>5.2868000000000004</v>
      </c>
      <c r="Y17" s="69"/>
      <c r="Z17" s="70">
        <f>MIN(Z8:Z14)</f>
        <v>6.5997000000000003</v>
      </c>
      <c r="AA17" s="71"/>
    </row>
    <row r="18" spans="1:27" ht="15" thickBot="1" x14ac:dyDescent="0.35">
      <c r="A18" s="72" t="s">
        <v>29</v>
      </c>
      <c r="B18" s="73"/>
      <c r="C18" s="73"/>
      <c r="D18" s="74">
        <f>MAX(D8:D14)</f>
        <v>13.568</v>
      </c>
      <c r="E18" s="73"/>
      <c r="F18" s="74">
        <f>MAX(F8:F14)</f>
        <v>8.8026</v>
      </c>
      <c r="G18" s="73"/>
      <c r="H18" s="74">
        <f>MAX(H8:H14)</f>
        <v>9.0764999999999993</v>
      </c>
      <c r="I18" s="73"/>
      <c r="J18" s="74">
        <f>MAX(J8:J14)</f>
        <v>9.4681999999999995</v>
      </c>
      <c r="K18" s="73"/>
      <c r="L18" s="74">
        <f>MAX(L8:L14)</f>
        <v>8.516</v>
      </c>
      <c r="M18" s="73"/>
      <c r="N18" s="74">
        <f>MAX(N8:N14)</f>
        <v>4.7763999999999998</v>
      </c>
      <c r="O18" s="73"/>
      <c r="P18" s="74">
        <f>MAX(P8:P14)</f>
        <v>4.4134000000000002</v>
      </c>
      <c r="Q18" s="73"/>
      <c r="R18" s="74">
        <f>MAX(R8:R14)</f>
        <v>4.0491999999999999</v>
      </c>
      <c r="S18" s="73"/>
      <c r="T18" s="74">
        <f>MAX(T8:T14)</f>
        <v>3.8519000000000001</v>
      </c>
      <c r="U18" s="73"/>
      <c r="V18" s="74">
        <f>MAX(V8:V14)</f>
        <v>4.8070000000000004</v>
      </c>
      <c r="W18" s="73"/>
      <c r="X18" s="74">
        <f>MAX(X8:X14)</f>
        <v>6.9191000000000003</v>
      </c>
      <c r="Y18" s="73"/>
      <c r="Z18" s="74">
        <f>MAX(Z8:Z14)</f>
        <v>8.1620000000000008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44777</v>
      </c>
      <c r="C8" s="60">
        <f>VLOOKUP($A8,'Return Data'!$B$7:$R$2292,4,0)</f>
        <v>281.05180000000001</v>
      </c>
      <c r="D8" s="60">
        <f>VLOOKUP($A8,'Return Data'!$B$7:$R$2292,5,0)</f>
        <v>5.0655999999999999</v>
      </c>
      <c r="E8" s="61">
        <f>RANK(D8,D$8:D$14,0)</f>
        <v>5</v>
      </c>
      <c r="F8" s="60">
        <f>VLOOKUP($A8,'Return Data'!$B$7:$R$2292,6,0)</f>
        <v>5.4222999999999999</v>
      </c>
      <c r="G8" s="61">
        <f>RANK(F8,F$8:F$14,0)</f>
        <v>4</v>
      </c>
      <c r="H8" s="60">
        <f>VLOOKUP($A8,'Return Data'!$B$7:$R$2292,7,0)</f>
        <v>7.8186999999999998</v>
      </c>
      <c r="I8" s="61">
        <f>RANK(H8,H$8:H$14,0)</f>
        <v>3</v>
      </c>
      <c r="J8" s="60">
        <f>VLOOKUP($A8,'Return Data'!$B$7:$R$2292,8,0)</f>
        <v>6.8929</v>
      </c>
      <c r="K8" s="61">
        <f>RANK(J8,J$8:J$14,0)</f>
        <v>3</v>
      </c>
      <c r="L8" s="60">
        <f>VLOOKUP($A8,'Return Data'!$B$7:$R$2292,9,0)</f>
        <v>6.3906000000000001</v>
      </c>
      <c r="M8" s="61">
        <f>RANK(L8,L$8:L$14,0)</f>
        <v>4</v>
      </c>
      <c r="N8" s="60">
        <f>VLOOKUP($A8,'Return Data'!$B$7:$R$2292,10,0)</f>
        <v>4.5236999999999998</v>
      </c>
      <c r="O8" s="61">
        <f>RANK(N8,N$8:N$14,0)</f>
        <v>1</v>
      </c>
      <c r="P8" s="60">
        <f>VLOOKUP($A8,'Return Data'!$B$7:$R$2292,11,0)</f>
        <v>4.1586999999999996</v>
      </c>
      <c r="Q8" s="61">
        <f>RANK(P8,P$8:P$14,0)</f>
        <v>1</v>
      </c>
      <c r="R8" s="60">
        <f>VLOOKUP($A8,'Return Data'!$B$7:$R$2292,12,0)</f>
        <v>3.8029999999999999</v>
      </c>
      <c r="S8" s="61">
        <f>RANK(R8,R$8:R$14,0)</f>
        <v>1</v>
      </c>
      <c r="T8" s="60">
        <f>VLOOKUP($A8,'Return Data'!$B$7:$R$2292,13,0)</f>
        <v>3.6162000000000001</v>
      </c>
      <c r="U8" s="61">
        <f>RANK(T8,T$8:T$14,0)</f>
        <v>1</v>
      </c>
      <c r="V8" s="60">
        <f>VLOOKUP($A8,'Return Data'!$B$7:$R$2292,17,0)</f>
        <v>4.2775999999999996</v>
      </c>
      <c r="W8" s="61">
        <f>RANK(V8,V$8:V$14,0)</f>
        <v>2</v>
      </c>
      <c r="X8" s="60">
        <f>VLOOKUP($A8,'Return Data'!$B$7:$R$2292,14,0)</f>
        <v>5.8723999999999998</v>
      </c>
      <c r="Y8" s="61">
        <f>RANK(X8,X$8:X$14,0)</f>
        <v>3</v>
      </c>
      <c r="Z8" s="60">
        <f>VLOOKUP($A8,'Return Data'!$B$7:$R$2292,16,0)</f>
        <v>8.0338999999999992</v>
      </c>
      <c r="AA8" s="62">
        <f>RANK(Z8,Z$8:Z$14,0)</f>
        <v>1</v>
      </c>
    </row>
    <row r="9" spans="1:27" x14ac:dyDescent="0.3">
      <c r="A9" s="58" t="s">
        <v>773</v>
      </c>
      <c r="B9" s="59">
        <f>VLOOKUP($A9,'Return Data'!$B$7:$R$2292,3,0)</f>
        <v>44777</v>
      </c>
      <c r="C9" s="60">
        <f>VLOOKUP($A9,'Return Data'!$B$7:$R$2292,4,0)</f>
        <v>32.722900000000003</v>
      </c>
      <c r="D9" s="60">
        <f>VLOOKUP($A9,'Return Data'!$B$7:$R$2292,5,0)</f>
        <v>11.827400000000001</v>
      </c>
      <c r="E9" s="61">
        <f t="shared" ref="E9:E14" si="0">RANK(D9,D$8:D$14,0)</f>
        <v>2</v>
      </c>
      <c r="F9" s="60">
        <f>VLOOKUP($A9,'Return Data'!$B$7:$R$2292,6,0)</f>
        <v>-1.9331</v>
      </c>
      <c r="G9" s="61">
        <f t="shared" ref="G9:G14" si="1">RANK(F9,F$8:F$14,0)</f>
        <v>6</v>
      </c>
      <c r="H9" s="60">
        <f>VLOOKUP($A9,'Return Data'!$B$7:$R$2292,7,0)</f>
        <v>7.5640000000000001</v>
      </c>
      <c r="I9" s="61">
        <f t="shared" ref="I9:I14" si="2">RANK(H9,H$8:H$14,0)</f>
        <v>5</v>
      </c>
      <c r="J9" s="60">
        <f>VLOOKUP($A9,'Return Data'!$B$7:$R$2292,8,0)</f>
        <v>6.9821</v>
      </c>
      <c r="K9" s="61">
        <f t="shared" ref="K9:K14" si="3">RANK(J9,J$8:J$14,0)</f>
        <v>2</v>
      </c>
      <c r="L9" s="60">
        <f>VLOOKUP($A9,'Return Data'!$B$7:$R$2292,9,0)</f>
        <v>5.8471000000000002</v>
      </c>
      <c r="M9" s="61">
        <f t="shared" ref="M9:M14" si="4">RANK(L9,L$8:L$14,0)</f>
        <v>6</v>
      </c>
      <c r="N9" s="60">
        <f>VLOOKUP($A9,'Return Data'!$B$7:$R$2292,10,0)</f>
        <v>2.5122</v>
      </c>
      <c r="O9" s="61">
        <f t="shared" ref="O9:O14" si="5">RANK(N9,N$8:N$14,0)</f>
        <v>6</v>
      </c>
      <c r="P9" s="60">
        <f>VLOOKUP($A9,'Return Data'!$B$7:$R$2292,11,0)</f>
        <v>2.7452999999999999</v>
      </c>
      <c r="Q9" s="61">
        <f t="shared" ref="Q9:Q14" si="6">RANK(P9,P$8:P$14,0)</f>
        <v>5</v>
      </c>
      <c r="R9" s="60">
        <f>VLOOKUP($A9,'Return Data'!$B$7:$R$2292,12,0)</f>
        <v>2.4327999999999999</v>
      </c>
      <c r="S9" s="61">
        <f t="shared" ref="S9:S14" si="7">RANK(R9,R$8:R$14,0)</f>
        <v>5</v>
      </c>
      <c r="T9" s="60">
        <f>VLOOKUP($A9,'Return Data'!$B$7:$R$2292,13,0)</f>
        <v>2.7035999999999998</v>
      </c>
      <c r="U9" s="61">
        <f t="shared" ref="U9:U14" si="8">RANK(T9,T$8:T$14,0)</f>
        <v>6</v>
      </c>
      <c r="V9" s="60">
        <f>VLOOKUP($A9,'Return Data'!$B$7:$R$2292,17,0)</f>
        <v>3.5821000000000001</v>
      </c>
      <c r="W9" s="61">
        <f t="shared" ref="W9:W11" si="9">RANK(V9,V$8:V$14,0)</f>
        <v>5</v>
      </c>
      <c r="X9" s="60">
        <f>VLOOKUP($A9,'Return Data'!$B$7:$R$2292,14,0)</f>
        <v>4.5955000000000004</v>
      </c>
      <c r="Y9" s="61">
        <f t="shared" ref="Y9:Y11" si="10">RANK(X9,X$8:X$14,0)</f>
        <v>5</v>
      </c>
      <c r="Z9" s="60">
        <f>VLOOKUP($A9,'Return Data'!$B$7:$R$2292,16,0)</f>
        <v>5.7245999999999997</v>
      </c>
      <c r="AA9" s="62">
        <f t="shared" ref="AA9:AA14" si="11">RANK(Z9,Z$8:Z$14,0)</f>
        <v>6</v>
      </c>
    </row>
    <row r="10" spans="1:27" x14ac:dyDescent="0.3">
      <c r="A10" s="58" t="s">
        <v>775</v>
      </c>
      <c r="B10" s="59">
        <f>VLOOKUP($A10,'Return Data'!$B$7:$R$2292,3,0)</f>
        <v>44777</v>
      </c>
      <c r="C10" s="60">
        <f>VLOOKUP($A10,'Return Data'!$B$7:$R$2292,4,0)</f>
        <v>39.931199999999997</v>
      </c>
      <c r="D10" s="60">
        <f>VLOOKUP($A10,'Return Data'!$B$7:$R$2292,5,0)</f>
        <v>9.7832000000000008</v>
      </c>
      <c r="E10" s="61">
        <f t="shared" si="0"/>
        <v>4</v>
      </c>
      <c r="F10" s="60">
        <f>VLOOKUP($A10,'Return Data'!$B$7:$R$2292,6,0)</f>
        <v>7.2865000000000002</v>
      </c>
      <c r="G10" s="61">
        <f t="shared" si="1"/>
        <v>2</v>
      </c>
      <c r="H10" s="60">
        <f>VLOOKUP($A10,'Return Data'!$B$7:$R$2292,7,0)</f>
        <v>7.7680999999999996</v>
      </c>
      <c r="I10" s="61">
        <f t="shared" si="2"/>
        <v>4</v>
      </c>
      <c r="J10" s="60">
        <f>VLOOKUP($A10,'Return Data'!$B$7:$R$2292,8,0)</f>
        <v>6.7030000000000003</v>
      </c>
      <c r="K10" s="61">
        <f t="shared" si="3"/>
        <v>4</v>
      </c>
      <c r="L10" s="60">
        <f>VLOOKUP($A10,'Return Data'!$B$7:$R$2292,9,0)</f>
        <v>7.5015999999999998</v>
      </c>
      <c r="M10" s="61">
        <f t="shared" si="4"/>
        <v>2</v>
      </c>
      <c r="N10" s="60">
        <f>VLOOKUP($A10,'Return Data'!$B$7:$R$2292,10,0)</f>
        <v>3.5122</v>
      </c>
      <c r="O10" s="61">
        <f t="shared" si="5"/>
        <v>5</v>
      </c>
      <c r="P10" s="60">
        <f>VLOOKUP($A10,'Return Data'!$B$7:$R$2292,11,0)</f>
        <v>3.0846</v>
      </c>
      <c r="Q10" s="61">
        <f t="shared" si="6"/>
        <v>2</v>
      </c>
      <c r="R10" s="60">
        <f>VLOOKUP($A10,'Return Data'!$B$7:$R$2292,12,0)</f>
        <v>2.8980000000000001</v>
      </c>
      <c r="S10" s="61">
        <f t="shared" si="7"/>
        <v>2</v>
      </c>
      <c r="T10" s="60">
        <f>VLOOKUP($A10,'Return Data'!$B$7:$R$2292,13,0)</f>
        <v>3.1661999999999999</v>
      </c>
      <c r="U10" s="61">
        <f t="shared" si="8"/>
        <v>2</v>
      </c>
      <c r="V10" s="60">
        <f>VLOOKUP($A10,'Return Data'!$B$7:$R$2292,17,0)</f>
        <v>4.5491999999999999</v>
      </c>
      <c r="W10" s="61">
        <f t="shared" si="9"/>
        <v>1</v>
      </c>
      <c r="X10" s="60">
        <f>VLOOKUP($A10,'Return Data'!$B$7:$R$2292,14,0)</f>
        <v>6.0477999999999996</v>
      </c>
      <c r="Y10" s="61">
        <f t="shared" si="10"/>
        <v>2</v>
      </c>
      <c r="Z10" s="60">
        <f>VLOOKUP($A10,'Return Data'!$B$7:$R$2292,16,0)</f>
        <v>7.7805</v>
      </c>
      <c r="AA10" s="62">
        <f t="shared" si="11"/>
        <v>2</v>
      </c>
    </row>
    <row r="11" spans="1:27" x14ac:dyDescent="0.3">
      <c r="A11" s="58" t="s">
        <v>777</v>
      </c>
      <c r="B11" s="59">
        <f>VLOOKUP($A11,'Return Data'!$B$7:$R$2292,3,0)</f>
        <v>44777</v>
      </c>
      <c r="C11" s="60">
        <f>VLOOKUP($A11,'Return Data'!$B$7:$R$2292,4,0)</f>
        <v>337.89530000000002</v>
      </c>
      <c r="D11" s="60">
        <f>VLOOKUP($A11,'Return Data'!$B$7:$R$2292,5,0)</f>
        <v>-22.184999999999999</v>
      </c>
      <c r="E11" s="61">
        <f t="shared" si="0"/>
        <v>7</v>
      </c>
      <c r="F11" s="60">
        <f>VLOOKUP($A11,'Return Data'!$B$7:$R$2292,6,0)</f>
        <v>-6.7763999999999998</v>
      </c>
      <c r="G11" s="61">
        <f t="shared" si="1"/>
        <v>7</v>
      </c>
      <c r="H11" s="60">
        <f>VLOOKUP($A11,'Return Data'!$B$7:$R$2292,7,0)</f>
        <v>-4.1694000000000004</v>
      </c>
      <c r="I11" s="61">
        <f t="shared" si="2"/>
        <v>7</v>
      </c>
      <c r="J11" s="60">
        <f>VLOOKUP($A11,'Return Data'!$B$7:$R$2292,8,0)</f>
        <v>4.2103999999999999</v>
      </c>
      <c r="K11" s="61">
        <f t="shared" si="3"/>
        <v>7</v>
      </c>
      <c r="L11" s="60">
        <f>VLOOKUP($A11,'Return Data'!$B$7:$R$2292,9,0)</f>
        <v>7.4329000000000001</v>
      </c>
      <c r="M11" s="61">
        <f t="shared" si="4"/>
        <v>3</v>
      </c>
      <c r="N11" s="60">
        <f>VLOOKUP($A11,'Return Data'!$B$7:$R$2292,10,0)</f>
        <v>0.8387</v>
      </c>
      <c r="O11" s="61">
        <f t="shared" si="5"/>
        <v>7</v>
      </c>
      <c r="P11" s="60">
        <f>VLOOKUP($A11,'Return Data'!$B$7:$R$2292,11,0)</f>
        <v>1.5563</v>
      </c>
      <c r="Q11" s="61">
        <f t="shared" si="6"/>
        <v>7</v>
      </c>
      <c r="R11" s="60">
        <f>VLOOKUP($A11,'Return Data'!$B$7:$R$2292,12,0)</f>
        <v>0.96530000000000005</v>
      </c>
      <c r="S11" s="61">
        <f t="shared" si="7"/>
        <v>7</v>
      </c>
      <c r="T11" s="60">
        <f>VLOOKUP($A11,'Return Data'!$B$7:$R$2292,13,0)</f>
        <v>1.8331</v>
      </c>
      <c r="U11" s="61">
        <f t="shared" si="8"/>
        <v>7</v>
      </c>
      <c r="V11" s="60">
        <f>VLOOKUP($A11,'Return Data'!$B$7:$R$2292,17,0)</f>
        <v>3.9689999999999999</v>
      </c>
      <c r="W11" s="61">
        <f t="shared" si="9"/>
        <v>4</v>
      </c>
      <c r="X11" s="60">
        <f>VLOOKUP($A11,'Return Data'!$B$7:$R$2292,14,0)</f>
        <v>5.7122999999999999</v>
      </c>
      <c r="Y11" s="61">
        <f t="shared" si="10"/>
        <v>4</v>
      </c>
      <c r="Z11" s="60">
        <f>VLOOKUP($A11,'Return Data'!$B$7:$R$2292,16,0)</f>
        <v>7.5522999999999998</v>
      </c>
      <c r="AA11" s="62">
        <f t="shared" si="11"/>
        <v>3</v>
      </c>
    </row>
    <row r="12" spans="1:27" x14ac:dyDescent="0.3">
      <c r="A12" s="58" t="s">
        <v>780</v>
      </c>
      <c r="B12" s="59">
        <f>VLOOKUP($A12,'Return Data'!$B$7:$R$2292,3,0)</f>
        <v>44777</v>
      </c>
      <c r="C12" s="60">
        <f>VLOOKUP($A12,'Return Data'!$B$7:$R$2292,4,0)</f>
        <v>1217.2375999999999</v>
      </c>
      <c r="D12" s="60">
        <f>VLOOKUP($A12,'Return Data'!$B$7:$R$2292,5,0)</f>
        <v>13.1656</v>
      </c>
      <c r="E12" s="61">
        <f t="shared" si="0"/>
        <v>1</v>
      </c>
      <c r="F12" s="60">
        <f>VLOOKUP($A12,'Return Data'!$B$7:$R$2292,6,0)</f>
        <v>3.8904000000000001</v>
      </c>
      <c r="G12" s="61">
        <f t="shared" si="1"/>
        <v>5</v>
      </c>
      <c r="H12" s="60">
        <f>VLOOKUP($A12,'Return Data'!$B$7:$R$2292,7,0)</f>
        <v>8.6755999999999993</v>
      </c>
      <c r="I12" s="61">
        <f t="shared" si="2"/>
        <v>2</v>
      </c>
      <c r="J12" s="60">
        <f>VLOOKUP($A12,'Return Data'!$B$7:$R$2292,8,0)</f>
        <v>9.0665999999999993</v>
      </c>
      <c r="K12" s="61">
        <f t="shared" si="3"/>
        <v>1</v>
      </c>
      <c r="L12" s="60">
        <f>VLOOKUP($A12,'Return Data'!$B$7:$R$2292,9,0)</f>
        <v>8.1129999999999995</v>
      </c>
      <c r="M12" s="61">
        <f t="shared" si="4"/>
        <v>1</v>
      </c>
      <c r="N12" s="60">
        <f>VLOOKUP($A12,'Return Data'!$B$7:$R$2292,10,0)</f>
        <v>4.0138999999999996</v>
      </c>
      <c r="O12" s="61">
        <f t="shared" si="5"/>
        <v>2</v>
      </c>
      <c r="P12" s="60">
        <f>VLOOKUP($A12,'Return Data'!$B$7:$R$2292,11,0)</f>
        <v>2.2326000000000001</v>
      </c>
      <c r="Q12" s="61">
        <f t="shared" si="6"/>
        <v>6</v>
      </c>
      <c r="R12" s="60">
        <f>VLOOKUP($A12,'Return Data'!$B$7:$R$2292,12,0)</f>
        <v>2.1551</v>
      </c>
      <c r="S12" s="61">
        <f t="shared" si="7"/>
        <v>6</v>
      </c>
      <c r="T12" s="60">
        <f>VLOOKUP($A12,'Return Data'!$B$7:$R$2292,13,0)</f>
        <v>2.8041999999999998</v>
      </c>
      <c r="U12" s="61">
        <f t="shared" si="8"/>
        <v>4</v>
      </c>
      <c r="V12" s="60"/>
      <c r="W12" s="61"/>
      <c r="X12" s="60"/>
      <c r="Y12" s="61"/>
      <c r="Z12" s="60">
        <f>VLOOKUP($A12,'Return Data'!$B$7:$R$2292,16,0)</f>
        <v>6.2804000000000002</v>
      </c>
      <c r="AA12" s="62">
        <f t="shared" si="11"/>
        <v>5</v>
      </c>
    </row>
    <row r="13" spans="1:27" x14ac:dyDescent="0.3">
      <c r="A13" s="58" t="s">
        <v>781</v>
      </c>
      <c r="B13" s="59">
        <f>VLOOKUP($A13,'Return Data'!$B$7:$R$2292,3,0)</f>
        <v>44777</v>
      </c>
      <c r="C13" s="60">
        <f>VLOOKUP($A13,'Return Data'!$B$7:$R$2292,4,0)</f>
        <v>36.4694</v>
      </c>
      <c r="D13" s="60">
        <f>VLOOKUP($A13,'Return Data'!$B$7:$R$2292,5,0)</f>
        <v>11.813700000000001</v>
      </c>
      <c r="E13" s="61">
        <f t="shared" si="0"/>
        <v>3</v>
      </c>
      <c r="F13" s="60">
        <f>VLOOKUP($A13,'Return Data'!$B$7:$R$2292,6,0)</f>
        <v>8.5130999999999997</v>
      </c>
      <c r="G13" s="61">
        <f t="shared" si="1"/>
        <v>1</v>
      </c>
      <c r="H13" s="60">
        <f>VLOOKUP($A13,'Return Data'!$B$7:$R$2292,7,0)</f>
        <v>8.7362000000000002</v>
      </c>
      <c r="I13" s="61">
        <f t="shared" si="2"/>
        <v>1</v>
      </c>
      <c r="J13" s="60">
        <f>VLOOKUP($A13,'Return Data'!$B$7:$R$2292,8,0)</f>
        <v>5.9614000000000003</v>
      </c>
      <c r="K13" s="61">
        <f t="shared" si="3"/>
        <v>5</v>
      </c>
      <c r="L13" s="60">
        <f>VLOOKUP($A13,'Return Data'!$B$7:$R$2292,9,0)</f>
        <v>6.2087000000000003</v>
      </c>
      <c r="M13" s="61">
        <f t="shared" si="4"/>
        <v>5</v>
      </c>
      <c r="N13" s="60">
        <f>VLOOKUP($A13,'Return Data'!$B$7:$R$2292,10,0)</f>
        <v>3.8189000000000002</v>
      </c>
      <c r="O13" s="61">
        <f t="shared" si="5"/>
        <v>3</v>
      </c>
      <c r="P13" s="60">
        <f>VLOOKUP($A13,'Return Data'!$B$7:$R$2292,11,0)</f>
        <v>2.831</v>
      </c>
      <c r="Q13" s="61">
        <f t="shared" si="6"/>
        <v>4</v>
      </c>
      <c r="R13" s="60">
        <f>VLOOKUP($A13,'Return Data'!$B$7:$R$2292,12,0)</f>
        <v>2.8401000000000001</v>
      </c>
      <c r="S13" s="61">
        <f t="shared" si="7"/>
        <v>3</v>
      </c>
      <c r="T13" s="60">
        <f>VLOOKUP($A13,'Return Data'!$B$7:$R$2292,13,0)</f>
        <v>2.8573</v>
      </c>
      <c r="U13" s="61">
        <f t="shared" si="8"/>
        <v>3</v>
      </c>
      <c r="V13" s="60">
        <f>VLOOKUP($A13,'Return Data'!$B$7:$R$2292,17,0)</f>
        <v>4.2503000000000002</v>
      </c>
      <c r="W13" s="61">
        <f t="shared" ref="W13:W14" si="12">RANK(V13,V$8:V$14,0)</f>
        <v>3</v>
      </c>
      <c r="X13" s="60">
        <f>VLOOKUP($A13,'Return Data'!$B$7:$R$2292,14,0)</f>
        <v>6.5366999999999997</v>
      </c>
      <c r="Y13" s="61">
        <f t="shared" ref="Y13" si="13">RANK(X13,X$8:X$14,0)</f>
        <v>1</v>
      </c>
      <c r="Z13" s="60">
        <f>VLOOKUP($A13,'Return Data'!$B$7:$R$2292,16,0)</f>
        <v>7.4824000000000002</v>
      </c>
      <c r="AA13" s="62">
        <f t="shared" si="11"/>
        <v>4</v>
      </c>
    </row>
    <row r="14" spans="1:27" x14ac:dyDescent="0.3">
      <c r="A14" s="58" t="s">
        <v>784</v>
      </c>
      <c r="B14" s="59">
        <f>VLOOKUP($A14,'Return Data'!$B$7:$R$2292,3,0)</f>
        <v>44777</v>
      </c>
      <c r="C14" s="60">
        <f>VLOOKUP($A14,'Return Data'!$B$7:$R$2292,4,0)</f>
        <v>1232.3463999999999</v>
      </c>
      <c r="D14" s="60">
        <f>VLOOKUP($A14,'Return Data'!$B$7:$R$2292,5,0)</f>
        <v>3.9603999999999999</v>
      </c>
      <c r="E14" s="61">
        <f t="shared" si="0"/>
        <v>6</v>
      </c>
      <c r="F14" s="60">
        <f>VLOOKUP($A14,'Return Data'!$B$7:$R$2292,6,0)</f>
        <v>6.3337000000000003</v>
      </c>
      <c r="G14" s="61">
        <f t="shared" si="1"/>
        <v>3</v>
      </c>
      <c r="H14" s="60">
        <f>VLOOKUP($A14,'Return Data'!$B$7:$R$2292,7,0)</f>
        <v>6.6369999999999996</v>
      </c>
      <c r="I14" s="61">
        <f t="shared" si="2"/>
        <v>6</v>
      </c>
      <c r="J14" s="60">
        <f>VLOOKUP($A14,'Return Data'!$B$7:$R$2292,8,0)</f>
        <v>5.1874000000000002</v>
      </c>
      <c r="K14" s="61">
        <f t="shared" si="3"/>
        <v>6</v>
      </c>
      <c r="L14" s="60">
        <f>VLOOKUP($A14,'Return Data'!$B$7:$R$2292,9,0)</f>
        <v>4.9589999999999996</v>
      </c>
      <c r="M14" s="61">
        <f t="shared" si="4"/>
        <v>7</v>
      </c>
      <c r="N14" s="60">
        <f>VLOOKUP($A14,'Return Data'!$B$7:$R$2292,10,0)</f>
        <v>3.7490000000000001</v>
      </c>
      <c r="O14" s="61">
        <f t="shared" si="5"/>
        <v>4</v>
      </c>
      <c r="P14" s="60">
        <f>VLOOKUP($A14,'Return Data'!$B$7:$R$2292,11,0)</f>
        <v>2.8788</v>
      </c>
      <c r="Q14" s="61">
        <f t="shared" si="6"/>
        <v>3</v>
      </c>
      <c r="R14" s="60">
        <f>VLOOKUP($A14,'Return Data'!$B$7:$R$2292,12,0)</f>
        <v>2.5177999999999998</v>
      </c>
      <c r="S14" s="61">
        <f t="shared" si="7"/>
        <v>4</v>
      </c>
      <c r="T14" s="60">
        <f>VLOOKUP($A14,'Return Data'!$B$7:$R$2292,13,0)</f>
        <v>2.7721</v>
      </c>
      <c r="U14" s="61">
        <f t="shared" si="8"/>
        <v>5</v>
      </c>
      <c r="V14" s="60">
        <f>VLOOKUP($A14,'Return Data'!$B$7:$R$2292,17,0)</f>
        <v>3.2683</v>
      </c>
      <c r="W14" s="61">
        <f t="shared" si="12"/>
        <v>6</v>
      </c>
      <c r="X14" s="60"/>
      <c r="Y14" s="61"/>
      <c r="Z14" s="60">
        <f>VLOOKUP($A14,'Return Data'!$B$7:$R$2292,16,0)</f>
        <v>5.7068000000000003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4.7758428571428579</v>
      </c>
      <c r="E16" s="69"/>
      <c r="F16" s="70">
        <f>AVERAGE(F8:F14)</f>
        <v>3.2480714285714285</v>
      </c>
      <c r="G16" s="69"/>
      <c r="H16" s="70">
        <f>AVERAGE(H8:H14)</f>
        <v>6.1471714285714283</v>
      </c>
      <c r="I16" s="69"/>
      <c r="J16" s="70">
        <f>AVERAGE(J8:J14)</f>
        <v>6.4291142857142853</v>
      </c>
      <c r="K16" s="69"/>
      <c r="L16" s="70">
        <f>AVERAGE(L8:L14)</f>
        <v>6.6361285714285714</v>
      </c>
      <c r="M16" s="69"/>
      <c r="N16" s="70">
        <f>AVERAGE(N8:N14)</f>
        <v>3.2812285714285712</v>
      </c>
      <c r="O16" s="69"/>
      <c r="P16" s="70">
        <f>AVERAGE(P8:P14)</f>
        <v>2.7838999999999996</v>
      </c>
      <c r="Q16" s="69"/>
      <c r="R16" s="70">
        <f>AVERAGE(R8:R14)</f>
        <v>2.5160142857142858</v>
      </c>
      <c r="S16" s="69"/>
      <c r="T16" s="70">
        <f>AVERAGE(T8:T14)</f>
        <v>2.8218142857142854</v>
      </c>
      <c r="U16" s="69"/>
      <c r="V16" s="70">
        <f>AVERAGE(V8:V14)</f>
        <v>3.9827499999999998</v>
      </c>
      <c r="W16" s="69"/>
      <c r="X16" s="70">
        <f>AVERAGE(X8:X14)</f>
        <v>5.7529399999999997</v>
      </c>
      <c r="Y16" s="69"/>
      <c r="Z16" s="70">
        <f>AVERAGE(Z8:Z14)</f>
        <v>6.9372714285714281</v>
      </c>
      <c r="AA16" s="71"/>
    </row>
    <row r="17" spans="1:27" x14ac:dyDescent="0.3">
      <c r="A17" s="68" t="s">
        <v>28</v>
      </c>
      <c r="B17" s="69"/>
      <c r="C17" s="69"/>
      <c r="D17" s="70">
        <f>MIN(D8:D14)</f>
        <v>-22.184999999999999</v>
      </c>
      <c r="E17" s="69"/>
      <c r="F17" s="70">
        <f>MIN(F8:F14)</f>
        <v>-6.7763999999999998</v>
      </c>
      <c r="G17" s="69"/>
      <c r="H17" s="70">
        <f>MIN(H8:H14)</f>
        <v>-4.1694000000000004</v>
      </c>
      <c r="I17" s="69"/>
      <c r="J17" s="70">
        <f>MIN(J8:J14)</f>
        <v>4.2103999999999999</v>
      </c>
      <c r="K17" s="69"/>
      <c r="L17" s="70">
        <f>MIN(L8:L14)</f>
        <v>4.9589999999999996</v>
      </c>
      <c r="M17" s="69"/>
      <c r="N17" s="70">
        <f>MIN(N8:N14)</f>
        <v>0.8387</v>
      </c>
      <c r="O17" s="69"/>
      <c r="P17" s="70">
        <f>MIN(P8:P14)</f>
        <v>1.5563</v>
      </c>
      <c r="Q17" s="69"/>
      <c r="R17" s="70">
        <f>MIN(R8:R14)</f>
        <v>0.96530000000000005</v>
      </c>
      <c r="S17" s="69"/>
      <c r="T17" s="70">
        <f>MIN(T8:T14)</f>
        <v>1.8331</v>
      </c>
      <c r="U17" s="69"/>
      <c r="V17" s="70">
        <f>MIN(V8:V14)</f>
        <v>3.2683</v>
      </c>
      <c r="W17" s="69"/>
      <c r="X17" s="70">
        <f>MIN(X8:X14)</f>
        <v>4.5955000000000004</v>
      </c>
      <c r="Y17" s="69"/>
      <c r="Z17" s="70">
        <f>MIN(Z8:Z14)</f>
        <v>5.7068000000000003</v>
      </c>
      <c r="AA17" s="71"/>
    </row>
    <row r="18" spans="1:27" ht="15" thickBot="1" x14ac:dyDescent="0.35">
      <c r="A18" s="72" t="s">
        <v>29</v>
      </c>
      <c r="B18" s="73"/>
      <c r="C18" s="73"/>
      <c r="D18" s="74">
        <f>MAX(D8:D14)</f>
        <v>13.1656</v>
      </c>
      <c r="E18" s="73"/>
      <c r="F18" s="74">
        <f>MAX(F8:F14)</f>
        <v>8.5130999999999997</v>
      </c>
      <c r="G18" s="73"/>
      <c r="H18" s="74">
        <f>MAX(H8:H14)</f>
        <v>8.7362000000000002</v>
      </c>
      <c r="I18" s="73"/>
      <c r="J18" s="74">
        <f>MAX(J8:J14)</f>
        <v>9.0665999999999993</v>
      </c>
      <c r="K18" s="73"/>
      <c r="L18" s="74">
        <f>MAX(L8:L14)</f>
        <v>8.1129999999999995</v>
      </c>
      <c r="M18" s="73"/>
      <c r="N18" s="74">
        <f>MAX(N8:N14)</f>
        <v>4.5236999999999998</v>
      </c>
      <c r="O18" s="73"/>
      <c r="P18" s="74">
        <f>MAX(P8:P14)</f>
        <v>4.1586999999999996</v>
      </c>
      <c r="Q18" s="73"/>
      <c r="R18" s="74">
        <f>MAX(R8:R14)</f>
        <v>3.8029999999999999</v>
      </c>
      <c r="S18" s="73"/>
      <c r="T18" s="74">
        <f>MAX(T8:T14)</f>
        <v>3.6162000000000001</v>
      </c>
      <c r="U18" s="73"/>
      <c r="V18" s="74">
        <f>MAX(V8:V14)</f>
        <v>4.5491999999999999</v>
      </c>
      <c r="W18" s="73"/>
      <c r="X18" s="74">
        <f>MAX(X8:X14)</f>
        <v>6.5366999999999997</v>
      </c>
      <c r="Y18" s="73"/>
      <c r="Z18" s="74">
        <f>MAX(Z8:Z14)</f>
        <v>8.0338999999999992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44777</v>
      </c>
      <c r="C8" s="60">
        <f>VLOOKUP($A8,'Return Data'!$B$7:$R$2292,4,0)</f>
        <v>348.21899999999999</v>
      </c>
      <c r="D8" s="60">
        <f>VLOOKUP($A8,'Return Data'!$B$7:$R$2292,5,0)</f>
        <v>5.032</v>
      </c>
      <c r="E8" s="61">
        <f t="shared" ref="E8:E43" si="0">RANK(D8,D$8:D$43,0)</f>
        <v>12</v>
      </c>
      <c r="F8" s="60">
        <f>VLOOKUP($A8,'Return Data'!$B$7:$R$2292,6,0)</f>
        <v>6.3589000000000002</v>
      </c>
      <c r="G8" s="61">
        <f t="shared" ref="G8:G43" si="1">RANK(F8,F$8:F$43,0)</f>
        <v>3</v>
      </c>
      <c r="H8" s="60">
        <f>VLOOKUP($A8,'Return Data'!$B$7:$R$2292,7,0)</f>
        <v>6.4438000000000004</v>
      </c>
      <c r="I8" s="61">
        <f t="shared" ref="I8:I43" si="2">RANK(H8,H$8:H$43,0)</f>
        <v>1</v>
      </c>
      <c r="J8" s="60">
        <f>VLOOKUP($A8,'Return Data'!$B$7:$R$2292,8,0)</f>
        <v>5.0560999999999998</v>
      </c>
      <c r="K8" s="61">
        <f t="shared" ref="K8:K43" si="3">RANK(J8,J$8:J$43,0)</f>
        <v>3</v>
      </c>
      <c r="L8" s="60">
        <f>VLOOKUP($A8,'Return Data'!$B$7:$R$2292,9,0)</f>
        <v>4.7920999999999996</v>
      </c>
      <c r="M8" s="61">
        <f t="shared" ref="M8:M43" si="4">RANK(L8,L$8:L$43,0)</f>
        <v>6</v>
      </c>
      <c r="N8" s="60">
        <f>VLOOKUP($A8,'Return Data'!$B$7:$R$2292,10,0)</f>
        <v>4.6761999999999997</v>
      </c>
      <c r="O8" s="61">
        <f t="shared" ref="O8:O43" si="5">RANK(N8,N$8:N$43,0)</f>
        <v>7</v>
      </c>
      <c r="P8" s="60">
        <f>VLOOKUP($A8,'Return Data'!$B$7:$R$2292,11,0)</f>
        <v>4.1993999999999998</v>
      </c>
      <c r="Q8" s="61">
        <f t="shared" ref="Q8:Q43" si="6">RANK(P8,P$8:P$43,0)</f>
        <v>6</v>
      </c>
      <c r="R8" s="60">
        <f>VLOOKUP($A8,'Return Data'!$B$7:$R$2292,12,0)</f>
        <v>4.0048000000000004</v>
      </c>
      <c r="S8" s="61">
        <f t="shared" ref="S8:S43" si="7">RANK(R8,R$8:R$43,0)</f>
        <v>6</v>
      </c>
      <c r="T8" s="60">
        <f>VLOOKUP($A8,'Return Data'!$B$7:$R$2292,13,0)</f>
        <v>3.8376999999999999</v>
      </c>
      <c r="U8" s="61">
        <f t="shared" ref="U8:U43" si="8">RANK(T8,T$8:T$43,0)</f>
        <v>7</v>
      </c>
      <c r="V8" s="60">
        <f>VLOOKUP($A8,'Return Data'!$B$7:$R$2292,17,0)</f>
        <v>3.5697999999999999</v>
      </c>
      <c r="W8" s="61">
        <f t="shared" ref="W8:W43" si="9">RANK(V8,V$8:V$43,0)</f>
        <v>9</v>
      </c>
      <c r="X8" s="60">
        <f>VLOOKUP($A8,'Return Data'!$B$7:$R$2292,14,0)</f>
        <v>4.1773999999999996</v>
      </c>
      <c r="Y8" s="61">
        <f t="shared" ref="Y8:Y23" si="10">RANK(X8,X$8:X$43,0)</f>
        <v>6</v>
      </c>
      <c r="Z8" s="60">
        <f>VLOOKUP($A8,'Return Data'!$B$7:$R$2292,16,0)</f>
        <v>6.8742999999999999</v>
      </c>
      <c r="AA8" s="62">
        <f t="shared" ref="AA8:AA43" si="11">RANK(Z8,Z$8:Z$43,0)</f>
        <v>3</v>
      </c>
    </row>
    <row r="9" spans="1:27" x14ac:dyDescent="0.3">
      <c r="A9" s="58" t="s">
        <v>119</v>
      </c>
      <c r="B9" s="59">
        <f>VLOOKUP($A9,'Return Data'!$B$7:$R$2292,3,0)</f>
        <v>44777</v>
      </c>
      <c r="C9" s="60">
        <f>VLOOKUP($A9,'Return Data'!$B$7:$R$2292,4,0)</f>
        <v>2399.3172</v>
      </c>
      <c r="D9" s="60">
        <f>VLOOKUP($A9,'Return Data'!$B$7:$R$2292,5,0)</f>
        <v>4.6662999999999997</v>
      </c>
      <c r="E9" s="61">
        <f t="shared" si="0"/>
        <v>32</v>
      </c>
      <c r="F9" s="60">
        <f>VLOOKUP($A9,'Return Data'!$B$7:$R$2292,6,0)</f>
        <v>6.1577000000000002</v>
      </c>
      <c r="G9" s="61">
        <f t="shared" si="1"/>
        <v>6</v>
      </c>
      <c r="H9" s="60">
        <f>VLOOKUP($A9,'Return Data'!$B$7:$R$2292,7,0)</f>
        <v>6.1852</v>
      </c>
      <c r="I9" s="61">
        <f t="shared" si="2"/>
        <v>9</v>
      </c>
      <c r="J9" s="60">
        <f>VLOOKUP($A9,'Return Data'!$B$7:$R$2292,8,0)</f>
        <v>4.9980000000000002</v>
      </c>
      <c r="K9" s="61">
        <f t="shared" si="3"/>
        <v>9</v>
      </c>
      <c r="L9" s="60">
        <f>VLOOKUP($A9,'Return Data'!$B$7:$R$2292,9,0)</f>
        <v>4.7698999999999998</v>
      </c>
      <c r="M9" s="61">
        <f t="shared" si="4"/>
        <v>12</v>
      </c>
      <c r="N9" s="60">
        <f>VLOOKUP($A9,'Return Data'!$B$7:$R$2292,10,0)</f>
        <v>4.6631999999999998</v>
      </c>
      <c r="O9" s="61">
        <f t="shared" si="5"/>
        <v>9</v>
      </c>
      <c r="P9" s="60">
        <f>VLOOKUP($A9,'Return Data'!$B$7:$R$2292,11,0)</f>
        <v>4.1802999999999999</v>
      </c>
      <c r="Q9" s="61">
        <f t="shared" si="6"/>
        <v>9</v>
      </c>
      <c r="R9" s="60">
        <f>VLOOKUP($A9,'Return Data'!$B$7:$R$2292,12,0)</f>
        <v>3.9956</v>
      </c>
      <c r="S9" s="61">
        <f t="shared" si="7"/>
        <v>8</v>
      </c>
      <c r="T9" s="60">
        <f>VLOOKUP($A9,'Return Data'!$B$7:$R$2292,13,0)</f>
        <v>3.8271000000000002</v>
      </c>
      <c r="U9" s="61">
        <f t="shared" si="8"/>
        <v>9</v>
      </c>
      <c r="V9" s="60">
        <f>VLOOKUP($A9,'Return Data'!$B$7:$R$2292,17,0)</f>
        <v>3.5581</v>
      </c>
      <c r="W9" s="61">
        <f t="shared" si="9"/>
        <v>14</v>
      </c>
      <c r="X9" s="60">
        <f>VLOOKUP($A9,'Return Data'!$B$7:$R$2292,14,0)</f>
        <v>4.1436000000000002</v>
      </c>
      <c r="Y9" s="61">
        <f t="shared" si="10"/>
        <v>13</v>
      </c>
      <c r="Z9" s="60">
        <f>VLOOKUP($A9,'Return Data'!$B$7:$R$2292,16,0)</f>
        <v>6.8273000000000001</v>
      </c>
      <c r="AA9" s="62">
        <f t="shared" si="11"/>
        <v>11</v>
      </c>
    </row>
    <row r="10" spans="1:27" x14ac:dyDescent="0.3">
      <c r="A10" s="58" t="s">
        <v>1979</v>
      </c>
      <c r="B10" s="59">
        <f>VLOOKUP($A10,'Return Data'!$B$7:$R$2292,3,0)</f>
        <v>44777</v>
      </c>
      <c r="C10" s="60">
        <f>VLOOKUP($A10,'Return Data'!$B$7:$R$2292,4,0)</f>
        <v>2490.0702999999999</v>
      </c>
      <c r="D10" s="60">
        <f>VLOOKUP($A10,'Return Data'!$B$7:$R$2292,5,0)</f>
        <v>5.0240999999999998</v>
      </c>
      <c r="E10" s="61">
        <f t="shared" si="0"/>
        <v>13</v>
      </c>
      <c r="F10" s="60">
        <f>VLOOKUP($A10,'Return Data'!$B$7:$R$2292,6,0)</f>
        <v>6.0437000000000003</v>
      </c>
      <c r="G10" s="61">
        <f t="shared" si="1"/>
        <v>14</v>
      </c>
      <c r="H10" s="60">
        <f>VLOOKUP($A10,'Return Data'!$B$7:$R$2292,7,0)</f>
        <v>6.1947999999999999</v>
      </c>
      <c r="I10" s="61">
        <f t="shared" si="2"/>
        <v>8</v>
      </c>
      <c r="J10" s="60">
        <f>VLOOKUP($A10,'Return Data'!$B$7:$R$2292,8,0)</f>
        <v>4.9747000000000003</v>
      </c>
      <c r="K10" s="61">
        <f t="shared" si="3"/>
        <v>14</v>
      </c>
      <c r="L10" s="60">
        <f>VLOOKUP($A10,'Return Data'!$B$7:$R$2292,9,0)</f>
        <v>4.8022999999999998</v>
      </c>
      <c r="M10" s="61">
        <f t="shared" si="4"/>
        <v>5</v>
      </c>
      <c r="N10" s="60">
        <f>VLOOKUP($A10,'Return Data'!$B$7:$R$2292,10,0)</f>
        <v>4.7319000000000004</v>
      </c>
      <c r="O10" s="61">
        <f t="shared" si="5"/>
        <v>3</v>
      </c>
      <c r="P10" s="60">
        <f>VLOOKUP($A10,'Return Data'!$B$7:$R$2292,11,0)</f>
        <v>4.2169999999999996</v>
      </c>
      <c r="Q10" s="61">
        <f t="shared" si="6"/>
        <v>3</v>
      </c>
      <c r="R10" s="60">
        <f>VLOOKUP($A10,'Return Data'!$B$7:$R$2292,12,0)</f>
        <v>4.0362999999999998</v>
      </c>
      <c r="S10" s="61">
        <f t="shared" si="7"/>
        <v>5</v>
      </c>
      <c r="T10" s="60">
        <f>VLOOKUP($A10,'Return Data'!$B$7:$R$2292,13,0)</f>
        <v>3.8780999999999999</v>
      </c>
      <c r="U10" s="61">
        <f t="shared" si="8"/>
        <v>3</v>
      </c>
      <c r="V10" s="60">
        <f>VLOOKUP($A10,'Return Data'!$B$7:$R$2292,17,0)</f>
        <v>3.6116999999999999</v>
      </c>
      <c r="W10" s="61">
        <f t="shared" si="9"/>
        <v>6</v>
      </c>
      <c r="X10" s="60">
        <f>VLOOKUP($A10,'Return Data'!$B$7:$R$2292,14,0)</f>
        <v>4.1547999999999998</v>
      </c>
      <c r="Y10" s="61">
        <f t="shared" si="10"/>
        <v>12</v>
      </c>
      <c r="Z10" s="60">
        <f>VLOOKUP($A10,'Return Data'!$B$7:$R$2292,16,0)</f>
        <v>6.8689999999999998</v>
      </c>
      <c r="AA10" s="62">
        <f t="shared" si="11"/>
        <v>4</v>
      </c>
    </row>
    <row r="11" spans="1:27" x14ac:dyDescent="0.3">
      <c r="A11" s="58" t="s">
        <v>2035</v>
      </c>
      <c r="B11" s="59">
        <f>VLOOKUP($A11,'Return Data'!$B$7:$R$2292,3,0)</f>
        <v>44777</v>
      </c>
      <c r="C11" s="60">
        <f>VLOOKUP($A11,'Return Data'!$B$7:$R$2292,4,0)</f>
        <v>2486.0223999999998</v>
      </c>
      <c r="D11" s="60">
        <f>VLOOKUP($A11,'Return Data'!$B$7:$R$2292,5,0)</f>
        <v>5.2041000000000004</v>
      </c>
      <c r="E11" s="61">
        <f t="shared" si="0"/>
        <v>6</v>
      </c>
      <c r="F11" s="60">
        <f>VLOOKUP($A11,'Return Data'!$B$7:$R$2292,6,0)</f>
        <v>6.1372999999999998</v>
      </c>
      <c r="G11" s="61">
        <f t="shared" si="1"/>
        <v>10</v>
      </c>
      <c r="H11" s="60">
        <f>VLOOKUP($A11,'Return Data'!$B$7:$R$2292,7,0)</f>
        <v>6.2335000000000003</v>
      </c>
      <c r="I11" s="61">
        <f t="shared" si="2"/>
        <v>5</v>
      </c>
      <c r="J11" s="60">
        <f>VLOOKUP($A11,'Return Data'!$B$7:$R$2292,8,0)</f>
        <v>4.9488000000000003</v>
      </c>
      <c r="K11" s="61">
        <f t="shared" si="3"/>
        <v>22</v>
      </c>
      <c r="L11" s="60">
        <f>VLOOKUP($A11,'Return Data'!$B$7:$R$2292,9,0)</f>
        <v>4.7508999999999997</v>
      </c>
      <c r="M11" s="61">
        <f t="shared" si="4"/>
        <v>16</v>
      </c>
      <c r="N11" s="60">
        <f>VLOOKUP($A11,'Return Data'!$B$7:$R$2292,10,0)</f>
        <v>4.7069999999999999</v>
      </c>
      <c r="O11" s="61">
        <f t="shared" si="5"/>
        <v>4</v>
      </c>
      <c r="P11" s="60">
        <f>VLOOKUP($A11,'Return Data'!$B$7:$R$2292,11,0)</f>
        <v>4.2004000000000001</v>
      </c>
      <c r="Q11" s="61">
        <f t="shared" si="6"/>
        <v>5</v>
      </c>
      <c r="R11" s="60">
        <f>VLOOKUP($A11,'Return Data'!$B$7:$R$2292,12,0)</f>
        <v>4.0382999999999996</v>
      </c>
      <c r="S11" s="61">
        <f t="shared" si="7"/>
        <v>4</v>
      </c>
      <c r="T11" s="60">
        <f>VLOOKUP($A11,'Return Data'!$B$7:$R$2292,13,0)</f>
        <v>3.8616999999999999</v>
      </c>
      <c r="U11" s="61">
        <f t="shared" si="8"/>
        <v>5</v>
      </c>
      <c r="V11" s="60">
        <f>VLOOKUP($A11,'Return Data'!$B$7:$R$2292,17,0)</f>
        <v>3.5491999999999999</v>
      </c>
      <c r="W11" s="61">
        <f t="shared" si="9"/>
        <v>16</v>
      </c>
      <c r="X11" s="60">
        <f>VLOOKUP($A11,'Return Data'!$B$7:$R$2292,14,0)</f>
        <v>4.0712999999999999</v>
      </c>
      <c r="Y11" s="61">
        <f t="shared" si="10"/>
        <v>21</v>
      </c>
      <c r="Z11" s="60">
        <f>VLOOKUP($A11,'Return Data'!$B$7:$R$2292,16,0)</f>
        <v>6.8009000000000004</v>
      </c>
      <c r="AA11" s="62">
        <f t="shared" si="11"/>
        <v>14</v>
      </c>
    </row>
    <row r="12" spans="1:27" x14ac:dyDescent="0.3">
      <c r="A12" s="58" t="s">
        <v>123</v>
      </c>
      <c r="B12" s="59">
        <f>VLOOKUP($A12,'Return Data'!$B$7:$R$2292,3,0)</f>
        <v>44777</v>
      </c>
      <c r="C12" s="60">
        <f>VLOOKUP($A12,'Return Data'!$B$7:$R$2292,4,0)</f>
        <v>2587.3778000000002</v>
      </c>
      <c r="D12" s="60">
        <f>VLOOKUP($A12,'Return Data'!$B$7:$R$2292,5,0)</f>
        <v>4.4541000000000004</v>
      </c>
      <c r="E12" s="61">
        <f t="shared" si="0"/>
        <v>35</v>
      </c>
      <c r="F12" s="60">
        <f>VLOOKUP($A12,'Return Data'!$B$7:$R$2292,6,0)</f>
        <v>5.6910999999999996</v>
      </c>
      <c r="G12" s="61">
        <f t="shared" si="1"/>
        <v>28</v>
      </c>
      <c r="H12" s="60">
        <f>VLOOKUP($A12,'Return Data'!$B$7:$R$2292,7,0)</f>
        <v>6.0044000000000004</v>
      </c>
      <c r="I12" s="61">
        <f t="shared" si="2"/>
        <v>19</v>
      </c>
      <c r="J12" s="60">
        <f>VLOOKUP($A12,'Return Data'!$B$7:$R$2292,8,0)</f>
        <v>5.0164999999999997</v>
      </c>
      <c r="K12" s="61">
        <f t="shared" si="3"/>
        <v>7</v>
      </c>
      <c r="L12" s="60">
        <f>VLOOKUP($A12,'Return Data'!$B$7:$R$2292,9,0)</f>
        <v>4.7826000000000004</v>
      </c>
      <c r="M12" s="61">
        <f t="shared" si="4"/>
        <v>9</v>
      </c>
      <c r="N12" s="60">
        <f>VLOOKUP($A12,'Return Data'!$B$7:$R$2292,10,0)</f>
        <v>4.5854999999999997</v>
      </c>
      <c r="O12" s="61">
        <f t="shared" si="5"/>
        <v>25</v>
      </c>
      <c r="P12" s="60">
        <f>VLOOKUP($A12,'Return Data'!$B$7:$R$2292,11,0)</f>
        <v>4.0792000000000002</v>
      </c>
      <c r="Q12" s="61">
        <f t="shared" si="6"/>
        <v>29</v>
      </c>
      <c r="R12" s="60">
        <f>VLOOKUP($A12,'Return Data'!$B$7:$R$2292,12,0)</f>
        <v>3.8828999999999998</v>
      </c>
      <c r="S12" s="61">
        <f t="shared" si="7"/>
        <v>29</v>
      </c>
      <c r="T12" s="60">
        <f>VLOOKUP($A12,'Return Data'!$B$7:$R$2292,13,0)</f>
        <v>3.7324999999999999</v>
      </c>
      <c r="U12" s="61">
        <f t="shared" si="8"/>
        <v>29</v>
      </c>
      <c r="V12" s="60">
        <f>VLOOKUP($A12,'Return Data'!$B$7:$R$2292,17,0)</f>
        <v>3.4558</v>
      </c>
      <c r="W12" s="61">
        <f t="shared" si="9"/>
        <v>29</v>
      </c>
      <c r="X12" s="60">
        <f>VLOOKUP($A12,'Return Data'!$B$7:$R$2292,14,0)</f>
        <v>3.8399000000000001</v>
      </c>
      <c r="Y12" s="61">
        <f t="shared" si="10"/>
        <v>30</v>
      </c>
      <c r="Z12" s="60">
        <f>VLOOKUP($A12,'Return Data'!$B$7:$R$2292,16,0)</f>
        <v>6.6337000000000002</v>
      </c>
      <c r="AA12" s="62">
        <f t="shared" si="11"/>
        <v>27</v>
      </c>
    </row>
    <row r="13" spans="1:27" x14ac:dyDescent="0.3">
      <c r="A13" s="58" t="s">
        <v>124</v>
      </c>
      <c r="B13" s="59">
        <f>VLOOKUP($A13,'Return Data'!$B$7:$R$2292,3,0)</f>
        <v>44777</v>
      </c>
      <c r="C13" s="60">
        <f>VLOOKUP($A13,'Return Data'!$B$7:$R$2292,4,0)</f>
        <v>3088.1646999999998</v>
      </c>
      <c r="D13" s="60">
        <f>VLOOKUP($A13,'Return Data'!$B$7:$R$2292,5,0)</f>
        <v>4.8784999999999998</v>
      </c>
      <c r="E13" s="61">
        <f t="shared" si="0"/>
        <v>19</v>
      </c>
      <c r="F13" s="60">
        <f>VLOOKUP($A13,'Return Data'!$B$7:$R$2292,6,0)</f>
        <v>5.7721</v>
      </c>
      <c r="G13" s="61">
        <f t="shared" si="1"/>
        <v>26</v>
      </c>
      <c r="H13" s="60">
        <f>VLOOKUP($A13,'Return Data'!$B$7:$R$2292,7,0)</f>
        <v>5.9757999999999996</v>
      </c>
      <c r="I13" s="61">
        <f t="shared" si="2"/>
        <v>22</v>
      </c>
      <c r="J13" s="60">
        <f>VLOOKUP($A13,'Return Data'!$B$7:$R$2292,8,0)</f>
        <v>5.0293999999999999</v>
      </c>
      <c r="K13" s="61">
        <f t="shared" si="3"/>
        <v>4</v>
      </c>
      <c r="L13" s="60">
        <f>VLOOKUP($A13,'Return Data'!$B$7:$R$2292,9,0)</f>
        <v>4.8262</v>
      </c>
      <c r="M13" s="61">
        <f t="shared" si="4"/>
        <v>4</v>
      </c>
      <c r="N13" s="60">
        <f>VLOOKUP($A13,'Return Data'!$B$7:$R$2292,10,0)</f>
        <v>4.6566000000000001</v>
      </c>
      <c r="O13" s="61">
        <f t="shared" si="5"/>
        <v>10</v>
      </c>
      <c r="P13" s="60">
        <f>VLOOKUP($A13,'Return Data'!$B$7:$R$2292,11,0)</f>
        <v>4.1608999999999998</v>
      </c>
      <c r="Q13" s="61">
        <f t="shared" si="6"/>
        <v>12</v>
      </c>
      <c r="R13" s="60">
        <f>VLOOKUP($A13,'Return Data'!$B$7:$R$2292,12,0)</f>
        <v>3.9765999999999999</v>
      </c>
      <c r="S13" s="61">
        <f t="shared" si="7"/>
        <v>15</v>
      </c>
      <c r="T13" s="60">
        <f>VLOOKUP($A13,'Return Data'!$B$7:$R$2292,13,0)</f>
        <v>3.8119999999999998</v>
      </c>
      <c r="U13" s="61">
        <f t="shared" si="8"/>
        <v>16</v>
      </c>
      <c r="V13" s="60">
        <f>VLOOKUP($A13,'Return Data'!$B$7:$R$2292,17,0)</f>
        <v>3.5415000000000001</v>
      </c>
      <c r="W13" s="61">
        <f t="shared" si="9"/>
        <v>18</v>
      </c>
      <c r="X13" s="60">
        <f>VLOOKUP($A13,'Return Data'!$B$7:$R$2292,14,0)</f>
        <v>4.0936000000000003</v>
      </c>
      <c r="Y13" s="61">
        <f t="shared" si="10"/>
        <v>17</v>
      </c>
      <c r="Z13" s="60">
        <f>VLOOKUP($A13,'Return Data'!$B$7:$R$2292,16,0)</f>
        <v>6.7919999999999998</v>
      </c>
      <c r="AA13" s="62">
        <f t="shared" si="11"/>
        <v>16</v>
      </c>
    </row>
    <row r="14" spans="1:27" x14ac:dyDescent="0.3">
      <c r="A14" s="58" t="s">
        <v>125</v>
      </c>
      <c r="B14" s="59">
        <f>VLOOKUP($A14,'Return Data'!$B$7:$R$2292,3,0)</f>
        <v>44777</v>
      </c>
      <c r="C14" s="60">
        <f>VLOOKUP($A14,'Return Data'!$B$7:$R$2292,4,0)</f>
        <v>2787.4029999999998</v>
      </c>
      <c r="D14" s="60">
        <f>VLOOKUP($A14,'Return Data'!$B$7:$R$2292,5,0)</f>
        <v>5.16</v>
      </c>
      <c r="E14" s="61">
        <f t="shared" si="0"/>
        <v>8</v>
      </c>
      <c r="F14" s="60">
        <f>VLOOKUP($A14,'Return Data'!$B$7:$R$2292,6,0)</f>
        <v>6.2519999999999998</v>
      </c>
      <c r="G14" s="61">
        <f t="shared" si="1"/>
        <v>4</v>
      </c>
      <c r="H14" s="60">
        <f>VLOOKUP($A14,'Return Data'!$B$7:$R$2292,7,0)</f>
        <v>6.2118000000000002</v>
      </c>
      <c r="I14" s="61">
        <f t="shared" si="2"/>
        <v>6</v>
      </c>
      <c r="J14" s="60">
        <f>VLOOKUP($A14,'Return Data'!$B$7:$R$2292,8,0)</f>
        <v>4.9508999999999999</v>
      </c>
      <c r="K14" s="61">
        <f t="shared" si="3"/>
        <v>21</v>
      </c>
      <c r="L14" s="60">
        <f>VLOOKUP($A14,'Return Data'!$B$7:$R$2292,9,0)</f>
        <v>4.7873000000000001</v>
      </c>
      <c r="M14" s="61">
        <f t="shared" si="4"/>
        <v>8</v>
      </c>
      <c r="N14" s="60">
        <f>VLOOKUP($A14,'Return Data'!$B$7:$R$2292,10,0)</f>
        <v>4.6026999999999996</v>
      </c>
      <c r="O14" s="61">
        <f t="shared" si="5"/>
        <v>21</v>
      </c>
      <c r="P14" s="60">
        <f>VLOOKUP($A14,'Return Data'!$B$7:$R$2292,11,0)</f>
        <v>4.0792999999999999</v>
      </c>
      <c r="Q14" s="61">
        <f t="shared" si="6"/>
        <v>28</v>
      </c>
      <c r="R14" s="60">
        <f>VLOOKUP($A14,'Return Data'!$B$7:$R$2292,12,0)</f>
        <v>3.9148999999999998</v>
      </c>
      <c r="S14" s="61">
        <f t="shared" si="7"/>
        <v>28</v>
      </c>
      <c r="T14" s="60">
        <f>VLOOKUP($A14,'Return Data'!$B$7:$R$2292,13,0)</f>
        <v>3.7906</v>
      </c>
      <c r="U14" s="61">
        <f t="shared" si="8"/>
        <v>21</v>
      </c>
      <c r="V14" s="60">
        <f>VLOOKUP($A14,'Return Data'!$B$7:$R$2292,17,0)</f>
        <v>3.6133999999999999</v>
      </c>
      <c r="W14" s="61">
        <f t="shared" si="9"/>
        <v>5</v>
      </c>
      <c r="X14" s="60">
        <f>VLOOKUP($A14,'Return Data'!$B$7:$R$2292,14,0)</f>
        <v>4.2127999999999997</v>
      </c>
      <c r="Y14" s="61">
        <f t="shared" si="10"/>
        <v>4</v>
      </c>
      <c r="Z14" s="60">
        <f>VLOOKUP($A14,'Return Data'!$B$7:$R$2292,16,0)</f>
        <v>6.7511000000000001</v>
      </c>
      <c r="AA14" s="62">
        <f t="shared" si="11"/>
        <v>25</v>
      </c>
    </row>
    <row r="15" spans="1:27" x14ac:dyDescent="0.3">
      <c r="A15" s="58" t="s">
        <v>127</v>
      </c>
      <c r="B15" s="59">
        <f>VLOOKUP($A15,'Return Data'!$B$7:$R$2292,3,0)</f>
        <v>44777</v>
      </c>
      <c r="C15" s="60">
        <f>VLOOKUP($A15,'Return Data'!$B$7:$R$2292,4,0)</f>
        <v>3245.8733000000002</v>
      </c>
      <c r="D15" s="60">
        <f>VLOOKUP($A15,'Return Data'!$B$7:$R$2292,5,0)</f>
        <v>5.1250999999999998</v>
      </c>
      <c r="E15" s="61">
        <f t="shared" si="0"/>
        <v>9</v>
      </c>
      <c r="F15" s="60">
        <f>VLOOKUP($A15,'Return Data'!$B$7:$R$2292,6,0)</f>
        <v>6.4836</v>
      </c>
      <c r="G15" s="61">
        <f t="shared" si="1"/>
        <v>1</v>
      </c>
      <c r="H15" s="60">
        <f>VLOOKUP($A15,'Return Data'!$B$7:$R$2292,7,0)</f>
        <v>6.2725999999999997</v>
      </c>
      <c r="I15" s="61">
        <f t="shared" si="2"/>
        <v>3</v>
      </c>
      <c r="J15" s="60">
        <f>VLOOKUP($A15,'Return Data'!$B$7:$R$2292,8,0)</f>
        <v>4.9824999999999999</v>
      </c>
      <c r="K15" s="61">
        <f t="shared" si="3"/>
        <v>12</v>
      </c>
      <c r="L15" s="60">
        <f>VLOOKUP($A15,'Return Data'!$B$7:$R$2292,9,0)</f>
        <v>4.673</v>
      </c>
      <c r="M15" s="61">
        <f t="shared" si="4"/>
        <v>28</v>
      </c>
      <c r="N15" s="60">
        <f>VLOOKUP($A15,'Return Data'!$B$7:$R$2292,10,0)</f>
        <v>4.5869</v>
      </c>
      <c r="O15" s="61">
        <f t="shared" si="5"/>
        <v>24</v>
      </c>
      <c r="P15" s="60">
        <f>VLOOKUP($A15,'Return Data'!$B$7:$R$2292,11,0)</f>
        <v>4.1136999999999997</v>
      </c>
      <c r="Q15" s="61">
        <f t="shared" si="6"/>
        <v>23</v>
      </c>
      <c r="R15" s="60">
        <f>VLOOKUP($A15,'Return Data'!$B$7:$R$2292,12,0)</f>
        <v>3.9586999999999999</v>
      </c>
      <c r="S15" s="61">
        <f t="shared" si="7"/>
        <v>17</v>
      </c>
      <c r="T15" s="60">
        <f>VLOOKUP($A15,'Return Data'!$B$7:$R$2292,13,0)</f>
        <v>3.8010000000000002</v>
      </c>
      <c r="U15" s="61">
        <f t="shared" si="8"/>
        <v>17</v>
      </c>
      <c r="V15" s="60">
        <f>VLOOKUP($A15,'Return Data'!$B$7:$R$2292,17,0)</f>
        <v>3.5343</v>
      </c>
      <c r="W15" s="61">
        <f t="shared" si="9"/>
        <v>21</v>
      </c>
      <c r="X15" s="60">
        <f>VLOOKUP($A15,'Return Data'!$B$7:$R$2292,14,0)</f>
        <v>4.2080000000000002</v>
      </c>
      <c r="Y15" s="61">
        <f t="shared" si="10"/>
        <v>5</v>
      </c>
      <c r="Z15" s="60">
        <f>VLOOKUP($A15,'Return Data'!$B$7:$R$2292,16,0)</f>
        <v>6.9089999999999998</v>
      </c>
      <c r="AA15" s="62">
        <f t="shared" si="11"/>
        <v>2</v>
      </c>
    </row>
    <row r="16" spans="1:27" x14ac:dyDescent="0.3">
      <c r="A16" s="58" t="s">
        <v>128</v>
      </c>
      <c r="B16" s="59">
        <f>VLOOKUP($A16,'Return Data'!$B$7:$R$2292,3,0)</f>
        <v>44777</v>
      </c>
      <c r="C16" s="60">
        <f>VLOOKUP($A16,'Return Data'!$B$7:$R$2292,4,0)</f>
        <v>4245.7638999999999</v>
      </c>
      <c r="D16" s="60">
        <f>VLOOKUP($A16,'Return Data'!$B$7:$R$2292,5,0)</f>
        <v>4.9008000000000003</v>
      </c>
      <c r="E16" s="61">
        <f t="shared" si="0"/>
        <v>18</v>
      </c>
      <c r="F16" s="60">
        <f>VLOOKUP($A16,'Return Data'!$B$7:$R$2292,6,0)</f>
        <v>6.0488999999999997</v>
      </c>
      <c r="G16" s="61">
        <f t="shared" si="1"/>
        <v>13</v>
      </c>
      <c r="H16" s="60">
        <f>VLOOKUP($A16,'Return Data'!$B$7:$R$2292,7,0)</f>
        <v>6.1993999999999998</v>
      </c>
      <c r="I16" s="61">
        <f t="shared" si="2"/>
        <v>7</v>
      </c>
      <c r="J16" s="60">
        <f>VLOOKUP($A16,'Return Data'!$B$7:$R$2292,8,0)</f>
        <v>4.9535999999999998</v>
      </c>
      <c r="K16" s="61">
        <f t="shared" si="3"/>
        <v>20</v>
      </c>
      <c r="L16" s="60">
        <f>VLOOKUP($A16,'Return Data'!$B$7:$R$2292,9,0)</f>
        <v>4.6795999999999998</v>
      </c>
      <c r="M16" s="61">
        <f t="shared" si="4"/>
        <v>27</v>
      </c>
      <c r="N16" s="60">
        <f>VLOOKUP($A16,'Return Data'!$B$7:$R$2292,10,0)</f>
        <v>4.5887000000000002</v>
      </c>
      <c r="O16" s="61">
        <f t="shared" si="5"/>
        <v>23</v>
      </c>
      <c r="P16" s="60">
        <f>VLOOKUP($A16,'Return Data'!$B$7:$R$2292,11,0)</f>
        <v>4.1212</v>
      </c>
      <c r="Q16" s="61">
        <f t="shared" si="6"/>
        <v>21</v>
      </c>
      <c r="R16" s="60">
        <f>VLOOKUP($A16,'Return Data'!$B$7:$R$2292,12,0)</f>
        <v>3.9354</v>
      </c>
      <c r="S16" s="61">
        <f t="shared" si="7"/>
        <v>24</v>
      </c>
      <c r="T16" s="60">
        <f>VLOOKUP($A16,'Return Data'!$B$7:$R$2292,13,0)</f>
        <v>3.7797999999999998</v>
      </c>
      <c r="U16" s="61">
        <f t="shared" si="8"/>
        <v>26</v>
      </c>
      <c r="V16" s="60">
        <f>VLOOKUP($A16,'Return Data'!$B$7:$R$2292,17,0)</f>
        <v>3.4998999999999998</v>
      </c>
      <c r="W16" s="61">
        <f t="shared" si="9"/>
        <v>27</v>
      </c>
      <c r="X16" s="60">
        <f>VLOOKUP($A16,'Return Data'!$B$7:$R$2292,14,0)</f>
        <v>4.0609999999999999</v>
      </c>
      <c r="Y16" s="61">
        <f t="shared" si="10"/>
        <v>22</v>
      </c>
      <c r="Z16" s="60">
        <f>VLOOKUP($A16,'Return Data'!$B$7:$R$2292,16,0)</f>
        <v>6.7651000000000003</v>
      </c>
      <c r="AA16" s="62">
        <f t="shared" si="11"/>
        <v>21</v>
      </c>
    </row>
    <row r="17" spans="1:27" x14ac:dyDescent="0.3">
      <c r="A17" s="58" t="s">
        <v>129</v>
      </c>
      <c r="B17" s="59">
        <f>VLOOKUP($A17,'Return Data'!$B$7:$R$2292,3,0)</f>
        <v>44777</v>
      </c>
      <c r="C17" s="60">
        <f>VLOOKUP($A17,'Return Data'!$B$7:$R$2292,4,0)</f>
        <v>2151.2979</v>
      </c>
      <c r="D17" s="60">
        <f>VLOOKUP($A17,'Return Data'!$B$7:$R$2292,5,0)</f>
        <v>4.8716999999999997</v>
      </c>
      <c r="E17" s="61">
        <f t="shared" si="0"/>
        <v>21</v>
      </c>
      <c r="F17" s="60">
        <f>VLOOKUP($A17,'Return Data'!$B$7:$R$2292,6,0)</f>
        <v>5.9269999999999996</v>
      </c>
      <c r="G17" s="61">
        <f t="shared" si="1"/>
        <v>15</v>
      </c>
      <c r="H17" s="60">
        <f>VLOOKUP($A17,'Return Data'!$B$7:$R$2292,7,0)</f>
        <v>6.1570999999999998</v>
      </c>
      <c r="I17" s="61">
        <f t="shared" si="2"/>
        <v>11</v>
      </c>
      <c r="J17" s="60">
        <f>VLOOKUP($A17,'Return Data'!$B$7:$R$2292,8,0)</f>
        <v>4.9718999999999998</v>
      </c>
      <c r="K17" s="61">
        <f t="shared" si="3"/>
        <v>15</v>
      </c>
      <c r="L17" s="60">
        <f>VLOOKUP($A17,'Return Data'!$B$7:$R$2292,9,0)</f>
        <v>4.7519</v>
      </c>
      <c r="M17" s="61">
        <f t="shared" si="4"/>
        <v>15</v>
      </c>
      <c r="N17" s="60">
        <f>VLOOKUP($A17,'Return Data'!$B$7:$R$2292,10,0)</f>
        <v>4.6414</v>
      </c>
      <c r="O17" s="61">
        <f t="shared" si="5"/>
        <v>14</v>
      </c>
      <c r="P17" s="60">
        <f>VLOOKUP($A17,'Return Data'!$B$7:$R$2292,11,0)</f>
        <v>4.1481000000000003</v>
      </c>
      <c r="Q17" s="61">
        <f t="shared" si="6"/>
        <v>17</v>
      </c>
      <c r="R17" s="60">
        <f>VLOOKUP($A17,'Return Data'!$B$7:$R$2292,12,0)</f>
        <v>3.9819</v>
      </c>
      <c r="S17" s="61">
        <f t="shared" si="7"/>
        <v>11</v>
      </c>
      <c r="T17" s="60">
        <f>VLOOKUP($A17,'Return Data'!$B$7:$R$2292,13,0)</f>
        <v>3.8193999999999999</v>
      </c>
      <c r="U17" s="61">
        <f t="shared" si="8"/>
        <v>13</v>
      </c>
      <c r="V17" s="60">
        <f>VLOOKUP($A17,'Return Data'!$B$7:$R$2292,17,0)</f>
        <v>3.5430000000000001</v>
      </c>
      <c r="W17" s="61">
        <f t="shared" si="9"/>
        <v>17</v>
      </c>
      <c r="X17" s="60">
        <f>VLOOKUP($A17,'Return Data'!$B$7:$R$2292,14,0)</f>
        <v>4.0792999999999999</v>
      </c>
      <c r="Y17" s="61">
        <f t="shared" si="10"/>
        <v>19</v>
      </c>
      <c r="Z17" s="60">
        <f>VLOOKUP($A17,'Return Data'!$B$7:$R$2292,16,0)</f>
        <v>6.7873999999999999</v>
      </c>
      <c r="AA17" s="62">
        <f t="shared" si="11"/>
        <v>19</v>
      </c>
    </row>
    <row r="18" spans="1:27" x14ac:dyDescent="0.3">
      <c r="A18" s="58" t="s">
        <v>130</v>
      </c>
      <c r="B18" s="59">
        <f>VLOOKUP($A18,'Return Data'!$B$7:$R$2292,3,0)</f>
        <v>44777</v>
      </c>
      <c r="C18" s="60">
        <f>VLOOKUP($A18,'Return Data'!$B$7:$R$2292,4,0)</f>
        <v>319.83530000000002</v>
      </c>
      <c r="D18" s="60">
        <f>VLOOKUP($A18,'Return Data'!$B$7:$R$2292,5,0)</f>
        <v>4.8394000000000004</v>
      </c>
      <c r="E18" s="61">
        <f t="shared" si="0"/>
        <v>22</v>
      </c>
      <c r="F18" s="60">
        <f>VLOOKUP($A18,'Return Data'!$B$7:$R$2292,6,0)</f>
        <v>6.1504000000000003</v>
      </c>
      <c r="G18" s="61">
        <f t="shared" si="1"/>
        <v>7</v>
      </c>
      <c r="H18" s="60">
        <f>VLOOKUP($A18,'Return Data'!$B$7:$R$2292,7,0)</f>
        <v>6.1519000000000004</v>
      </c>
      <c r="I18" s="61">
        <f t="shared" si="2"/>
        <v>12</v>
      </c>
      <c r="J18" s="60">
        <f>VLOOKUP($A18,'Return Data'!$B$7:$R$2292,8,0)</f>
        <v>4.9581999999999997</v>
      </c>
      <c r="K18" s="61">
        <f t="shared" si="3"/>
        <v>19</v>
      </c>
      <c r="L18" s="60">
        <f>VLOOKUP($A18,'Return Data'!$B$7:$R$2292,9,0)</f>
        <v>4.6950000000000003</v>
      </c>
      <c r="M18" s="61">
        <f t="shared" si="4"/>
        <v>24</v>
      </c>
      <c r="N18" s="60">
        <f>VLOOKUP($A18,'Return Data'!$B$7:$R$2292,10,0)</f>
        <v>4.5766999999999998</v>
      </c>
      <c r="O18" s="61">
        <f t="shared" si="5"/>
        <v>26</v>
      </c>
      <c r="P18" s="60">
        <f>VLOOKUP($A18,'Return Data'!$B$7:$R$2292,11,0)</f>
        <v>4.0945</v>
      </c>
      <c r="Q18" s="61">
        <f t="shared" si="6"/>
        <v>26</v>
      </c>
      <c r="R18" s="60">
        <f>VLOOKUP($A18,'Return Data'!$B$7:$R$2292,12,0)</f>
        <v>3.9190999999999998</v>
      </c>
      <c r="S18" s="61">
        <f t="shared" si="7"/>
        <v>27</v>
      </c>
      <c r="T18" s="60">
        <f>VLOOKUP($A18,'Return Data'!$B$7:$R$2292,13,0)</f>
        <v>3.7724000000000002</v>
      </c>
      <c r="U18" s="61">
        <f t="shared" si="8"/>
        <v>28</v>
      </c>
      <c r="V18" s="60">
        <f>VLOOKUP($A18,'Return Data'!$B$7:$R$2292,17,0)</f>
        <v>3.5358000000000001</v>
      </c>
      <c r="W18" s="61">
        <f t="shared" si="9"/>
        <v>20</v>
      </c>
      <c r="X18" s="60">
        <f>VLOOKUP($A18,'Return Data'!$B$7:$R$2292,14,0)</f>
        <v>4.141</v>
      </c>
      <c r="Y18" s="61">
        <f t="shared" si="10"/>
        <v>14</v>
      </c>
      <c r="Z18" s="60">
        <f>VLOOKUP($A18,'Return Data'!$B$7:$R$2292,16,0)</f>
        <v>6.8158000000000003</v>
      </c>
      <c r="AA18" s="62">
        <f t="shared" si="11"/>
        <v>12</v>
      </c>
    </row>
    <row r="19" spans="1:27" x14ac:dyDescent="0.3">
      <c r="A19" s="58" t="s">
        <v>131</v>
      </c>
      <c r="B19" s="59">
        <f>VLOOKUP($A19,'Return Data'!$B$7:$R$2292,3,0)</f>
        <v>44777</v>
      </c>
      <c r="C19" s="60">
        <f>VLOOKUP($A19,'Return Data'!$B$7:$R$2292,4,0)</f>
        <v>2325.0120000000002</v>
      </c>
      <c r="D19" s="60">
        <f>VLOOKUP($A19,'Return Data'!$B$7:$R$2292,5,0)</f>
        <v>4.7762000000000002</v>
      </c>
      <c r="E19" s="61">
        <f t="shared" si="0"/>
        <v>24</v>
      </c>
      <c r="F19" s="60">
        <f>VLOOKUP($A19,'Return Data'!$B$7:$R$2292,6,0)</f>
        <v>6.4253</v>
      </c>
      <c r="G19" s="61">
        <f t="shared" si="1"/>
        <v>2</v>
      </c>
      <c r="H19" s="60">
        <f>VLOOKUP($A19,'Return Data'!$B$7:$R$2292,7,0)</f>
        <v>6.4004000000000003</v>
      </c>
      <c r="I19" s="61">
        <f t="shared" si="2"/>
        <v>2</v>
      </c>
      <c r="J19" s="60">
        <f>VLOOKUP($A19,'Return Data'!$B$7:$R$2292,8,0)</f>
        <v>4.9660000000000002</v>
      </c>
      <c r="K19" s="61">
        <f t="shared" si="3"/>
        <v>17</v>
      </c>
      <c r="L19" s="60">
        <f>VLOOKUP($A19,'Return Data'!$B$7:$R$2292,9,0)</f>
        <v>4.7586000000000004</v>
      </c>
      <c r="M19" s="61">
        <f t="shared" si="4"/>
        <v>14</v>
      </c>
      <c r="N19" s="60">
        <f>VLOOKUP($A19,'Return Data'!$B$7:$R$2292,10,0)</f>
        <v>4.6467000000000001</v>
      </c>
      <c r="O19" s="61">
        <f t="shared" si="5"/>
        <v>12</v>
      </c>
      <c r="P19" s="60">
        <f>VLOOKUP($A19,'Return Data'!$B$7:$R$2292,11,0)</f>
        <v>4.1512000000000002</v>
      </c>
      <c r="Q19" s="61">
        <f t="shared" si="6"/>
        <v>15</v>
      </c>
      <c r="R19" s="60">
        <f>VLOOKUP($A19,'Return Data'!$B$7:$R$2292,12,0)</f>
        <v>3.9843999999999999</v>
      </c>
      <c r="S19" s="61">
        <f t="shared" si="7"/>
        <v>9</v>
      </c>
      <c r="T19" s="60">
        <f>VLOOKUP($A19,'Return Data'!$B$7:$R$2292,13,0)</f>
        <v>3.8207</v>
      </c>
      <c r="U19" s="61">
        <f t="shared" si="8"/>
        <v>12</v>
      </c>
      <c r="V19" s="60">
        <f>VLOOKUP($A19,'Return Data'!$B$7:$R$2292,17,0)</f>
        <v>3.625</v>
      </c>
      <c r="W19" s="61">
        <f t="shared" si="9"/>
        <v>4</v>
      </c>
      <c r="X19" s="60">
        <f>VLOOKUP($A19,'Return Data'!$B$7:$R$2292,14,0)</f>
        <v>4.2550999999999997</v>
      </c>
      <c r="Y19" s="61">
        <f t="shared" si="10"/>
        <v>2</v>
      </c>
      <c r="Z19" s="60">
        <f>VLOOKUP($A19,'Return Data'!$B$7:$R$2292,16,0)</f>
        <v>6.835</v>
      </c>
      <c r="AA19" s="62">
        <f t="shared" si="11"/>
        <v>9</v>
      </c>
    </row>
    <row r="20" spans="1:27" x14ac:dyDescent="0.3">
      <c r="A20" s="58" t="s">
        <v>132</v>
      </c>
      <c r="B20" s="59">
        <f>VLOOKUP($A20,'Return Data'!$B$7:$R$2292,3,0)</f>
        <v>44777</v>
      </c>
      <c r="C20" s="60">
        <f>VLOOKUP($A20,'Return Data'!$B$7:$R$2292,4,0)</f>
        <v>2609.1790999999998</v>
      </c>
      <c r="D20" s="60">
        <f>VLOOKUP($A20,'Return Data'!$B$7:$R$2292,5,0)</f>
        <v>5.2313000000000001</v>
      </c>
      <c r="E20" s="61">
        <f t="shared" si="0"/>
        <v>4</v>
      </c>
      <c r="F20" s="60">
        <f>VLOOKUP($A20,'Return Data'!$B$7:$R$2292,6,0)</f>
        <v>6.1456999999999997</v>
      </c>
      <c r="G20" s="61">
        <f t="shared" si="1"/>
        <v>9</v>
      </c>
      <c r="H20" s="60">
        <f>VLOOKUP($A20,'Return Data'!$B$7:$R$2292,7,0)</f>
        <v>6.2447999999999997</v>
      </c>
      <c r="I20" s="61">
        <f t="shared" si="2"/>
        <v>4</v>
      </c>
      <c r="J20" s="60">
        <f>VLOOKUP($A20,'Return Data'!$B$7:$R$2292,8,0)</f>
        <v>4.9795999999999996</v>
      </c>
      <c r="K20" s="61">
        <f t="shared" si="3"/>
        <v>13</v>
      </c>
      <c r="L20" s="60">
        <f>VLOOKUP($A20,'Return Data'!$B$7:$R$2292,9,0)</f>
        <v>4.7500999999999998</v>
      </c>
      <c r="M20" s="61">
        <f t="shared" si="4"/>
        <v>17</v>
      </c>
      <c r="N20" s="60">
        <f>VLOOKUP($A20,'Return Data'!$B$7:$R$2292,10,0)</f>
        <v>4.6368999999999998</v>
      </c>
      <c r="O20" s="61">
        <f t="shared" si="5"/>
        <v>15</v>
      </c>
      <c r="P20" s="60">
        <f>VLOOKUP($A20,'Return Data'!$B$7:$R$2292,11,0)</f>
        <v>4.1543999999999999</v>
      </c>
      <c r="Q20" s="61">
        <f t="shared" si="6"/>
        <v>13</v>
      </c>
      <c r="R20" s="60">
        <f>VLOOKUP($A20,'Return Data'!$B$7:$R$2292,12,0)</f>
        <v>3.9416000000000002</v>
      </c>
      <c r="S20" s="61">
        <f t="shared" si="7"/>
        <v>22</v>
      </c>
      <c r="T20" s="60">
        <f>VLOOKUP($A20,'Return Data'!$B$7:$R$2292,13,0)</f>
        <v>3.7835000000000001</v>
      </c>
      <c r="U20" s="61">
        <f t="shared" si="8"/>
        <v>24</v>
      </c>
      <c r="V20" s="60">
        <f>VLOOKUP($A20,'Return Data'!$B$7:$R$2292,17,0)</f>
        <v>3.5007999999999999</v>
      </c>
      <c r="W20" s="61">
        <f t="shared" si="9"/>
        <v>26</v>
      </c>
      <c r="X20" s="60">
        <f>VLOOKUP($A20,'Return Data'!$B$7:$R$2292,14,0)</f>
        <v>3.9992000000000001</v>
      </c>
      <c r="Y20" s="61">
        <f t="shared" si="10"/>
        <v>26</v>
      </c>
      <c r="Z20" s="60">
        <f>VLOOKUP($A20,'Return Data'!$B$7:$R$2292,16,0)</f>
        <v>6.7297000000000002</v>
      </c>
      <c r="AA20" s="62">
        <f t="shared" si="11"/>
        <v>26</v>
      </c>
    </row>
    <row r="21" spans="1:27" x14ac:dyDescent="0.3">
      <c r="A21" s="58" t="s">
        <v>133</v>
      </c>
      <c r="B21" s="59">
        <f>VLOOKUP($A21,'Return Data'!$B$7:$R$2292,3,0)</f>
        <v>44777</v>
      </c>
      <c r="C21" s="60">
        <f>VLOOKUP($A21,'Return Data'!$B$7:$R$2292,4,0)</f>
        <v>1664.6575</v>
      </c>
      <c r="D21" s="60">
        <f>VLOOKUP($A21,'Return Data'!$B$7:$R$2292,5,0)</f>
        <v>5.2104999999999997</v>
      </c>
      <c r="E21" s="61">
        <f t="shared" si="0"/>
        <v>5</v>
      </c>
      <c r="F21" s="60">
        <f>VLOOKUP($A21,'Return Data'!$B$7:$R$2292,6,0)</f>
        <v>5.5835999999999997</v>
      </c>
      <c r="G21" s="61">
        <f t="shared" si="1"/>
        <v>30</v>
      </c>
      <c r="H21" s="60">
        <f>VLOOKUP($A21,'Return Data'!$B$7:$R$2292,7,0)</f>
        <v>5.8007</v>
      </c>
      <c r="I21" s="61">
        <f t="shared" si="2"/>
        <v>29</v>
      </c>
      <c r="J21" s="60">
        <f>VLOOKUP($A21,'Return Data'!$B$7:$R$2292,8,0)</f>
        <v>4.9173</v>
      </c>
      <c r="K21" s="61">
        <f t="shared" si="3"/>
        <v>25</v>
      </c>
      <c r="L21" s="60">
        <f>VLOOKUP($A21,'Return Data'!$B$7:$R$2292,9,0)</f>
        <v>4.7066999999999997</v>
      </c>
      <c r="M21" s="61">
        <f t="shared" si="4"/>
        <v>23</v>
      </c>
      <c r="N21" s="60">
        <f>VLOOKUP($A21,'Return Data'!$B$7:$R$2292,10,0)</f>
        <v>4.4936999999999996</v>
      </c>
      <c r="O21" s="61">
        <f t="shared" si="5"/>
        <v>31</v>
      </c>
      <c r="P21" s="60">
        <f>VLOOKUP($A21,'Return Data'!$B$7:$R$2292,11,0)</f>
        <v>4.0034999999999998</v>
      </c>
      <c r="Q21" s="61">
        <f t="shared" si="6"/>
        <v>31</v>
      </c>
      <c r="R21" s="60">
        <f>VLOOKUP($A21,'Return Data'!$B$7:$R$2292,12,0)</f>
        <v>3.7831000000000001</v>
      </c>
      <c r="S21" s="61">
        <f t="shared" si="7"/>
        <v>31</v>
      </c>
      <c r="T21" s="60">
        <f>VLOOKUP($A21,'Return Data'!$B$7:$R$2292,13,0)</f>
        <v>3.6337999999999999</v>
      </c>
      <c r="U21" s="61">
        <f t="shared" si="8"/>
        <v>31</v>
      </c>
      <c r="V21" s="60">
        <f>VLOOKUP($A21,'Return Data'!$B$7:$R$2292,17,0)</f>
        <v>3.2656000000000001</v>
      </c>
      <c r="W21" s="61">
        <f t="shared" si="9"/>
        <v>35</v>
      </c>
      <c r="X21" s="60">
        <f>VLOOKUP($A21,'Return Data'!$B$7:$R$2292,14,0)</f>
        <v>3.6408999999999998</v>
      </c>
      <c r="Y21" s="61">
        <f t="shared" si="10"/>
        <v>34</v>
      </c>
      <c r="Z21" s="60">
        <f>VLOOKUP($A21,'Return Data'!$B$7:$R$2292,16,0)</f>
        <v>6.0094000000000003</v>
      </c>
      <c r="AA21" s="62">
        <f t="shared" si="11"/>
        <v>30</v>
      </c>
    </row>
    <row r="22" spans="1:27" x14ac:dyDescent="0.3">
      <c r="A22" s="58" t="s">
        <v>134</v>
      </c>
      <c r="B22" s="59">
        <f>VLOOKUP($A22,'Return Data'!$B$7:$R$2292,3,0)</f>
        <v>44777</v>
      </c>
      <c r="C22" s="60">
        <f>VLOOKUP($A22,'Return Data'!$B$7:$R$2292,4,0)</f>
        <v>2098.4261999999999</v>
      </c>
      <c r="D22" s="60">
        <f>VLOOKUP($A22,'Return Data'!$B$7:$R$2292,5,0)</f>
        <v>4.6708999999999996</v>
      </c>
      <c r="E22" s="61">
        <f t="shared" si="0"/>
        <v>31</v>
      </c>
      <c r="F22" s="60">
        <f>VLOOKUP($A22,'Return Data'!$B$7:$R$2292,6,0)</f>
        <v>5.1375000000000002</v>
      </c>
      <c r="G22" s="61">
        <f t="shared" si="1"/>
        <v>35</v>
      </c>
      <c r="H22" s="60">
        <f>VLOOKUP($A22,'Return Data'!$B$7:$R$2292,7,0)</f>
        <v>5.2736999999999998</v>
      </c>
      <c r="I22" s="61">
        <f t="shared" si="2"/>
        <v>35</v>
      </c>
      <c r="J22" s="60">
        <f>VLOOKUP($A22,'Return Data'!$B$7:$R$2292,8,0)</f>
        <v>4.7972999999999999</v>
      </c>
      <c r="K22" s="61">
        <f t="shared" si="3"/>
        <v>33</v>
      </c>
      <c r="L22" s="60">
        <f>VLOOKUP($A22,'Return Data'!$B$7:$R$2292,9,0)</f>
        <v>4.6143000000000001</v>
      </c>
      <c r="M22" s="61">
        <f t="shared" si="4"/>
        <v>31</v>
      </c>
      <c r="N22" s="60">
        <f>VLOOKUP($A22,'Return Data'!$B$7:$R$2292,10,0)</f>
        <v>4.3169000000000004</v>
      </c>
      <c r="O22" s="61">
        <f t="shared" si="5"/>
        <v>35</v>
      </c>
      <c r="P22" s="60">
        <f>VLOOKUP($A22,'Return Data'!$B$7:$R$2292,11,0)</f>
        <v>3.8719000000000001</v>
      </c>
      <c r="Q22" s="61">
        <f t="shared" si="6"/>
        <v>35</v>
      </c>
      <c r="R22" s="60">
        <f>VLOOKUP($A22,'Return Data'!$B$7:$R$2292,12,0)</f>
        <v>3.6796000000000002</v>
      </c>
      <c r="S22" s="61">
        <f t="shared" si="7"/>
        <v>35</v>
      </c>
      <c r="T22" s="60">
        <f>VLOOKUP($A22,'Return Data'!$B$7:$R$2292,13,0)</f>
        <v>3.5312999999999999</v>
      </c>
      <c r="U22" s="61">
        <f t="shared" si="8"/>
        <v>35</v>
      </c>
      <c r="V22" s="60">
        <f>VLOOKUP($A22,'Return Data'!$B$7:$R$2292,17,0)</f>
        <v>3.3727</v>
      </c>
      <c r="W22" s="61">
        <f t="shared" si="9"/>
        <v>32</v>
      </c>
      <c r="X22" s="60">
        <f>VLOOKUP($A22,'Return Data'!$B$7:$R$2292,14,0)</f>
        <v>3.9182999999999999</v>
      </c>
      <c r="Y22" s="61">
        <f t="shared" si="10"/>
        <v>28</v>
      </c>
      <c r="Z22" s="60">
        <f>VLOOKUP($A22,'Return Data'!$B$7:$R$2292,16,0)</f>
        <v>6.7893999999999997</v>
      </c>
      <c r="AA22" s="62">
        <f t="shared" si="11"/>
        <v>18</v>
      </c>
    </row>
    <row r="23" spans="1:27" x14ac:dyDescent="0.3">
      <c r="A23" s="58" t="s">
        <v>139</v>
      </c>
      <c r="B23" s="59">
        <f>VLOOKUP($A23,'Return Data'!$B$7:$R$2292,3,0)</f>
        <v>44777</v>
      </c>
      <c r="C23" s="60">
        <f>VLOOKUP($A23,'Return Data'!$B$7:$R$2292,4,0)</f>
        <v>2966.3800999999999</v>
      </c>
      <c r="D23" s="60">
        <f>VLOOKUP($A23,'Return Data'!$B$7:$R$2292,5,0)</f>
        <v>4.9336000000000002</v>
      </c>
      <c r="E23" s="61">
        <f t="shared" si="0"/>
        <v>17</v>
      </c>
      <c r="F23" s="60">
        <f>VLOOKUP($A23,'Return Data'!$B$7:$R$2292,6,0)</f>
        <v>5.9210000000000003</v>
      </c>
      <c r="G23" s="61">
        <f t="shared" si="1"/>
        <v>16</v>
      </c>
      <c r="H23" s="60">
        <f>VLOOKUP($A23,'Return Data'!$B$7:$R$2292,7,0)</f>
        <v>6.1458000000000004</v>
      </c>
      <c r="I23" s="61">
        <f t="shared" si="2"/>
        <v>13</v>
      </c>
      <c r="J23" s="60">
        <f>VLOOKUP($A23,'Return Data'!$B$7:$R$2292,8,0)</f>
        <v>5.0052000000000003</v>
      </c>
      <c r="K23" s="61">
        <f t="shared" si="3"/>
        <v>8</v>
      </c>
      <c r="L23" s="60">
        <f>VLOOKUP($A23,'Return Data'!$B$7:$R$2292,9,0)</f>
        <v>4.7489999999999997</v>
      </c>
      <c r="M23" s="61">
        <f t="shared" si="4"/>
        <v>18</v>
      </c>
      <c r="N23" s="60">
        <f>VLOOKUP($A23,'Return Data'!$B$7:$R$2292,10,0)</f>
        <v>4.6069000000000004</v>
      </c>
      <c r="O23" s="61">
        <f t="shared" si="5"/>
        <v>19</v>
      </c>
      <c r="P23" s="60">
        <f>VLOOKUP($A23,'Return Data'!$B$7:$R$2292,11,0)</f>
        <v>4.1436000000000002</v>
      </c>
      <c r="Q23" s="61">
        <f t="shared" si="6"/>
        <v>18</v>
      </c>
      <c r="R23" s="60">
        <f>VLOOKUP($A23,'Return Data'!$B$7:$R$2292,12,0)</f>
        <v>3.9470999999999998</v>
      </c>
      <c r="S23" s="61">
        <f t="shared" si="7"/>
        <v>20</v>
      </c>
      <c r="T23" s="60">
        <f>VLOOKUP($A23,'Return Data'!$B$7:$R$2292,13,0)</f>
        <v>3.7915999999999999</v>
      </c>
      <c r="U23" s="61">
        <f t="shared" si="8"/>
        <v>20</v>
      </c>
      <c r="V23" s="60">
        <f>VLOOKUP($A23,'Return Data'!$B$7:$R$2292,17,0)</f>
        <v>3.5247000000000002</v>
      </c>
      <c r="W23" s="61">
        <f t="shared" si="9"/>
        <v>24</v>
      </c>
      <c r="X23" s="60">
        <f>VLOOKUP($A23,'Return Data'!$B$7:$R$2292,14,0)</f>
        <v>4.0391000000000004</v>
      </c>
      <c r="Y23" s="61">
        <f t="shared" si="10"/>
        <v>25</v>
      </c>
      <c r="Z23" s="60">
        <f>VLOOKUP($A23,'Return Data'!$B$7:$R$2292,16,0)</f>
        <v>6.79</v>
      </c>
      <c r="AA23" s="62">
        <f t="shared" si="11"/>
        <v>17</v>
      </c>
    </row>
    <row r="24" spans="1:27" x14ac:dyDescent="0.3">
      <c r="A24" s="58" t="s">
        <v>140</v>
      </c>
      <c r="B24" s="59">
        <f>VLOOKUP($A24,'Return Data'!$B$7:$R$2292,3,0)</f>
        <v>44777</v>
      </c>
      <c r="C24" s="60">
        <f>VLOOKUP($A24,'Return Data'!$B$7:$R$2292,4,0)</f>
        <v>1131.7086999999999</v>
      </c>
      <c r="D24" s="60">
        <f>VLOOKUP($A24,'Return Data'!$B$7:$R$2292,5,0)</f>
        <v>5.3545999999999996</v>
      </c>
      <c r="E24" s="61">
        <f t="shared" si="0"/>
        <v>2</v>
      </c>
      <c r="F24" s="60">
        <f>VLOOKUP($A24,'Return Data'!$B$7:$R$2292,6,0)</f>
        <v>5.2141999999999999</v>
      </c>
      <c r="G24" s="61">
        <f t="shared" si="1"/>
        <v>34</v>
      </c>
      <c r="H24" s="60">
        <f>VLOOKUP($A24,'Return Data'!$B$7:$R$2292,7,0)</f>
        <v>5.4748000000000001</v>
      </c>
      <c r="I24" s="61">
        <f t="shared" si="2"/>
        <v>33</v>
      </c>
      <c r="J24" s="60">
        <f>VLOOKUP($A24,'Return Data'!$B$7:$R$2292,8,0)</f>
        <v>4.8426</v>
      </c>
      <c r="K24" s="61">
        <f t="shared" si="3"/>
        <v>31</v>
      </c>
      <c r="L24" s="60">
        <f>VLOOKUP($A24,'Return Data'!$B$7:$R$2292,9,0)</f>
        <v>4.6837</v>
      </c>
      <c r="M24" s="61">
        <f t="shared" si="4"/>
        <v>25</v>
      </c>
      <c r="N24" s="60">
        <f>VLOOKUP($A24,'Return Data'!$B$7:$R$2292,10,0)</f>
        <v>4.5483000000000002</v>
      </c>
      <c r="O24" s="61">
        <f t="shared" si="5"/>
        <v>30</v>
      </c>
      <c r="P24" s="60">
        <f>VLOOKUP($A24,'Return Data'!$B$7:$R$2292,11,0)</f>
        <v>4.0751999999999997</v>
      </c>
      <c r="Q24" s="61">
        <f t="shared" si="6"/>
        <v>30</v>
      </c>
      <c r="R24" s="60">
        <f>VLOOKUP($A24,'Return Data'!$B$7:$R$2292,12,0)</f>
        <v>3.8488000000000002</v>
      </c>
      <c r="S24" s="61">
        <f t="shared" si="7"/>
        <v>30</v>
      </c>
      <c r="T24" s="60">
        <f>VLOOKUP($A24,'Return Data'!$B$7:$R$2292,13,0)</f>
        <v>3.6692</v>
      </c>
      <c r="U24" s="61">
        <f t="shared" si="8"/>
        <v>30</v>
      </c>
      <c r="V24" s="60">
        <f>VLOOKUP($A24,'Return Data'!$B$7:$R$2292,17,0)</f>
        <v>3.3574000000000002</v>
      </c>
      <c r="W24" s="61">
        <f t="shared" si="9"/>
        <v>33</v>
      </c>
      <c r="X24" s="60"/>
      <c r="Y24" s="61"/>
      <c r="Z24" s="60">
        <f>VLOOKUP($A24,'Return Data'!$B$7:$R$2292,16,0)</f>
        <v>3.8389000000000002</v>
      </c>
      <c r="AA24" s="62">
        <f t="shared" si="11"/>
        <v>36</v>
      </c>
    </row>
    <row r="25" spans="1:27" x14ac:dyDescent="0.3">
      <c r="A25" s="58" t="s">
        <v>141</v>
      </c>
      <c r="B25" s="59">
        <f>VLOOKUP($A25,'Return Data'!$B$7:$R$2292,3,0)</f>
        <v>44777</v>
      </c>
      <c r="C25" s="60">
        <f>VLOOKUP($A25,'Return Data'!$B$7:$R$2292,4,0)</f>
        <v>59.0794</v>
      </c>
      <c r="D25" s="60">
        <f>VLOOKUP($A25,'Return Data'!$B$7:$R$2292,5,0)</f>
        <v>4.9432</v>
      </c>
      <c r="E25" s="61">
        <f t="shared" si="0"/>
        <v>16</v>
      </c>
      <c r="F25" s="60">
        <f>VLOOKUP($A25,'Return Data'!$B$7:$R$2292,6,0)</f>
        <v>5.9132999999999996</v>
      </c>
      <c r="G25" s="61">
        <f t="shared" si="1"/>
        <v>18</v>
      </c>
      <c r="H25" s="60">
        <f>VLOOKUP($A25,'Return Data'!$B$7:$R$2292,7,0)</f>
        <v>5.9908000000000001</v>
      </c>
      <c r="I25" s="61">
        <f t="shared" si="2"/>
        <v>20</v>
      </c>
      <c r="J25" s="60">
        <f>VLOOKUP($A25,'Return Data'!$B$7:$R$2292,8,0)</f>
        <v>5.0183</v>
      </c>
      <c r="K25" s="61">
        <f t="shared" si="3"/>
        <v>6</v>
      </c>
      <c r="L25" s="60">
        <f>VLOOKUP($A25,'Return Data'!$B$7:$R$2292,9,0)</f>
        <v>4.7885</v>
      </c>
      <c r="M25" s="61">
        <f t="shared" si="4"/>
        <v>7</v>
      </c>
      <c r="N25" s="60">
        <f>VLOOKUP($A25,'Return Data'!$B$7:$R$2292,10,0)</f>
        <v>4.6485000000000003</v>
      </c>
      <c r="O25" s="61">
        <f t="shared" si="5"/>
        <v>11</v>
      </c>
      <c r="P25" s="60">
        <f>VLOOKUP($A25,'Return Data'!$B$7:$R$2292,11,0)</f>
        <v>4.1656000000000004</v>
      </c>
      <c r="Q25" s="61">
        <f t="shared" si="6"/>
        <v>11</v>
      </c>
      <c r="R25" s="60">
        <f>VLOOKUP($A25,'Return Data'!$B$7:$R$2292,12,0)</f>
        <v>3.9964</v>
      </c>
      <c r="S25" s="61">
        <f t="shared" si="7"/>
        <v>7</v>
      </c>
      <c r="T25" s="60">
        <f>VLOOKUP($A25,'Return Data'!$B$7:$R$2292,13,0)</f>
        <v>3.843</v>
      </c>
      <c r="U25" s="61">
        <f t="shared" si="8"/>
        <v>6</v>
      </c>
      <c r="V25" s="60">
        <f>VLOOKUP($A25,'Return Data'!$B$7:$R$2292,17,0)</f>
        <v>3.5611000000000002</v>
      </c>
      <c r="W25" s="61">
        <f t="shared" si="9"/>
        <v>12</v>
      </c>
      <c r="X25" s="60">
        <f>VLOOKUP($A25,'Return Data'!$B$7:$R$2292,14,0)</f>
        <v>4.0480999999999998</v>
      </c>
      <c r="Y25" s="61">
        <f t="shared" ref="Y25:Y43" si="12">RANK(X25,X$8:X$43,0)</f>
        <v>24</v>
      </c>
      <c r="Z25" s="60">
        <f>VLOOKUP($A25,'Return Data'!$B$7:$R$2292,16,0)</f>
        <v>6.8384999999999998</v>
      </c>
      <c r="AA25" s="62">
        <f t="shared" si="11"/>
        <v>7</v>
      </c>
    </row>
    <row r="26" spans="1:27" x14ac:dyDescent="0.3">
      <c r="A26" s="58" t="s">
        <v>142</v>
      </c>
      <c r="B26" s="59">
        <f>VLOOKUP($A26,'Return Data'!$B$7:$R$2292,3,0)</f>
        <v>44777</v>
      </c>
      <c r="C26" s="60">
        <f>VLOOKUP($A26,'Return Data'!$B$7:$R$2292,4,0)</f>
        <v>4365.7883000000002</v>
      </c>
      <c r="D26" s="60">
        <f>VLOOKUP($A26,'Return Data'!$B$7:$R$2292,5,0)</f>
        <v>5.0228000000000002</v>
      </c>
      <c r="E26" s="61">
        <f t="shared" si="0"/>
        <v>14</v>
      </c>
      <c r="F26" s="60">
        <f>VLOOKUP($A26,'Return Data'!$B$7:$R$2292,6,0)</f>
        <v>6.1086999999999998</v>
      </c>
      <c r="G26" s="61">
        <f t="shared" si="1"/>
        <v>12</v>
      </c>
      <c r="H26" s="60">
        <f>VLOOKUP($A26,'Return Data'!$B$7:$R$2292,7,0)</f>
        <v>6.1018999999999997</v>
      </c>
      <c r="I26" s="61">
        <f t="shared" si="2"/>
        <v>15</v>
      </c>
      <c r="J26" s="60">
        <f>VLOOKUP($A26,'Return Data'!$B$7:$R$2292,8,0)</f>
        <v>4.8720999999999997</v>
      </c>
      <c r="K26" s="61">
        <f t="shared" si="3"/>
        <v>29</v>
      </c>
      <c r="L26" s="60">
        <f>VLOOKUP($A26,'Return Data'!$B$7:$R$2292,9,0)</f>
        <v>4.5914999999999999</v>
      </c>
      <c r="M26" s="61">
        <f t="shared" si="4"/>
        <v>34</v>
      </c>
      <c r="N26" s="60">
        <f>VLOOKUP($A26,'Return Data'!$B$7:$R$2292,10,0)</f>
        <v>4.5743999999999998</v>
      </c>
      <c r="O26" s="61">
        <f t="shared" si="5"/>
        <v>27</v>
      </c>
      <c r="P26" s="60">
        <f>VLOOKUP($A26,'Return Data'!$B$7:$R$2292,11,0)</f>
        <v>4.1033999999999997</v>
      </c>
      <c r="Q26" s="61">
        <f t="shared" si="6"/>
        <v>24</v>
      </c>
      <c r="R26" s="60">
        <f>VLOOKUP($A26,'Return Data'!$B$7:$R$2292,12,0)</f>
        <v>3.9407000000000001</v>
      </c>
      <c r="S26" s="61">
        <f t="shared" si="7"/>
        <v>23</v>
      </c>
      <c r="T26" s="60">
        <f>VLOOKUP($A26,'Return Data'!$B$7:$R$2292,13,0)</f>
        <v>3.7850999999999999</v>
      </c>
      <c r="U26" s="61">
        <f t="shared" si="8"/>
        <v>23</v>
      </c>
      <c r="V26" s="60">
        <f>VLOOKUP($A26,'Return Data'!$B$7:$R$2292,17,0)</f>
        <v>3.5264000000000002</v>
      </c>
      <c r="W26" s="61">
        <f t="shared" si="9"/>
        <v>23</v>
      </c>
      <c r="X26" s="60">
        <f>VLOOKUP($A26,'Return Data'!$B$7:$R$2292,14,0)</f>
        <v>4.0597000000000003</v>
      </c>
      <c r="Y26" s="61">
        <f t="shared" si="12"/>
        <v>23</v>
      </c>
      <c r="Z26" s="60">
        <f>VLOOKUP($A26,'Return Data'!$B$7:$R$2292,16,0)</f>
        <v>6.7618</v>
      </c>
      <c r="AA26" s="62">
        <f t="shared" si="11"/>
        <v>22</v>
      </c>
    </row>
    <row r="27" spans="1:27" x14ac:dyDescent="0.3">
      <c r="A27" s="58" t="s">
        <v>143</v>
      </c>
      <c r="B27" s="59">
        <f>VLOOKUP($A27,'Return Data'!$B$7:$R$2292,3,0)</f>
        <v>44777</v>
      </c>
      <c r="C27" s="60">
        <f>VLOOKUP($A27,'Return Data'!$B$7:$R$2292,4,0)</f>
        <v>2958.2356</v>
      </c>
      <c r="D27" s="60">
        <f>VLOOKUP($A27,'Return Data'!$B$7:$R$2292,5,0)</f>
        <v>4.7435</v>
      </c>
      <c r="E27" s="61">
        <f t="shared" si="0"/>
        <v>26</v>
      </c>
      <c r="F27" s="60">
        <f>VLOOKUP($A27,'Return Data'!$B$7:$R$2292,6,0)</f>
        <v>6.1481000000000003</v>
      </c>
      <c r="G27" s="61">
        <f t="shared" si="1"/>
        <v>8</v>
      </c>
      <c r="H27" s="60">
        <f>VLOOKUP($A27,'Return Data'!$B$7:$R$2292,7,0)</f>
        <v>6.1718000000000002</v>
      </c>
      <c r="I27" s="61">
        <f t="shared" si="2"/>
        <v>10</v>
      </c>
      <c r="J27" s="60">
        <f>VLOOKUP($A27,'Return Data'!$B$7:$R$2292,8,0)</f>
        <v>4.9413999999999998</v>
      </c>
      <c r="K27" s="61">
        <f t="shared" si="3"/>
        <v>24</v>
      </c>
      <c r="L27" s="60">
        <f>VLOOKUP($A27,'Return Data'!$B$7:$R$2292,9,0)</f>
        <v>4.7122999999999999</v>
      </c>
      <c r="M27" s="61">
        <f t="shared" si="4"/>
        <v>21</v>
      </c>
      <c r="N27" s="60">
        <f>VLOOKUP($A27,'Return Data'!$B$7:$R$2292,10,0)</f>
        <v>4.6208</v>
      </c>
      <c r="O27" s="61">
        <f t="shared" si="5"/>
        <v>18</v>
      </c>
      <c r="P27" s="60">
        <f>VLOOKUP($A27,'Return Data'!$B$7:$R$2292,11,0)</f>
        <v>4.1492000000000004</v>
      </c>
      <c r="Q27" s="61">
        <f t="shared" si="6"/>
        <v>16</v>
      </c>
      <c r="R27" s="60">
        <f>VLOOKUP($A27,'Return Data'!$B$7:$R$2292,12,0)</f>
        <v>3.9445000000000001</v>
      </c>
      <c r="S27" s="61">
        <f t="shared" si="7"/>
        <v>21</v>
      </c>
      <c r="T27" s="60">
        <f>VLOOKUP($A27,'Return Data'!$B$7:$R$2292,13,0)</f>
        <v>3.7806999999999999</v>
      </c>
      <c r="U27" s="61">
        <f t="shared" si="8"/>
        <v>25</v>
      </c>
      <c r="V27" s="60">
        <f>VLOOKUP($A27,'Return Data'!$B$7:$R$2292,17,0)</f>
        <v>3.5047999999999999</v>
      </c>
      <c r="W27" s="61">
        <f t="shared" si="9"/>
        <v>25</v>
      </c>
      <c r="X27" s="60">
        <f>VLOOKUP($A27,'Return Data'!$B$7:$R$2292,14,0)</f>
        <v>4.0791000000000004</v>
      </c>
      <c r="Y27" s="61">
        <f t="shared" si="12"/>
        <v>20</v>
      </c>
      <c r="Z27" s="60">
        <f>VLOOKUP($A27,'Return Data'!$B$7:$R$2292,16,0)</f>
        <v>6.7840999999999996</v>
      </c>
      <c r="AA27" s="62">
        <f t="shared" si="11"/>
        <v>20</v>
      </c>
    </row>
    <row r="28" spans="1:27" x14ac:dyDescent="0.3">
      <c r="A28" s="58" t="s">
        <v>144</v>
      </c>
      <c r="B28" s="59">
        <f>VLOOKUP($A28,'Return Data'!$B$7:$R$2292,3,0)</f>
        <v>44777</v>
      </c>
      <c r="C28" s="60">
        <f>VLOOKUP($A28,'Return Data'!$B$7:$R$2292,4,0)</f>
        <v>3923.2788</v>
      </c>
      <c r="D28" s="60">
        <f>VLOOKUP($A28,'Return Data'!$B$7:$R$2292,5,0)</f>
        <v>4.5258000000000003</v>
      </c>
      <c r="E28" s="61">
        <f t="shared" si="0"/>
        <v>33</v>
      </c>
      <c r="F28" s="60">
        <f>VLOOKUP($A28,'Return Data'!$B$7:$R$2292,6,0)</f>
        <v>5.7004000000000001</v>
      </c>
      <c r="G28" s="61">
        <f t="shared" si="1"/>
        <v>27</v>
      </c>
      <c r="H28" s="60">
        <f>VLOOKUP($A28,'Return Data'!$B$7:$R$2292,7,0)</f>
        <v>5.8742999999999999</v>
      </c>
      <c r="I28" s="61">
        <f t="shared" si="2"/>
        <v>27</v>
      </c>
      <c r="J28" s="60">
        <f>VLOOKUP($A28,'Return Data'!$B$7:$R$2292,8,0)</f>
        <v>4.8658999999999999</v>
      </c>
      <c r="K28" s="61">
        <f t="shared" si="3"/>
        <v>30</v>
      </c>
      <c r="L28" s="60">
        <f>VLOOKUP($A28,'Return Data'!$B$7:$R$2292,9,0)</f>
        <v>4.6814999999999998</v>
      </c>
      <c r="M28" s="61">
        <f t="shared" si="4"/>
        <v>26</v>
      </c>
      <c r="N28" s="60">
        <f>VLOOKUP($A28,'Return Data'!$B$7:$R$2292,10,0)</f>
        <v>4.5670000000000002</v>
      </c>
      <c r="O28" s="61">
        <f t="shared" si="5"/>
        <v>28</v>
      </c>
      <c r="P28" s="60">
        <f>VLOOKUP($A28,'Return Data'!$B$7:$R$2292,11,0)</f>
        <v>4.0876000000000001</v>
      </c>
      <c r="Q28" s="61">
        <f t="shared" si="6"/>
        <v>27</v>
      </c>
      <c r="R28" s="60">
        <f>VLOOKUP($A28,'Return Data'!$B$7:$R$2292,12,0)</f>
        <v>3.9333</v>
      </c>
      <c r="S28" s="61">
        <f t="shared" si="7"/>
        <v>25</v>
      </c>
      <c r="T28" s="60">
        <f>VLOOKUP($A28,'Return Data'!$B$7:$R$2292,13,0)</f>
        <v>3.7953000000000001</v>
      </c>
      <c r="U28" s="61">
        <f t="shared" si="8"/>
        <v>18</v>
      </c>
      <c r="V28" s="60">
        <f>VLOOKUP($A28,'Return Data'!$B$7:$R$2292,17,0)</f>
        <v>3.5608</v>
      </c>
      <c r="W28" s="61">
        <f t="shared" si="9"/>
        <v>13</v>
      </c>
      <c r="X28" s="60">
        <f>VLOOKUP($A28,'Return Data'!$B$7:$R$2292,14,0)</f>
        <v>4.1756000000000002</v>
      </c>
      <c r="Y28" s="61">
        <f t="shared" si="12"/>
        <v>7</v>
      </c>
      <c r="Z28" s="60">
        <f>VLOOKUP($A28,'Return Data'!$B$7:$R$2292,16,0)</f>
        <v>6.8094000000000001</v>
      </c>
      <c r="AA28" s="62">
        <f t="shared" si="11"/>
        <v>13</v>
      </c>
    </row>
    <row r="29" spans="1:27" x14ac:dyDescent="0.3">
      <c r="A29" s="58" t="s">
        <v>433</v>
      </c>
      <c r="B29" s="59">
        <f>VLOOKUP($A29,'Return Data'!$B$7:$R$2292,3,0)</f>
        <v>44777</v>
      </c>
      <c r="C29" s="60">
        <f>VLOOKUP($A29,'Return Data'!$B$7:$R$2292,4,0)</f>
        <v>1405.1813</v>
      </c>
      <c r="D29" s="60">
        <f>VLOOKUP($A29,'Return Data'!$B$7:$R$2292,5,0)</f>
        <v>4.7930999999999999</v>
      </c>
      <c r="E29" s="61">
        <f t="shared" si="0"/>
        <v>23</v>
      </c>
      <c r="F29" s="60">
        <f>VLOOKUP($A29,'Return Data'!$B$7:$R$2292,6,0)</f>
        <v>5.7727000000000004</v>
      </c>
      <c r="G29" s="61">
        <f t="shared" si="1"/>
        <v>25</v>
      </c>
      <c r="H29" s="60">
        <f>VLOOKUP($A29,'Return Data'!$B$7:$R$2292,7,0)</f>
        <v>6.0938999999999997</v>
      </c>
      <c r="I29" s="61">
        <f t="shared" si="2"/>
        <v>16</v>
      </c>
      <c r="J29" s="60">
        <f>VLOOKUP($A29,'Return Data'!$B$7:$R$2292,8,0)</f>
        <v>5.0898000000000003</v>
      </c>
      <c r="K29" s="61">
        <f t="shared" si="3"/>
        <v>2</v>
      </c>
      <c r="L29" s="60">
        <f>VLOOKUP($A29,'Return Data'!$B$7:$R$2292,9,0)</f>
        <v>4.8913000000000002</v>
      </c>
      <c r="M29" s="61">
        <f t="shared" si="4"/>
        <v>2</v>
      </c>
      <c r="N29" s="60">
        <f>VLOOKUP($A29,'Return Data'!$B$7:$R$2292,10,0)</f>
        <v>4.7492999999999999</v>
      </c>
      <c r="O29" s="61">
        <f t="shared" si="5"/>
        <v>1</v>
      </c>
      <c r="P29" s="60">
        <f>VLOOKUP($A29,'Return Data'!$B$7:$R$2292,11,0)</f>
        <v>4.2107999999999999</v>
      </c>
      <c r="Q29" s="61">
        <f t="shared" si="6"/>
        <v>4</v>
      </c>
      <c r="R29" s="60">
        <f>VLOOKUP($A29,'Return Data'!$B$7:$R$2292,12,0)</f>
        <v>4.0385999999999997</v>
      </c>
      <c r="S29" s="61">
        <f t="shared" si="7"/>
        <v>3</v>
      </c>
      <c r="T29" s="60">
        <f>VLOOKUP($A29,'Return Data'!$B$7:$R$2292,13,0)</f>
        <v>3.8633999999999999</v>
      </c>
      <c r="U29" s="61">
        <f t="shared" si="8"/>
        <v>4</v>
      </c>
      <c r="V29" s="60">
        <f>VLOOKUP($A29,'Return Data'!$B$7:$R$2292,17,0)</f>
        <v>3.6309999999999998</v>
      </c>
      <c r="W29" s="61">
        <f t="shared" si="9"/>
        <v>3</v>
      </c>
      <c r="X29" s="60">
        <f>VLOOKUP($A29,'Return Data'!$B$7:$R$2292,14,0)</f>
        <v>4.2202999999999999</v>
      </c>
      <c r="Y29" s="61">
        <f t="shared" si="12"/>
        <v>3</v>
      </c>
      <c r="Z29" s="60">
        <f>VLOOKUP($A29,'Return Data'!$B$7:$R$2292,16,0)</f>
        <v>5.7441000000000004</v>
      </c>
      <c r="AA29" s="62">
        <f t="shared" si="11"/>
        <v>31</v>
      </c>
    </row>
    <row r="30" spans="1:27" x14ac:dyDescent="0.3">
      <c r="A30" s="58" t="s">
        <v>146</v>
      </c>
      <c r="B30" s="59">
        <f>VLOOKUP($A30,'Return Data'!$B$7:$R$2292,3,0)</f>
        <v>44777</v>
      </c>
      <c r="C30" s="60">
        <f>VLOOKUP($A30,'Return Data'!$B$7:$R$2292,4,0)</f>
        <v>2280.7285000000002</v>
      </c>
      <c r="D30" s="60">
        <f>VLOOKUP($A30,'Return Data'!$B$7:$R$2292,5,0)</f>
        <v>4.7377000000000002</v>
      </c>
      <c r="E30" s="61">
        <f t="shared" si="0"/>
        <v>27</v>
      </c>
      <c r="F30" s="60">
        <f>VLOOKUP($A30,'Return Data'!$B$7:$R$2292,6,0)</f>
        <v>5.8868999999999998</v>
      </c>
      <c r="G30" s="61">
        <f t="shared" si="1"/>
        <v>20</v>
      </c>
      <c r="H30" s="60">
        <f>VLOOKUP($A30,'Return Data'!$B$7:$R$2292,7,0)</f>
        <v>5.9744000000000002</v>
      </c>
      <c r="I30" s="61">
        <f t="shared" si="2"/>
        <v>23</v>
      </c>
      <c r="J30" s="60">
        <f>VLOOKUP($A30,'Return Data'!$B$7:$R$2292,8,0)</f>
        <v>4.9703999999999997</v>
      </c>
      <c r="K30" s="61">
        <f t="shared" si="3"/>
        <v>16</v>
      </c>
      <c r="L30" s="60">
        <f>VLOOKUP($A30,'Return Data'!$B$7:$R$2292,9,0)</f>
        <v>4.7624000000000004</v>
      </c>
      <c r="M30" s="61">
        <f t="shared" si="4"/>
        <v>13</v>
      </c>
      <c r="N30" s="60">
        <f>VLOOKUP($A30,'Return Data'!$B$7:$R$2292,10,0)</f>
        <v>4.6661999999999999</v>
      </c>
      <c r="O30" s="61">
        <f t="shared" si="5"/>
        <v>8</v>
      </c>
      <c r="P30" s="60">
        <f>VLOOKUP($A30,'Return Data'!$B$7:$R$2292,11,0)</f>
        <v>4.1778000000000004</v>
      </c>
      <c r="Q30" s="61">
        <f t="shared" si="6"/>
        <v>10</v>
      </c>
      <c r="R30" s="60">
        <f>VLOOKUP($A30,'Return Data'!$B$7:$R$2292,12,0)</f>
        <v>3.98</v>
      </c>
      <c r="S30" s="61">
        <f t="shared" si="7"/>
        <v>13</v>
      </c>
      <c r="T30" s="60">
        <f>VLOOKUP($A30,'Return Data'!$B$7:$R$2292,13,0)</f>
        <v>3.8237000000000001</v>
      </c>
      <c r="U30" s="61">
        <f t="shared" si="8"/>
        <v>10</v>
      </c>
      <c r="V30" s="60">
        <f>VLOOKUP($A30,'Return Data'!$B$7:$R$2292,17,0)</f>
        <v>3.605</v>
      </c>
      <c r="W30" s="61">
        <f t="shared" si="9"/>
        <v>7</v>
      </c>
      <c r="X30" s="60">
        <f>VLOOKUP($A30,'Return Data'!$B$7:$R$2292,14,0)</f>
        <v>4.1391</v>
      </c>
      <c r="Y30" s="61">
        <f t="shared" si="12"/>
        <v>15</v>
      </c>
      <c r="Z30" s="60">
        <f>VLOOKUP($A30,'Return Data'!$B$7:$R$2292,16,0)</f>
        <v>6.6262999999999996</v>
      </c>
      <c r="AA30" s="62">
        <f t="shared" si="11"/>
        <v>28</v>
      </c>
    </row>
    <row r="31" spans="1:27" x14ac:dyDescent="0.3">
      <c r="A31" s="58" t="s">
        <v>147</v>
      </c>
      <c r="B31" s="59">
        <f>VLOOKUP($A31,'Return Data'!$B$7:$R$2292,3,0)</f>
        <v>44777</v>
      </c>
      <c r="C31" s="60">
        <f>VLOOKUP($A31,'Return Data'!$B$7:$R$2292,4,0)</f>
        <v>11.547800000000001</v>
      </c>
      <c r="D31" s="60">
        <f>VLOOKUP($A31,'Return Data'!$B$7:$R$2292,5,0)</f>
        <v>4.1094999999999997</v>
      </c>
      <c r="E31" s="61">
        <f t="shared" si="0"/>
        <v>36</v>
      </c>
      <c r="F31" s="60">
        <f>VLOOKUP($A31,'Return Data'!$B$7:$R$2292,6,0)</f>
        <v>4.4267000000000003</v>
      </c>
      <c r="G31" s="61">
        <f t="shared" si="1"/>
        <v>36</v>
      </c>
      <c r="H31" s="60">
        <f>VLOOKUP($A31,'Return Data'!$B$7:$R$2292,7,0)</f>
        <v>5.0621999999999998</v>
      </c>
      <c r="I31" s="61">
        <f t="shared" si="2"/>
        <v>36</v>
      </c>
      <c r="J31" s="60">
        <f>VLOOKUP($A31,'Return Data'!$B$7:$R$2292,8,0)</f>
        <v>4.5232000000000001</v>
      </c>
      <c r="K31" s="61">
        <f t="shared" si="3"/>
        <v>36</v>
      </c>
      <c r="L31" s="60">
        <f>VLOOKUP($A31,'Return Data'!$B$7:$R$2292,9,0)</f>
        <v>4.4417999999999997</v>
      </c>
      <c r="M31" s="61">
        <f t="shared" si="4"/>
        <v>35</v>
      </c>
      <c r="N31" s="60">
        <f>VLOOKUP($A31,'Return Data'!$B$7:$R$2292,10,0)</f>
        <v>4.3696000000000002</v>
      </c>
      <c r="O31" s="61">
        <f t="shared" si="5"/>
        <v>33</v>
      </c>
      <c r="P31" s="60">
        <f>VLOOKUP($A31,'Return Data'!$B$7:$R$2292,11,0)</f>
        <v>3.9018999999999999</v>
      </c>
      <c r="Q31" s="61">
        <f t="shared" si="6"/>
        <v>34</v>
      </c>
      <c r="R31" s="60">
        <f>VLOOKUP($A31,'Return Data'!$B$7:$R$2292,12,0)</f>
        <v>3.7014999999999998</v>
      </c>
      <c r="S31" s="61">
        <f t="shared" si="7"/>
        <v>34</v>
      </c>
      <c r="T31" s="60">
        <f>VLOOKUP($A31,'Return Data'!$B$7:$R$2292,13,0)</f>
        <v>3.5388999999999999</v>
      </c>
      <c r="U31" s="61">
        <f t="shared" si="8"/>
        <v>34</v>
      </c>
      <c r="V31" s="60">
        <f>VLOOKUP($A31,'Return Data'!$B$7:$R$2292,17,0)</f>
        <v>3.2789000000000001</v>
      </c>
      <c r="W31" s="61">
        <f t="shared" si="9"/>
        <v>34</v>
      </c>
      <c r="X31" s="60">
        <f>VLOOKUP($A31,'Return Data'!$B$7:$R$2292,14,0)</f>
        <v>3.6349999999999998</v>
      </c>
      <c r="Y31" s="61">
        <f t="shared" si="12"/>
        <v>35</v>
      </c>
      <c r="Z31" s="60">
        <f>VLOOKUP($A31,'Return Data'!$B$7:$R$2292,16,0)</f>
        <v>4.0471000000000004</v>
      </c>
      <c r="AA31" s="62">
        <f t="shared" si="11"/>
        <v>35</v>
      </c>
    </row>
    <row r="32" spans="1:27" x14ac:dyDescent="0.3">
      <c r="A32" s="58" t="s">
        <v>1876</v>
      </c>
      <c r="B32" s="59">
        <f>VLOOKUP($A32,'Return Data'!$B$7:$R$2292,3,0)</f>
        <v>44777</v>
      </c>
      <c r="C32" s="60">
        <f>VLOOKUP($A32,'Return Data'!$B$7:$R$2292,4,0)</f>
        <v>2369.3490999999999</v>
      </c>
      <c r="D32" s="60">
        <f>VLOOKUP($A32,'Return Data'!$B$7:$R$2292,5,0)</f>
        <v>5.5667</v>
      </c>
      <c r="E32" s="61">
        <f t="shared" si="0"/>
        <v>1</v>
      </c>
      <c r="F32" s="60">
        <f>VLOOKUP($A32,'Return Data'!$B$7:$R$2292,6,0)</f>
        <v>6.2202000000000002</v>
      </c>
      <c r="G32" s="61">
        <f t="shared" si="1"/>
        <v>5</v>
      </c>
      <c r="H32" s="60">
        <f>VLOOKUP($A32,'Return Data'!$B$7:$R$2292,7,0)</f>
        <v>5.8986999999999998</v>
      </c>
      <c r="I32" s="61">
        <f t="shared" si="2"/>
        <v>26</v>
      </c>
      <c r="J32" s="60">
        <f>VLOOKUP($A32,'Return Data'!$B$7:$R$2292,8,0)</f>
        <v>5.2013999999999996</v>
      </c>
      <c r="K32" s="61">
        <f t="shared" si="3"/>
        <v>1</v>
      </c>
      <c r="L32" s="60">
        <f>VLOOKUP($A32,'Return Data'!$B$7:$R$2292,9,0)</f>
        <v>4.8981000000000003</v>
      </c>
      <c r="M32" s="61">
        <f t="shared" si="4"/>
        <v>1</v>
      </c>
      <c r="N32" s="60">
        <f>VLOOKUP($A32,'Return Data'!$B$7:$R$2292,10,0)</f>
        <v>4.7332000000000001</v>
      </c>
      <c r="O32" s="61">
        <f t="shared" si="5"/>
        <v>2</v>
      </c>
      <c r="P32" s="60">
        <f>VLOOKUP($A32,'Return Data'!$B$7:$R$2292,11,0)</f>
        <v>4.5629999999999997</v>
      </c>
      <c r="Q32" s="61">
        <f t="shared" si="6"/>
        <v>1</v>
      </c>
      <c r="R32" s="60">
        <f>VLOOKUP($A32,'Return Data'!$B$7:$R$2292,12,0)</f>
        <v>4.4128999999999996</v>
      </c>
      <c r="S32" s="61">
        <f t="shared" si="7"/>
        <v>1</v>
      </c>
      <c r="T32" s="60">
        <f>VLOOKUP($A32,'Return Data'!$B$7:$R$2292,13,0)</f>
        <v>4.2279</v>
      </c>
      <c r="U32" s="61">
        <f t="shared" si="8"/>
        <v>2</v>
      </c>
      <c r="V32" s="60">
        <f>VLOOKUP($A32,'Return Data'!$B$7:$R$2292,17,0)</f>
        <v>3.6598999999999999</v>
      </c>
      <c r="W32" s="61">
        <f t="shared" si="9"/>
        <v>2</v>
      </c>
      <c r="X32" s="60">
        <f>VLOOKUP($A32,'Return Data'!$B$7:$R$2292,14,0)</f>
        <v>3.9651000000000001</v>
      </c>
      <c r="Y32" s="61">
        <f t="shared" si="12"/>
        <v>27</v>
      </c>
      <c r="Z32" s="60">
        <f>VLOOKUP($A32,'Return Data'!$B$7:$R$2292,16,0)</f>
        <v>6.8334000000000001</v>
      </c>
      <c r="AA32" s="62">
        <f t="shared" si="11"/>
        <v>10</v>
      </c>
    </row>
    <row r="33" spans="1:27" x14ac:dyDescent="0.3">
      <c r="A33" s="58" t="s">
        <v>148</v>
      </c>
      <c r="B33" s="59">
        <f>VLOOKUP($A33,'Return Data'!$B$7:$R$2292,3,0)</f>
        <v>44777</v>
      </c>
      <c r="C33" s="60">
        <f>VLOOKUP($A33,'Return Data'!$B$7:$R$2292,4,0)</f>
        <v>5284.0950000000003</v>
      </c>
      <c r="D33" s="60">
        <f>VLOOKUP($A33,'Return Data'!$B$7:$R$2292,5,0)</f>
        <v>5.0949999999999998</v>
      </c>
      <c r="E33" s="61">
        <f t="shared" si="0"/>
        <v>10</v>
      </c>
      <c r="F33" s="60">
        <f>VLOOKUP($A33,'Return Data'!$B$7:$R$2292,6,0)</f>
        <v>5.9142999999999999</v>
      </c>
      <c r="G33" s="61">
        <f t="shared" si="1"/>
        <v>17</v>
      </c>
      <c r="H33" s="60">
        <f>VLOOKUP($A33,'Return Data'!$B$7:$R$2292,7,0)</f>
        <v>5.9844999999999997</v>
      </c>
      <c r="I33" s="61">
        <f t="shared" si="2"/>
        <v>21</v>
      </c>
      <c r="J33" s="60">
        <f>VLOOKUP($A33,'Return Data'!$B$7:$R$2292,8,0)</f>
        <v>4.9421999999999997</v>
      </c>
      <c r="K33" s="61">
        <f t="shared" si="3"/>
        <v>23</v>
      </c>
      <c r="L33" s="60">
        <f>VLOOKUP($A33,'Return Data'!$B$7:$R$2292,9,0)</f>
        <v>4.7489999999999997</v>
      </c>
      <c r="M33" s="61">
        <f t="shared" si="4"/>
        <v>18</v>
      </c>
      <c r="N33" s="60">
        <f>VLOOKUP($A33,'Return Data'!$B$7:$R$2292,10,0)</f>
        <v>4.6254</v>
      </c>
      <c r="O33" s="61">
        <f t="shared" si="5"/>
        <v>17</v>
      </c>
      <c r="P33" s="60">
        <f>VLOOKUP($A33,'Return Data'!$B$7:$R$2292,11,0)</f>
        <v>4.1294000000000004</v>
      </c>
      <c r="Q33" s="61">
        <f t="shared" si="6"/>
        <v>20</v>
      </c>
      <c r="R33" s="60">
        <f>VLOOKUP($A33,'Return Data'!$B$7:$R$2292,12,0)</f>
        <v>3.9786999999999999</v>
      </c>
      <c r="S33" s="61">
        <f t="shared" si="7"/>
        <v>14</v>
      </c>
      <c r="T33" s="60">
        <f>VLOOKUP($A33,'Return Data'!$B$7:$R$2292,13,0)</f>
        <v>3.8123</v>
      </c>
      <c r="U33" s="61">
        <f t="shared" si="8"/>
        <v>15</v>
      </c>
      <c r="V33" s="60">
        <f>VLOOKUP($A33,'Return Data'!$B$7:$R$2292,17,0)</f>
        <v>3.5527000000000002</v>
      </c>
      <c r="W33" s="61">
        <f t="shared" si="9"/>
        <v>15</v>
      </c>
      <c r="X33" s="60">
        <f>VLOOKUP($A33,'Return Data'!$B$7:$R$2292,14,0)</f>
        <v>4.1553000000000004</v>
      </c>
      <c r="Y33" s="61">
        <f t="shared" si="12"/>
        <v>10</v>
      </c>
      <c r="Z33" s="60">
        <f>VLOOKUP($A33,'Return Data'!$B$7:$R$2292,16,0)</f>
        <v>6.8506999999999998</v>
      </c>
      <c r="AA33" s="62">
        <f t="shared" si="11"/>
        <v>5</v>
      </c>
    </row>
    <row r="34" spans="1:27" x14ac:dyDescent="0.3">
      <c r="A34" s="58" t="s">
        <v>149</v>
      </c>
      <c r="B34" s="59">
        <f>VLOOKUP($A34,'Return Data'!$B$7:$R$2292,3,0)</f>
        <v>44777</v>
      </c>
      <c r="C34" s="60">
        <f>VLOOKUP($A34,'Return Data'!$B$7:$R$2292,4,0)</f>
        <v>1207.9534000000001</v>
      </c>
      <c r="D34" s="60">
        <f>VLOOKUP($A34,'Return Data'!$B$7:$R$2292,5,0)</f>
        <v>5.0195999999999996</v>
      </c>
      <c r="E34" s="61">
        <f t="shared" si="0"/>
        <v>15</v>
      </c>
      <c r="F34" s="60">
        <f>VLOOKUP($A34,'Return Data'!$B$7:$R$2292,6,0)</f>
        <v>5.8315000000000001</v>
      </c>
      <c r="G34" s="61">
        <f t="shared" si="1"/>
        <v>23</v>
      </c>
      <c r="H34" s="60">
        <f>VLOOKUP($A34,'Return Data'!$B$7:$R$2292,7,0)</f>
        <v>5.7949999999999999</v>
      </c>
      <c r="I34" s="61">
        <f t="shared" si="2"/>
        <v>30</v>
      </c>
      <c r="J34" s="60">
        <f>VLOOKUP($A34,'Return Data'!$B$7:$R$2292,8,0)</f>
        <v>4.9059999999999997</v>
      </c>
      <c r="K34" s="61">
        <f t="shared" si="3"/>
        <v>27</v>
      </c>
      <c r="L34" s="60">
        <f>VLOOKUP($A34,'Return Data'!$B$7:$R$2292,9,0)</f>
        <v>4.6181000000000001</v>
      </c>
      <c r="M34" s="61">
        <f t="shared" si="4"/>
        <v>30</v>
      </c>
      <c r="N34" s="60">
        <f>VLOOKUP($A34,'Return Data'!$B$7:$R$2292,10,0)</f>
        <v>4.3696000000000002</v>
      </c>
      <c r="O34" s="61">
        <f t="shared" si="5"/>
        <v>33</v>
      </c>
      <c r="P34" s="60">
        <f>VLOOKUP($A34,'Return Data'!$B$7:$R$2292,11,0)</f>
        <v>3.9161999999999999</v>
      </c>
      <c r="Q34" s="61">
        <f t="shared" si="6"/>
        <v>33</v>
      </c>
      <c r="R34" s="60">
        <f>VLOOKUP($A34,'Return Data'!$B$7:$R$2292,12,0)</f>
        <v>3.7524000000000002</v>
      </c>
      <c r="S34" s="61">
        <f t="shared" si="7"/>
        <v>33</v>
      </c>
      <c r="T34" s="60">
        <f>VLOOKUP($A34,'Return Data'!$B$7:$R$2292,13,0)</f>
        <v>3.6191</v>
      </c>
      <c r="U34" s="61">
        <f t="shared" si="8"/>
        <v>33</v>
      </c>
      <c r="V34" s="60">
        <f>VLOOKUP($A34,'Return Data'!$B$7:$R$2292,17,0)</f>
        <v>3.3771</v>
      </c>
      <c r="W34" s="61">
        <f t="shared" si="9"/>
        <v>31</v>
      </c>
      <c r="X34" s="60">
        <f>VLOOKUP($A34,'Return Data'!$B$7:$R$2292,14,0)</f>
        <v>3.7930999999999999</v>
      </c>
      <c r="Y34" s="61">
        <f t="shared" si="12"/>
        <v>31</v>
      </c>
      <c r="Z34" s="60">
        <f>VLOOKUP($A34,'Return Data'!$B$7:$R$2292,16,0)</f>
        <v>4.5613999999999999</v>
      </c>
      <c r="AA34" s="62">
        <f t="shared" si="11"/>
        <v>33</v>
      </c>
    </row>
    <row r="35" spans="1:27" x14ac:dyDescent="0.3">
      <c r="A35" s="58" t="s">
        <v>1945</v>
      </c>
      <c r="B35" s="59">
        <f>VLOOKUP($A35,'Return Data'!$B$7:$R$2292,3,0)</f>
        <v>44777</v>
      </c>
      <c r="C35" s="60">
        <f>VLOOKUP($A35,'Return Data'!$B$7:$R$2292,4,0)</f>
        <v>281.54430000000002</v>
      </c>
      <c r="D35" s="60">
        <f>VLOOKUP($A35,'Return Data'!$B$7:$R$2292,5,0)</f>
        <v>4.8752000000000004</v>
      </c>
      <c r="E35" s="61">
        <f t="shared" si="0"/>
        <v>20</v>
      </c>
      <c r="F35" s="60">
        <f>VLOOKUP($A35,'Return Data'!$B$7:$R$2292,6,0)</f>
        <v>5.4170999999999996</v>
      </c>
      <c r="G35" s="61">
        <f t="shared" si="1"/>
        <v>31</v>
      </c>
      <c r="H35" s="60">
        <f>VLOOKUP($A35,'Return Data'!$B$7:$R$2292,7,0)</f>
        <v>5.7328000000000001</v>
      </c>
      <c r="I35" s="61">
        <f t="shared" si="2"/>
        <v>31</v>
      </c>
      <c r="J35" s="60">
        <f>VLOOKUP($A35,'Return Data'!$B$7:$R$2292,8,0)</f>
        <v>5.0194000000000001</v>
      </c>
      <c r="K35" s="61">
        <f t="shared" si="3"/>
        <v>5</v>
      </c>
      <c r="L35" s="60">
        <f>VLOOKUP($A35,'Return Data'!$B$7:$R$2292,9,0)</f>
        <v>4.8535000000000004</v>
      </c>
      <c r="M35" s="61">
        <f t="shared" si="4"/>
        <v>3</v>
      </c>
      <c r="N35" s="60">
        <f>VLOOKUP($A35,'Return Data'!$B$7:$R$2292,10,0)</f>
        <v>4.6839000000000004</v>
      </c>
      <c r="O35" s="61">
        <f t="shared" si="5"/>
        <v>6</v>
      </c>
      <c r="P35" s="60">
        <f>VLOOKUP($A35,'Return Data'!$B$7:$R$2292,11,0)</f>
        <v>4.1853999999999996</v>
      </c>
      <c r="Q35" s="61">
        <f t="shared" si="6"/>
        <v>8</v>
      </c>
      <c r="R35" s="60">
        <f>VLOOKUP($A35,'Return Data'!$B$7:$R$2292,12,0)</f>
        <v>3.9807000000000001</v>
      </c>
      <c r="S35" s="61">
        <f t="shared" si="7"/>
        <v>12</v>
      </c>
      <c r="T35" s="60">
        <f>VLOOKUP($A35,'Return Data'!$B$7:$R$2292,13,0)</f>
        <v>3.8233000000000001</v>
      </c>
      <c r="U35" s="61">
        <f t="shared" si="8"/>
        <v>11</v>
      </c>
      <c r="V35" s="60">
        <f>VLOOKUP($A35,'Return Data'!$B$7:$R$2292,17,0)</f>
        <v>3.5726</v>
      </c>
      <c r="W35" s="61">
        <f t="shared" si="9"/>
        <v>8</v>
      </c>
      <c r="X35" s="60">
        <f>VLOOKUP($A35,'Return Data'!$B$7:$R$2292,14,0)</f>
        <v>4.1726999999999999</v>
      </c>
      <c r="Y35" s="61">
        <f t="shared" si="12"/>
        <v>8</v>
      </c>
      <c r="Z35" s="60">
        <f>VLOOKUP($A35,'Return Data'!$B$7:$R$2292,16,0)</f>
        <v>6.8354999999999997</v>
      </c>
      <c r="AA35" s="62">
        <f t="shared" si="11"/>
        <v>8</v>
      </c>
    </row>
    <row r="36" spans="1:27" x14ac:dyDescent="0.3">
      <c r="A36" s="58" t="s">
        <v>152</v>
      </c>
      <c r="B36" s="59">
        <f>VLOOKUP($A36,'Return Data'!$B$7:$R$2292,3,0)</f>
        <v>44777</v>
      </c>
      <c r="C36" s="60">
        <f>VLOOKUP($A36,'Return Data'!$B$7:$R$2292,4,0)</f>
        <v>34.811</v>
      </c>
      <c r="D36" s="60">
        <f>VLOOKUP($A36,'Return Data'!$B$7:$R$2292,5,0)</f>
        <v>4.5091999999999999</v>
      </c>
      <c r="E36" s="61">
        <f t="shared" si="0"/>
        <v>34</v>
      </c>
      <c r="F36" s="60">
        <f>VLOOKUP($A36,'Return Data'!$B$7:$R$2292,6,0)</f>
        <v>5.2449000000000003</v>
      </c>
      <c r="G36" s="61">
        <f t="shared" si="1"/>
        <v>33</v>
      </c>
      <c r="H36" s="60">
        <f>VLOOKUP($A36,'Return Data'!$B$7:$R$2292,7,0)</f>
        <v>5.5781000000000001</v>
      </c>
      <c r="I36" s="61">
        <f t="shared" si="2"/>
        <v>32</v>
      </c>
      <c r="J36" s="60">
        <f>VLOOKUP($A36,'Return Data'!$B$7:$R$2292,8,0)</f>
        <v>4.7493999999999996</v>
      </c>
      <c r="K36" s="61">
        <f t="shared" si="3"/>
        <v>34</v>
      </c>
      <c r="L36" s="60">
        <f>VLOOKUP($A36,'Return Data'!$B$7:$R$2292,9,0)</f>
        <v>4.6725000000000003</v>
      </c>
      <c r="M36" s="61">
        <f t="shared" si="4"/>
        <v>29</v>
      </c>
      <c r="N36" s="60">
        <f>VLOOKUP($A36,'Return Data'!$B$7:$R$2292,10,0)</f>
        <v>4.6048</v>
      </c>
      <c r="O36" s="61">
        <f t="shared" si="5"/>
        <v>20</v>
      </c>
      <c r="P36" s="60">
        <f>VLOOKUP($A36,'Return Data'!$B$7:$R$2292,11,0)</f>
        <v>4.3037000000000001</v>
      </c>
      <c r="Q36" s="61">
        <f t="shared" si="6"/>
        <v>2</v>
      </c>
      <c r="R36" s="60">
        <f>VLOOKUP($A36,'Return Data'!$B$7:$R$2292,12,0)</f>
        <v>4.3099999999999996</v>
      </c>
      <c r="S36" s="61">
        <f t="shared" si="7"/>
        <v>2</v>
      </c>
      <c r="T36" s="60">
        <f>VLOOKUP($A36,'Return Data'!$B$7:$R$2292,13,0)</f>
        <v>4.2305000000000001</v>
      </c>
      <c r="U36" s="61">
        <f t="shared" si="8"/>
        <v>1</v>
      </c>
      <c r="V36" s="60">
        <f>VLOOKUP($A36,'Return Data'!$B$7:$R$2292,17,0)</f>
        <v>4.4391999999999996</v>
      </c>
      <c r="W36" s="61">
        <f t="shared" si="9"/>
        <v>1</v>
      </c>
      <c r="X36" s="60">
        <f>VLOOKUP($A36,'Return Data'!$B$7:$R$2292,14,0)</f>
        <v>4.9768999999999997</v>
      </c>
      <c r="Y36" s="61">
        <f t="shared" si="12"/>
        <v>1</v>
      </c>
      <c r="Z36" s="60">
        <f>VLOOKUP($A36,'Return Data'!$B$7:$R$2292,16,0)</f>
        <v>7.2995000000000001</v>
      </c>
      <c r="AA36" s="62">
        <f t="shared" si="11"/>
        <v>1</v>
      </c>
    </row>
    <row r="37" spans="1:27" x14ac:dyDescent="0.3">
      <c r="A37" s="58" t="s">
        <v>153</v>
      </c>
      <c r="B37" s="59">
        <f>VLOOKUP($A37,'Return Data'!$B$7:$R$2292,3,0)</f>
        <v>44777</v>
      </c>
      <c r="C37" s="60">
        <f>VLOOKUP($A37,'Return Data'!$B$7:$R$2292,4,0)</f>
        <v>29.109300000000001</v>
      </c>
      <c r="D37" s="60">
        <f>VLOOKUP($A37,'Return Data'!$B$7:$R$2292,5,0)</f>
        <v>4.7653999999999996</v>
      </c>
      <c r="E37" s="61">
        <f t="shared" si="0"/>
        <v>25</v>
      </c>
      <c r="F37" s="60">
        <f>VLOOKUP($A37,'Return Data'!$B$7:$R$2292,6,0)</f>
        <v>5.6032999999999999</v>
      </c>
      <c r="G37" s="61">
        <f t="shared" si="1"/>
        <v>29</v>
      </c>
      <c r="H37" s="60">
        <f>VLOOKUP($A37,'Return Data'!$B$7:$R$2292,7,0)</f>
        <v>5.8460999999999999</v>
      </c>
      <c r="I37" s="61">
        <f t="shared" si="2"/>
        <v>28</v>
      </c>
      <c r="J37" s="60">
        <f>VLOOKUP($A37,'Return Data'!$B$7:$R$2292,8,0)</f>
        <v>4.8274999999999997</v>
      </c>
      <c r="K37" s="61">
        <f t="shared" si="3"/>
        <v>32</v>
      </c>
      <c r="L37" s="60">
        <f>VLOOKUP($A37,'Return Data'!$B$7:$R$2292,9,0)</f>
        <v>4.5965999999999996</v>
      </c>
      <c r="M37" s="61">
        <f t="shared" si="4"/>
        <v>32</v>
      </c>
      <c r="N37" s="60">
        <f>VLOOKUP($A37,'Return Data'!$B$7:$R$2292,10,0)</f>
        <v>4.3973000000000004</v>
      </c>
      <c r="O37" s="61">
        <f t="shared" si="5"/>
        <v>32</v>
      </c>
      <c r="P37" s="60">
        <f>VLOOKUP($A37,'Return Data'!$B$7:$R$2292,11,0)</f>
        <v>3.9519000000000002</v>
      </c>
      <c r="Q37" s="61">
        <f t="shared" si="6"/>
        <v>32</v>
      </c>
      <c r="R37" s="60">
        <f>VLOOKUP($A37,'Return Data'!$B$7:$R$2292,12,0)</f>
        <v>3.7660999999999998</v>
      </c>
      <c r="S37" s="61">
        <f t="shared" si="7"/>
        <v>32</v>
      </c>
      <c r="T37" s="60">
        <f>VLOOKUP($A37,'Return Data'!$B$7:$R$2292,13,0)</f>
        <v>3.6294</v>
      </c>
      <c r="U37" s="61">
        <f t="shared" si="8"/>
        <v>32</v>
      </c>
      <c r="V37" s="60">
        <f>VLOOKUP($A37,'Return Data'!$B$7:$R$2292,17,0)</f>
        <v>3.3792</v>
      </c>
      <c r="W37" s="61">
        <f t="shared" si="9"/>
        <v>30</v>
      </c>
      <c r="X37" s="60">
        <f>VLOOKUP($A37,'Return Data'!$B$7:$R$2292,14,0)</f>
        <v>3.7645</v>
      </c>
      <c r="Y37" s="61">
        <f t="shared" si="12"/>
        <v>32</v>
      </c>
      <c r="Z37" s="60">
        <f>VLOOKUP($A37,'Return Data'!$B$7:$R$2292,16,0)</f>
        <v>6.7587999999999999</v>
      </c>
      <c r="AA37" s="62">
        <f t="shared" si="11"/>
        <v>23</v>
      </c>
    </row>
    <row r="38" spans="1:27" x14ac:dyDescent="0.3">
      <c r="A38" s="58" t="s">
        <v>156</v>
      </c>
      <c r="B38" s="59">
        <f>VLOOKUP($A38,'Return Data'!$B$7:$R$2292,3,0)</f>
        <v>44777</v>
      </c>
      <c r="C38" s="60">
        <f>VLOOKUP($A38,'Return Data'!$B$7:$R$2292,4,0)</f>
        <v>3381.6954999999998</v>
      </c>
      <c r="D38" s="60">
        <f>VLOOKUP($A38,'Return Data'!$B$7:$R$2292,5,0)</f>
        <v>4.7141000000000002</v>
      </c>
      <c r="E38" s="61">
        <f t="shared" si="0"/>
        <v>29</v>
      </c>
      <c r="F38" s="60">
        <f>VLOOKUP($A38,'Return Data'!$B$7:$R$2292,6,0)</f>
        <v>5.9100999999999999</v>
      </c>
      <c r="G38" s="61">
        <f t="shared" si="1"/>
        <v>19</v>
      </c>
      <c r="H38" s="60">
        <f>VLOOKUP($A38,'Return Data'!$B$7:$R$2292,7,0)</f>
        <v>6.0491999999999999</v>
      </c>
      <c r="I38" s="61">
        <f t="shared" si="2"/>
        <v>18</v>
      </c>
      <c r="J38" s="60">
        <f>VLOOKUP($A38,'Return Data'!$B$7:$R$2292,8,0)</f>
        <v>4.9905999999999997</v>
      </c>
      <c r="K38" s="61">
        <f t="shared" si="3"/>
        <v>11</v>
      </c>
      <c r="L38" s="60">
        <f>VLOOKUP($A38,'Return Data'!$B$7:$R$2292,9,0)</f>
        <v>4.7445000000000004</v>
      </c>
      <c r="M38" s="61">
        <f t="shared" si="4"/>
        <v>20</v>
      </c>
      <c r="N38" s="60">
        <f>VLOOKUP($A38,'Return Data'!$B$7:$R$2292,10,0)</f>
        <v>4.5967000000000002</v>
      </c>
      <c r="O38" s="61">
        <f t="shared" si="5"/>
        <v>22</v>
      </c>
      <c r="P38" s="60">
        <f>VLOOKUP($A38,'Return Data'!$B$7:$R$2292,11,0)</f>
        <v>4.0970000000000004</v>
      </c>
      <c r="Q38" s="61">
        <f t="shared" si="6"/>
        <v>25</v>
      </c>
      <c r="R38" s="60">
        <f>VLOOKUP($A38,'Return Data'!$B$7:$R$2292,12,0)</f>
        <v>3.9321000000000002</v>
      </c>
      <c r="S38" s="61">
        <f t="shared" si="7"/>
        <v>26</v>
      </c>
      <c r="T38" s="60">
        <f>VLOOKUP($A38,'Return Data'!$B$7:$R$2292,13,0)</f>
        <v>3.7892000000000001</v>
      </c>
      <c r="U38" s="61">
        <f t="shared" si="8"/>
        <v>22</v>
      </c>
      <c r="V38" s="60">
        <f>VLOOKUP($A38,'Return Data'!$B$7:$R$2292,17,0)</f>
        <v>3.5320999999999998</v>
      </c>
      <c r="W38" s="61">
        <f t="shared" si="9"/>
        <v>22</v>
      </c>
      <c r="X38" s="60">
        <f>VLOOKUP($A38,'Return Data'!$B$7:$R$2292,14,0)</f>
        <v>4.0934999999999997</v>
      </c>
      <c r="Y38" s="61">
        <f t="shared" si="12"/>
        <v>18</v>
      </c>
      <c r="Z38" s="60">
        <f>VLOOKUP($A38,'Return Data'!$B$7:$R$2292,16,0)</f>
        <v>6.7572999999999999</v>
      </c>
      <c r="AA38" s="62">
        <f t="shared" si="11"/>
        <v>24</v>
      </c>
    </row>
    <row r="39" spans="1:27" x14ac:dyDescent="0.3">
      <c r="A39" s="58" t="s">
        <v>1918</v>
      </c>
      <c r="B39" s="59">
        <f>VLOOKUP($A39,'Return Data'!$B$7:$R$2292,3,0)</f>
        <v>44777</v>
      </c>
      <c r="C39" s="60">
        <f>VLOOKUP($A39,'Return Data'!$B$7:$R$2292,4,0)</f>
        <v>3051.47696</v>
      </c>
      <c r="D39" s="60">
        <f>VLOOKUP($A39,'Return Data'!$B$7:$R$2292,5,0)</f>
        <v>4.6932999999999998</v>
      </c>
      <c r="E39" s="61">
        <f t="shared" si="0"/>
        <v>30</v>
      </c>
      <c r="F39" s="60">
        <f>VLOOKUP($A39,'Return Data'!$B$7:$R$2292,6,0)</f>
        <v>5.8373999999999997</v>
      </c>
      <c r="G39" s="61">
        <f t="shared" si="1"/>
        <v>22</v>
      </c>
      <c r="H39" s="60">
        <f>VLOOKUP($A39,'Return Data'!$B$7:$R$2292,7,0)</f>
        <v>6.0731000000000002</v>
      </c>
      <c r="I39" s="61">
        <f t="shared" si="2"/>
        <v>17</v>
      </c>
      <c r="J39" s="60">
        <f>VLOOKUP($A39,'Return Data'!$B$7:$R$2292,8,0)</f>
        <v>4.9622999999999999</v>
      </c>
      <c r="K39" s="61">
        <f t="shared" si="3"/>
        <v>18</v>
      </c>
      <c r="L39" s="60">
        <f>VLOOKUP($A39,'Return Data'!$B$7:$R$2292,9,0)</f>
        <v>4.7816000000000001</v>
      </c>
      <c r="M39" s="61">
        <f t="shared" si="4"/>
        <v>10</v>
      </c>
      <c r="N39" s="60">
        <f>VLOOKUP($A39,'Return Data'!$B$7:$R$2292,10,0)</f>
        <v>4.6913999999999998</v>
      </c>
      <c r="O39" s="61">
        <f t="shared" si="5"/>
        <v>5</v>
      </c>
      <c r="P39" s="60">
        <f>VLOOKUP($A39,'Return Data'!$B$7:$R$2292,11,0)</f>
        <v>4.1955999999999998</v>
      </c>
      <c r="Q39" s="61">
        <f t="shared" si="6"/>
        <v>7</v>
      </c>
      <c r="R39" s="60">
        <f>VLOOKUP($A39,'Return Data'!$B$7:$R$2292,12,0)</f>
        <v>3.9510999999999998</v>
      </c>
      <c r="S39" s="61">
        <f t="shared" si="7"/>
        <v>19</v>
      </c>
      <c r="T39" s="60">
        <f>VLOOKUP($A39,'Return Data'!$B$7:$R$2292,13,0)</f>
        <v>3.7797000000000001</v>
      </c>
      <c r="U39" s="61">
        <f t="shared" si="8"/>
        <v>27</v>
      </c>
      <c r="V39" s="60">
        <f>VLOOKUP($A39,'Return Data'!$B$7:$R$2292,17,0)</f>
        <v>3.4902000000000002</v>
      </c>
      <c r="W39" s="61">
        <f t="shared" si="9"/>
        <v>28</v>
      </c>
      <c r="X39" s="60">
        <f>VLOOKUP($A39,'Return Data'!$B$7:$R$2292,14,0)</f>
        <v>3.9102000000000001</v>
      </c>
      <c r="Y39" s="61">
        <f t="shared" si="12"/>
        <v>29</v>
      </c>
      <c r="Z39" s="60">
        <f>VLOOKUP($A39,'Return Data'!$B$7:$R$2292,16,0)</f>
        <v>5.7347000000000001</v>
      </c>
      <c r="AA39" s="62">
        <f t="shared" si="11"/>
        <v>32</v>
      </c>
    </row>
    <row r="40" spans="1:27" x14ac:dyDescent="0.3">
      <c r="A40" s="58" t="s">
        <v>158</v>
      </c>
      <c r="B40" s="59">
        <f>VLOOKUP($A40,'Return Data'!$B$7:$R$2292,3,0)</f>
        <v>44777</v>
      </c>
      <c r="C40" s="60">
        <f>VLOOKUP($A40,'Return Data'!$B$7:$R$2292,4,0)</f>
        <v>3409.1406000000002</v>
      </c>
      <c r="D40" s="60">
        <f>VLOOKUP($A40,'Return Data'!$B$7:$R$2292,5,0)</f>
        <v>4.7286000000000001</v>
      </c>
      <c r="E40" s="61">
        <f t="shared" si="0"/>
        <v>28</v>
      </c>
      <c r="F40" s="60">
        <f>VLOOKUP($A40,'Return Data'!$B$7:$R$2292,6,0)</f>
        <v>6.1315</v>
      </c>
      <c r="G40" s="61">
        <f t="shared" si="1"/>
        <v>11</v>
      </c>
      <c r="H40" s="60">
        <f>VLOOKUP($A40,'Return Data'!$B$7:$R$2292,7,0)</f>
        <v>6.1054000000000004</v>
      </c>
      <c r="I40" s="61">
        <f t="shared" si="2"/>
        <v>14</v>
      </c>
      <c r="J40" s="60">
        <f>VLOOKUP($A40,'Return Data'!$B$7:$R$2292,8,0)</f>
        <v>4.8883999999999999</v>
      </c>
      <c r="K40" s="61">
        <f t="shared" si="3"/>
        <v>28</v>
      </c>
      <c r="L40" s="60">
        <f>VLOOKUP($A40,'Return Data'!$B$7:$R$2292,9,0)</f>
        <v>4.5922000000000001</v>
      </c>
      <c r="M40" s="61">
        <f t="shared" si="4"/>
        <v>33</v>
      </c>
      <c r="N40" s="60">
        <f>VLOOKUP($A40,'Return Data'!$B$7:$R$2292,10,0)</f>
        <v>4.5522</v>
      </c>
      <c r="O40" s="61">
        <f t="shared" si="5"/>
        <v>29</v>
      </c>
      <c r="P40" s="60">
        <f>VLOOKUP($A40,'Return Data'!$B$7:$R$2292,11,0)</f>
        <v>4.1151</v>
      </c>
      <c r="Q40" s="61">
        <f t="shared" si="6"/>
        <v>22</v>
      </c>
      <c r="R40" s="60">
        <f>VLOOKUP($A40,'Return Data'!$B$7:$R$2292,12,0)</f>
        <v>3.9544999999999999</v>
      </c>
      <c r="S40" s="61">
        <f t="shared" si="7"/>
        <v>18</v>
      </c>
      <c r="T40" s="60">
        <f>VLOOKUP($A40,'Return Data'!$B$7:$R$2292,13,0)</f>
        <v>3.7921</v>
      </c>
      <c r="U40" s="61">
        <f t="shared" si="8"/>
        <v>19</v>
      </c>
      <c r="V40" s="60">
        <f>VLOOKUP($A40,'Return Data'!$B$7:$R$2292,17,0)</f>
        <v>3.5381</v>
      </c>
      <c r="W40" s="61">
        <f t="shared" si="9"/>
        <v>19</v>
      </c>
      <c r="X40" s="60">
        <f>VLOOKUP($A40,'Return Data'!$B$7:$R$2292,14,0)</f>
        <v>4.1548999999999996</v>
      </c>
      <c r="Y40" s="61">
        <f t="shared" si="12"/>
        <v>11</v>
      </c>
      <c r="Z40" s="60">
        <f>VLOOKUP($A40,'Return Data'!$B$7:$R$2292,16,0)</f>
        <v>6.8475999999999999</v>
      </c>
      <c r="AA40" s="62">
        <f t="shared" si="11"/>
        <v>6</v>
      </c>
    </row>
    <row r="41" spans="1:27" x14ac:dyDescent="0.3">
      <c r="A41" s="58" t="s">
        <v>160</v>
      </c>
      <c r="B41" s="59">
        <f>VLOOKUP($A41,'Return Data'!$B$7:$R$2292,3,0)</f>
        <v>44777</v>
      </c>
      <c r="C41" s="60">
        <f>VLOOKUP($A41,'Return Data'!$B$7:$R$2292,4,0)</f>
        <v>2081.4058</v>
      </c>
      <c r="D41" s="60">
        <f>VLOOKUP($A41,'Return Data'!$B$7:$R$2292,5,0)</f>
        <v>5.202</v>
      </c>
      <c r="E41" s="61">
        <f t="shared" si="0"/>
        <v>7</v>
      </c>
      <c r="F41" s="60">
        <f>VLOOKUP($A41,'Return Data'!$B$7:$R$2292,6,0)</f>
        <v>5.8517000000000001</v>
      </c>
      <c r="G41" s="61">
        <f t="shared" si="1"/>
        <v>21</v>
      </c>
      <c r="H41" s="60">
        <f>VLOOKUP($A41,'Return Data'!$B$7:$R$2292,7,0)</f>
        <v>5.9297000000000004</v>
      </c>
      <c r="I41" s="61">
        <f t="shared" si="2"/>
        <v>25</v>
      </c>
      <c r="J41" s="60">
        <f>VLOOKUP($A41,'Return Data'!$B$7:$R$2292,8,0)</f>
        <v>4.9145000000000003</v>
      </c>
      <c r="K41" s="61">
        <f t="shared" si="3"/>
        <v>26</v>
      </c>
      <c r="L41" s="60">
        <f>VLOOKUP($A41,'Return Data'!$B$7:$R$2292,9,0)</f>
        <v>4.7122999999999999</v>
      </c>
      <c r="M41" s="61">
        <f t="shared" si="4"/>
        <v>21</v>
      </c>
      <c r="N41" s="60">
        <f>VLOOKUP($A41,'Return Data'!$B$7:$R$2292,10,0)</f>
        <v>4.6311999999999998</v>
      </c>
      <c r="O41" s="61">
        <f t="shared" si="5"/>
        <v>16</v>
      </c>
      <c r="P41" s="60">
        <f>VLOOKUP($A41,'Return Data'!$B$7:$R$2292,11,0)</f>
        <v>4.1386000000000003</v>
      </c>
      <c r="Q41" s="61">
        <f t="shared" si="6"/>
        <v>19</v>
      </c>
      <c r="R41" s="60">
        <f>VLOOKUP($A41,'Return Data'!$B$7:$R$2292,12,0)</f>
        <v>3.9636</v>
      </c>
      <c r="S41" s="61">
        <f t="shared" si="7"/>
        <v>16</v>
      </c>
      <c r="T41" s="60">
        <f>VLOOKUP($A41,'Return Data'!$B$7:$R$2292,13,0)</f>
        <v>3.8166000000000002</v>
      </c>
      <c r="U41" s="61">
        <f t="shared" si="8"/>
        <v>14</v>
      </c>
      <c r="V41" s="60">
        <f>VLOOKUP($A41,'Return Data'!$B$7:$R$2292,17,0)</f>
        <v>3.5678000000000001</v>
      </c>
      <c r="W41" s="61">
        <f t="shared" si="9"/>
        <v>10</v>
      </c>
      <c r="X41" s="60">
        <f>VLOOKUP($A41,'Return Data'!$B$7:$R$2292,14,0)</f>
        <v>4.1561000000000003</v>
      </c>
      <c r="Y41" s="61">
        <f t="shared" si="12"/>
        <v>9</v>
      </c>
      <c r="Z41" s="60">
        <f>VLOOKUP($A41,'Return Data'!$B$7:$R$2292,16,0)</f>
        <v>6.3701999999999996</v>
      </c>
      <c r="AA41" s="62">
        <f t="shared" si="11"/>
        <v>29</v>
      </c>
    </row>
    <row r="42" spans="1:27" x14ac:dyDescent="0.3">
      <c r="A42" s="58" t="s">
        <v>161</v>
      </c>
      <c r="B42" s="59">
        <f>VLOOKUP($A42,'Return Data'!$B$7:$R$2292,3,0)</f>
        <v>44777</v>
      </c>
      <c r="C42" s="60">
        <f>VLOOKUP($A42,'Return Data'!$B$7:$R$2292,4,0)</f>
        <v>3539.7471999999998</v>
      </c>
      <c r="D42" s="60">
        <f>VLOOKUP($A42,'Return Data'!$B$7:$R$2292,5,0)</f>
        <v>5.0564</v>
      </c>
      <c r="E42" s="61">
        <f t="shared" si="0"/>
        <v>11</v>
      </c>
      <c r="F42" s="60">
        <f>VLOOKUP($A42,'Return Data'!$B$7:$R$2292,6,0)</f>
        <v>5.8185000000000002</v>
      </c>
      <c r="G42" s="61">
        <f t="shared" si="1"/>
        <v>24</v>
      </c>
      <c r="H42" s="60">
        <f>VLOOKUP($A42,'Return Data'!$B$7:$R$2292,7,0)</f>
        <v>5.9707999999999997</v>
      </c>
      <c r="I42" s="61">
        <f t="shared" si="2"/>
        <v>24</v>
      </c>
      <c r="J42" s="60">
        <f>VLOOKUP($A42,'Return Data'!$B$7:$R$2292,8,0)</f>
        <v>4.9923000000000002</v>
      </c>
      <c r="K42" s="61">
        <f t="shared" si="3"/>
        <v>10</v>
      </c>
      <c r="L42" s="60">
        <f>VLOOKUP($A42,'Return Data'!$B$7:$R$2292,9,0)</f>
        <v>4.7797000000000001</v>
      </c>
      <c r="M42" s="61">
        <f t="shared" si="4"/>
        <v>11</v>
      </c>
      <c r="N42" s="60">
        <f>VLOOKUP($A42,'Return Data'!$B$7:$R$2292,10,0)</f>
        <v>4.6440000000000001</v>
      </c>
      <c r="O42" s="61">
        <f t="shared" si="5"/>
        <v>13</v>
      </c>
      <c r="P42" s="60">
        <f>VLOOKUP($A42,'Return Data'!$B$7:$R$2292,11,0)</f>
        <v>4.1519000000000004</v>
      </c>
      <c r="Q42" s="61">
        <f t="shared" si="6"/>
        <v>14</v>
      </c>
      <c r="R42" s="60">
        <f>VLOOKUP($A42,'Return Data'!$B$7:$R$2292,12,0)</f>
        <v>3.9830999999999999</v>
      </c>
      <c r="S42" s="61">
        <f t="shared" si="7"/>
        <v>10</v>
      </c>
      <c r="T42" s="60">
        <f>VLOOKUP($A42,'Return Data'!$B$7:$R$2292,13,0)</f>
        <v>3.8296000000000001</v>
      </c>
      <c r="U42" s="61">
        <f t="shared" si="8"/>
        <v>8</v>
      </c>
      <c r="V42" s="60">
        <f>VLOOKUP($A42,'Return Data'!$B$7:$R$2292,17,0)</f>
        <v>3.5647000000000002</v>
      </c>
      <c r="W42" s="61">
        <f t="shared" si="9"/>
        <v>11</v>
      </c>
      <c r="X42" s="60">
        <f>VLOOKUP($A42,'Return Data'!$B$7:$R$2292,14,0)</f>
        <v>4.1212</v>
      </c>
      <c r="Y42" s="61">
        <f t="shared" si="12"/>
        <v>16</v>
      </c>
      <c r="Z42" s="60">
        <f>VLOOKUP($A42,'Return Data'!$B$7:$R$2292,16,0)</f>
        <v>6.7922000000000002</v>
      </c>
      <c r="AA42" s="62">
        <f t="shared" si="11"/>
        <v>15</v>
      </c>
    </row>
    <row r="43" spans="1:27" x14ac:dyDescent="0.3">
      <c r="A43" s="58" t="s">
        <v>1936</v>
      </c>
      <c r="B43" s="59">
        <f>VLOOKUP($A43,'Return Data'!$B$7:$R$2292,3,0)</f>
        <v>44777</v>
      </c>
      <c r="C43" s="60">
        <f>VLOOKUP($A43,'Return Data'!$B$7:$R$2292,4,0)</f>
        <v>1161.5277000000001</v>
      </c>
      <c r="D43" s="60">
        <f>VLOOKUP($A43,'Return Data'!$B$7:$R$2292,5,0)</f>
        <v>5.3522999999999996</v>
      </c>
      <c r="E43" s="61">
        <f t="shared" si="0"/>
        <v>3</v>
      </c>
      <c r="F43" s="60">
        <f>VLOOKUP($A43,'Return Data'!$B$7:$R$2292,6,0)</f>
        <v>5.4093999999999998</v>
      </c>
      <c r="G43" s="61">
        <f t="shared" si="1"/>
        <v>32</v>
      </c>
      <c r="H43" s="60">
        <f>VLOOKUP($A43,'Return Data'!$B$7:$R$2292,7,0)</f>
        <v>5.3574999999999999</v>
      </c>
      <c r="I43" s="61">
        <f t="shared" si="2"/>
        <v>34</v>
      </c>
      <c r="J43" s="60">
        <f>VLOOKUP($A43,'Return Data'!$B$7:$R$2292,8,0)</f>
        <v>4.6292999999999997</v>
      </c>
      <c r="K43" s="61">
        <f t="shared" si="3"/>
        <v>35</v>
      </c>
      <c r="L43" s="60">
        <f>VLOOKUP($A43,'Return Data'!$B$7:$R$2292,9,0)</f>
        <v>4.4409000000000001</v>
      </c>
      <c r="M43" s="61">
        <f t="shared" si="4"/>
        <v>36</v>
      </c>
      <c r="N43" s="60">
        <f>VLOOKUP($A43,'Return Data'!$B$7:$R$2292,10,0)</f>
        <v>4.3144</v>
      </c>
      <c r="O43" s="61">
        <f t="shared" si="5"/>
        <v>36</v>
      </c>
      <c r="P43" s="60">
        <f>VLOOKUP($A43,'Return Data'!$B$7:$R$2292,11,0)</f>
        <v>3.7134999999999998</v>
      </c>
      <c r="Q43" s="61">
        <f t="shared" si="6"/>
        <v>36</v>
      </c>
      <c r="R43" s="60">
        <f>VLOOKUP($A43,'Return Data'!$B$7:$R$2292,12,0)</f>
        <v>3.5364</v>
      </c>
      <c r="S43" s="61">
        <f t="shared" si="7"/>
        <v>36</v>
      </c>
      <c r="T43" s="60">
        <f>VLOOKUP($A43,'Return Data'!$B$7:$R$2292,13,0)</f>
        <v>3.3814000000000002</v>
      </c>
      <c r="U43" s="61">
        <f t="shared" si="8"/>
        <v>36</v>
      </c>
      <c r="V43" s="60">
        <f>VLOOKUP($A43,'Return Data'!$B$7:$R$2292,17,0)</f>
        <v>3.2019000000000002</v>
      </c>
      <c r="W43" s="61">
        <f t="shared" si="9"/>
        <v>36</v>
      </c>
      <c r="X43" s="60">
        <f>VLOOKUP($A43,'Return Data'!$B$7:$R$2292,14,0)</f>
        <v>3.7425999999999999</v>
      </c>
      <c r="Y43" s="61">
        <f t="shared" si="12"/>
        <v>33</v>
      </c>
      <c r="Z43" s="60">
        <f>VLOOKUP($A43,'Return Data'!$B$7:$R$2292,16,0)</f>
        <v>4.2999000000000001</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4.9107388888888899</v>
      </c>
      <c r="E45" s="69"/>
      <c r="F45" s="70">
        <f>AVERAGE(F8:F43)</f>
        <v>5.8499083333333344</v>
      </c>
      <c r="G45" s="69"/>
      <c r="H45" s="70">
        <f>AVERAGE(H8:H43)</f>
        <v>5.9711305555555558</v>
      </c>
      <c r="I45" s="69"/>
      <c r="J45" s="70">
        <f>AVERAGE(J8:J43)</f>
        <v>4.9348055555555552</v>
      </c>
      <c r="K45" s="69"/>
      <c r="L45" s="70">
        <f>AVERAGE(L8:L43)</f>
        <v>4.7189305555555547</v>
      </c>
      <c r="M45" s="69"/>
      <c r="N45" s="70">
        <f>AVERAGE(N8:N43)</f>
        <v>4.5918361111111112</v>
      </c>
      <c r="O45" s="69"/>
      <c r="P45" s="70">
        <f>AVERAGE(P8:P43)</f>
        <v>4.1180944444444458</v>
      </c>
      <c r="Q45" s="69"/>
      <c r="R45" s="70">
        <f>AVERAGE(R8:R43)</f>
        <v>3.9412694444444449</v>
      </c>
      <c r="S45" s="69"/>
      <c r="T45" s="70">
        <f>AVERAGE(T8:T43)</f>
        <v>3.7862111111111125</v>
      </c>
      <c r="U45" s="69"/>
      <c r="V45" s="70">
        <f>AVERAGE(V8:V43)</f>
        <v>3.5333944444444447</v>
      </c>
      <c r="W45" s="69"/>
      <c r="X45" s="70">
        <f>AVERAGE(X8:X43)</f>
        <v>4.0685228571428578</v>
      </c>
      <c r="Y45" s="69"/>
      <c r="Z45" s="70">
        <f>AVERAGE(Z8:Z43)</f>
        <v>6.4269583333333333</v>
      </c>
      <c r="AA45" s="71"/>
    </row>
    <row r="46" spans="1:27" x14ac:dyDescent="0.3">
      <c r="A46" s="68" t="s">
        <v>28</v>
      </c>
      <c r="B46" s="69"/>
      <c r="C46" s="69"/>
      <c r="D46" s="70">
        <f>MIN(D8:D43)</f>
        <v>4.1094999999999997</v>
      </c>
      <c r="E46" s="69"/>
      <c r="F46" s="70">
        <f>MIN(F8:F43)</f>
        <v>4.4267000000000003</v>
      </c>
      <c r="G46" s="69"/>
      <c r="H46" s="70">
        <f>MIN(H8:H43)</f>
        <v>5.0621999999999998</v>
      </c>
      <c r="I46" s="69"/>
      <c r="J46" s="70">
        <f>MIN(J8:J43)</f>
        <v>4.5232000000000001</v>
      </c>
      <c r="K46" s="69"/>
      <c r="L46" s="70">
        <f>MIN(L8:L43)</f>
        <v>4.4409000000000001</v>
      </c>
      <c r="M46" s="69"/>
      <c r="N46" s="70">
        <f>MIN(N8:N43)</f>
        <v>4.3144</v>
      </c>
      <c r="O46" s="69"/>
      <c r="P46" s="70">
        <f>MIN(P8:P43)</f>
        <v>3.7134999999999998</v>
      </c>
      <c r="Q46" s="69"/>
      <c r="R46" s="70">
        <f>MIN(R8:R43)</f>
        <v>3.5364</v>
      </c>
      <c r="S46" s="69"/>
      <c r="T46" s="70">
        <f>MIN(T8:T43)</f>
        <v>3.3814000000000002</v>
      </c>
      <c r="U46" s="69"/>
      <c r="V46" s="70">
        <f>MIN(V8:V43)</f>
        <v>3.2019000000000002</v>
      </c>
      <c r="W46" s="69"/>
      <c r="X46" s="70">
        <f>MIN(X8:X43)</f>
        <v>3.6349999999999998</v>
      </c>
      <c r="Y46" s="69"/>
      <c r="Z46" s="70">
        <f>MIN(Z8:Z43)</f>
        <v>3.8389000000000002</v>
      </c>
      <c r="AA46" s="71"/>
    </row>
    <row r="47" spans="1:27" ht="15" thickBot="1" x14ac:dyDescent="0.35">
      <c r="A47" s="72" t="s">
        <v>29</v>
      </c>
      <c r="B47" s="73"/>
      <c r="C47" s="73"/>
      <c r="D47" s="74">
        <f>MAX(D8:D43)</f>
        <v>5.5667</v>
      </c>
      <c r="E47" s="73"/>
      <c r="F47" s="74">
        <f>MAX(F8:F43)</f>
        <v>6.4836</v>
      </c>
      <c r="G47" s="73"/>
      <c r="H47" s="74">
        <f>MAX(H8:H43)</f>
        <v>6.4438000000000004</v>
      </c>
      <c r="I47" s="73"/>
      <c r="J47" s="74">
        <f>MAX(J8:J43)</f>
        <v>5.2013999999999996</v>
      </c>
      <c r="K47" s="73"/>
      <c r="L47" s="74">
        <f>MAX(L8:L43)</f>
        <v>4.8981000000000003</v>
      </c>
      <c r="M47" s="73"/>
      <c r="N47" s="74">
        <f>MAX(N8:N43)</f>
        <v>4.7492999999999999</v>
      </c>
      <c r="O47" s="73"/>
      <c r="P47" s="74">
        <f>MAX(P8:P43)</f>
        <v>4.5629999999999997</v>
      </c>
      <c r="Q47" s="73"/>
      <c r="R47" s="74">
        <f>MAX(R8:R43)</f>
        <v>4.4128999999999996</v>
      </c>
      <c r="S47" s="73"/>
      <c r="T47" s="74">
        <f>MAX(T8:T43)</f>
        <v>4.2305000000000001</v>
      </c>
      <c r="U47" s="73"/>
      <c r="V47" s="74">
        <f>MAX(V8:V43)</f>
        <v>4.4391999999999996</v>
      </c>
      <c r="W47" s="73"/>
      <c r="X47" s="74">
        <f>MAX(X8:X43)</f>
        <v>4.9768999999999997</v>
      </c>
      <c r="Y47" s="73"/>
      <c r="Z47" s="74">
        <f>MAX(Z8:Z43)</f>
        <v>7.2995000000000001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44777</v>
      </c>
      <c r="C8" s="60">
        <f>VLOOKUP($A8,'Return Data'!$B$7:$R$2292,4,0)</f>
        <v>345.34989999999999</v>
      </c>
      <c r="D8" s="60">
        <f>VLOOKUP($A8,'Return Data'!$B$7:$R$2292,5,0)</f>
        <v>4.9151999999999996</v>
      </c>
      <c r="E8" s="61">
        <f t="shared" ref="E8:E42" si="0">RANK(D8,D$8:D$42,0)</f>
        <v>13</v>
      </c>
      <c r="F8" s="60">
        <f>VLOOKUP($A8,'Return Data'!$B$7:$R$2292,6,0)</f>
        <v>6.2423999999999999</v>
      </c>
      <c r="G8" s="61">
        <f t="shared" ref="G8:G42" si="1">RANK(F8,F$8:F$42,0)</f>
        <v>2</v>
      </c>
      <c r="H8" s="60">
        <f>VLOOKUP($A8,'Return Data'!$B$7:$R$2292,7,0)</f>
        <v>6.3249000000000004</v>
      </c>
      <c r="I8" s="61">
        <f t="shared" ref="I8:I42" si="2">RANK(H8,H$8:H$42,0)</f>
        <v>2</v>
      </c>
      <c r="J8" s="60">
        <f>VLOOKUP($A8,'Return Data'!$B$7:$R$2292,8,0)</f>
        <v>4.9382999999999999</v>
      </c>
      <c r="K8" s="61">
        <f t="shared" ref="K8:K42" si="3">RANK(J8,J$8:J$42,0)</f>
        <v>5</v>
      </c>
      <c r="L8" s="60">
        <f>VLOOKUP($A8,'Return Data'!$B$7:$R$2292,9,0)</f>
        <v>4.6736000000000004</v>
      </c>
      <c r="M8" s="61">
        <f t="shared" ref="M8:M42" si="4">RANK(L8,L$8:L$42,0)</f>
        <v>13</v>
      </c>
      <c r="N8" s="60">
        <f>VLOOKUP($A8,'Return Data'!$B$7:$R$2292,10,0)</f>
        <v>4.5568</v>
      </c>
      <c r="O8" s="61">
        <f t="shared" ref="O8:O42" si="5">RANK(N8,N$8:N$42,0)</f>
        <v>12</v>
      </c>
      <c r="P8" s="60">
        <f>VLOOKUP($A8,'Return Data'!$B$7:$R$2292,11,0)</f>
        <v>4.0789999999999997</v>
      </c>
      <c r="Q8" s="61">
        <f t="shared" ref="Q8:Q42" si="6">RANK(P8,P$8:P$42,0)</f>
        <v>11</v>
      </c>
      <c r="R8" s="60">
        <f>VLOOKUP($A8,'Return Data'!$B$7:$R$2292,12,0)</f>
        <v>3.8851</v>
      </c>
      <c r="S8" s="61">
        <f t="shared" ref="S8:S42" si="7">RANK(R8,R$8:R$42,0)</f>
        <v>10</v>
      </c>
      <c r="T8" s="60">
        <f>VLOOKUP($A8,'Return Data'!$B$7:$R$2292,13,0)</f>
        <v>3.7199</v>
      </c>
      <c r="U8" s="61">
        <f t="shared" ref="U8:U42" si="8">RANK(T8,T$8:T$42,0)</f>
        <v>12</v>
      </c>
      <c r="V8" s="60">
        <f>VLOOKUP($A8,'Return Data'!$B$7:$R$2292,17,0)</f>
        <v>3.4544999999999999</v>
      </c>
      <c r="W8" s="61">
        <f t="shared" ref="W8:W42" si="9">RANK(V8,V$8:V$42,0)</f>
        <v>12</v>
      </c>
      <c r="X8" s="60">
        <f>VLOOKUP($A8,'Return Data'!$B$7:$R$2292,14,0)</f>
        <v>4.0669000000000004</v>
      </c>
      <c r="Y8" s="61">
        <f t="shared" ref="Y8:Y22" si="10">RANK(X8,X$8:X$42,0)</f>
        <v>5</v>
      </c>
      <c r="Z8" s="60">
        <f>VLOOKUP($A8,'Return Data'!$B$7:$R$2292,16,0)</f>
        <v>6.9832999999999998</v>
      </c>
      <c r="AA8" s="62">
        <f t="shared" ref="AA8:AA42" si="11">RANK(Z8,Z$8:Z$42,0)</f>
        <v>12</v>
      </c>
    </row>
    <row r="9" spans="1:27" x14ac:dyDescent="0.3">
      <c r="A9" s="58" t="s">
        <v>228</v>
      </c>
      <c r="B9" s="59">
        <f>VLOOKUP($A9,'Return Data'!$B$7:$R$2292,3,0)</f>
        <v>44777</v>
      </c>
      <c r="C9" s="60">
        <f>VLOOKUP($A9,'Return Data'!$B$7:$R$2292,4,0)</f>
        <v>2384.3762999999999</v>
      </c>
      <c r="D9" s="60">
        <f>VLOOKUP($A9,'Return Data'!$B$7:$R$2292,5,0)</f>
        <v>4.5945</v>
      </c>
      <c r="E9" s="61">
        <f t="shared" si="0"/>
        <v>28</v>
      </c>
      <c r="F9" s="60">
        <f>VLOOKUP($A9,'Return Data'!$B$7:$R$2292,6,0)</f>
        <v>6.0869</v>
      </c>
      <c r="G9" s="61">
        <f t="shared" si="1"/>
        <v>5</v>
      </c>
      <c r="H9" s="60">
        <f>VLOOKUP($A9,'Return Data'!$B$7:$R$2292,7,0)</f>
        <v>6.1143999999999998</v>
      </c>
      <c r="I9" s="61">
        <f t="shared" si="2"/>
        <v>6</v>
      </c>
      <c r="J9" s="60">
        <f>VLOOKUP($A9,'Return Data'!$B$7:$R$2292,8,0)</f>
        <v>4.9272</v>
      </c>
      <c r="K9" s="61">
        <f t="shared" si="3"/>
        <v>7</v>
      </c>
      <c r="L9" s="60">
        <f>VLOOKUP($A9,'Return Data'!$B$7:$R$2292,9,0)</f>
        <v>4.6990999999999996</v>
      </c>
      <c r="M9" s="61">
        <f t="shared" si="4"/>
        <v>8</v>
      </c>
      <c r="N9" s="60">
        <f>VLOOKUP($A9,'Return Data'!$B$7:$R$2292,10,0)</f>
        <v>4.5918000000000001</v>
      </c>
      <c r="O9" s="61">
        <f t="shared" si="5"/>
        <v>6</v>
      </c>
      <c r="P9" s="60">
        <f>VLOOKUP($A9,'Return Data'!$B$7:$R$2292,11,0)</f>
        <v>4.1085000000000003</v>
      </c>
      <c r="Q9" s="61">
        <f t="shared" si="6"/>
        <v>5</v>
      </c>
      <c r="R9" s="60">
        <f>VLOOKUP($A9,'Return Data'!$B$7:$R$2292,12,0)</f>
        <v>3.9226999999999999</v>
      </c>
      <c r="S9" s="61">
        <f t="shared" si="7"/>
        <v>7</v>
      </c>
      <c r="T9" s="60">
        <f>VLOOKUP($A9,'Return Data'!$B$7:$R$2292,13,0)</f>
        <v>3.7536</v>
      </c>
      <c r="U9" s="61">
        <f t="shared" si="8"/>
        <v>6</v>
      </c>
      <c r="V9" s="60">
        <f>VLOOKUP($A9,'Return Data'!$B$7:$R$2292,17,0)</f>
        <v>3.4845999999999999</v>
      </c>
      <c r="W9" s="61">
        <f t="shared" si="9"/>
        <v>7</v>
      </c>
      <c r="X9" s="60">
        <f>VLOOKUP($A9,'Return Data'!$B$7:$R$2292,14,0)</f>
        <v>4.0746000000000002</v>
      </c>
      <c r="Y9" s="61">
        <f t="shared" si="10"/>
        <v>4</v>
      </c>
      <c r="Z9" s="60">
        <f>VLOOKUP($A9,'Return Data'!$B$7:$R$2292,16,0)</f>
        <v>7.0087999999999999</v>
      </c>
      <c r="AA9" s="62">
        <f t="shared" si="11"/>
        <v>11</v>
      </c>
    </row>
    <row r="10" spans="1:27" x14ac:dyDescent="0.3">
      <c r="A10" s="58" t="s">
        <v>1978</v>
      </c>
      <c r="B10" s="59">
        <f>VLOOKUP($A10,'Return Data'!$B$7:$R$2292,3,0)</f>
        <v>44777</v>
      </c>
      <c r="C10" s="60">
        <f>VLOOKUP($A10,'Return Data'!$B$7:$R$2292,4,0)</f>
        <v>2467.2431000000001</v>
      </c>
      <c r="D10" s="60">
        <f>VLOOKUP($A10,'Return Data'!$B$7:$R$2292,5,0)</f>
        <v>4.9447999999999999</v>
      </c>
      <c r="E10" s="61">
        <f t="shared" si="0"/>
        <v>10</v>
      </c>
      <c r="F10" s="60">
        <f>VLOOKUP($A10,'Return Data'!$B$7:$R$2292,6,0)</f>
        <v>5.9653</v>
      </c>
      <c r="G10" s="61">
        <f t="shared" si="1"/>
        <v>12</v>
      </c>
      <c r="H10" s="60">
        <f>VLOOKUP($A10,'Return Data'!$B$7:$R$2292,7,0)</f>
        <v>6.1173999999999999</v>
      </c>
      <c r="I10" s="61">
        <f t="shared" si="2"/>
        <v>5</v>
      </c>
      <c r="J10" s="60">
        <f>VLOOKUP($A10,'Return Data'!$B$7:$R$2292,8,0)</f>
        <v>4.8973000000000004</v>
      </c>
      <c r="K10" s="61">
        <f t="shared" si="3"/>
        <v>12</v>
      </c>
      <c r="L10" s="60">
        <f>VLOOKUP($A10,'Return Data'!$B$7:$R$2292,9,0)</f>
        <v>4.7248000000000001</v>
      </c>
      <c r="M10" s="61">
        <f t="shared" si="4"/>
        <v>6</v>
      </c>
      <c r="N10" s="60">
        <f>VLOOKUP($A10,'Return Data'!$B$7:$R$2292,10,0)</f>
        <v>4.6452999999999998</v>
      </c>
      <c r="O10" s="61">
        <f t="shared" si="5"/>
        <v>3</v>
      </c>
      <c r="P10" s="60">
        <f>VLOOKUP($A10,'Return Data'!$B$7:$R$2292,11,0)</f>
        <v>4.1222000000000003</v>
      </c>
      <c r="Q10" s="61">
        <f t="shared" si="6"/>
        <v>3</v>
      </c>
      <c r="R10" s="60">
        <f>VLOOKUP($A10,'Return Data'!$B$7:$R$2292,12,0)</f>
        <v>3.9382000000000001</v>
      </c>
      <c r="S10" s="61">
        <f t="shared" si="7"/>
        <v>5</v>
      </c>
      <c r="T10" s="60">
        <f>VLOOKUP($A10,'Return Data'!$B$7:$R$2292,13,0)</f>
        <v>3.7778999999999998</v>
      </c>
      <c r="U10" s="61">
        <f t="shared" si="8"/>
        <v>5</v>
      </c>
      <c r="V10" s="60">
        <f>VLOOKUP($A10,'Return Data'!$B$7:$R$2292,17,0)</f>
        <v>3.5099</v>
      </c>
      <c r="W10" s="61">
        <f t="shared" si="9"/>
        <v>5</v>
      </c>
      <c r="X10" s="60">
        <f>VLOOKUP($A10,'Return Data'!$B$7:$R$2292,14,0)</f>
        <v>4.0519999999999996</v>
      </c>
      <c r="Y10" s="61">
        <f t="shared" si="10"/>
        <v>7</v>
      </c>
      <c r="Z10" s="60">
        <f>VLOOKUP($A10,'Return Data'!$B$7:$R$2292,16,0)</f>
        <v>6.9177</v>
      </c>
      <c r="AA10" s="62">
        <f t="shared" si="11"/>
        <v>16</v>
      </c>
    </row>
    <row r="11" spans="1:27" x14ac:dyDescent="0.3">
      <c r="A11" s="58" t="s">
        <v>2036</v>
      </c>
      <c r="B11" s="59">
        <f>VLOOKUP($A11,'Return Data'!$B$7:$R$2292,3,0)</f>
        <v>44777</v>
      </c>
      <c r="C11" s="60">
        <f>VLOOKUP($A11,'Return Data'!$B$7:$R$2292,4,0)</f>
        <v>2464.7116999999998</v>
      </c>
      <c r="D11" s="60">
        <f>VLOOKUP($A11,'Return Data'!$B$7:$R$2292,5,0)</f>
        <v>5.1261000000000001</v>
      </c>
      <c r="E11" s="61">
        <f t="shared" si="0"/>
        <v>6</v>
      </c>
      <c r="F11" s="60">
        <f>VLOOKUP($A11,'Return Data'!$B$7:$R$2292,6,0)</f>
        <v>6.0644</v>
      </c>
      <c r="G11" s="61">
        <f t="shared" si="1"/>
        <v>6</v>
      </c>
      <c r="H11" s="60">
        <f>VLOOKUP($A11,'Return Data'!$B$7:$R$2292,7,0)</f>
        <v>6.1611000000000002</v>
      </c>
      <c r="I11" s="61">
        <f t="shared" si="2"/>
        <v>3</v>
      </c>
      <c r="J11" s="60">
        <f>VLOOKUP($A11,'Return Data'!$B$7:$R$2292,8,0)</f>
        <v>4.8846999999999996</v>
      </c>
      <c r="K11" s="61">
        <f t="shared" si="3"/>
        <v>14</v>
      </c>
      <c r="L11" s="60">
        <f>VLOOKUP($A11,'Return Data'!$B$7:$R$2292,9,0)</f>
        <v>4.6875</v>
      </c>
      <c r="M11" s="61">
        <f t="shared" si="4"/>
        <v>11</v>
      </c>
      <c r="N11" s="60">
        <f>VLOOKUP($A11,'Return Data'!$B$7:$R$2292,10,0)</f>
        <v>4.6596000000000002</v>
      </c>
      <c r="O11" s="61">
        <f t="shared" si="5"/>
        <v>2</v>
      </c>
      <c r="P11" s="60">
        <f>VLOOKUP($A11,'Return Data'!$B$7:$R$2292,11,0)</f>
        <v>4.1485000000000003</v>
      </c>
      <c r="Q11" s="61">
        <f t="shared" si="6"/>
        <v>2</v>
      </c>
      <c r="R11" s="60">
        <f>VLOOKUP($A11,'Return Data'!$B$7:$R$2292,12,0)</f>
        <v>3.9767999999999999</v>
      </c>
      <c r="S11" s="61">
        <f t="shared" si="7"/>
        <v>3</v>
      </c>
      <c r="T11" s="60">
        <f>VLOOKUP($A11,'Return Data'!$B$7:$R$2292,13,0)</f>
        <v>3.7968999999999999</v>
      </c>
      <c r="U11" s="61">
        <f t="shared" si="8"/>
        <v>3</v>
      </c>
      <c r="V11" s="60">
        <f>VLOOKUP($A11,'Return Data'!$B$7:$R$2292,17,0)</f>
        <v>3.4763000000000002</v>
      </c>
      <c r="W11" s="61">
        <f t="shared" si="9"/>
        <v>8</v>
      </c>
      <c r="X11" s="60">
        <f>VLOOKUP($A11,'Return Data'!$B$7:$R$2292,14,0)</f>
        <v>3.9935999999999998</v>
      </c>
      <c r="Y11" s="61">
        <f t="shared" si="10"/>
        <v>18</v>
      </c>
      <c r="Z11" s="60">
        <f>VLOOKUP($A11,'Return Data'!$B$7:$R$2292,16,0)</f>
        <v>6.6261000000000001</v>
      </c>
      <c r="AA11" s="62">
        <f t="shared" si="11"/>
        <v>25</v>
      </c>
    </row>
    <row r="12" spans="1:27" x14ac:dyDescent="0.3">
      <c r="A12" s="58" t="s">
        <v>232</v>
      </c>
      <c r="B12" s="59">
        <f>VLOOKUP($A12,'Return Data'!$B$7:$R$2292,3,0)</f>
        <v>44777</v>
      </c>
      <c r="C12" s="60">
        <f>VLOOKUP($A12,'Return Data'!$B$7:$R$2292,4,0)</f>
        <v>2578.2357000000002</v>
      </c>
      <c r="D12" s="60">
        <f>VLOOKUP($A12,'Return Data'!$B$7:$R$2292,5,0)</f>
        <v>4.4260000000000002</v>
      </c>
      <c r="E12" s="61">
        <f t="shared" si="0"/>
        <v>32</v>
      </c>
      <c r="F12" s="60">
        <f>VLOOKUP($A12,'Return Data'!$B$7:$R$2292,6,0)</f>
        <v>5.6620999999999997</v>
      </c>
      <c r="G12" s="61">
        <f t="shared" si="1"/>
        <v>26</v>
      </c>
      <c r="H12" s="60">
        <f>VLOOKUP($A12,'Return Data'!$B$7:$R$2292,7,0)</f>
        <v>5.9752000000000001</v>
      </c>
      <c r="I12" s="61">
        <f t="shared" si="2"/>
        <v>15</v>
      </c>
      <c r="J12" s="60">
        <f>VLOOKUP($A12,'Return Data'!$B$7:$R$2292,8,0)</f>
        <v>4.9877000000000002</v>
      </c>
      <c r="K12" s="61">
        <f t="shared" si="3"/>
        <v>2</v>
      </c>
      <c r="L12" s="60">
        <f>VLOOKUP($A12,'Return Data'!$B$7:$R$2292,9,0)</f>
        <v>4.7521000000000004</v>
      </c>
      <c r="M12" s="61">
        <f t="shared" si="4"/>
        <v>3</v>
      </c>
      <c r="N12" s="60">
        <f>VLOOKUP($A12,'Return Data'!$B$7:$R$2292,10,0)</f>
        <v>4.5507999999999997</v>
      </c>
      <c r="O12" s="61">
        <f t="shared" si="5"/>
        <v>13</v>
      </c>
      <c r="P12" s="60">
        <f>VLOOKUP($A12,'Return Data'!$B$7:$R$2292,11,0)</f>
        <v>4.0439999999999996</v>
      </c>
      <c r="Q12" s="61">
        <f t="shared" si="6"/>
        <v>19</v>
      </c>
      <c r="R12" s="60">
        <f>VLOOKUP($A12,'Return Data'!$B$7:$R$2292,12,0)</f>
        <v>3.8460999999999999</v>
      </c>
      <c r="S12" s="61">
        <f t="shared" si="7"/>
        <v>19</v>
      </c>
      <c r="T12" s="60">
        <f>VLOOKUP($A12,'Return Data'!$B$7:$R$2292,13,0)</f>
        <v>3.6977000000000002</v>
      </c>
      <c r="U12" s="61">
        <f t="shared" si="8"/>
        <v>19</v>
      </c>
      <c r="V12" s="60">
        <f>VLOOKUP($A12,'Return Data'!$B$7:$R$2292,17,0)</f>
        <v>3.4243000000000001</v>
      </c>
      <c r="W12" s="61">
        <f t="shared" si="9"/>
        <v>20</v>
      </c>
      <c r="X12" s="60">
        <f>VLOOKUP($A12,'Return Data'!$B$7:$R$2292,14,0)</f>
        <v>3.8119000000000001</v>
      </c>
      <c r="Y12" s="61">
        <f t="shared" si="10"/>
        <v>29</v>
      </c>
      <c r="Z12" s="60">
        <f>VLOOKUP($A12,'Return Data'!$B$7:$R$2292,16,0)</f>
        <v>6.9337</v>
      </c>
      <c r="AA12" s="62">
        <f t="shared" si="11"/>
        <v>13</v>
      </c>
    </row>
    <row r="13" spans="1:27" x14ac:dyDescent="0.3">
      <c r="A13" s="58" t="s">
        <v>233</v>
      </c>
      <c r="B13" s="59">
        <f>VLOOKUP($A13,'Return Data'!$B$7:$R$2292,3,0)</f>
        <v>44777</v>
      </c>
      <c r="C13" s="60">
        <f>VLOOKUP($A13,'Return Data'!$B$7:$R$2292,4,0)</f>
        <v>3061.8910000000001</v>
      </c>
      <c r="D13" s="60">
        <f>VLOOKUP($A13,'Return Data'!$B$7:$R$2292,5,0)</f>
        <v>4.7880000000000003</v>
      </c>
      <c r="E13" s="61">
        <f t="shared" si="0"/>
        <v>18</v>
      </c>
      <c r="F13" s="60">
        <f>VLOOKUP($A13,'Return Data'!$B$7:$R$2292,6,0)</f>
        <v>5.6821000000000002</v>
      </c>
      <c r="G13" s="61">
        <f t="shared" si="1"/>
        <v>24</v>
      </c>
      <c r="H13" s="60">
        <f>VLOOKUP($A13,'Return Data'!$B$7:$R$2292,7,0)</f>
        <v>5.8856000000000002</v>
      </c>
      <c r="I13" s="61">
        <f t="shared" si="2"/>
        <v>20</v>
      </c>
      <c r="J13" s="60">
        <f>VLOOKUP($A13,'Return Data'!$B$7:$R$2292,8,0)</f>
        <v>4.9391999999999996</v>
      </c>
      <c r="K13" s="61">
        <f t="shared" si="3"/>
        <v>4</v>
      </c>
      <c r="L13" s="60">
        <f>VLOOKUP($A13,'Return Data'!$B$7:$R$2292,9,0)</f>
        <v>4.7359</v>
      </c>
      <c r="M13" s="61">
        <f t="shared" si="4"/>
        <v>5</v>
      </c>
      <c r="N13" s="60">
        <f>VLOOKUP($A13,'Return Data'!$B$7:$R$2292,10,0)</f>
        <v>4.5655999999999999</v>
      </c>
      <c r="O13" s="61">
        <f t="shared" si="5"/>
        <v>9</v>
      </c>
      <c r="P13" s="60">
        <f>VLOOKUP($A13,'Return Data'!$B$7:$R$2292,11,0)</f>
        <v>4.0811999999999999</v>
      </c>
      <c r="Q13" s="61">
        <f t="shared" si="6"/>
        <v>8</v>
      </c>
      <c r="R13" s="60">
        <f>VLOOKUP($A13,'Return Data'!$B$7:$R$2292,12,0)</f>
        <v>3.8938000000000001</v>
      </c>
      <c r="S13" s="61">
        <f t="shared" si="7"/>
        <v>9</v>
      </c>
      <c r="T13" s="60">
        <f>VLOOKUP($A13,'Return Data'!$B$7:$R$2292,13,0)</f>
        <v>3.7216999999999998</v>
      </c>
      <c r="U13" s="61">
        <f t="shared" si="8"/>
        <v>10</v>
      </c>
      <c r="V13" s="60">
        <f>VLOOKUP($A13,'Return Data'!$B$7:$R$2292,17,0)</f>
        <v>3.4527999999999999</v>
      </c>
      <c r="W13" s="61">
        <f t="shared" si="9"/>
        <v>13</v>
      </c>
      <c r="X13" s="60">
        <f>VLOOKUP($A13,'Return Data'!$B$7:$R$2292,14,0)</f>
        <v>4.0019999999999998</v>
      </c>
      <c r="Y13" s="61">
        <f t="shared" si="10"/>
        <v>17</v>
      </c>
      <c r="Z13" s="60">
        <f>VLOOKUP($A13,'Return Data'!$B$7:$R$2292,16,0)</f>
        <v>6.9263000000000003</v>
      </c>
      <c r="AA13" s="62">
        <f t="shared" si="11"/>
        <v>14</v>
      </c>
    </row>
    <row r="14" spans="1:27" x14ac:dyDescent="0.3">
      <c r="A14" s="58" t="s">
        <v>234</v>
      </c>
      <c r="B14" s="59">
        <f>VLOOKUP($A14,'Return Data'!$B$7:$R$2292,3,0)</f>
        <v>44777</v>
      </c>
      <c r="C14" s="60">
        <f>VLOOKUP($A14,'Return Data'!$B$7:$R$2292,4,0)</f>
        <v>2746.6853000000001</v>
      </c>
      <c r="D14" s="60">
        <f>VLOOKUP($A14,'Return Data'!$B$7:$R$2292,5,0)</f>
        <v>4.9202000000000004</v>
      </c>
      <c r="E14" s="61">
        <f t="shared" si="0"/>
        <v>12</v>
      </c>
      <c r="F14" s="60">
        <f>VLOOKUP($A14,'Return Data'!$B$7:$R$2292,6,0)</f>
        <v>6.0113000000000003</v>
      </c>
      <c r="G14" s="61">
        <f t="shared" si="1"/>
        <v>10</v>
      </c>
      <c r="H14" s="60">
        <f>VLOOKUP($A14,'Return Data'!$B$7:$R$2292,7,0)</f>
        <v>5.9715999999999996</v>
      </c>
      <c r="I14" s="61">
        <f t="shared" si="2"/>
        <v>16</v>
      </c>
      <c r="J14" s="60">
        <f>VLOOKUP($A14,'Return Data'!$B$7:$R$2292,8,0)</f>
        <v>4.7104999999999997</v>
      </c>
      <c r="K14" s="61">
        <f t="shared" si="3"/>
        <v>30</v>
      </c>
      <c r="L14" s="60">
        <f>VLOOKUP($A14,'Return Data'!$B$7:$R$2292,9,0)</f>
        <v>4.5462999999999996</v>
      </c>
      <c r="M14" s="61">
        <f t="shared" si="4"/>
        <v>25</v>
      </c>
      <c r="N14" s="60">
        <f>VLOOKUP($A14,'Return Data'!$B$7:$R$2292,10,0)</f>
        <v>4.3598999999999997</v>
      </c>
      <c r="O14" s="61">
        <f t="shared" si="5"/>
        <v>29</v>
      </c>
      <c r="P14" s="60">
        <f>VLOOKUP($A14,'Return Data'!$B$7:$R$2292,11,0)</f>
        <v>3.8346</v>
      </c>
      <c r="Q14" s="61">
        <f t="shared" si="6"/>
        <v>31</v>
      </c>
      <c r="R14" s="60">
        <f>VLOOKUP($A14,'Return Data'!$B$7:$R$2292,12,0)</f>
        <v>3.6680000000000001</v>
      </c>
      <c r="S14" s="61">
        <f t="shared" si="7"/>
        <v>30</v>
      </c>
      <c r="T14" s="60">
        <f>VLOOKUP($A14,'Return Data'!$B$7:$R$2292,13,0)</f>
        <v>3.5413000000000001</v>
      </c>
      <c r="U14" s="61">
        <f t="shared" si="8"/>
        <v>29</v>
      </c>
      <c r="V14" s="60">
        <f>VLOOKUP($A14,'Return Data'!$B$7:$R$2292,17,0)</f>
        <v>3.3595999999999999</v>
      </c>
      <c r="W14" s="61">
        <f t="shared" si="9"/>
        <v>28</v>
      </c>
      <c r="X14" s="60">
        <f>VLOOKUP($A14,'Return Data'!$B$7:$R$2292,14,0)</f>
        <v>3.9527999999999999</v>
      </c>
      <c r="Y14" s="61">
        <f t="shared" si="10"/>
        <v>24</v>
      </c>
      <c r="Z14" s="60">
        <f>VLOOKUP($A14,'Return Data'!$B$7:$R$2292,16,0)</f>
        <v>6.9257</v>
      </c>
      <c r="AA14" s="62">
        <f t="shared" si="11"/>
        <v>15</v>
      </c>
    </row>
    <row r="15" spans="1:27" x14ac:dyDescent="0.3">
      <c r="A15" s="58" t="s">
        <v>236</v>
      </c>
      <c r="B15" s="59">
        <f>VLOOKUP($A15,'Return Data'!$B$7:$R$2292,3,0)</f>
        <v>44777</v>
      </c>
      <c r="C15" s="60">
        <f>VLOOKUP($A15,'Return Data'!$B$7:$R$2292,4,0)</f>
        <v>4210.8828999999996</v>
      </c>
      <c r="D15" s="60">
        <f>VLOOKUP($A15,'Return Data'!$B$7:$R$2292,5,0)</f>
        <v>4.8000999999999996</v>
      </c>
      <c r="E15" s="61">
        <f t="shared" si="0"/>
        <v>17</v>
      </c>
      <c r="F15" s="60">
        <f>VLOOKUP($A15,'Return Data'!$B$7:$R$2292,6,0)</f>
        <v>5.9489000000000001</v>
      </c>
      <c r="G15" s="61">
        <f t="shared" si="1"/>
        <v>13</v>
      </c>
      <c r="H15" s="60">
        <f>VLOOKUP($A15,'Return Data'!$B$7:$R$2292,7,0)</f>
        <v>6.0994999999999999</v>
      </c>
      <c r="I15" s="61">
        <f t="shared" si="2"/>
        <v>8</v>
      </c>
      <c r="J15" s="60">
        <f>VLOOKUP($A15,'Return Data'!$B$7:$R$2292,8,0)</f>
        <v>4.8536000000000001</v>
      </c>
      <c r="K15" s="61">
        <f t="shared" si="3"/>
        <v>21</v>
      </c>
      <c r="L15" s="60">
        <f>VLOOKUP($A15,'Return Data'!$B$7:$R$2292,9,0)</f>
        <v>4.5789999999999997</v>
      </c>
      <c r="M15" s="61">
        <f t="shared" si="4"/>
        <v>24</v>
      </c>
      <c r="N15" s="60">
        <f>VLOOKUP($A15,'Return Data'!$B$7:$R$2292,10,0)</f>
        <v>4.4874000000000001</v>
      </c>
      <c r="O15" s="61">
        <f t="shared" si="5"/>
        <v>21</v>
      </c>
      <c r="P15" s="60">
        <f>VLOOKUP($A15,'Return Data'!$B$7:$R$2292,11,0)</f>
        <v>4.0190999999999999</v>
      </c>
      <c r="Q15" s="61">
        <f t="shared" si="6"/>
        <v>21</v>
      </c>
      <c r="R15" s="60">
        <f>VLOOKUP($A15,'Return Data'!$B$7:$R$2292,12,0)</f>
        <v>3.8323999999999998</v>
      </c>
      <c r="S15" s="61">
        <f t="shared" si="7"/>
        <v>22</v>
      </c>
      <c r="T15" s="60">
        <f>VLOOKUP($A15,'Return Data'!$B$7:$R$2292,13,0)</f>
        <v>3.6760000000000002</v>
      </c>
      <c r="U15" s="61">
        <f t="shared" si="8"/>
        <v>21</v>
      </c>
      <c r="V15" s="60">
        <f>VLOOKUP($A15,'Return Data'!$B$7:$R$2292,17,0)</f>
        <v>3.3965999999999998</v>
      </c>
      <c r="W15" s="61">
        <f t="shared" si="9"/>
        <v>26</v>
      </c>
      <c r="X15" s="60">
        <f>VLOOKUP($A15,'Return Data'!$B$7:$R$2292,14,0)</f>
        <v>3.9569999999999999</v>
      </c>
      <c r="Y15" s="61">
        <f t="shared" si="10"/>
        <v>23</v>
      </c>
      <c r="Z15" s="60">
        <f>VLOOKUP($A15,'Return Data'!$B$7:$R$2292,16,0)</f>
        <v>6.8136000000000001</v>
      </c>
      <c r="AA15" s="62">
        <f t="shared" si="11"/>
        <v>21</v>
      </c>
    </row>
    <row r="16" spans="1:27" x14ac:dyDescent="0.3">
      <c r="A16" s="58" t="s">
        <v>237</v>
      </c>
      <c r="B16" s="59">
        <f>VLOOKUP($A16,'Return Data'!$B$7:$R$2292,3,0)</f>
        <v>44777</v>
      </c>
      <c r="C16" s="60">
        <f>VLOOKUP($A16,'Return Data'!$B$7:$R$2292,4,0)</f>
        <v>2137.5636</v>
      </c>
      <c r="D16" s="60">
        <f>VLOOKUP($A16,'Return Data'!$B$7:$R$2292,5,0)</f>
        <v>4.7732000000000001</v>
      </c>
      <c r="E16" s="61">
        <f t="shared" si="0"/>
        <v>19</v>
      </c>
      <c r="F16" s="60">
        <f>VLOOKUP($A16,'Return Data'!$B$7:$R$2292,6,0)</f>
        <v>5.8295000000000003</v>
      </c>
      <c r="G16" s="61">
        <f t="shared" si="1"/>
        <v>15</v>
      </c>
      <c r="H16" s="60">
        <f>VLOOKUP($A16,'Return Data'!$B$7:$R$2292,7,0)</f>
        <v>6.0590999999999999</v>
      </c>
      <c r="I16" s="61">
        <f t="shared" si="2"/>
        <v>11</v>
      </c>
      <c r="J16" s="60">
        <f>VLOOKUP($A16,'Return Data'!$B$7:$R$2292,8,0)</f>
        <v>4.8739999999999997</v>
      </c>
      <c r="K16" s="61">
        <f t="shared" si="3"/>
        <v>17</v>
      </c>
      <c r="L16" s="60">
        <f>VLOOKUP($A16,'Return Data'!$B$7:$R$2292,9,0)</f>
        <v>4.6539000000000001</v>
      </c>
      <c r="M16" s="61">
        <f t="shared" si="4"/>
        <v>18</v>
      </c>
      <c r="N16" s="60">
        <f>VLOOKUP($A16,'Return Data'!$B$7:$R$2292,10,0)</f>
        <v>4.5433000000000003</v>
      </c>
      <c r="O16" s="61">
        <f t="shared" si="5"/>
        <v>16</v>
      </c>
      <c r="P16" s="60">
        <f>VLOOKUP($A16,'Return Data'!$B$7:$R$2292,11,0)</f>
        <v>4.0468999999999999</v>
      </c>
      <c r="Q16" s="61">
        <f t="shared" si="6"/>
        <v>18</v>
      </c>
      <c r="R16" s="60">
        <f>VLOOKUP($A16,'Return Data'!$B$7:$R$2292,12,0)</f>
        <v>3.8791000000000002</v>
      </c>
      <c r="S16" s="61">
        <f t="shared" si="7"/>
        <v>13</v>
      </c>
      <c r="T16" s="60">
        <f>VLOOKUP($A16,'Return Data'!$B$7:$R$2292,13,0)</f>
        <v>3.7168000000000001</v>
      </c>
      <c r="U16" s="61">
        <f t="shared" si="8"/>
        <v>15</v>
      </c>
      <c r="V16" s="60">
        <f>VLOOKUP($A16,'Return Data'!$B$7:$R$2292,17,0)</f>
        <v>3.4411</v>
      </c>
      <c r="W16" s="61">
        <f t="shared" si="9"/>
        <v>18</v>
      </c>
      <c r="X16" s="60">
        <f>VLOOKUP($A16,'Return Data'!$B$7:$R$2292,14,0)</f>
        <v>3.9761000000000002</v>
      </c>
      <c r="Y16" s="61">
        <f t="shared" si="10"/>
        <v>19</v>
      </c>
      <c r="Z16" s="60">
        <f>VLOOKUP($A16,'Return Data'!$B$7:$R$2292,16,0)</f>
        <v>4.2656000000000001</v>
      </c>
      <c r="AA16" s="62">
        <f t="shared" si="11"/>
        <v>32</v>
      </c>
    </row>
    <row r="17" spans="1:27" x14ac:dyDescent="0.3">
      <c r="A17" s="58" t="s">
        <v>238</v>
      </c>
      <c r="B17" s="59">
        <f>VLOOKUP($A17,'Return Data'!$B$7:$R$2292,3,0)</f>
        <v>44777</v>
      </c>
      <c r="C17" s="60">
        <f>VLOOKUP($A17,'Return Data'!$B$7:$R$2292,4,0)</f>
        <v>317.59320000000002</v>
      </c>
      <c r="D17" s="60">
        <f>VLOOKUP($A17,'Return Data'!$B$7:$R$2292,5,0)</f>
        <v>4.7586000000000004</v>
      </c>
      <c r="E17" s="61">
        <f t="shared" si="0"/>
        <v>20</v>
      </c>
      <c r="F17" s="60">
        <f>VLOOKUP($A17,'Return Data'!$B$7:$R$2292,6,0)</f>
        <v>6.0597000000000003</v>
      </c>
      <c r="G17" s="61">
        <f t="shared" si="1"/>
        <v>7</v>
      </c>
      <c r="H17" s="60">
        <f>VLOOKUP($A17,'Return Data'!$B$7:$R$2292,7,0)</f>
        <v>6.0620000000000003</v>
      </c>
      <c r="I17" s="61">
        <f t="shared" si="2"/>
        <v>10</v>
      </c>
      <c r="J17" s="60">
        <f>VLOOKUP($A17,'Return Data'!$B$7:$R$2292,8,0)</f>
        <v>4.8680000000000003</v>
      </c>
      <c r="K17" s="61">
        <f t="shared" si="3"/>
        <v>19</v>
      </c>
      <c r="L17" s="60">
        <f>VLOOKUP($A17,'Return Data'!$B$7:$R$2292,9,0)</f>
        <v>4.6045999999999996</v>
      </c>
      <c r="M17" s="61">
        <f t="shared" si="4"/>
        <v>23</v>
      </c>
      <c r="N17" s="60">
        <f>VLOOKUP($A17,'Return Data'!$B$7:$R$2292,10,0)</f>
        <v>4.4856999999999996</v>
      </c>
      <c r="O17" s="61">
        <f t="shared" si="5"/>
        <v>22</v>
      </c>
      <c r="P17" s="60">
        <f>VLOOKUP($A17,'Return Data'!$B$7:$R$2292,11,0)</f>
        <v>4.0027999999999997</v>
      </c>
      <c r="Q17" s="61">
        <f t="shared" si="6"/>
        <v>22</v>
      </c>
      <c r="R17" s="60">
        <f>VLOOKUP($A17,'Return Data'!$B$7:$R$2292,12,0)</f>
        <v>3.8165</v>
      </c>
      <c r="S17" s="61">
        <f t="shared" si="7"/>
        <v>25</v>
      </c>
      <c r="T17" s="60">
        <f>VLOOKUP($A17,'Return Data'!$B$7:$R$2292,13,0)</f>
        <v>3.6637</v>
      </c>
      <c r="U17" s="61">
        <f t="shared" si="8"/>
        <v>25</v>
      </c>
      <c r="V17" s="60">
        <f>VLOOKUP($A17,'Return Data'!$B$7:$R$2292,17,0)</f>
        <v>3.4195000000000002</v>
      </c>
      <c r="W17" s="61">
        <f t="shared" si="9"/>
        <v>22</v>
      </c>
      <c r="X17" s="60">
        <f>VLOOKUP($A17,'Return Data'!$B$7:$R$2292,14,0)</f>
        <v>4.0308999999999999</v>
      </c>
      <c r="Y17" s="61">
        <f t="shared" si="10"/>
        <v>12</v>
      </c>
      <c r="Z17" s="60">
        <f>VLOOKUP($A17,'Return Data'!$B$7:$R$2292,16,0)</f>
        <v>7.1544999999999996</v>
      </c>
      <c r="AA17" s="62">
        <f t="shared" si="11"/>
        <v>4</v>
      </c>
    </row>
    <row r="18" spans="1:27" x14ac:dyDescent="0.3">
      <c r="A18" s="58" t="s">
        <v>239</v>
      </c>
      <c r="B18" s="59">
        <f>VLOOKUP($A18,'Return Data'!$B$7:$R$2292,3,0)</f>
        <v>44777</v>
      </c>
      <c r="C18" s="60">
        <f>VLOOKUP($A18,'Return Data'!$B$7:$R$2292,4,0)</f>
        <v>2305.8971000000001</v>
      </c>
      <c r="D18" s="60">
        <f>VLOOKUP($A18,'Return Data'!$B$7:$R$2292,5,0)</f>
        <v>4.7382</v>
      </c>
      <c r="E18" s="61">
        <f t="shared" si="0"/>
        <v>22</v>
      </c>
      <c r="F18" s="60">
        <f>VLOOKUP($A18,'Return Data'!$B$7:$R$2292,6,0)</f>
        <v>6.3856000000000002</v>
      </c>
      <c r="G18" s="61">
        <f t="shared" si="1"/>
        <v>1</v>
      </c>
      <c r="H18" s="60">
        <f>VLOOKUP($A18,'Return Data'!$B$7:$R$2292,7,0)</f>
        <v>6.3605999999999998</v>
      </c>
      <c r="I18" s="61">
        <f t="shared" si="2"/>
        <v>1</v>
      </c>
      <c r="J18" s="60">
        <f>VLOOKUP($A18,'Return Data'!$B$7:$R$2292,8,0)</f>
        <v>4.9260000000000002</v>
      </c>
      <c r="K18" s="61">
        <f t="shared" si="3"/>
        <v>8</v>
      </c>
      <c r="L18" s="60">
        <f>VLOOKUP($A18,'Return Data'!$B$7:$R$2292,9,0)</f>
        <v>4.7184999999999997</v>
      </c>
      <c r="M18" s="61">
        <f t="shared" si="4"/>
        <v>7</v>
      </c>
      <c r="N18" s="60">
        <f>VLOOKUP($A18,'Return Data'!$B$7:$R$2292,10,0)</f>
        <v>4.6063000000000001</v>
      </c>
      <c r="O18" s="61">
        <f t="shared" si="5"/>
        <v>5</v>
      </c>
      <c r="P18" s="60">
        <f>VLOOKUP($A18,'Return Data'!$B$7:$R$2292,11,0)</f>
        <v>4.1102999999999996</v>
      </c>
      <c r="Q18" s="61">
        <f t="shared" si="6"/>
        <v>4</v>
      </c>
      <c r="R18" s="60">
        <f>VLOOKUP($A18,'Return Data'!$B$7:$R$2292,12,0)</f>
        <v>3.9430999999999998</v>
      </c>
      <c r="S18" s="61">
        <f t="shared" si="7"/>
        <v>4</v>
      </c>
      <c r="T18" s="60">
        <f>VLOOKUP($A18,'Return Data'!$B$7:$R$2292,13,0)</f>
        <v>3.7791000000000001</v>
      </c>
      <c r="U18" s="61">
        <f t="shared" si="8"/>
        <v>4</v>
      </c>
      <c r="V18" s="60">
        <f>VLOOKUP($A18,'Return Data'!$B$7:$R$2292,17,0)</f>
        <v>3.5834999999999999</v>
      </c>
      <c r="W18" s="61">
        <f t="shared" si="9"/>
        <v>3</v>
      </c>
      <c r="X18" s="60">
        <f>VLOOKUP($A18,'Return Data'!$B$7:$R$2292,14,0)</f>
        <v>4.2081</v>
      </c>
      <c r="Y18" s="61">
        <f t="shared" si="10"/>
        <v>2</v>
      </c>
      <c r="Z18" s="60">
        <f>VLOOKUP($A18,'Return Data'!$B$7:$R$2292,16,0)</f>
        <v>7.1612999999999998</v>
      </c>
      <c r="AA18" s="62">
        <f t="shared" si="11"/>
        <v>3</v>
      </c>
    </row>
    <row r="19" spans="1:27" x14ac:dyDescent="0.3">
      <c r="A19" s="58" t="s">
        <v>240</v>
      </c>
      <c r="B19" s="59">
        <f>VLOOKUP($A19,'Return Data'!$B$7:$R$2292,3,0)</f>
        <v>44777</v>
      </c>
      <c r="C19" s="60">
        <f>VLOOKUP($A19,'Return Data'!$B$7:$R$2292,4,0)</f>
        <v>2593.9153999999999</v>
      </c>
      <c r="D19" s="60">
        <f>VLOOKUP($A19,'Return Data'!$B$7:$R$2292,5,0)</f>
        <v>5.1311999999999998</v>
      </c>
      <c r="E19" s="61">
        <f t="shared" si="0"/>
        <v>5</v>
      </c>
      <c r="F19" s="60">
        <f>VLOOKUP($A19,'Return Data'!$B$7:$R$2292,6,0)</f>
        <v>6.0457000000000001</v>
      </c>
      <c r="G19" s="61">
        <f t="shared" si="1"/>
        <v>8</v>
      </c>
      <c r="H19" s="60">
        <f>VLOOKUP($A19,'Return Data'!$B$7:$R$2292,7,0)</f>
        <v>6.1448</v>
      </c>
      <c r="I19" s="61">
        <f t="shared" si="2"/>
        <v>4</v>
      </c>
      <c r="J19" s="60">
        <f>VLOOKUP($A19,'Return Data'!$B$7:$R$2292,8,0)</f>
        <v>4.8792999999999997</v>
      </c>
      <c r="K19" s="61">
        <f t="shared" si="3"/>
        <v>16</v>
      </c>
      <c r="L19" s="60">
        <f>VLOOKUP($A19,'Return Data'!$B$7:$R$2292,9,0)</f>
        <v>4.6632999999999996</v>
      </c>
      <c r="M19" s="61">
        <f t="shared" si="4"/>
        <v>16</v>
      </c>
      <c r="N19" s="60">
        <f>VLOOKUP($A19,'Return Data'!$B$7:$R$2292,10,0)</f>
        <v>4.5603999999999996</v>
      </c>
      <c r="O19" s="61">
        <f t="shared" si="5"/>
        <v>10</v>
      </c>
      <c r="P19" s="60">
        <f>VLOOKUP($A19,'Return Data'!$B$7:$R$2292,11,0)</f>
        <v>4.0800999999999998</v>
      </c>
      <c r="Q19" s="61">
        <f t="shared" si="6"/>
        <v>9</v>
      </c>
      <c r="R19" s="60">
        <f>VLOOKUP($A19,'Return Data'!$B$7:$R$2292,12,0)</f>
        <v>3.8696000000000002</v>
      </c>
      <c r="S19" s="61">
        <f t="shared" si="7"/>
        <v>16</v>
      </c>
      <c r="T19" s="60">
        <f>VLOOKUP($A19,'Return Data'!$B$7:$R$2292,13,0)</f>
        <v>3.7161</v>
      </c>
      <c r="U19" s="61">
        <f t="shared" si="8"/>
        <v>16</v>
      </c>
      <c r="V19" s="60">
        <f>VLOOKUP($A19,'Return Data'!$B$7:$R$2292,17,0)</f>
        <v>3.4413</v>
      </c>
      <c r="W19" s="61">
        <f t="shared" si="9"/>
        <v>17</v>
      </c>
      <c r="X19" s="60">
        <f>VLOOKUP($A19,'Return Data'!$B$7:$R$2292,14,0)</f>
        <v>3.9411999999999998</v>
      </c>
      <c r="Y19" s="61">
        <f t="shared" si="10"/>
        <v>25</v>
      </c>
      <c r="Z19" s="60">
        <f>VLOOKUP($A19,'Return Data'!$B$7:$R$2292,16,0)</f>
        <v>5.3307000000000002</v>
      </c>
      <c r="AA19" s="62">
        <f t="shared" si="11"/>
        <v>30</v>
      </c>
    </row>
    <row r="20" spans="1:27" x14ac:dyDescent="0.3">
      <c r="A20" s="58" t="s">
        <v>241</v>
      </c>
      <c r="B20" s="59">
        <f>VLOOKUP($A20,'Return Data'!$B$7:$R$2292,3,0)</f>
        <v>44777</v>
      </c>
      <c r="C20" s="60">
        <f>VLOOKUP($A20,'Return Data'!$B$7:$R$2292,4,0)</f>
        <v>1657.4029</v>
      </c>
      <c r="D20" s="60">
        <f>VLOOKUP($A20,'Return Data'!$B$7:$R$2292,5,0)</f>
        <v>5.1605999999999996</v>
      </c>
      <c r="E20" s="61">
        <f t="shared" si="0"/>
        <v>4</v>
      </c>
      <c r="F20" s="60">
        <f>VLOOKUP($A20,'Return Data'!$B$7:$R$2292,6,0)</f>
        <v>5.5338000000000003</v>
      </c>
      <c r="G20" s="61">
        <f t="shared" si="1"/>
        <v>28</v>
      </c>
      <c r="H20" s="60">
        <f>VLOOKUP($A20,'Return Data'!$B$7:$R$2292,7,0)</f>
        <v>5.7507000000000001</v>
      </c>
      <c r="I20" s="61">
        <f t="shared" si="2"/>
        <v>26</v>
      </c>
      <c r="J20" s="60">
        <f>VLOOKUP($A20,'Return Data'!$B$7:$R$2292,8,0)</f>
        <v>4.8672000000000004</v>
      </c>
      <c r="K20" s="61">
        <f t="shared" si="3"/>
        <v>20</v>
      </c>
      <c r="L20" s="60">
        <f>VLOOKUP($A20,'Return Data'!$B$7:$R$2292,9,0)</f>
        <v>4.6565000000000003</v>
      </c>
      <c r="M20" s="61">
        <f t="shared" si="4"/>
        <v>17</v>
      </c>
      <c r="N20" s="60">
        <f>VLOOKUP($A20,'Return Data'!$B$7:$R$2292,10,0)</f>
        <v>4.4432999999999998</v>
      </c>
      <c r="O20" s="61">
        <f t="shared" si="5"/>
        <v>25</v>
      </c>
      <c r="P20" s="60">
        <f>VLOOKUP($A20,'Return Data'!$B$7:$R$2292,11,0)</f>
        <v>3.9525999999999999</v>
      </c>
      <c r="Q20" s="61">
        <f t="shared" si="6"/>
        <v>27</v>
      </c>
      <c r="R20" s="60">
        <f>VLOOKUP($A20,'Return Data'!$B$7:$R$2292,12,0)</f>
        <v>3.7317</v>
      </c>
      <c r="S20" s="61">
        <f t="shared" si="7"/>
        <v>28</v>
      </c>
      <c r="T20" s="60">
        <f>VLOOKUP($A20,'Return Data'!$B$7:$R$2292,13,0)</f>
        <v>3.5821000000000001</v>
      </c>
      <c r="U20" s="61">
        <f t="shared" si="8"/>
        <v>28</v>
      </c>
      <c r="V20" s="60">
        <f>VLOOKUP($A20,'Return Data'!$B$7:$R$2292,17,0)</f>
        <v>3.2141999999999999</v>
      </c>
      <c r="W20" s="61">
        <f t="shared" si="9"/>
        <v>33</v>
      </c>
      <c r="X20" s="60">
        <f>VLOOKUP($A20,'Return Data'!$B$7:$R$2292,14,0)</f>
        <v>3.5891999999999999</v>
      </c>
      <c r="Y20" s="61">
        <f t="shared" si="10"/>
        <v>33</v>
      </c>
      <c r="Z20" s="60">
        <f>VLOOKUP($A20,'Return Data'!$B$7:$R$2292,16,0)</f>
        <v>5.9564000000000004</v>
      </c>
      <c r="AA20" s="62">
        <f t="shared" si="11"/>
        <v>28</v>
      </c>
    </row>
    <row r="21" spans="1:27" x14ac:dyDescent="0.3">
      <c r="A21" s="58" t="s">
        <v>1897</v>
      </c>
      <c r="B21" s="59">
        <f>VLOOKUP($A21,'Return Data'!$B$7:$R$2292,3,0)</f>
        <v>44777</v>
      </c>
      <c r="C21" s="60">
        <f>VLOOKUP($A21,'Return Data'!$B$7:$R$2292,4,0)</f>
        <v>2079.0243999999998</v>
      </c>
      <c r="D21" s="60">
        <f>VLOOKUP($A21,'Return Data'!$B$7:$R$2292,5,0)</f>
        <v>4.5721999999999996</v>
      </c>
      <c r="E21" s="61">
        <f t="shared" si="0"/>
        <v>30</v>
      </c>
      <c r="F21" s="60">
        <f>VLOOKUP($A21,'Return Data'!$B$7:$R$2292,6,0)</f>
        <v>5.0361000000000002</v>
      </c>
      <c r="G21" s="61">
        <f t="shared" si="1"/>
        <v>33</v>
      </c>
      <c r="H21" s="60">
        <f>VLOOKUP($A21,'Return Data'!$B$7:$R$2292,7,0)</f>
        <v>5.1731999999999996</v>
      </c>
      <c r="I21" s="61">
        <f t="shared" si="2"/>
        <v>34</v>
      </c>
      <c r="J21" s="60">
        <f>VLOOKUP($A21,'Return Data'!$B$7:$R$2292,8,0)</f>
        <v>4.6966999999999999</v>
      </c>
      <c r="K21" s="61">
        <f t="shared" si="3"/>
        <v>31</v>
      </c>
      <c r="L21" s="60">
        <f>VLOOKUP($A21,'Return Data'!$B$7:$R$2292,9,0)</f>
        <v>4.5137999999999998</v>
      </c>
      <c r="M21" s="61">
        <f t="shared" si="4"/>
        <v>29</v>
      </c>
      <c r="N21" s="60">
        <f>VLOOKUP($A21,'Return Data'!$B$7:$R$2292,10,0)</f>
        <v>4.2159000000000004</v>
      </c>
      <c r="O21" s="61">
        <f t="shared" si="5"/>
        <v>34</v>
      </c>
      <c r="P21" s="60">
        <f>VLOOKUP($A21,'Return Data'!$B$7:$R$2292,11,0)</f>
        <v>3.7713000000000001</v>
      </c>
      <c r="Q21" s="61">
        <f t="shared" si="6"/>
        <v>33</v>
      </c>
      <c r="R21" s="60">
        <f>VLOOKUP($A21,'Return Data'!$B$7:$R$2292,12,0)</f>
        <v>3.5949</v>
      </c>
      <c r="S21" s="61">
        <f t="shared" si="7"/>
        <v>33</v>
      </c>
      <c r="T21" s="60">
        <f>VLOOKUP($A21,'Return Data'!$B$7:$R$2292,13,0)</f>
        <v>3.4418000000000002</v>
      </c>
      <c r="U21" s="61">
        <f t="shared" si="8"/>
        <v>33</v>
      </c>
      <c r="V21" s="60">
        <f>VLOOKUP($A21,'Return Data'!$B$7:$R$2292,17,0)</f>
        <v>3.2761</v>
      </c>
      <c r="W21" s="61">
        <f t="shared" si="9"/>
        <v>29</v>
      </c>
      <c r="X21" s="60">
        <f>VLOOKUP($A21,'Return Data'!$B$7:$R$2292,14,0)</f>
        <v>3.819</v>
      </c>
      <c r="Y21" s="61">
        <f t="shared" si="10"/>
        <v>28</v>
      </c>
      <c r="Z21" s="60">
        <f>VLOOKUP($A21,'Return Data'!$B$7:$R$2292,16,0)</f>
        <v>7.0228000000000002</v>
      </c>
      <c r="AA21" s="62">
        <f t="shared" si="11"/>
        <v>10</v>
      </c>
    </row>
    <row r="22" spans="1:27" x14ac:dyDescent="0.3">
      <c r="A22" s="58" t="s">
        <v>243</v>
      </c>
      <c r="B22" s="59">
        <f>VLOOKUP($A22,'Return Data'!$B$7:$R$2292,3,0)</f>
        <v>44777</v>
      </c>
      <c r="C22" s="60">
        <f>VLOOKUP($A22,'Return Data'!$B$7:$R$2292,4,0)</f>
        <v>2946.9740000000002</v>
      </c>
      <c r="D22" s="60">
        <f>VLOOKUP($A22,'Return Data'!$B$7:$R$2292,5,0)</f>
        <v>4.8632</v>
      </c>
      <c r="E22" s="61">
        <f t="shared" si="0"/>
        <v>15</v>
      </c>
      <c r="F22" s="60">
        <f>VLOOKUP($A22,'Return Data'!$B$7:$R$2292,6,0)</f>
        <v>5.8505000000000003</v>
      </c>
      <c r="G22" s="61">
        <f t="shared" si="1"/>
        <v>14</v>
      </c>
      <c r="H22" s="60">
        <f>VLOOKUP($A22,'Return Data'!$B$7:$R$2292,7,0)</f>
        <v>6.0750999999999999</v>
      </c>
      <c r="I22" s="61">
        <f t="shared" si="2"/>
        <v>9</v>
      </c>
      <c r="J22" s="60">
        <f>VLOOKUP($A22,'Return Data'!$B$7:$R$2292,8,0)</f>
        <v>4.9347000000000003</v>
      </c>
      <c r="K22" s="61">
        <f t="shared" si="3"/>
        <v>6</v>
      </c>
      <c r="L22" s="60">
        <f>VLOOKUP($A22,'Return Data'!$B$7:$R$2292,9,0)</f>
        <v>4.6784999999999997</v>
      </c>
      <c r="M22" s="61">
        <f t="shared" si="4"/>
        <v>12</v>
      </c>
      <c r="N22" s="60">
        <f>VLOOKUP($A22,'Return Data'!$B$7:$R$2292,10,0)</f>
        <v>4.5354999999999999</v>
      </c>
      <c r="O22" s="61">
        <f t="shared" si="5"/>
        <v>18</v>
      </c>
      <c r="P22" s="60">
        <f>VLOOKUP($A22,'Return Data'!$B$7:$R$2292,11,0)</f>
        <v>4.0716000000000001</v>
      </c>
      <c r="Q22" s="61">
        <f t="shared" si="6"/>
        <v>12</v>
      </c>
      <c r="R22" s="60">
        <f>VLOOKUP($A22,'Return Data'!$B$7:$R$2292,12,0)</f>
        <v>3.8744999999999998</v>
      </c>
      <c r="S22" s="61">
        <f t="shared" si="7"/>
        <v>15</v>
      </c>
      <c r="T22" s="60">
        <f>VLOOKUP($A22,'Return Data'!$B$7:$R$2292,13,0)</f>
        <v>3.7183999999999999</v>
      </c>
      <c r="U22" s="61">
        <f t="shared" si="8"/>
        <v>13</v>
      </c>
      <c r="V22" s="60">
        <f>VLOOKUP($A22,'Return Data'!$B$7:$R$2292,17,0)</f>
        <v>3.4518</v>
      </c>
      <c r="W22" s="61">
        <f t="shared" si="9"/>
        <v>14</v>
      </c>
      <c r="X22" s="60">
        <f>VLOOKUP($A22,'Return Data'!$B$7:$R$2292,14,0)</f>
        <v>3.9660000000000002</v>
      </c>
      <c r="Y22" s="61">
        <f t="shared" si="10"/>
        <v>20</v>
      </c>
      <c r="Z22" s="60">
        <f>VLOOKUP($A22,'Return Data'!$B$7:$R$2292,16,0)</f>
        <v>7.1154999999999999</v>
      </c>
      <c r="AA22" s="62">
        <f t="shared" si="11"/>
        <v>6</v>
      </c>
    </row>
    <row r="23" spans="1:27" x14ac:dyDescent="0.3">
      <c r="A23" s="58" t="s">
        <v>244</v>
      </c>
      <c r="B23" s="59">
        <f>VLOOKUP($A23,'Return Data'!$B$7:$R$2292,3,0)</f>
        <v>44777</v>
      </c>
      <c r="C23" s="60">
        <f>VLOOKUP($A23,'Return Data'!$B$7:$R$2292,4,0)</f>
        <v>1127.3518999999999</v>
      </c>
      <c r="D23" s="60">
        <f>VLOOKUP($A23,'Return Data'!$B$7:$R$2292,5,0)</f>
        <v>5.1971999999999996</v>
      </c>
      <c r="E23" s="61">
        <f t="shared" si="0"/>
        <v>3</v>
      </c>
      <c r="F23" s="60">
        <f>VLOOKUP($A23,'Return Data'!$B$7:$R$2292,6,0)</f>
        <v>5.0540000000000003</v>
      </c>
      <c r="G23" s="61">
        <f t="shared" si="1"/>
        <v>32</v>
      </c>
      <c r="H23" s="60">
        <f>VLOOKUP($A23,'Return Data'!$B$7:$R$2292,7,0)</f>
        <v>5.3147000000000002</v>
      </c>
      <c r="I23" s="61">
        <f t="shared" si="2"/>
        <v>32</v>
      </c>
      <c r="J23" s="60">
        <f>VLOOKUP($A23,'Return Data'!$B$7:$R$2292,8,0)</f>
        <v>4.6824000000000003</v>
      </c>
      <c r="K23" s="61">
        <f t="shared" si="3"/>
        <v>32</v>
      </c>
      <c r="L23" s="60">
        <f>VLOOKUP($A23,'Return Data'!$B$7:$R$2292,9,0)</f>
        <v>4.5229999999999997</v>
      </c>
      <c r="M23" s="61">
        <f t="shared" si="4"/>
        <v>27</v>
      </c>
      <c r="N23" s="60">
        <f>VLOOKUP($A23,'Return Data'!$B$7:$R$2292,10,0)</f>
        <v>4.3864999999999998</v>
      </c>
      <c r="O23" s="61">
        <f t="shared" si="5"/>
        <v>28</v>
      </c>
      <c r="P23" s="60">
        <f>VLOOKUP($A23,'Return Data'!$B$7:$R$2292,11,0)</f>
        <v>3.9125999999999999</v>
      </c>
      <c r="Q23" s="61">
        <f t="shared" si="6"/>
        <v>29</v>
      </c>
      <c r="R23" s="60">
        <f>VLOOKUP($A23,'Return Data'!$B$7:$R$2292,12,0)</f>
        <v>3.702</v>
      </c>
      <c r="S23" s="61">
        <f t="shared" si="7"/>
        <v>29</v>
      </c>
      <c r="T23" s="60">
        <f>VLOOKUP($A23,'Return Data'!$B$7:$R$2292,13,0)</f>
        <v>3.5299</v>
      </c>
      <c r="U23" s="61">
        <f t="shared" si="8"/>
        <v>30</v>
      </c>
      <c r="V23" s="60">
        <f>VLOOKUP($A23,'Return Data'!$B$7:$R$2292,17,0)</f>
        <v>3.2309999999999999</v>
      </c>
      <c r="W23" s="61">
        <f t="shared" si="9"/>
        <v>32</v>
      </c>
      <c r="X23" s="60"/>
      <c r="Y23" s="61"/>
      <c r="Z23" s="60">
        <f>VLOOKUP($A23,'Return Data'!$B$7:$R$2292,16,0)</f>
        <v>3.7170000000000001</v>
      </c>
      <c r="AA23" s="62">
        <f t="shared" si="11"/>
        <v>35</v>
      </c>
    </row>
    <row r="24" spans="1:27" x14ac:dyDescent="0.3">
      <c r="A24" s="58" t="s">
        <v>245</v>
      </c>
      <c r="B24" s="59">
        <f>VLOOKUP($A24,'Return Data'!$B$7:$R$2292,3,0)</f>
        <v>44777</v>
      </c>
      <c r="C24" s="60">
        <f>VLOOKUP($A24,'Return Data'!$B$7:$R$2292,4,0)</f>
        <v>58.623899999999999</v>
      </c>
      <c r="D24" s="60">
        <f>VLOOKUP($A24,'Return Data'!$B$7:$R$2292,5,0)</f>
        <v>4.8570000000000002</v>
      </c>
      <c r="E24" s="61">
        <f t="shared" si="0"/>
        <v>16</v>
      </c>
      <c r="F24" s="60">
        <f>VLOOKUP($A24,'Return Data'!$B$7:$R$2292,6,0)</f>
        <v>5.7930999999999999</v>
      </c>
      <c r="G24" s="61">
        <f t="shared" si="1"/>
        <v>17</v>
      </c>
      <c r="H24" s="60">
        <f>VLOOKUP($A24,'Return Data'!$B$7:$R$2292,7,0)</f>
        <v>5.8859000000000004</v>
      </c>
      <c r="I24" s="61">
        <f t="shared" si="2"/>
        <v>19</v>
      </c>
      <c r="J24" s="60">
        <f>VLOOKUP($A24,'Return Data'!$B$7:$R$2292,8,0)</f>
        <v>4.9189999999999996</v>
      </c>
      <c r="K24" s="61">
        <f t="shared" si="3"/>
        <v>9</v>
      </c>
      <c r="L24" s="60">
        <f>VLOOKUP($A24,'Return Data'!$B$7:$R$2292,9,0)</f>
        <v>4.6882000000000001</v>
      </c>
      <c r="M24" s="61">
        <f t="shared" si="4"/>
        <v>10</v>
      </c>
      <c r="N24" s="60">
        <f>VLOOKUP($A24,'Return Data'!$B$7:$R$2292,10,0)</f>
        <v>4.5472000000000001</v>
      </c>
      <c r="O24" s="61">
        <f t="shared" si="5"/>
        <v>15</v>
      </c>
      <c r="P24" s="60">
        <f>VLOOKUP($A24,'Return Data'!$B$7:$R$2292,11,0)</f>
        <v>4.0632999999999999</v>
      </c>
      <c r="Q24" s="61">
        <f t="shared" si="6"/>
        <v>14</v>
      </c>
      <c r="R24" s="60">
        <f>VLOOKUP($A24,'Return Data'!$B$7:$R$2292,12,0)</f>
        <v>3.8974000000000002</v>
      </c>
      <c r="S24" s="61">
        <f t="shared" si="7"/>
        <v>8</v>
      </c>
      <c r="T24" s="60">
        <f>VLOOKUP($A24,'Return Data'!$B$7:$R$2292,13,0)</f>
        <v>3.7473999999999998</v>
      </c>
      <c r="U24" s="61">
        <f t="shared" si="8"/>
        <v>8</v>
      </c>
      <c r="V24" s="60">
        <f>VLOOKUP($A24,'Return Data'!$B$7:$R$2292,17,0)</f>
        <v>3.472</v>
      </c>
      <c r="W24" s="61">
        <f t="shared" si="9"/>
        <v>9</v>
      </c>
      <c r="X24" s="60">
        <f>VLOOKUP($A24,'Return Data'!$B$7:$R$2292,14,0)</f>
        <v>3.9607999999999999</v>
      </c>
      <c r="Y24" s="61">
        <f t="shared" ref="Y24:Y42" si="12">RANK(X24,X$8:X$42,0)</f>
        <v>22</v>
      </c>
      <c r="Z24" s="60">
        <f>VLOOKUP($A24,'Return Data'!$B$7:$R$2292,16,0)</f>
        <v>7.4513999999999996</v>
      </c>
      <c r="AA24" s="62">
        <f t="shared" si="11"/>
        <v>2</v>
      </c>
    </row>
    <row r="25" spans="1:27" x14ac:dyDescent="0.3">
      <c r="A25" s="58" t="s">
        <v>246</v>
      </c>
      <c r="B25" s="59">
        <f>VLOOKUP($A25,'Return Data'!$B$7:$R$2292,3,0)</f>
        <v>44777</v>
      </c>
      <c r="C25" s="60">
        <f>VLOOKUP($A25,'Return Data'!$B$7:$R$2292,4,0)</f>
        <v>4339.5207</v>
      </c>
      <c r="D25" s="60">
        <f>VLOOKUP($A25,'Return Data'!$B$7:$R$2292,5,0)</f>
        <v>4.9009</v>
      </c>
      <c r="E25" s="61">
        <f t="shared" si="0"/>
        <v>14</v>
      </c>
      <c r="F25" s="60">
        <f>VLOOKUP($A25,'Return Data'!$B$7:$R$2292,6,0)</f>
        <v>5.9874000000000001</v>
      </c>
      <c r="G25" s="61">
        <f t="shared" si="1"/>
        <v>11</v>
      </c>
      <c r="H25" s="60">
        <f>VLOOKUP($A25,'Return Data'!$B$7:$R$2292,7,0)</f>
        <v>5.9802</v>
      </c>
      <c r="I25" s="61">
        <f t="shared" si="2"/>
        <v>14</v>
      </c>
      <c r="J25" s="60">
        <f>VLOOKUP($A25,'Return Data'!$B$7:$R$2292,8,0)</f>
        <v>4.7503000000000002</v>
      </c>
      <c r="K25" s="61">
        <f t="shared" si="3"/>
        <v>27</v>
      </c>
      <c r="L25" s="60">
        <f>VLOOKUP($A25,'Return Data'!$B$7:$R$2292,9,0)</f>
        <v>4.4695</v>
      </c>
      <c r="M25" s="61">
        <f t="shared" si="4"/>
        <v>32</v>
      </c>
      <c r="N25" s="60">
        <f>VLOOKUP($A25,'Return Data'!$B$7:$R$2292,10,0)</f>
        <v>4.4513999999999996</v>
      </c>
      <c r="O25" s="61">
        <f t="shared" si="5"/>
        <v>24</v>
      </c>
      <c r="P25" s="60">
        <f>VLOOKUP($A25,'Return Data'!$B$7:$R$2292,11,0)</f>
        <v>3.9792999999999998</v>
      </c>
      <c r="Q25" s="61">
        <f t="shared" si="6"/>
        <v>26</v>
      </c>
      <c r="R25" s="60">
        <f>VLOOKUP($A25,'Return Data'!$B$7:$R$2292,12,0)</f>
        <v>3.8155000000000001</v>
      </c>
      <c r="S25" s="61">
        <f t="shared" si="7"/>
        <v>26</v>
      </c>
      <c r="T25" s="60">
        <f>VLOOKUP($A25,'Return Data'!$B$7:$R$2292,13,0)</f>
        <v>3.6587999999999998</v>
      </c>
      <c r="U25" s="61">
        <f t="shared" si="8"/>
        <v>26</v>
      </c>
      <c r="V25" s="60">
        <f>VLOOKUP($A25,'Return Data'!$B$7:$R$2292,17,0)</f>
        <v>3.4091999999999998</v>
      </c>
      <c r="W25" s="61">
        <f t="shared" si="9"/>
        <v>25</v>
      </c>
      <c r="X25" s="60">
        <f>VLOOKUP($A25,'Return Data'!$B$7:$R$2292,14,0)</f>
        <v>3.9632999999999998</v>
      </c>
      <c r="Y25" s="61">
        <f t="shared" si="12"/>
        <v>21</v>
      </c>
      <c r="Z25" s="60">
        <f>VLOOKUP($A25,'Return Data'!$B$7:$R$2292,16,0)</f>
        <v>6.8685999999999998</v>
      </c>
      <c r="AA25" s="62">
        <f t="shared" si="11"/>
        <v>18</v>
      </c>
    </row>
    <row r="26" spans="1:27" x14ac:dyDescent="0.3">
      <c r="A26" s="58" t="s">
        <v>1934</v>
      </c>
      <c r="B26" s="59">
        <f>VLOOKUP($A26,'Return Data'!$B$7:$R$2292,3,0)</f>
        <v>44777</v>
      </c>
      <c r="C26" s="60">
        <f>VLOOKUP($A26,'Return Data'!$B$7:$R$2292,4,0)</f>
        <v>2942.6206999999999</v>
      </c>
      <c r="D26" s="60">
        <f>VLOOKUP($A26,'Return Data'!$B$7:$R$2292,5,0)</f>
        <v>4.6843000000000004</v>
      </c>
      <c r="E26" s="61">
        <f t="shared" si="0"/>
        <v>23</v>
      </c>
      <c r="F26" s="60">
        <f>VLOOKUP($A26,'Return Data'!$B$7:$R$2292,6,0)</f>
        <v>6.0884</v>
      </c>
      <c r="G26" s="61">
        <f t="shared" si="1"/>
        <v>4</v>
      </c>
      <c r="H26" s="60">
        <f>VLOOKUP($A26,'Return Data'!$B$7:$R$2292,7,0)</f>
        <v>6.1116999999999999</v>
      </c>
      <c r="I26" s="61">
        <f t="shared" si="2"/>
        <v>7</v>
      </c>
      <c r="J26" s="60">
        <f>VLOOKUP($A26,'Return Data'!$B$7:$R$2292,8,0)</f>
        <v>4.8811</v>
      </c>
      <c r="K26" s="61">
        <f t="shared" si="3"/>
        <v>15</v>
      </c>
      <c r="L26" s="60">
        <f>VLOOKUP($A26,'Return Data'!$B$7:$R$2292,9,0)</f>
        <v>4.6520000000000001</v>
      </c>
      <c r="M26" s="61">
        <f t="shared" si="4"/>
        <v>19</v>
      </c>
      <c r="N26" s="60">
        <f>VLOOKUP($A26,'Return Data'!$B$7:$R$2292,10,0)</f>
        <v>4.5601000000000003</v>
      </c>
      <c r="O26" s="61">
        <f t="shared" si="5"/>
        <v>11</v>
      </c>
      <c r="P26" s="60">
        <f>VLOOKUP($A26,'Return Data'!$B$7:$R$2292,11,0)</f>
        <v>4.0879000000000003</v>
      </c>
      <c r="Q26" s="61">
        <f t="shared" si="6"/>
        <v>7</v>
      </c>
      <c r="R26" s="60">
        <f>VLOOKUP($A26,'Return Data'!$B$7:$R$2292,12,0)</f>
        <v>3.8826999999999998</v>
      </c>
      <c r="S26" s="61">
        <f t="shared" si="7"/>
        <v>11</v>
      </c>
      <c r="T26" s="60">
        <f>VLOOKUP($A26,'Return Data'!$B$7:$R$2292,13,0)</f>
        <v>3.7183999999999999</v>
      </c>
      <c r="U26" s="61">
        <f t="shared" si="8"/>
        <v>13</v>
      </c>
      <c r="V26" s="60">
        <f>VLOOKUP($A26,'Return Data'!$B$7:$R$2292,17,0)</f>
        <v>3.4477000000000002</v>
      </c>
      <c r="W26" s="61">
        <f t="shared" si="9"/>
        <v>16</v>
      </c>
      <c r="X26" s="60">
        <f>VLOOKUP($A26,'Return Data'!$B$7:$R$2292,14,0)</f>
        <v>4.0235000000000003</v>
      </c>
      <c r="Y26" s="61">
        <f t="shared" si="12"/>
        <v>15</v>
      </c>
      <c r="Z26" s="60">
        <f>VLOOKUP($A26,'Return Data'!$B$7:$R$2292,16,0)</f>
        <v>7.0481999999999996</v>
      </c>
      <c r="AA26" s="62">
        <f t="shared" si="11"/>
        <v>8</v>
      </c>
    </row>
    <row r="27" spans="1:27" x14ac:dyDescent="0.3">
      <c r="A27" s="58" t="s">
        <v>1888</v>
      </c>
      <c r="B27" s="59">
        <f>VLOOKUP($A27,'Return Data'!$B$7:$R$2292,3,0)</f>
        <v>44777</v>
      </c>
      <c r="C27" s="60">
        <f>VLOOKUP($A27,'Return Data'!$B$7:$R$2292,4,0)</f>
        <v>3880.2516000000001</v>
      </c>
      <c r="D27" s="60">
        <f>VLOOKUP($A27,'Return Data'!$B$7:$R$2292,5,0)</f>
        <v>4.3849</v>
      </c>
      <c r="E27" s="61">
        <f t="shared" si="0"/>
        <v>33</v>
      </c>
      <c r="F27" s="60">
        <f>VLOOKUP($A27,'Return Data'!$B$7:$R$2292,6,0)</f>
        <v>5.56</v>
      </c>
      <c r="G27" s="61">
        <f t="shared" si="1"/>
        <v>27</v>
      </c>
      <c r="H27" s="60">
        <f>VLOOKUP($A27,'Return Data'!$B$7:$R$2292,7,0)</f>
        <v>5.7336999999999998</v>
      </c>
      <c r="I27" s="61">
        <f t="shared" si="2"/>
        <v>28</v>
      </c>
      <c r="J27" s="60">
        <f>VLOOKUP($A27,'Return Data'!$B$7:$R$2292,8,0)</f>
        <v>4.7252000000000001</v>
      </c>
      <c r="K27" s="61">
        <f t="shared" si="3"/>
        <v>28</v>
      </c>
      <c r="L27" s="60">
        <f>VLOOKUP($A27,'Return Data'!$B$7:$R$2292,9,0)</f>
        <v>4.5404999999999998</v>
      </c>
      <c r="M27" s="61">
        <f t="shared" si="4"/>
        <v>26</v>
      </c>
      <c r="N27" s="60">
        <f>VLOOKUP($A27,'Return Data'!$B$7:$R$2292,10,0)</f>
        <v>4.4250999999999996</v>
      </c>
      <c r="O27" s="61">
        <f t="shared" si="5"/>
        <v>27</v>
      </c>
      <c r="P27" s="60">
        <f>VLOOKUP($A27,'Return Data'!$B$7:$R$2292,11,0)</f>
        <v>3.9445999999999999</v>
      </c>
      <c r="Q27" s="61">
        <f t="shared" si="6"/>
        <v>28</v>
      </c>
      <c r="R27" s="60">
        <f>VLOOKUP($A27,'Return Data'!$B$7:$R$2292,12,0)</f>
        <v>3.7890999999999999</v>
      </c>
      <c r="S27" s="61">
        <f t="shared" si="7"/>
        <v>27</v>
      </c>
      <c r="T27" s="60">
        <f>VLOOKUP($A27,'Return Data'!$B$7:$R$2292,13,0)</f>
        <v>3.6499000000000001</v>
      </c>
      <c r="U27" s="61">
        <f t="shared" si="8"/>
        <v>27</v>
      </c>
      <c r="V27" s="60">
        <f>VLOOKUP($A27,'Return Data'!$B$7:$R$2292,17,0)</f>
        <v>3.4163000000000001</v>
      </c>
      <c r="W27" s="61">
        <f t="shared" si="9"/>
        <v>23</v>
      </c>
      <c r="X27" s="60">
        <f>VLOOKUP($A27,'Return Data'!$B$7:$R$2292,14,0)</f>
        <v>4.032</v>
      </c>
      <c r="Y27" s="61">
        <f t="shared" si="12"/>
        <v>11</v>
      </c>
      <c r="Z27" s="60">
        <f>VLOOKUP($A27,'Return Data'!$B$7:$R$2292,16,0)</f>
        <v>6.8696000000000002</v>
      </c>
      <c r="AA27" s="62">
        <f t="shared" si="11"/>
        <v>17</v>
      </c>
    </row>
    <row r="28" spans="1:27" x14ac:dyDescent="0.3">
      <c r="A28" s="58" t="s">
        <v>434</v>
      </c>
      <c r="B28" s="59">
        <f>VLOOKUP($A28,'Return Data'!$B$7:$R$2292,3,0)</f>
        <v>44777</v>
      </c>
      <c r="C28" s="60">
        <f>VLOOKUP($A28,'Return Data'!$B$7:$R$2292,4,0)</f>
        <v>1394.7617</v>
      </c>
      <c r="D28" s="60">
        <f>VLOOKUP($A28,'Return Data'!$B$7:$R$2292,5,0)</f>
        <v>4.6822999999999997</v>
      </c>
      <c r="E28" s="61">
        <f t="shared" si="0"/>
        <v>24</v>
      </c>
      <c r="F28" s="60">
        <f>VLOOKUP($A28,'Return Data'!$B$7:$R$2292,6,0)</f>
        <v>5.6631</v>
      </c>
      <c r="G28" s="61">
        <f t="shared" si="1"/>
        <v>25</v>
      </c>
      <c r="H28" s="60">
        <f>VLOOKUP($A28,'Return Data'!$B$7:$R$2292,7,0)</f>
        <v>5.9828000000000001</v>
      </c>
      <c r="I28" s="61">
        <f t="shared" si="2"/>
        <v>13</v>
      </c>
      <c r="J28" s="60">
        <f>VLOOKUP($A28,'Return Data'!$B$7:$R$2292,8,0)</f>
        <v>4.9790000000000001</v>
      </c>
      <c r="K28" s="61">
        <f t="shared" si="3"/>
        <v>3</v>
      </c>
      <c r="L28" s="60">
        <f>VLOOKUP($A28,'Return Data'!$B$7:$R$2292,9,0)</f>
        <v>4.7805</v>
      </c>
      <c r="M28" s="61">
        <f t="shared" si="4"/>
        <v>2</v>
      </c>
      <c r="N28" s="60">
        <f>VLOOKUP($A28,'Return Data'!$B$7:$R$2292,10,0)</f>
        <v>4.6378000000000004</v>
      </c>
      <c r="O28" s="61">
        <f t="shared" si="5"/>
        <v>4</v>
      </c>
      <c r="P28" s="60">
        <f>VLOOKUP($A28,'Return Data'!$B$7:$R$2292,11,0)</f>
        <v>4.0983000000000001</v>
      </c>
      <c r="Q28" s="61">
        <f t="shared" si="6"/>
        <v>6</v>
      </c>
      <c r="R28" s="60">
        <f>VLOOKUP($A28,'Return Data'!$B$7:$R$2292,12,0)</f>
        <v>3.9251</v>
      </c>
      <c r="S28" s="61">
        <f t="shared" si="7"/>
        <v>6</v>
      </c>
      <c r="T28" s="60">
        <f>VLOOKUP($A28,'Return Data'!$B$7:$R$2292,13,0)</f>
        <v>3.7490999999999999</v>
      </c>
      <c r="U28" s="61">
        <f t="shared" si="8"/>
        <v>7</v>
      </c>
      <c r="V28" s="60">
        <f>VLOOKUP($A28,'Return Data'!$B$7:$R$2292,17,0)</f>
        <v>3.5169000000000001</v>
      </c>
      <c r="W28" s="61">
        <f t="shared" si="9"/>
        <v>4</v>
      </c>
      <c r="X28" s="60">
        <f>VLOOKUP($A28,'Return Data'!$B$7:$R$2292,14,0)</f>
        <v>4.1058000000000003</v>
      </c>
      <c r="Y28" s="61">
        <f t="shared" si="12"/>
        <v>3</v>
      </c>
      <c r="Z28" s="60">
        <f>VLOOKUP($A28,'Return Data'!$B$7:$R$2292,16,0)</f>
        <v>5.6148999999999996</v>
      </c>
      <c r="AA28" s="62">
        <f t="shared" si="11"/>
        <v>29</v>
      </c>
    </row>
    <row r="29" spans="1:27" x14ac:dyDescent="0.3">
      <c r="A29" s="58" t="s">
        <v>250</v>
      </c>
      <c r="B29" s="59">
        <f>VLOOKUP($A29,'Return Data'!$B$7:$R$2292,3,0)</f>
        <v>44777</v>
      </c>
      <c r="C29" s="60">
        <f>VLOOKUP($A29,'Return Data'!$B$7:$R$2292,4,0)</f>
        <v>2248.7840999999999</v>
      </c>
      <c r="D29" s="60">
        <f>VLOOKUP($A29,'Return Data'!$B$7:$R$2292,5,0)</f>
        <v>4.6378000000000004</v>
      </c>
      <c r="E29" s="61">
        <f t="shared" si="0"/>
        <v>25</v>
      </c>
      <c r="F29" s="60">
        <f>VLOOKUP($A29,'Return Data'!$B$7:$R$2292,6,0)</f>
        <v>5.7874999999999996</v>
      </c>
      <c r="G29" s="61">
        <f t="shared" si="1"/>
        <v>18</v>
      </c>
      <c r="H29" s="60">
        <f>VLOOKUP($A29,'Return Data'!$B$7:$R$2292,7,0)</f>
        <v>5.875</v>
      </c>
      <c r="I29" s="61">
        <f t="shared" si="2"/>
        <v>22</v>
      </c>
      <c r="J29" s="60">
        <f>VLOOKUP($A29,'Return Data'!$B$7:$R$2292,8,0)</f>
        <v>4.8716999999999997</v>
      </c>
      <c r="K29" s="61">
        <f t="shared" si="3"/>
        <v>18</v>
      </c>
      <c r="L29" s="60">
        <f>VLOOKUP($A29,'Return Data'!$B$7:$R$2292,9,0)</f>
        <v>4.6649000000000003</v>
      </c>
      <c r="M29" s="61">
        <f t="shared" si="4"/>
        <v>15</v>
      </c>
      <c r="N29" s="60">
        <f>VLOOKUP($A29,'Return Data'!$B$7:$R$2292,10,0)</f>
        <v>4.5674000000000001</v>
      </c>
      <c r="O29" s="61">
        <f t="shared" si="5"/>
        <v>7</v>
      </c>
      <c r="P29" s="60">
        <f>VLOOKUP($A29,'Return Data'!$B$7:$R$2292,11,0)</f>
        <v>4.0791000000000004</v>
      </c>
      <c r="Q29" s="61">
        <f t="shared" si="6"/>
        <v>10</v>
      </c>
      <c r="R29" s="60">
        <f>VLOOKUP($A29,'Return Data'!$B$7:$R$2292,12,0)</f>
        <v>3.8788</v>
      </c>
      <c r="S29" s="61">
        <f t="shared" si="7"/>
        <v>14</v>
      </c>
      <c r="T29" s="60">
        <f>VLOOKUP($A29,'Return Data'!$B$7:$R$2292,13,0)</f>
        <v>3.7208000000000001</v>
      </c>
      <c r="U29" s="61">
        <f t="shared" si="8"/>
        <v>11</v>
      </c>
      <c r="V29" s="60">
        <f>VLOOKUP($A29,'Return Data'!$B$7:$R$2292,17,0)</f>
        <v>3.5047999999999999</v>
      </c>
      <c r="W29" s="61">
        <f t="shared" si="9"/>
        <v>6</v>
      </c>
      <c r="X29" s="60">
        <f>VLOOKUP($A29,'Return Data'!$B$7:$R$2292,14,0)</f>
        <v>4.0374999999999996</v>
      </c>
      <c r="Y29" s="61">
        <f t="shared" si="12"/>
        <v>8</v>
      </c>
      <c r="Z29" s="60">
        <f>VLOOKUP($A29,'Return Data'!$B$7:$R$2292,16,0)</f>
        <v>6.1551999999999998</v>
      </c>
      <c r="AA29" s="62">
        <f t="shared" si="11"/>
        <v>27</v>
      </c>
    </row>
    <row r="30" spans="1:27" x14ac:dyDescent="0.3">
      <c r="A30" s="58" t="s">
        <v>251</v>
      </c>
      <c r="B30" s="59">
        <f>VLOOKUP($A30,'Return Data'!$B$7:$R$2292,3,0)</f>
        <v>44777</v>
      </c>
      <c r="C30" s="60">
        <f>VLOOKUP($A30,'Return Data'!$B$7:$R$2292,4,0)</f>
        <v>11.485099999999999</v>
      </c>
      <c r="D30" s="60">
        <f>VLOOKUP($A30,'Return Data'!$B$7:$R$2292,5,0)</f>
        <v>3.8140000000000001</v>
      </c>
      <c r="E30" s="61">
        <f t="shared" si="0"/>
        <v>35</v>
      </c>
      <c r="F30" s="60">
        <f>VLOOKUP($A30,'Return Data'!$B$7:$R$2292,6,0)</f>
        <v>4.2389000000000001</v>
      </c>
      <c r="G30" s="61">
        <f t="shared" si="1"/>
        <v>35</v>
      </c>
      <c r="H30" s="60">
        <f>VLOOKUP($A30,'Return Data'!$B$7:$R$2292,7,0)</f>
        <v>4.9078999999999997</v>
      </c>
      <c r="I30" s="61">
        <f t="shared" si="2"/>
        <v>35</v>
      </c>
      <c r="J30" s="60">
        <f>VLOOKUP($A30,'Return Data'!$B$7:$R$2292,8,0)</f>
        <v>4.3884999999999996</v>
      </c>
      <c r="K30" s="61">
        <f t="shared" si="3"/>
        <v>35</v>
      </c>
      <c r="L30" s="60">
        <f>VLOOKUP($A30,'Return Data'!$B$7:$R$2292,9,0)</f>
        <v>4.2904999999999998</v>
      </c>
      <c r="M30" s="61">
        <f t="shared" si="4"/>
        <v>35</v>
      </c>
      <c r="N30" s="60">
        <f>VLOOKUP($A30,'Return Data'!$B$7:$R$2292,10,0)</f>
        <v>4.2207999999999997</v>
      </c>
      <c r="O30" s="61">
        <f t="shared" si="5"/>
        <v>33</v>
      </c>
      <c r="P30" s="60">
        <f>VLOOKUP($A30,'Return Data'!$B$7:$R$2292,11,0)</f>
        <v>3.7486000000000002</v>
      </c>
      <c r="Q30" s="61">
        <f t="shared" si="6"/>
        <v>34</v>
      </c>
      <c r="R30" s="60">
        <f>VLOOKUP($A30,'Return Data'!$B$7:$R$2292,12,0)</f>
        <v>3.5472000000000001</v>
      </c>
      <c r="S30" s="61">
        <f t="shared" si="7"/>
        <v>34</v>
      </c>
      <c r="T30" s="60">
        <f>VLOOKUP($A30,'Return Data'!$B$7:$R$2292,13,0)</f>
        <v>3.3837000000000002</v>
      </c>
      <c r="U30" s="61">
        <f t="shared" si="8"/>
        <v>34</v>
      </c>
      <c r="V30" s="60">
        <f>VLOOKUP($A30,'Return Data'!$B$7:$R$2292,17,0)</f>
        <v>3.1238999999999999</v>
      </c>
      <c r="W30" s="61">
        <f t="shared" si="9"/>
        <v>34</v>
      </c>
      <c r="X30" s="60">
        <f>VLOOKUP($A30,'Return Data'!$B$7:$R$2292,14,0)</f>
        <v>3.4794999999999998</v>
      </c>
      <c r="Y30" s="61">
        <f t="shared" si="12"/>
        <v>34</v>
      </c>
      <c r="Z30" s="60">
        <f>VLOOKUP($A30,'Return Data'!$B$7:$R$2292,16,0)</f>
        <v>3.891</v>
      </c>
      <c r="AA30" s="62">
        <f t="shared" si="11"/>
        <v>34</v>
      </c>
    </row>
    <row r="31" spans="1:27" x14ac:dyDescent="0.3">
      <c r="A31" s="58" t="s">
        <v>1877</v>
      </c>
      <c r="B31" s="59">
        <f>VLOOKUP($A31,'Return Data'!$B$7:$R$2292,3,0)</f>
        <v>44777</v>
      </c>
      <c r="C31" s="60">
        <f>VLOOKUP($A31,'Return Data'!$B$7:$R$2292,4,0)</f>
        <v>2351.4283999999998</v>
      </c>
      <c r="D31" s="60">
        <f>VLOOKUP($A31,'Return Data'!$B$7:$R$2292,5,0)</f>
        <v>5.516</v>
      </c>
      <c r="E31" s="61">
        <f t="shared" si="0"/>
        <v>1</v>
      </c>
      <c r="F31" s="60">
        <f>VLOOKUP($A31,'Return Data'!$B$7:$R$2292,6,0)</f>
        <v>6.1692</v>
      </c>
      <c r="G31" s="61">
        <f t="shared" si="1"/>
        <v>3</v>
      </c>
      <c r="H31" s="60">
        <f>VLOOKUP($A31,'Return Data'!$B$7:$R$2292,7,0)</f>
        <v>5.8484999999999996</v>
      </c>
      <c r="I31" s="61">
        <f t="shared" si="2"/>
        <v>23</v>
      </c>
      <c r="J31" s="60">
        <f>VLOOKUP($A31,'Return Data'!$B$7:$R$2292,8,0)</f>
        <v>5.1512000000000002</v>
      </c>
      <c r="K31" s="61">
        <f t="shared" si="3"/>
        <v>1</v>
      </c>
      <c r="L31" s="60">
        <f>VLOOKUP($A31,'Return Data'!$B$7:$R$2292,9,0)</f>
        <v>4.8472</v>
      </c>
      <c r="M31" s="61">
        <f t="shared" si="4"/>
        <v>1</v>
      </c>
      <c r="N31" s="60">
        <f>VLOOKUP($A31,'Return Data'!$B$7:$R$2292,10,0)</f>
        <v>4.6811999999999996</v>
      </c>
      <c r="O31" s="61">
        <f t="shared" si="5"/>
        <v>1</v>
      </c>
      <c r="P31" s="60">
        <f>VLOOKUP($A31,'Return Data'!$B$7:$R$2292,11,0)</f>
        <v>4.5113000000000003</v>
      </c>
      <c r="Q31" s="61">
        <f t="shared" si="6"/>
        <v>1</v>
      </c>
      <c r="R31" s="60">
        <f>VLOOKUP($A31,'Return Data'!$B$7:$R$2292,12,0)</f>
        <v>4.3608000000000002</v>
      </c>
      <c r="S31" s="61">
        <f t="shared" si="7"/>
        <v>1</v>
      </c>
      <c r="T31" s="60">
        <f>VLOOKUP($A31,'Return Data'!$B$7:$R$2292,13,0)</f>
        <v>4.1753999999999998</v>
      </c>
      <c r="U31" s="61">
        <f t="shared" si="8"/>
        <v>1</v>
      </c>
      <c r="V31" s="60">
        <f>VLOOKUP($A31,'Return Data'!$B$7:$R$2292,17,0)</f>
        <v>3.6078999999999999</v>
      </c>
      <c r="W31" s="61">
        <f t="shared" si="9"/>
        <v>2</v>
      </c>
      <c r="X31" s="60">
        <f>VLOOKUP($A31,'Return Data'!$B$7:$R$2292,14,0)</f>
        <v>3.9083999999999999</v>
      </c>
      <c r="Y31" s="61">
        <f t="shared" si="12"/>
        <v>26</v>
      </c>
      <c r="Z31" s="60">
        <f>VLOOKUP($A31,'Return Data'!$B$7:$R$2292,16,0)</f>
        <v>7.1013000000000002</v>
      </c>
      <c r="AA31" s="62">
        <f t="shared" si="11"/>
        <v>7</v>
      </c>
    </row>
    <row r="32" spans="1:27" x14ac:dyDescent="0.3">
      <c r="A32" s="58" t="s">
        <v>252</v>
      </c>
      <c r="B32" s="59">
        <f>VLOOKUP($A32,'Return Data'!$B$7:$R$2292,3,0)</f>
        <v>44777</v>
      </c>
      <c r="C32" s="60">
        <f>VLOOKUP($A32,'Return Data'!$B$7:$R$2292,4,0)</f>
        <v>5237.3679000000002</v>
      </c>
      <c r="D32" s="60">
        <f>VLOOKUP($A32,'Return Data'!$B$7:$R$2292,5,0)</f>
        <v>4.9557000000000002</v>
      </c>
      <c r="E32" s="61">
        <f t="shared" si="0"/>
        <v>9</v>
      </c>
      <c r="F32" s="60">
        <f>VLOOKUP($A32,'Return Data'!$B$7:$R$2292,6,0)</f>
        <v>5.7746000000000004</v>
      </c>
      <c r="G32" s="61">
        <f t="shared" si="1"/>
        <v>19</v>
      </c>
      <c r="H32" s="60">
        <f>VLOOKUP($A32,'Return Data'!$B$7:$R$2292,7,0)</f>
        <v>5.8445</v>
      </c>
      <c r="I32" s="61">
        <f t="shared" si="2"/>
        <v>24</v>
      </c>
      <c r="J32" s="60">
        <f>VLOOKUP($A32,'Return Data'!$B$7:$R$2292,8,0)</f>
        <v>4.8018000000000001</v>
      </c>
      <c r="K32" s="61">
        <f t="shared" si="3"/>
        <v>25</v>
      </c>
      <c r="L32" s="60">
        <f>VLOOKUP($A32,'Return Data'!$B$7:$R$2292,9,0)</f>
        <v>4.6085000000000003</v>
      </c>
      <c r="M32" s="61">
        <f t="shared" si="4"/>
        <v>22</v>
      </c>
      <c r="N32" s="60">
        <f>VLOOKUP($A32,'Return Data'!$B$7:$R$2292,10,0)</f>
        <v>4.4840999999999998</v>
      </c>
      <c r="O32" s="61">
        <f t="shared" si="5"/>
        <v>23</v>
      </c>
      <c r="P32" s="60">
        <f>VLOOKUP($A32,'Return Data'!$B$7:$R$2292,11,0)</f>
        <v>3.9883000000000002</v>
      </c>
      <c r="Q32" s="61">
        <f t="shared" si="6"/>
        <v>25</v>
      </c>
      <c r="R32" s="60">
        <f>VLOOKUP($A32,'Return Data'!$B$7:$R$2292,12,0)</f>
        <v>3.8359000000000001</v>
      </c>
      <c r="S32" s="61">
        <f t="shared" si="7"/>
        <v>21</v>
      </c>
      <c r="T32" s="60">
        <f>VLOOKUP($A32,'Return Data'!$B$7:$R$2292,13,0)</f>
        <v>3.6680999999999999</v>
      </c>
      <c r="U32" s="61">
        <f t="shared" si="8"/>
        <v>23</v>
      </c>
      <c r="V32" s="60">
        <f>VLOOKUP($A32,'Return Data'!$B$7:$R$2292,17,0)</f>
        <v>3.4129</v>
      </c>
      <c r="W32" s="61">
        <f t="shared" si="9"/>
        <v>24</v>
      </c>
      <c r="X32" s="60">
        <f>VLOOKUP($A32,'Return Data'!$B$7:$R$2292,14,0)</f>
        <v>4.0296000000000003</v>
      </c>
      <c r="Y32" s="61">
        <f t="shared" si="12"/>
        <v>13</v>
      </c>
      <c r="Z32" s="60">
        <f>VLOOKUP($A32,'Return Data'!$B$7:$R$2292,16,0)</f>
        <v>6.8506999999999998</v>
      </c>
      <c r="AA32" s="62">
        <f t="shared" si="11"/>
        <v>19</v>
      </c>
    </row>
    <row r="33" spans="1:27" x14ac:dyDescent="0.3">
      <c r="A33" s="58" t="s">
        <v>253</v>
      </c>
      <c r="B33" s="59">
        <f>VLOOKUP($A33,'Return Data'!$B$7:$R$2292,3,0)</f>
        <v>44777</v>
      </c>
      <c r="C33" s="60">
        <f>VLOOKUP($A33,'Return Data'!$B$7:$R$2292,4,0)</f>
        <v>1202.7246</v>
      </c>
      <c r="D33" s="60">
        <f>VLOOKUP($A33,'Return Data'!$B$7:$R$2292,5,0)</f>
        <v>4.9230999999999998</v>
      </c>
      <c r="E33" s="61">
        <f t="shared" si="0"/>
        <v>11</v>
      </c>
      <c r="F33" s="60">
        <f>VLOOKUP($A33,'Return Data'!$B$7:$R$2292,6,0)</f>
        <v>5.7363999999999997</v>
      </c>
      <c r="G33" s="61">
        <f t="shared" si="1"/>
        <v>21</v>
      </c>
      <c r="H33" s="60">
        <f>VLOOKUP($A33,'Return Data'!$B$7:$R$2292,7,0)</f>
        <v>5.6981999999999999</v>
      </c>
      <c r="I33" s="61">
        <f t="shared" si="2"/>
        <v>29</v>
      </c>
      <c r="J33" s="60">
        <f>VLOOKUP($A33,'Return Data'!$B$7:$R$2292,8,0)</f>
        <v>4.8090000000000002</v>
      </c>
      <c r="K33" s="61">
        <f t="shared" si="3"/>
        <v>24</v>
      </c>
      <c r="L33" s="60">
        <f>VLOOKUP($A33,'Return Data'!$B$7:$R$2292,9,0)</f>
        <v>4.5199999999999996</v>
      </c>
      <c r="M33" s="61">
        <f t="shared" si="4"/>
        <v>28</v>
      </c>
      <c r="N33" s="60">
        <f>VLOOKUP($A33,'Return Data'!$B$7:$R$2292,10,0)</f>
        <v>4.2705000000000002</v>
      </c>
      <c r="O33" s="61">
        <f t="shared" si="5"/>
        <v>32</v>
      </c>
      <c r="P33" s="60">
        <f>VLOOKUP($A33,'Return Data'!$B$7:$R$2292,11,0)</f>
        <v>3.8159999999999998</v>
      </c>
      <c r="Q33" s="61">
        <f t="shared" si="6"/>
        <v>32</v>
      </c>
      <c r="R33" s="60">
        <f>VLOOKUP($A33,'Return Data'!$B$7:$R$2292,12,0)</f>
        <v>3.6507000000000001</v>
      </c>
      <c r="S33" s="61">
        <f t="shared" si="7"/>
        <v>32</v>
      </c>
      <c r="T33" s="60">
        <f>VLOOKUP($A33,'Return Data'!$B$7:$R$2292,13,0)</f>
        <v>3.5164</v>
      </c>
      <c r="U33" s="61">
        <f t="shared" si="8"/>
        <v>32</v>
      </c>
      <c r="V33" s="60">
        <f>VLOOKUP($A33,'Return Data'!$B$7:$R$2292,17,0)</f>
        <v>3.2743000000000002</v>
      </c>
      <c r="W33" s="61">
        <f t="shared" si="9"/>
        <v>31</v>
      </c>
      <c r="X33" s="60">
        <f>VLOOKUP($A33,'Return Data'!$B$7:$R$2292,14,0)</f>
        <v>3.6899000000000002</v>
      </c>
      <c r="Y33" s="61">
        <f t="shared" si="12"/>
        <v>30</v>
      </c>
      <c r="Z33" s="60">
        <f>VLOOKUP($A33,'Return Data'!$B$7:$R$2292,16,0)</f>
        <v>4.4543999999999997</v>
      </c>
      <c r="AA33" s="62">
        <f t="shared" si="11"/>
        <v>31</v>
      </c>
    </row>
    <row r="34" spans="1:27" x14ac:dyDescent="0.3">
      <c r="A34" s="58" t="s">
        <v>1944</v>
      </c>
      <c r="B34" s="59">
        <f>VLOOKUP($A34,'Return Data'!$B$7:$R$2292,3,0)</f>
        <v>44777</v>
      </c>
      <c r="C34" s="60">
        <f>VLOOKUP($A34,'Return Data'!$B$7:$R$2292,4,0)</f>
        <v>279.24450000000002</v>
      </c>
      <c r="D34" s="60">
        <f>VLOOKUP($A34,'Return Data'!$B$7:$R$2292,5,0)</f>
        <v>4.7584999999999997</v>
      </c>
      <c r="E34" s="61">
        <f t="shared" si="0"/>
        <v>21</v>
      </c>
      <c r="F34" s="60">
        <f>VLOOKUP($A34,'Return Data'!$B$7:$R$2292,6,0)</f>
        <v>5.3003999999999998</v>
      </c>
      <c r="G34" s="61">
        <f t="shared" si="1"/>
        <v>30</v>
      </c>
      <c r="H34" s="60">
        <f>VLOOKUP($A34,'Return Data'!$B$7:$R$2292,7,0)</f>
        <v>5.6191000000000004</v>
      </c>
      <c r="I34" s="61">
        <f t="shared" si="2"/>
        <v>30</v>
      </c>
      <c r="J34" s="60">
        <f>VLOOKUP($A34,'Return Data'!$B$7:$R$2292,8,0)</f>
        <v>4.9043000000000001</v>
      </c>
      <c r="K34" s="61">
        <f t="shared" si="3"/>
        <v>10</v>
      </c>
      <c r="L34" s="60">
        <f>VLOOKUP($A34,'Return Data'!$B$7:$R$2292,9,0)</f>
        <v>4.7371999999999996</v>
      </c>
      <c r="M34" s="61">
        <f t="shared" si="4"/>
        <v>4</v>
      </c>
      <c r="N34" s="60">
        <f>VLOOKUP($A34,'Return Data'!$B$7:$R$2292,10,0)</f>
        <v>4.5659999999999998</v>
      </c>
      <c r="O34" s="61">
        <f t="shared" si="5"/>
        <v>8</v>
      </c>
      <c r="P34" s="60">
        <f>VLOOKUP($A34,'Return Data'!$B$7:$R$2292,11,0)</f>
        <v>4.0688000000000004</v>
      </c>
      <c r="Q34" s="61">
        <f t="shared" si="6"/>
        <v>13</v>
      </c>
      <c r="R34" s="60">
        <f>VLOOKUP($A34,'Return Data'!$B$7:$R$2292,12,0)</f>
        <v>3.8664000000000001</v>
      </c>
      <c r="S34" s="61">
        <f t="shared" si="7"/>
        <v>17</v>
      </c>
      <c r="T34" s="60">
        <f>VLOOKUP($A34,'Return Data'!$B$7:$R$2292,13,0)</f>
        <v>3.7113999999999998</v>
      </c>
      <c r="U34" s="61">
        <f t="shared" si="8"/>
        <v>18</v>
      </c>
      <c r="V34" s="60">
        <f>VLOOKUP($A34,'Return Data'!$B$7:$R$2292,17,0)</f>
        <v>3.4491999999999998</v>
      </c>
      <c r="W34" s="61">
        <f t="shared" si="9"/>
        <v>15</v>
      </c>
      <c r="X34" s="60">
        <f>VLOOKUP($A34,'Return Data'!$B$7:$R$2292,14,0)</f>
        <v>4.0354000000000001</v>
      </c>
      <c r="Y34" s="61">
        <f t="shared" si="12"/>
        <v>9</v>
      </c>
      <c r="Z34" s="60">
        <f>VLOOKUP($A34,'Return Data'!$B$7:$R$2292,16,0)</f>
        <v>7.1222000000000003</v>
      </c>
      <c r="AA34" s="62">
        <f t="shared" si="11"/>
        <v>5</v>
      </c>
    </row>
    <row r="35" spans="1:27" x14ac:dyDescent="0.3">
      <c r="A35" s="58" t="s">
        <v>256</v>
      </c>
      <c r="B35" s="59">
        <f>VLOOKUP($A35,'Return Data'!$B$7:$R$2292,3,0)</f>
        <v>44777</v>
      </c>
      <c r="C35" s="60">
        <f>VLOOKUP($A35,'Return Data'!$B$7:$R$2292,4,0)</f>
        <v>34.1768</v>
      </c>
      <c r="D35" s="60">
        <f>VLOOKUP($A35,'Return Data'!$B$7:$R$2292,5,0)</f>
        <v>4.2724000000000002</v>
      </c>
      <c r="E35" s="61">
        <f t="shared" si="0"/>
        <v>34</v>
      </c>
      <c r="F35" s="60">
        <f>VLOOKUP($A35,'Return Data'!$B$7:$R$2292,6,0)</f>
        <v>5.0216000000000003</v>
      </c>
      <c r="G35" s="61">
        <f t="shared" si="1"/>
        <v>34</v>
      </c>
      <c r="H35" s="60">
        <f>VLOOKUP($A35,'Return Data'!$B$7:$R$2292,7,0)</f>
        <v>5.3300999999999998</v>
      </c>
      <c r="I35" s="61">
        <f t="shared" si="2"/>
        <v>31</v>
      </c>
      <c r="J35" s="60">
        <f>VLOOKUP($A35,'Return Data'!$B$7:$R$2292,8,0)</f>
        <v>4.4931999999999999</v>
      </c>
      <c r="K35" s="61">
        <f t="shared" si="3"/>
        <v>34</v>
      </c>
      <c r="L35" s="60">
        <f>VLOOKUP($A35,'Return Data'!$B$7:$R$2292,9,0)</f>
        <v>4.4227999999999996</v>
      </c>
      <c r="M35" s="61">
        <f t="shared" si="4"/>
        <v>33</v>
      </c>
      <c r="N35" s="60">
        <f>VLOOKUP($A35,'Return Data'!$B$7:$R$2292,10,0)</f>
        <v>4.3516000000000004</v>
      </c>
      <c r="O35" s="61">
        <f t="shared" si="5"/>
        <v>30</v>
      </c>
      <c r="P35" s="60">
        <f>VLOOKUP($A35,'Return Data'!$B$7:$R$2292,11,0)</f>
        <v>4.0476999999999999</v>
      </c>
      <c r="Q35" s="61">
        <f t="shared" si="6"/>
        <v>17</v>
      </c>
      <c r="R35" s="60">
        <f>VLOOKUP($A35,'Return Data'!$B$7:$R$2292,12,0)</f>
        <v>4.0515999999999996</v>
      </c>
      <c r="S35" s="61">
        <f t="shared" si="7"/>
        <v>2</v>
      </c>
      <c r="T35" s="60">
        <f>VLOOKUP($A35,'Return Data'!$B$7:$R$2292,13,0)</f>
        <v>3.9554</v>
      </c>
      <c r="U35" s="61">
        <f t="shared" si="8"/>
        <v>2</v>
      </c>
      <c r="V35" s="60">
        <f>VLOOKUP($A35,'Return Data'!$B$7:$R$2292,17,0)</f>
        <v>4.1191000000000004</v>
      </c>
      <c r="W35" s="61">
        <f t="shared" si="9"/>
        <v>1</v>
      </c>
      <c r="X35" s="60">
        <f>VLOOKUP($A35,'Return Data'!$B$7:$R$2292,14,0)</f>
        <v>4.641</v>
      </c>
      <c r="Y35" s="61">
        <f t="shared" si="12"/>
        <v>1</v>
      </c>
      <c r="Z35" s="60">
        <f>VLOOKUP($A35,'Return Data'!$B$7:$R$2292,16,0)</f>
        <v>7.5625999999999998</v>
      </c>
      <c r="AA35" s="62">
        <f t="shared" si="11"/>
        <v>1</v>
      </c>
    </row>
    <row r="36" spans="1:27" x14ac:dyDescent="0.3">
      <c r="A36" s="58" t="s">
        <v>257</v>
      </c>
      <c r="B36" s="59">
        <f>VLOOKUP($A36,'Return Data'!$B$7:$R$2292,3,0)</f>
        <v>44777</v>
      </c>
      <c r="C36" s="60">
        <f>VLOOKUP($A36,'Return Data'!$B$7:$R$2292,4,0)</f>
        <v>28.990100000000002</v>
      </c>
      <c r="D36" s="60">
        <f>VLOOKUP($A36,'Return Data'!$B$7:$R$2292,5,0)</f>
        <v>4.5331000000000001</v>
      </c>
      <c r="E36" s="61">
        <f t="shared" si="0"/>
        <v>31</v>
      </c>
      <c r="F36" s="60">
        <f>VLOOKUP($A36,'Return Data'!$B$7:$R$2292,6,0)</f>
        <v>5.5003000000000002</v>
      </c>
      <c r="G36" s="61">
        <f t="shared" si="1"/>
        <v>29</v>
      </c>
      <c r="H36" s="60">
        <f>VLOOKUP($A36,'Return Data'!$B$7:$R$2292,7,0)</f>
        <v>5.7439999999999998</v>
      </c>
      <c r="I36" s="61">
        <f t="shared" si="2"/>
        <v>27</v>
      </c>
      <c r="J36" s="60">
        <f>VLOOKUP($A36,'Return Data'!$B$7:$R$2292,8,0)</f>
        <v>4.7210000000000001</v>
      </c>
      <c r="K36" s="61">
        <f t="shared" si="3"/>
        <v>29</v>
      </c>
      <c r="L36" s="60">
        <f>VLOOKUP($A36,'Return Data'!$B$7:$R$2292,9,0)</f>
        <v>4.4927999999999999</v>
      </c>
      <c r="M36" s="61">
        <f t="shared" si="4"/>
        <v>30</v>
      </c>
      <c r="N36" s="60">
        <f>VLOOKUP($A36,'Return Data'!$B$7:$R$2292,10,0)</f>
        <v>4.2953000000000001</v>
      </c>
      <c r="O36" s="61">
        <f t="shared" si="5"/>
        <v>31</v>
      </c>
      <c r="P36" s="60">
        <f>VLOOKUP($A36,'Return Data'!$B$7:$R$2292,11,0)</f>
        <v>3.8492999999999999</v>
      </c>
      <c r="Q36" s="61">
        <f t="shared" si="6"/>
        <v>30</v>
      </c>
      <c r="R36" s="60">
        <f>VLOOKUP($A36,'Return Data'!$B$7:$R$2292,12,0)</f>
        <v>3.6631999999999998</v>
      </c>
      <c r="S36" s="61">
        <f t="shared" si="7"/>
        <v>31</v>
      </c>
      <c r="T36" s="60">
        <f>VLOOKUP($A36,'Return Data'!$B$7:$R$2292,13,0)</f>
        <v>3.5261</v>
      </c>
      <c r="U36" s="61">
        <f t="shared" si="8"/>
        <v>31</v>
      </c>
      <c r="V36" s="60">
        <f>VLOOKUP($A36,'Return Data'!$B$7:$R$2292,17,0)</f>
        <v>3.2757999999999998</v>
      </c>
      <c r="W36" s="61">
        <f t="shared" si="9"/>
        <v>30</v>
      </c>
      <c r="X36" s="60">
        <f>VLOOKUP($A36,'Return Data'!$B$7:$R$2292,14,0)</f>
        <v>3.6678000000000002</v>
      </c>
      <c r="Y36" s="61">
        <f t="shared" si="12"/>
        <v>31</v>
      </c>
      <c r="Z36" s="60">
        <f>VLOOKUP($A36,'Return Data'!$B$7:$R$2292,16,0)</f>
        <v>6.6961000000000004</v>
      </c>
      <c r="AA36" s="62">
        <f t="shared" si="11"/>
        <v>23</v>
      </c>
    </row>
    <row r="37" spans="1:27" x14ac:dyDescent="0.3">
      <c r="A37" s="58" t="s">
        <v>1951</v>
      </c>
      <c r="B37" s="59">
        <f>VLOOKUP($A37,'Return Data'!$B$7:$R$2292,3,0)</f>
        <v>44777</v>
      </c>
      <c r="C37" s="60">
        <f>VLOOKUP($A37,'Return Data'!$B$7:$R$2292,4,0)</f>
        <v>3357.8708000000001</v>
      </c>
      <c r="D37" s="60">
        <f>VLOOKUP($A37,'Return Data'!$B$7:$R$2292,5,0)</f>
        <v>4.6138000000000003</v>
      </c>
      <c r="E37" s="61">
        <f t="shared" si="0"/>
        <v>26</v>
      </c>
      <c r="F37" s="60">
        <f>VLOOKUP($A37,'Return Data'!$B$7:$R$2292,6,0)</f>
        <v>5.8098999999999998</v>
      </c>
      <c r="G37" s="61">
        <f t="shared" si="1"/>
        <v>16</v>
      </c>
      <c r="H37" s="60">
        <f>VLOOKUP($A37,'Return Data'!$B$7:$R$2292,7,0)</f>
        <v>5.9489000000000001</v>
      </c>
      <c r="I37" s="61">
        <f t="shared" si="2"/>
        <v>18</v>
      </c>
      <c r="J37" s="60">
        <f>VLOOKUP($A37,'Return Data'!$B$7:$R$2292,8,0)</f>
        <v>4.8903999999999996</v>
      </c>
      <c r="K37" s="61">
        <f t="shared" si="3"/>
        <v>13</v>
      </c>
      <c r="L37" s="60">
        <f>VLOOKUP($A37,'Return Data'!$B$7:$R$2292,9,0)</f>
        <v>4.6439000000000004</v>
      </c>
      <c r="M37" s="61">
        <f t="shared" si="4"/>
        <v>20</v>
      </c>
      <c r="N37" s="60">
        <f>VLOOKUP($A37,'Return Data'!$B$7:$R$2292,10,0)</f>
        <v>4.4953000000000003</v>
      </c>
      <c r="O37" s="61">
        <f t="shared" si="5"/>
        <v>20</v>
      </c>
      <c r="P37" s="60">
        <f>VLOOKUP($A37,'Return Data'!$B$7:$R$2292,11,0)</f>
        <v>3.9950999999999999</v>
      </c>
      <c r="Q37" s="61">
        <f t="shared" si="6"/>
        <v>24</v>
      </c>
      <c r="R37" s="60">
        <f>VLOOKUP($A37,'Return Data'!$B$7:$R$2292,12,0)</f>
        <v>3.8296999999999999</v>
      </c>
      <c r="S37" s="61">
        <f t="shared" si="7"/>
        <v>23</v>
      </c>
      <c r="T37" s="60">
        <f>VLOOKUP($A37,'Return Data'!$B$7:$R$2292,13,0)</f>
        <v>3.6858</v>
      </c>
      <c r="U37" s="61">
        <f t="shared" si="8"/>
        <v>20</v>
      </c>
      <c r="V37" s="60">
        <f>VLOOKUP($A37,'Return Data'!$B$7:$R$2292,17,0)</f>
        <v>3.4376000000000002</v>
      </c>
      <c r="W37" s="61">
        <f t="shared" si="9"/>
        <v>19</v>
      </c>
      <c r="X37" s="60">
        <f>VLOOKUP($A37,'Return Data'!$B$7:$R$2292,14,0)</f>
        <v>4.0042999999999997</v>
      </c>
      <c r="Y37" s="61">
        <f t="shared" si="12"/>
        <v>16</v>
      </c>
      <c r="Z37" s="60">
        <f>VLOOKUP($A37,'Return Data'!$B$7:$R$2292,16,0)</f>
        <v>6.6731999999999996</v>
      </c>
      <c r="AA37" s="62">
        <f t="shared" si="11"/>
        <v>24</v>
      </c>
    </row>
    <row r="38" spans="1:27" x14ac:dyDescent="0.3">
      <c r="A38" s="58" t="s">
        <v>1917</v>
      </c>
      <c r="B38" s="59">
        <f>VLOOKUP($A38,'Return Data'!$B$7:$R$2292,3,0)</f>
        <v>44777</v>
      </c>
      <c r="C38" s="60">
        <f>VLOOKUP($A38,'Return Data'!$B$7:$R$2292,4,0)</f>
        <v>3029.0508799999998</v>
      </c>
      <c r="D38" s="60">
        <f>VLOOKUP($A38,'Return Data'!$B$7:$R$2292,5,0)</f>
        <v>4.5834000000000001</v>
      </c>
      <c r="E38" s="61">
        <f t="shared" si="0"/>
        <v>29</v>
      </c>
      <c r="F38" s="60">
        <f>VLOOKUP($A38,'Return Data'!$B$7:$R$2292,6,0)</f>
        <v>5.7268999999999997</v>
      </c>
      <c r="G38" s="61">
        <f t="shared" si="1"/>
        <v>23</v>
      </c>
      <c r="H38" s="60">
        <f>VLOOKUP($A38,'Return Data'!$B$7:$R$2292,7,0)</f>
        <v>5.9629000000000003</v>
      </c>
      <c r="I38" s="61">
        <f t="shared" si="2"/>
        <v>17</v>
      </c>
      <c r="J38" s="60">
        <f>VLOOKUP($A38,'Return Data'!$B$7:$R$2292,8,0)</f>
        <v>4.8520000000000003</v>
      </c>
      <c r="K38" s="61">
        <f t="shared" si="3"/>
        <v>22</v>
      </c>
      <c r="L38" s="60">
        <f>VLOOKUP($A38,'Return Data'!$B$7:$R$2292,9,0)</f>
        <v>4.6711</v>
      </c>
      <c r="M38" s="61">
        <f t="shared" si="4"/>
        <v>14</v>
      </c>
      <c r="N38" s="60">
        <f>VLOOKUP($A38,'Return Data'!$B$7:$R$2292,10,0)</f>
        <v>4.5430999999999999</v>
      </c>
      <c r="O38" s="61">
        <f t="shared" si="5"/>
        <v>17</v>
      </c>
      <c r="P38" s="60">
        <f>VLOOKUP($A38,'Return Data'!$B$7:$R$2292,11,0)</f>
        <v>4.0595999999999997</v>
      </c>
      <c r="Q38" s="61">
        <f t="shared" si="6"/>
        <v>15</v>
      </c>
      <c r="R38" s="60">
        <f>VLOOKUP($A38,'Return Data'!$B$7:$R$2292,12,0)</f>
        <v>3.8273000000000001</v>
      </c>
      <c r="S38" s="61">
        <f t="shared" si="7"/>
        <v>24</v>
      </c>
      <c r="T38" s="60">
        <f>VLOOKUP($A38,'Return Data'!$B$7:$R$2292,13,0)</f>
        <v>3.6655000000000002</v>
      </c>
      <c r="U38" s="61">
        <f t="shared" si="8"/>
        <v>24</v>
      </c>
      <c r="V38" s="60">
        <f>VLOOKUP($A38,'Return Data'!$B$7:$R$2292,17,0)</f>
        <v>3.391</v>
      </c>
      <c r="W38" s="61">
        <f t="shared" si="9"/>
        <v>27</v>
      </c>
      <c r="X38" s="60">
        <f>VLOOKUP($A38,'Return Data'!$B$7:$R$2292,14,0)</f>
        <v>3.8321999999999998</v>
      </c>
      <c r="Y38" s="61">
        <f t="shared" si="12"/>
        <v>27</v>
      </c>
      <c r="Z38" s="60">
        <f>VLOOKUP($A38,'Return Data'!$B$7:$R$2292,16,0)</f>
        <v>6.3723999999999998</v>
      </c>
      <c r="AA38" s="62">
        <f t="shared" si="11"/>
        <v>26</v>
      </c>
    </row>
    <row r="39" spans="1:27" x14ac:dyDescent="0.3">
      <c r="A39" s="58" t="s">
        <v>262</v>
      </c>
      <c r="B39" s="59">
        <f>VLOOKUP($A39,'Return Data'!$B$7:$R$2292,3,0)</f>
        <v>44777</v>
      </c>
      <c r="C39" s="60">
        <f>VLOOKUP($A39,'Return Data'!$B$7:$R$2292,4,0)</f>
        <v>3379.9924000000001</v>
      </c>
      <c r="D39" s="60">
        <f>VLOOKUP($A39,'Return Data'!$B$7:$R$2292,5,0)</f>
        <v>4.6128</v>
      </c>
      <c r="E39" s="61">
        <f t="shared" si="0"/>
        <v>27</v>
      </c>
      <c r="F39" s="60">
        <f>VLOOKUP($A39,'Return Data'!$B$7:$R$2292,6,0)</f>
        <v>6.0153999999999996</v>
      </c>
      <c r="G39" s="61">
        <f t="shared" si="1"/>
        <v>9</v>
      </c>
      <c r="H39" s="60">
        <f>VLOOKUP($A39,'Return Data'!$B$7:$R$2292,7,0)</f>
        <v>5.9867999999999997</v>
      </c>
      <c r="I39" s="61">
        <f t="shared" si="2"/>
        <v>12</v>
      </c>
      <c r="J39" s="60">
        <f>VLOOKUP($A39,'Return Data'!$B$7:$R$2292,8,0)</f>
        <v>4.7674000000000003</v>
      </c>
      <c r="K39" s="61">
        <f t="shared" si="3"/>
        <v>26</v>
      </c>
      <c r="L39" s="60">
        <f>VLOOKUP($A39,'Return Data'!$B$7:$R$2292,9,0)</f>
        <v>4.4733999999999998</v>
      </c>
      <c r="M39" s="61">
        <f t="shared" si="4"/>
        <v>31</v>
      </c>
      <c r="N39" s="60">
        <f>VLOOKUP($A39,'Return Data'!$B$7:$R$2292,10,0)</f>
        <v>4.4330999999999996</v>
      </c>
      <c r="O39" s="61">
        <f t="shared" si="5"/>
        <v>26</v>
      </c>
      <c r="P39" s="60">
        <f>VLOOKUP($A39,'Return Data'!$B$7:$R$2292,11,0)</f>
        <v>3.9988000000000001</v>
      </c>
      <c r="Q39" s="61">
        <f t="shared" si="6"/>
        <v>23</v>
      </c>
      <c r="R39" s="60">
        <f>VLOOKUP($A39,'Return Data'!$B$7:$R$2292,12,0)</f>
        <v>3.8382999999999998</v>
      </c>
      <c r="S39" s="61">
        <f t="shared" si="7"/>
        <v>20</v>
      </c>
      <c r="T39" s="60">
        <f>VLOOKUP($A39,'Return Data'!$B$7:$R$2292,13,0)</f>
        <v>3.6737000000000002</v>
      </c>
      <c r="U39" s="61">
        <f t="shared" si="8"/>
        <v>22</v>
      </c>
      <c r="V39" s="60">
        <f>VLOOKUP($A39,'Return Data'!$B$7:$R$2292,17,0)</f>
        <v>3.4198</v>
      </c>
      <c r="W39" s="61">
        <f t="shared" si="9"/>
        <v>21</v>
      </c>
      <c r="X39" s="60">
        <f>VLOOKUP($A39,'Return Data'!$B$7:$R$2292,14,0)</f>
        <v>4.0331999999999999</v>
      </c>
      <c r="Y39" s="61">
        <f t="shared" si="12"/>
        <v>10</v>
      </c>
      <c r="Z39" s="60">
        <f>VLOOKUP($A39,'Return Data'!$B$7:$R$2292,16,0)</f>
        <v>7.0266999999999999</v>
      </c>
      <c r="AA39" s="62">
        <f t="shared" si="11"/>
        <v>9</v>
      </c>
    </row>
    <row r="40" spans="1:27" x14ac:dyDescent="0.3">
      <c r="A40" s="58" t="s">
        <v>263</v>
      </c>
      <c r="B40" s="59">
        <f>VLOOKUP($A40,'Return Data'!$B$7:$R$2292,3,0)</f>
        <v>44777</v>
      </c>
      <c r="C40" s="60">
        <f>VLOOKUP($A40,'Return Data'!$B$7:$R$2292,4,0)</f>
        <v>2062.0484999999999</v>
      </c>
      <c r="D40" s="60">
        <f>VLOOKUP($A40,'Return Data'!$B$7:$R$2292,5,0)</f>
        <v>5.1021000000000001</v>
      </c>
      <c r="E40" s="61">
        <f t="shared" si="0"/>
        <v>7</v>
      </c>
      <c r="F40" s="60">
        <f>VLOOKUP($A40,'Return Data'!$B$7:$R$2292,6,0)</f>
        <v>5.7514000000000003</v>
      </c>
      <c r="G40" s="61">
        <f t="shared" si="1"/>
        <v>20</v>
      </c>
      <c r="H40" s="60">
        <f>VLOOKUP($A40,'Return Data'!$B$7:$R$2292,7,0)</f>
        <v>5.8292999999999999</v>
      </c>
      <c r="I40" s="61">
        <f t="shared" si="2"/>
        <v>25</v>
      </c>
      <c r="J40" s="60">
        <f>VLOOKUP($A40,'Return Data'!$B$7:$R$2292,8,0)</f>
        <v>4.8144999999999998</v>
      </c>
      <c r="K40" s="61">
        <f t="shared" si="3"/>
        <v>23</v>
      </c>
      <c r="L40" s="60">
        <f>VLOOKUP($A40,'Return Data'!$B$7:$R$2292,9,0)</f>
        <v>4.6120000000000001</v>
      </c>
      <c r="M40" s="61">
        <f t="shared" si="4"/>
        <v>21</v>
      </c>
      <c r="N40" s="60">
        <f>VLOOKUP($A40,'Return Data'!$B$7:$R$2292,10,0)</f>
        <v>4.5298999999999996</v>
      </c>
      <c r="O40" s="61">
        <f t="shared" si="5"/>
        <v>19</v>
      </c>
      <c r="P40" s="60">
        <f>VLOOKUP($A40,'Return Data'!$B$7:$R$2292,11,0)</f>
        <v>4.0365000000000002</v>
      </c>
      <c r="Q40" s="61">
        <f t="shared" si="6"/>
        <v>20</v>
      </c>
      <c r="R40" s="60">
        <f>VLOOKUP($A40,'Return Data'!$B$7:$R$2292,12,0)</f>
        <v>3.8605999999999998</v>
      </c>
      <c r="S40" s="61">
        <f t="shared" si="7"/>
        <v>18</v>
      </c>
      <c r="T40" s="60">
        <f>VLOOKUP($A40,'Return Data'!$B$7:$R$2292,13,0)</f>
        <v>3.7149000000000001</v>
      </c>
      <c r="U40" s="61">
        <f t="shared" si="8"/>
        <v>17</v>
      </c>
      <c r="V40" s="60">
        <f>VLOOKUP($A40,'Return Data'!$B$7:$R$2292,17,0)</f>
        <v>3.4697</v>
      </c>
      <c r="W40" s="61">
        <f t="shared" si="9"/>
        <v>11</v>
      </c>
      <c r="X40" s="60">
        <f>VLOOKUP($A40,'Return Data'!$B$7:$R$2292,14,0)</f>
        <v>4.0556999999999999</v>
      </c>
      <c r="Y40" s="61">
        <f t="shared" si="12"/>
        <v>6</v>
      </c>
      <c r="Z40" s="60">
        <f>VLOOKUP($A40,'Return Data'!$B$7:$R$2292,16,0)</f>
        <v>6.7070999999999996</v>
      </c>
      <c r="AA40" s="62">
        <f t="shared" si="11"/>
        <v>22</v>
      </c>
    </row>
    <row r="41" spans="1:27" x14ac:dyDescent="0.3">
      <c r="A41" s="58" t="s">
        <v>264</v>
      </c>
      <c r="B41" s="59">
        <f>VLOOKUP($A41,'Return Data'!$B$7:$R$2292,3,0)</f>
        <v>44777</v>
      </c>
      <c r="C41" s="60">
        <f>VLOOKUP($A41,'Return Data'!$B$7:$R$2292,4,0)</f>
        <v>3516.9756000000002</v>
      </c>
      <c r="D41" s="60">
        <f>VLOOKUP($A41,'Return Data'!$B$7:$R$2292,5,0)</f>
        <v>4.9667000000000003</v>
      </c>
      <c r="E41" s="61">
        <f t="shared" si="0"/>
        <v>8</v>
      </c>
      <c r="F41" s="60">
        <f>VLOOKUP($A41,'Return Data'!$B$7:$R$2292,6,0)</f>
        <v>5.7283999999999997</v>
      </c>
      <c r="G41" s="61">
        <f t="shared" si="1"/>
        <v>22</v>
      </c>
      <c r="H41" s="60">
        <f>VLOOKUP($A41,'Return Data'!$B$7:$R$2292,7,0)</f>
        <v>5.8807</v>
      </c>
      <c r="I41" s="61">
        <f t="shared" si="2"/>
        <v>21</v>
      </c>
      <c r="J41" s="60">
        <f>VLOOKUP($A41,'Return Data'!$B$7:$R$2292,8,0)</f>
        <v>4.9020000000000001</v>
      </c>
      <c r="K41" s="61">
        <f t="shared" si="3"/>
        <v>11</v>
      </c>
      <c r="L41" s="60">
        <f>VLOOKUP($A41,'Return Data'!$B$7:$R$2292,9,0)</f>
        <v>4.6894</v>
      </c>
      <c r="M41" s="61">
        <f t="shared" si="4"/>
        <v>9</v>
      </c>
      <c r="N41" s="60">
        <f>VLOOKUP($A41,'Return Data'!$B$7:$R$2292,10,0)</f>
        <v>4.5481999999999996</v>
      </c>
      <c r="O41" s="61">
        <f t="shared" si="5"/>
        <v>14</v>
      </c>
      <c r="P41" s="60">
        <f>VLOOKUP($A41,'Return Data'!$B$7:$R$2292,11,0)</f>
        <v>4.0530999999999997</v>
      </c>
      <c r="Q41" s="61">
        <f t="shared" si="6"/>
        <v>16</v>
      </c>
      <c r="R41" s="60">
        <f>VLOOKUP($A41,'Return Data'!$B$7:$R$2292,12,0)</f>
        <v>3.8824000000000001</v>
      </c>
      <c r="S41" s="61">
        <f t="shared" si="7"/>
        <v>12</v>
      </c>
      <c r="T41" s="60">
        <f>VLOOKUP($A41,'Return Data'!$B$7:$R$2292,13,0)</f>
        <v>3.7273999999999998</v>
      </c>
      <c r="U41" s="61">
        <f t="shared" si="8"/>
        <v>9</v>
      </c>
      <c r="V41" s="60">
        <f>VLOOKUP($A41,'Return Data'!$B$7:$R$2292,17,0)</f>
        <v>3.4719000000000002</v>
      </c>
      <c r="W41" s="61">
        <f t="shared" si="9"/>
        <v>10</v>
      </c>
      <c r="X41" s="60">
        <f>VLOOKUP($A41,'Return Data'!$B$7:$R$2292,14,0)</f>
        <v>4.0273000000000003</v>
      </c>
      <c r="Y41" s="61">
        <f t="shared" si="12"/>
        <v>14</v>
      </c>
      <c r="Z41" s="60">
        <f>VLOOKUP($A41,'Return Data'!$B$7:$R$2292,16,0)</f>
        <v>6.8437999999999999</v>
      </c>
      <c r="AA41" s="62">
        <f t="shared" si="11"/>
        <v>20</v>
      </c>
    </row>
    <row r="42" spans="1:27" x14ac:dyDescent="0.3">
      <c r="A42" s="58" t="s">
        <v>1937</v>
      </c>
      <c r="B42" s="59">
        <f>VLOOKUP($A42,'Return Data'!$B$7:$R$2292,3,0)</f>
        <v>44777</v>
      </c>
      <c r="C42" s="60">
        <f>VLOOKUP($A42,'Return Data'!$B$7:$R$2292,4,0)</f>
        <v>1157.9924000000001</v>
      </c>
      <c r="D42" s="60">
        <f>VLOOKUP($A42,'Return Data'!$B$7:$R$2292,5,0)</f>
        <v>5.2362000000000002</v>
      </c>
      <c r="E42" s="61">
        <f t="shared" si="0"/>
        <v>2</v>
      </c>
      <c r="F42" s="60">
        <f>VLOOKUP($A42,'Return Data'!$B$7:$R$2292,6,0)</f>
        <v>5.2797999999999998</v>
      </c>
      <c r="G42" s="61">
        <f t="shared" si="1"/>
        <v>31</v>
      </c>
      <c r="H42" s="60">
        <f>VLOOKUP($A42,'Return Data'!$B$7:$R$2292,7,0)</f>
        <v>5.2331000000000003</v>
      </c>
      <c r="I42" s="61">
        <f t="shared" si="2"/>
        <v>33</v>
      </c>
      <c r="J42" s="60">
        <f>VLOOKUP($A42,'Return Data'!$B$7:$R$2292,8,0)</f>
        <v>4.5058999999999996</v>
      </c>
      <c r="K42" s="61">
        <f t="shared" si="3"/>
        <v>33</v>
      </c>
      <c r="L42" s="60">
        <f>VLOOKUP($A42,'Return Data'!$B$7:$R$2292,9,0)</f>
        <v>4.3185000000000002</v>
      </c>
      <c r="M42" s="61">
        <f t="shared" si="4"/>
        <v>34</v>
      </c>
      <c r="N42" s="60">
        <f>VLOOKUP($A42,'Return Data'!$B$7:$R$2292,10,0)</f>
        <v>4.1923000000000004</v>
      </c>
      <c r="O42" s="61">
        <f t="shared" si="5"/>
        <v>35</v>
      </c>
      <c r="P42" s="60">
        <f>VLOOKUP($A42,'Return Data'!$B$7:$R$2292,11,0)</f>
        <v>3.5905999999999998</v>
      </c>
      <c r="Q42" s="61">
        <f t="shared" si="6"/>
        <v>35</v>
      </c>
      <c r="R42" s="60">
        <f>VLOOKUP($A42,'Return Data'!$B$7:$R$2292,12,0)</f>
        <v>3.4232999999999998</v>
      </c>
      <c r="S42" s="61">
        <f t="shared" si="7"/>
        <v>35</v>
      </c>
      <c r="T42" s="60">
        <f>VLOOKUP($A42,'Return Data'!$B$7:$R$2292,13,0)</f>
        <v>3.2753000000000001</v>
      </c>
      <c r="U42" s="61">
        <f t="shared" si="8"/>
        <v>35</v>
      </c>
      <c r="V42" s="60">
        <f>VLOOKUP($A42,'Return Data'!$B$7:$R$2292,17,0)</f>
        <v>3.1078999999999999</v>
      </c>
      <c r="W42" s="61">
        <f t="shared" si="9"/>
        <v>35</v>
      </c>
      <c r="X42" s="60">
        <f>VLOOKUP($A42,'Return Data'!$B$7:$R$2292,14,0)</f>
        <v>3.6524999999999999</v>
      </c>
      <c r="Y42" s="61">
        <f t="shared" si="12"/>
        <v>32</v>
      </c>
      <c r="Z42" s="60">
        <f>VLOOKUP($A42,'Return Data'!$B$7:$R$2292,16,0)</f>
        <v>4.2104999999999997</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4.792694285714286</v>
      </c>
      <c r="E44" s="60"/>
      <c r="F44" s="70">
        <f>AVERAGE(F8:F42)</f>
        <v>5.7254571428571417</v>
      </c>
      <c r="G44" s="60"/>
      <c r="H44" s="70">
        <f>AVERAGE(H8:H42)</f>
        <v>5.8569485714285703</v>
      </c>
      <c r="I44" s="60"/>
      <c r="J44" s="70">
        <f>AVERAGE(J8:J42)</f>
        <v>4.8284085714285725</v>
      </c>
      <c r="K44" s="60"/>
      <c r="L44" s="70">
        <f>AVERAGE(L8:L42)</f>
        <v>4.6152371428571417</v>
      </c>
      <c r="M44" s="60"/>
      <c r="N44" s="70">
        <f>AVERAGE(N8:N42)</f>
        <v>4.485557142857143</v>
      </c>
      <c r="O44" s="60"/>
      <c r="P44" s="70">
        <f>AVERAGE(P8:P42)</f>
        <v>4.0114714285714275</v>
      </c>
      <c r="Q44" s="60"/>
      <c r="R44" s="70">
        <f>AVERAGE(R8:R42)</f>
        <v>3.8343000000000003</v>
      </c>
      <c r="S44" s="60"/>
      <c r="T44" s="70">
        <f>AVERAGE(T8:T42)</f>
        <v>3.6787542857142852</v>
      </c>
      <c r="U44" s="60"/>
      <c r="V44" s="70">
        <f>AVERAGE(V8:V42)</f>
        <v>3.4270000000000009</v>
      </c>
      <c r="W44" s="60"/>
      <c r="X44" s="70">
        <f>AVERAGE(X8:X42)</f>
        <v>3.9594411764705884</v>
      </c>
      <c r="Y44" s="60"/>
      <c r="Z44" s="70">
        <f>AVERAGE(Z8:Z42)</f>
        <v>6.4108257142857141</v>
      </c>
      <c r="AA44" s="71"/>
    </row>
    <row r="45" spans="1:27" x14ac:dyDescent="0.3">
      <c r="A45" s="68" t="s">
        <v>28</v>
      </c>
      <c r="B45" s="69"/>
      <c r="C45" s="69"/>
      <c r="D45" s="70">
        <f>MIN(D8:D42)</f>
        <v>3.8140000000000001</v>
      </c>
      <c r="E45" s="60"/>
      <c r="F45" s="70">
        <f>MIN(F8:F42)</f>
        <v>4.2389000000000001</v>
      </c>
      <c r="G45" s="60"/>
      <c r="H45" s="70">
        <f>MIN(H8:H42)</f>
        <v>4.9078999999999997</v>
      </c>
      <c r="I45" s="60"/>
      <c r="J45" s="70">
        <f>MIN(J8:J42)</f>
        <v>4.3884999999999996</v>
      </c>
      <c r="K45" s="60"/>
      <c r="L45" s="70">
        <f>MIN(L8:L42)</f>
        <v>4.2904999999999998</v>
      </c>
      <c r="M45" s="60"/>
      <c r="N45" s="70">
        <f>MIN(N8:N42)</f>
        <v>4.1923000000000004</v>
      </c>
      <c r="O45" s="60"/>
      <c r="P45" s="70">
        <f>MIN(P8:P42)</f>
        <v>3.5905999999999998</v>
      </c>
      <c r="Q45" s="60"/>
      <c r="R45" s="70">
        <f>MIN(R8:R42)</f>
        <v>3.4232999999999998</v>
      </c>
      <c r="S45" s="60"/>
      <c r="T45" s="70">
        <f>MIN(T8:T42)</f>
        <v>3.2753000000000001</v>
      </c>
      <c r="U45" s="60"/>
      <c r="V45" s="70">
        <f>MIN(V8:V42)</f>
        <v>3.1078999999999999</v>
      </c>
      <c r="W45" s="60"/>
      <c r="X45" s="70">
        <f>MIN(X8:X42)</f>
        <v>3.4794999999999998</v>
      </c>
      <c r="Y45" s="60"/>
      <c r="Z45" s="70">
        <f>MIN(Z8:Z42)</f>
        <v>3.7170000000000001</v>
      </c>
      <c r="AA45" s="71"/>
    </row>
    <row r="46" spans="1:27" ht="15" thickBot="1" x14ac:dyDescent="0.35">
      <c r="A46" s="72" t="s">
        <v>29</v>
      </c>
      <c r="B46" s="73"/>
      <c r="C46" s="73"/>
      <c r="D46" s="74">
        <f>MAX(D8:D42)</f>
        <v>5.516</v>
      </c>
      <c r="E46" s="90"/>
      <c r="F46" s="74">
        <f>MAX(F8:F42)</f>
        <v>6.3856000000000002</v>
      </c>
      <c r="G46" s="90"/>
      <c r="H46" s="74">
        <f>MAX(H8:H42)</f>
        <v>6.3605999999999998</v>
      </c>
      <c r="I46" s="90"/>
      <c r="J46" s="74">
        <f>MAX(J8:J42)</f>
        <v>5.1512000000000002</v>
      </c>
      <c r="K46" s="90"/>
      <c r="L46" s="74">
        <f>MAX(L8:L42)</f>
        <v>4.8472</v>
      </c>
      <c r="M46" s="90"/>
      <c r="N46" s="74">
        <f>MAX(N8:N42)</f>
        <v>4.6811999999999996</v>
      </c>
      <c r="O46" s="90"/>
      <c r="P46" s="74">
        <f>MAX(P8:P42)</f>
        <v>4.5113000000000003</v>
      </c>
      <c r="Q46" s="90"/>
      <c r="R46" s="74">
        <f>MAX(R8:R42)</f>
        <v>4.3608000000000002</v>
      </c>
      <c r="S46" s="90"/>
      <c r="T46" s="74">
        <f>MAX(T8:T42)</f>
        <v>4.1753999999999998</v>
      </c>
      <c r="U46" s="90"/>
      <c r="V46" s="74">
        <f>MAX(V8:V42)</f>
        <v>4.1191000000000004</v>
      </c>
      <c r="W46" s="90"/>
      <c r="X46" s="74">
        <f>MAX(X8:X42)</f>
        <v>4.641</v>
      </c>
      <c r="Y46" s="90"/>
      <c r="Z46" s="74">
        <f>MAX(Z8:Z42)</f>
        <v>7.5625999999999998</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44777</v>
      </c>
      <c r="E7" s="158">
        <v>1046.44</v>
      </c>
      <c r="F7" s="158">
        <v>0.13200000000000001</v>
      </c>
      <c r="G7" s="158">
        <v>0.18190000000000001</v>
      </c>
      <c r="H7" s="158">
        <v>2.1774</v>
      </c>
      <c r="I7" s="158">
        <v>3.1738</v>
      </c>
      <c r="J7" s="158">
        <v>7.3933</v>
      </c>
      <c r="K7" s="158">
        <v>0.70440000000000003</v>
      </c>
      <c r="L7" s="158">
        <v>-1.9158999999999999</v>
      </c>
      <c r="M7" s="158">
        <v>-3.7888999999999999</v>
      </c>
      <c r="N7" s="158">
        <v>1.9504999999999999</v>
      </c>
      <c r="O7" s="158">
        <v>13.2462</v>
      </c>
      <c r="P7" s="158">
        <v>7.3570000000000002</v>
      </c>
      <c r="Q7" s="158">
        <v>18.426200000000001</v>
      </c>
      <c r="R7" s="158">
        <v>22.6492</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44777</v>
      </c>
      <c r="E8" s="158">
        <v>1145.51</v>
      </c>
      <c r="F8" s="158">
        <v>0.13370000000000001</v>
      </c>
      <c r="G8" s="158">
        <v>0.18890000000000001</v>
      </c>
      <c r="H8" s="158">
        <v>2.1928000000000001</v>
      </c>
      <c r="I8" s="158">
        <v>3.2056</v>
      </c>
      <c r="J8" s="158">
        <v>7.4678000000000004</v>
      </c>
      <c r="K8" s="158">
        <v>0.91</v>
      </c>
      <c r="L8" s="158">
        <v>-1.5148999999999999</v>
      </c>
      <c r="M8" s="158">
        <v>-3.2025999999999999</v>
      </c>
      <c r="N8" s="158">
        <v>2.7787000000000002</v>
      </c>
      <c r="O8" s="158">
        <v>14.131500000000001</v>
      </c>
      <c r="P8" s="158">
        <v>8.3218999999999994</v>
      </c>
      <c r="Q8" s="158">
        <v>13.190300000000001</v>
      </c>
      <c r="R8" s="158">
        <v>23.624600000000001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44777</v>
      </c>
      <c r="E9" s="158">
        <v>16.02</v>
      </c>
      <c r="F9" s="158">
        <v>0.25030000000000002</v>
      </c>
      <c r="G9" s="158">
        <v>0.43890000000000001</v>
      </c>
      <c r="H9" s="158">
        <v>2.0381999999999998</v>
      </c>
      <c r="I9" s="158">
        <v>3.8910999999999998</v>
      </c>
      <c r="J9" s="158">
        <v>9.2025000000000006</v>
      </c>
      <c r="K9" s="158">
        <v>3.8237000000000001</v>
      </c>
      <c r="L9" s="158">
        <v>-2.6730999999999998</v>
      </c>
      <c r="M9" s="158">
        <v>-4.0144000000000002</v>
      </c>
      <c r="N9" s="158">
        <v>3.6223000000000001</v>
      </c>
      <c r="O9" s="158">
        <v>16.0031</v>
      </c>
      <c r="P9" s="158"/>
      <c r="Q9" s="158">
        <v>12.5398</v>
      </c>
      <c r="R9" s="158">
        <v>20.515699999999999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44777</v>
      </c>
      <c r="E10" s="158">
        <v>15.11</v>
      </c>
      <c r="F10" s="158">
        <v>0.19889999999999999</v>
      </c>
      <c r="G10" s="158">
        <v>0.3987</v>
      </c>
      <c r="H10" s="158">
        <v>2.0257000000000001</v>
      </c>
      <c r="I10" s="158">
        <v>3.7774999999999999</v>
      </c>
      <c r="J10" s="158">
        <v>9.0188000000000006</v>
      </c>
      <c r="K10" s="158">
        <v>3.4931999999999999</v>
      </c>
      <c r="L10" s="158">
        <v>-3.3269000000000002</v>
      </c>
      <c r="M10" s="158">
        <v>-5.0282999999999998</v>
      </c>
      <c r="N10" s="158">
        <v>2.1636000000000002</v>
      </c>
      <c r="O10" s="158">
        <v>14.441800000000001</v>
      </c>
      <c r="P10" s="158"/>
      <c r="Q10" s="158">
        <v>10.901999999999999</v>
      </c>
      <c r="R10" s="158">
        <v>18.8339</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44777</v>
      </c>
      <c r="E11" s="158">
        <v>23.07</v>
      </c>
      <c r="F11" s="158">
        <v>0.30430000000000001</v>
      </c>
      <c r="G11" s="158">
        <v>0.2172</v>
      </c>
      <c r="H11" s="158">
        <v>2.4878</v>
      </c>
      <c r="I11" s="158">
        <v>2.8075000000000001</v>
      </c>
      <c r="J11" s="158">
        <v>8.9235000000000007</v>
      </c>
      <c r="K11" s="158">
        <v>-1.3681000000000001</v>
      </c>
      <c r="L11" s="158">
        <v>-7.9409000000000001</v>
      </c>
      <c r="M11" s="158">
        <v>-3.6743000000000001</v>
      </c>
      <c r="N11" s="158">
        <v>0.47910000000000003</v>
      </c>
      <c r="O11" s="158">
        <v>27.19</v>
      </c>
      <c r="P11" s="158">
        <v>13.340999999999999</v>
      </c>
      <c r="Q11" s="158">
        <v>14.833600000000001</v>
      </c>
      <c r="R11" s="158">
        <v>34.408999999999999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44777</v>
      </c>
      <c r="E12" s="158">
        <v>21.88</v>
      </c>
      <c r="F12" s="158">
        <v>0.32100000000000001</v>
      </c>
      <c r="G12" s="158">
        <v>0.1832</v>
      </c>
      <c r="H12" s="158">
        <v>2.4344999999999999</v>
      </c>
      <c r="I12" s="158">
        <v>2.7713000000000001</v>
      </c>
      <c r="J12" s="158">
        <v>8.8557000000000006</v>
      </c>
      <c r="K12" s="158">
        <v>-1.6187</v>
      </c>
      <c r="L12" s="158">
        <v>-8.4136000000000006</v>
      </c>
      <c r="M12" s="158">
        <v>-4.3705999999999996</v>
      </c>
      <c r="N12" s="158">
        <v>-0.45500000000000002</v>
      </c>
      <c r="O12" s="158">
        <v>26.065999999999999</v>
      </c>
      <c r="P12" s="158">
        <v>12.366899999999999</v>
      </c>
      <c r="Q12" s="158">
        <v>13.831799999999999</v>
      </c>
      <c r="R12" s="158">
        <v>33.211599999999997</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44777</v>
      </c>
      <c r="E13" s="158">
        <v>19.965499999999999</v>
      </c>
      <c r="F13" s="158">
        <v>7.1199999999999999E-2</v>
      </c>
      <c r="G13" s="158">
        <v>-4.1599999999999998E-2</v>
      </c>
      <c r="H13" s="158">
        <v>2.0146999999999999</v>
      </c>
      <c r="I13" s="158">
        <v>3.2726999999999999</v>
      </c>
      <c r="J13" s="158">
        <v>7.2906000000000004</v>
      </c>
      <c r="K13" s="158">
        <v>4.3757000000000001</v>
      </c>
      <c r="L13" s="158">
        <v>-0.35730000000000001</v>
      </c>
      <c r="M13" s="158">
        <v>-1.5445</v>
      </c>
      <c r="N13" s="158">
        <v>3.7503000000000002</v>
      </c>
      <c r="O13" s="158">
        <v>18.046299999999999</v>
      </c>
      <c r="P13" s="158">
        <v>13.494</v>
      </c>
      <c r="Q13" s="158">
        <v>13.854699999999999</v>
      </c>
      <c r="R13" s="158">
        <v>21.535900000000002</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44777</v>
      </c>
      <c r="E14" s="158">
        <v>18.327200000000001</v>
      </c>
      <c r="F14" s="158">
        <v>6.6100000000000006E-2</v>
      </c>
      <c r="G14" s="158">
        <v>-5.62E-2</v>
      </c>
      <c r="H14" s="158">
        <v>1.9798</v>
      </c>
      <c r="I14" s="158">
        <v>3.2029999999999998</v>
      </c>
      <c r="J14" s="158">
        <v>7.1321000000000003</v>
      </c>
      <c r="K14" s="158">
        <v>3.9198</v>
      </c>
      <c r="L14" s="158">
        <v>-1.1910000000000001</v>
      </c>
      <c r="M14" s="158">
        <v>-2.7884000000000002</v>
      </c>
      <c r="N14" s="158">
        <v>2.0047999999999999</v>
      </c>
      <c r="O14" s="158">
        <v>16.097300000000001</v>
      </c>
      <c r="P14" s="158">
        <v>11.682499999999999</v>
      </c>
      <c r="Q14" s="158">
        <v>12.039899999999999</v>
      </c>
      <c r="R14" s="158">
        <v>19.497</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44777</v>
      </c>
      <c r="E17" s="158">
        <v>265.48</v>
      </c>
      <c r="F17" s="158">
        <v>0.15090000000000001</v>
      </c>
      <c r="G17" s="158">
        <v>9.0499999999999997E-2</v>
      </c>
      <c r="H17" s="158">
        <v>1.857</v>
      </c>
      <c r="I17" s="158">
        <v>3.2393999999999998</v>
      </c>
      <c r="J17" s="158">
        <v>7.4992000000000001</v>
      </c>
      <c r="K17" s="158">
        <v>4.4827000000000004</v>
      </c>
      <c r="L17" s="158">
        <v>-1.3892</v>
      </c>
      <c r="M17" s="158">
        <v>-1.5792999999999999</v>
      </c>
      <c r="N17" s="158">
        <v>4.4005000000000001</v>
      </c>
      <c r="O17" s="158">
        <v>17.784400000000002</v>
      </c>
      <c r="P17" s="158">
        <v>12.684900000000001</v>
      </c>
      <c r="Q17" s="158">
        <v>14.6233</v>
      </c>
      <c r="R17" s="158">
        <v>20.992100000000001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44777</v>
      </c>
      <c r="E18" s="158">
        <v>242.74</v>
      </c>
      <c r="F18" s="158">
        <v>0.14849999999999999</v>
      </c>
      <c r="G18" s="158">
        <v>7.8299999999999995E-2</v>
      </c>
      <c r="H18" s="158">
        <v>1.8375999999999999</v>
      </c>
      <c r="I18" s="158">
        <v>3.1926000000000001</v>
      </c>
      <c r="J18" s="158">
        <v>7.3880999999999997</v>
      </c>
      <c r="K18" s="158">
        <v>4.1578999999999997</v>
      </c>
      <c r="L18" s="158">
        <v>-1.9984999999999999</v>
      </c>
      <c r="M18" s="158">
        <v>-2.4984000000000002</v>
      </c>
      <c r="N18" s="158">
        <v>3.1093000000000002</v>
      </c>
      <c r="O18" s="158">
        <v>16.383299999999998</v>
      </c>
      <c r="P18" s="158">
        <v>11.314399999999999</v>
      </c>
      <c r="Q18" s="158">
        <v>11.408099999999999</v>
      </c>
      <c r="R18" s="158">
        <v>19.543299999999999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44777</v>
      </c>
      <c r="E19" s="158">
        <v>248.77099999999999</v>
      </c>
      <c r="F19" s="158">
        <v>0.2329</v>
      </c>
      <c r="G19" s="158">
        <v>-1.09E-2</v>
      </c>
      <c r="H19" s="158">
        <v>1.8271999999999999</v>
      </c>
      <c r="I19" s="158">
        <v>3.8506</v>
      </c>
      <c r="J19" s="158">
        <v>9.2302999999999997</v>
      </c>
      <c r="K19" s="158">
        <v>4.7451999999999996</v>
      </c>
      <c r="L19" s="158">
        <v>-2.6545999999999998</v>
      </c>
      <c r="M19" s="158">
        <v>-4.4756999999999998</v>
      </c>
      <c r="N19" s="158">
        <v>0.29349999999999998</v>
      </c>
      <c r="O19" s="158">
        <v>16.6357</v>
      </c>
      <c r="P19" s="158">
        <v>11.3065</v>
      </c>
      <c r="Q19" s="158">
        <v>13.747400000000001</v>
      </c>
      <c r="R19" s="158">
        <v>21.315999999999999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44777</v>
      </c>
      <c r="E20" s="158">
        <v>228.16</v>
      </c>
      <c r="F20" s="158">
        <v>0.2298</v>
      </c>
      <c r="G20" s="158">
        <v>-1.9699999999999999E-2</v>
      </c>
      <c r="H20" s="158">
        <v>1.8062</v>
      </c>
      <c r="I20" s="158">
        <v>3.8077000000000001</v>
      </c>
      <c r="J20" s="158">
        <v>9.1319999999999997</v>
      </c>
      <c r="K20" s="158">
        <v>4.4669999999999996</v>
      </c>
      <c r="L20" s="158">
        <v>-3.1583000000000001</v>
      </c>
      <c r="M20" s="158">
        <v>-5.2137000000000002</v>
      </c>
      <c r="N20" s="158">
        <v>-0.73089999999999999</v>
      </c>
      <c r="O20" s="158">
        <v>15.4724</v>
      </c>
      <c r="P20" s="158">
        <v>10.1646</v>
      </c>
      <c r="Q20" s="158">
        <v>14.4277</v>
      </c>
      <c r="R20" s="158">
        <v>20.082799999999999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44777</v>
      </c>
      <c r="E21" s="158">
        <v>42.28</v>
      </c>
      <c r="F21" s="158">
        <v>0.1658</v>
      </c>
      <c r="G21" s="158">
        <v>0.18959999999999999</v>
      </c>
      <c r="H21" s="158">
        <v>2.0516999999999999</v>
      </c>
      <c r="I21" s="158">
        <v>3.0716999999999999</v>
      </c>
      <c r="J21" s="158">
        <v>7.2279999999999998</v>
      </c>
      <c r="K21" s="158">
        <v>3.5512999999999999</v>
      </c>
      <c r="L21" s="158">
        <v>0.3322</v>
      </c>
      <c r="M21" s="158">
        <v>2.8961000000000001</v>
      </c>
      <c r="N21" s="158">
        <v>9.1660000000000004</v>
      </c>
      <c r="O21" s="158">
        <v>18.0733</v>
      </c>
      <c r="P21" s="158">
        <v>12.0686</v>
      </c>
      <c r="Q21" s="158">
        <v>13.222099999999999</v>
      </c>
      <c r="R21" s="158">
        <v>26.050599999999999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44777</v>
      </c>
      <c r="E22" s="158">
        <v>38.64</v>
      </c>
      <c r="F22" s="158">
        <v>0.1555</v>
      </c>
      <c r="G22" s="158">
        <v>0.1555</v>
      </c>
      <c r="H22" s="158">
        <v>2.0063</v>
      </c>
      <c r="I22" s="158">
        <v>2.9851000000000001</v>
      </c>
      <c r="J22" s="158">
        <v>7.0359999999999996</v>
      </c>
      <c r="K22" s="158">
        <v>3.0125000000000002</v>
      </c>
      <c r="L22" s="158">
        <v>-0.66839999999999999</v>
      </c>
      <c r="M22" s="158">
        <v>1.3641000000000001</v>
      </c>
      <c r="N22" s="158">
        <v>7.0656999999999996</v>
      </c>
      <c r="O22" s="158">
        <v>16.023099999999999</v>
      </c>
      <c r="P22" s="158">
        <v>10.441700000000001</v>
      </c>
      <c r="Q22" s="158">
        <v>10.9672</v>
      </c>
      <c r="R22" s="158">
        <v>23.705200000000001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44777</v>
      </c>
      <c r="E23" s="158">
        <v>174.0556</v>
      </c>
      <c r="F23" s="158">
        <v>-1.83E-2</v>
      </c>
      <c r="G23" s="158">
        <v>0.26</v>
      </c>
      <c r="H23" s="158">
        <v>1.8642000000000001</v>
      </c>
      <c r="I23" s="158">
        <v>2.5537999999999998</v>
      </c>
      <c r="J23" s="158">
        <v>6.6268000000000002</v>
      </c>
      <c r="K23" s="158">
        <v>3.6816</v>
      </c>
      <c r="L23" s="158">
        <v>-1.9032</v>
      </c>
      <c r="M23" s="158">
        <v>-3.2713999999999999</v>
      </c>
      <c r="N23" s="158">
        <v>2.4586000000000001</v>
      </c>
      <c r="O23" s="158">
        <v>14.602399999999999</v>
      </c>
      <c r="P23" s="158">
        <v>9.1713000000000005</v>
      </c>
      <c r="Q23" s="158">
        <v>13.432700000000001</v>
      </c>
      <c r="R23" s="158">
        <v>22.786300000000001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44777</v>
      </c>
      <c r="E24" s="158">
        <v>192.77359999999999</v>
      </c>
      <c r="F24" s="158">
        <v>-1.5599999999999999E-2</v>
      </c>
      <c r="G24" s="158">
        <v>0.2681</v>
      </c>
      <c r="H24" s="158">
        <v>1.8835</v>
      </c>
      <c r="I24" s="158">
        <v>2.5926</v>
      </c>
      <c r="J24" s="158">
        <v>6.7161</v>
      </c>
      <c r="K24" s="158">
        <v>3.9419</v>
      </c>
      <c r="L24" s="158">
        <v>-1.4218</v>
      </c>
      <c r="M24" s="158">
        <v>-2.5507</v>
      </c>
      <c r="N24" s="158">
        <v>3.4853000000000001</v>
      </c>
      <c r="O24" s="158">
        <v>15.761100000000001</v>
      </c>
      <c r="P24" s="158">
        <v>10.3672</v>
      </c>
      <c r="Q24" s="158">
        <v>13.931699999999999</v>
      </c>
      <c r="R24" s="158">
        <v>24.0185</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44777</v>
      </c>
      <c r="E25" s="158">
        <v>80.488</v>
      </c>
      <c r="F25" s="158">
        <v>2.1100000000000001E-2</v>
      </c>
      <c r="G25" s="158">
        <v>2.4899999999999999E-2</v>
      </c>
      <c r="H25" s="158">
        <v>1.6557999999999999</v>
      </c>
      <c r="I25" s="158">
        <v>2.6566999999999998</v>
      </c>
      <c r="J25" s="158">
        <v>7.0233999999999996</v>
      </c>
      <c r="K25" s="158">
        <v>4.0191999999999997</v>
      </c>
      <c r="L25" s="158">
        <v>3.85E-2</v>
      </c>
      <c r="M25" s="158">
        <v>0.41289999999999999</v>
      </c>
      <c r="N25" s="158">
        <v>6.2351999999999999</v>
      </c>
      <c r="O25" s="158">
        <v>15.578099999999999</v>
      </c>
      <c r="P25" s="158">
        <v>8.5135000000000005</v>
      </c>
      <c r="Q25" s="158">
        <v>12.7806</v>
      </c>
      <c r="R25" s="158">
        <v>25.204699999999999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44777</v>
      </c>
      <c r="E26" s="158">
        <v>80.488</v>
      </c>
      <c r="F26" s="158">
        <v>2.1100000000000001E-2</v>
      </c>
      <c r="G26" s="158">
        <v>2.4899999999999999E-2</v>
      </c>
      <c r="H26" s="158">
        <v>1.6557999999999999</v>
      </c>
      <c r="I26" s="158">
        <v>2.6566999999999998</v>
      </c>
      <c r="J26" s="158">
        <v>7.0233999999999996</v>
      </c>
      <c r="K26" s="158">
        <v>4.0191999999999997</v>
      </c>
      <c r="L26" s="158">
        <v>3.85E-2</v>
      </c>
      <c r="M26" s="158">
        <v>0.41289999999999999</v>
      </c>
      <c r="N26" s="158">
        <v>6.2351999999999999</v>
      </c>
      <c r="O26" s="158">
        <v>15.578099999999999</v>
      </c>
      <c r="P26" s="158">
        <v>9.9649000000000001</v>
      </c>
      <c r="Q26" s="158">
        <v>15.4084</v>
      </c>
      <c r="R26" s="158">
        <v>25.204699999999999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44777</v>
      </c>
      <c r="E27" s="158">
        <v>85.608000000000004</v>
      </c>
      <c r="F27" s="158">
        <v>2.2200000000000001E-2</v>
      </c>
      <c r="G27" s="158">
        <v>2.92E-2</v>
      </c>
      <c r="H27" s="158">
        <v>1.6698</v>
      </c>
      <c r="I27" s="158">
        <v>2.6831999999999998</v>
      </c>
      <c r="J27" s="158">
        <v>7.085</v>
      </c>
      <c r="K27" s="158">
        <v>4.1928999999999998</v>
      </c>
      <c r="L27" s="158">
        <v>0.35870000000000002</v>
      </c>
      <c r="M27" s="158">
        <v>0.90049999999999997</v>
      </c>
      <c r="N27" s="158">
        <v>6.9204999999999997</v>
      </c>
      <c r="O27" s="158">
        <v>16.309699999999999</v>
      </c>
      <c r="P27" s="158">
        <v>9.2736000000000001</v>
      </c>
      <c r="Q27" s="158">
        <v>12.0937</v>
      </c>
      <c r="R27" s="158">
        <v>25.998699999999999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44777</v>
      </c>
      <c r="E28" s="158">
        <v>85.608000000000004</v>
      </c>
      <c r="F28" s="158">
        <v>2.2200000000000001E-2</v>
      </c>
      <c r="G28" s="158">
        <v>2.92E-2</v>
      </c>
      <c r="H28" s="158">
        <v>1.6698</v>
      </c>
      <c r="I28" s="158">
        <v>2.6831999999999998</v>
      </c>
      <c r="J28" s="158">
        <v>7.085</v>
      </c>
      <c r="K28" s="158">
        <v>4.1928999999999998</v>
      </c>
      <c r="L28" s="158">
        <v>0.35870000000000002</v>
      </c>
      <c r="M28" s="158">
        <v>0.90049999999999997</v>
      </c>
      <c r="N28" s="158">
        <v>6.9204999999999997</v>
      </c>
      <c r="O28" s="158">
        <v>16.309699999999999</v>
      </c>
      <c r="P28" s="158">
        <v>10.8391</v>
      </c>
      <c r="Q28" s="158">
        <v>15.1835</v>
      </c>
      <c r="R28" s="158">
        <v>25.998699999999999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44777</v>
      </c>
      <c r="E29" s="158">
        <v>16.177399999999999</v>
      </c>
      <c r="F29" s="158">
        <v>5.8799999999999998E-2</v>
      </c>
      <c r="G29" s="158">
        <v>-0.1444</v>
      </c>
      <c r="H29" s="158">
        <v>1.6092</v>
      </c>
      <c r="I29" s="158">
        <v>2.8233000000000001</v>
      </c>
      <c r="J29" s="158">
        <v>7.399</v>
      </c>
      <c r="K29" s="158">
        <v>2.8285999999999998</v>
      </c>
      <c r="L29" s="158">
        <v>-3.3902000000000001</v>
      </c>
      <c r="M29" s="158">
        <v>-4.0218999999999996</v>
      </c>
      <c r="N29" s="158">
        <v>2.6810999999999998</v>
      </c>
      <c r="O29" s="158">
        <v>15.1388</v>
      </c>
      <c r="P29" s="158"/>
      <c r="Q29" s="158">
        <v>13.546799999999999</v>
      </c>
      <c r="R29" s="158">
        <v>18.9636</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44777</v>
      </c>
      <c r="E30" s="158">
        <v>15.320600000000001</v>
      </c>
      <c r="F30" s="158">
        <v>5.4899999999999997E-2</v>
      </c>
      <c r="G30" s="158">
        <v>-0.15640000000000001</v>
      </c>
      <c r="H30" s="158">
        <v>1.58</v>
      </c>
      <c r="I30" s="158">
        <v>2.7656000000000001</v>
      </c>
      <c r="J30" s="158">
        <v>7.2645999999999997</v>
      </c>
      <c r="K30" s="158">
        <v>2.4466999999999999</v>
      </c>
      <c r="L30" s="158">
        <v>-4.0975999999999999</v>
      </c>
      <c r="M30" s="158">
        <v>-5.0861999999999998</v>
      </c>
      <c r="N30" s="158">
        <v>1.1708000000000001</v>
      </c>
      <c r="O30" s="158">
        <v>13.457599999999999</v>
      </c>
      <c r="P30" s="158"/>
      <c r="Q30" s="158">
        <v>11.926600000000001</v>
      </c>
      <c r="R30" s="158">
        <v>17.2149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44777</v>
      </c>
      <c r="E31" s="158">
        <v>227.73</v>
      </c>
      <c r="F31" s="158">
        <v>-7.46E-2</v>
      </c>
      <c r="G31" s="158">
        <v>-0.10970000000000001</v>
      </c>
      <c r="H31" s="158">
        <v>2.1715</v>
      </c>
      <c r="I31" s="158">
        <v>2.7801999999999998</v>
      </c>
      <c r="J31" s="158">
        <v>6.5552999999999999</v>
      </c>
      <c r="K31" s="158">
        <v>2.1347999999999998</v>
      </c>
      <c r="L31" s="158">
        <v>0.81899999999999995</v>
      </c>
      <c r="M31" s="158">
        <v>3.1526000000000001</v>
      </c>
      <c r="N31" s="158">
        <v>15.7576</v>
      </c>
      <c r="O31" s="158">
        <v>20.727499999999999</v>
      </c>
      <c r="P31" s="158">
        <v>13.308</v>
      </c>
      <c r="Q31" s="158">
        <v>14.7155</v>
      </c>
      <c r="R31" s="158">
        <v>34.332299999999996</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44777</v>
      </c>
      <c r="E32" s="158">
        <v>248.35</v>
      </c>
      <c r="F32" s="158">
        <v>-7.2400000000000006E-2</v>
      </c>
      <c r="G32" s="158">
        <v>-0.1046</v>
      </c>
      <c r="H32" s="158">
        <v>2.1806000000000001</v>
      </c>
      <c r="I32" s="158">
        <v>2.8066</v>
      </c>
      <c r="J32" s="158">
        <v>6.6063000000000001</v>
      </c>
      <c r="K32" s="158">
        <v>2.2774000000000001</v>
      </c>
      <c r="L32" s="158">
        <v>1.095</v>
      </c>
      <c r="M32" s="158">
        <v>3.5827</v>
      </c>
      <c r="N32" s="158">
        <v>16.383099999999999</v>
      </c>
      <c r="O32" s="158">
        <v>21.3461</v>
      </c>
      <c r="P32" s="158">
        <v>14.164899999999999</v>
      </c>
      <c r="Q32" s="158">
        <v>16.757300000000001</v>
      </c>
      <c r="R32" s="158">
        <v>35.0242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44777</v>
      </c>
      <c r="E33" s="158">
        <v>15.5444</v>
      </c>
      <c r="F33" s="158">
        <v>1.7999999999999999E-2</v>
      </c>
      <c r="G33" s="158">
        <v>3.6700000000000003E-2</v>
      </c>
      <c r="H33" s="158">
        <v>1.7151000000000001</v>
      </c>
      <c r="I33" s="158">
        <v>3.2336</v>
      </c>
      <c r="J33" s="158">
        <v>7.2427000000000001</v>
      </c>
      <c r="K33" s="158">
        <v>2.8837999999999999</v>
      </c>
      <c r="L33" s="158">
        <v>-3.2959999999999998</v>
      </c>
      <c r="M33" s="158">
        <v>-5.1760000000000002</v>
      </c>
      <c r="N33" s="158">
        <v>3.6065</v>
      </c>
      <c r="O33" s="158">
        <v>12.958299999999999</v>
      </c>
      <c r="P33" s="158">
        <v>6.2263000000000002</v>
      </c>
      <c r="Q33" s="158">
        <v>7.9294000000000002</v>
      </c>
      <c r="R33" s="158">
        <v>16.149000000000001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44777</v>
      </c>
      <c r="E34" s="158">
        <v>16.795200000000001</v>
      </c>
      <c r="F34" s="158">
        <v>2.1399999999999999E-2</v>
      </c>
      <c r="G34" s="158">
        <v>4.41E-2</v>
      </c>
      <c r="H34" s="158">
        <v>1.7330000000000001</v>
      </c>
      <c r="I34" s="158">
        <v>3.2692999999999999</v>
      </c>
      <c r="J34" s="158">
        <v>7.3250999999999999</v>
      </c>
      <c r="K34" s="158">
        <v>3.1190000000000002</v>
      </c>
      <c r="L34" s="158">
        <v>-2.9033000000000002</v>
      </c>
      <c r="M34" s="158">
        <v>-4.5743999999999998</v>
      </c>
      <c r="N34" s="158">
        <v>4.5004</v>
      </c>
      <c r="O34" s="158">
        <v>13.9331</v>
      </c>
      <c r="P34" s="158">
        <v>7.5879000000000003</v>
      </c>
      <c r="Q34" s="158">
        <v>9.3840000000000003</v>
      </c>
      <c r="R34" s="158">
        <v>17.132400000000001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44777</v>
      </c>
      <c r="E35" s="158">
        <v>18.355</v>
      </c>
      <c r="F35" s="158">
        <v>0.14729999999999999</v>
      </c>
      <c r="G35" s="158">
        <v>0.24579999999999999</v>
      </c>
      <c r="H35" s="158">
        <v>2.3132999999999999</v>
      </c>
      <c r="I35" s="158">
        <v>3.2921</v>
      </c>
      <c r="J35" s="158">
        <v>7.9070999999999998</v>
      </c>
      <c r="K35" s="158">
        <v>4.1123000000000003</v>
      </c>
      <c r="L35" s="158">
        <v>-0.94440000000000002</v>
      </c>
      <c r="M35" s="158">
        <v>-1.6345000000000001</v>
      </c>
      <c r="N35" s="158">
        <v>4.5869</v>
      </c>
      <c r="O35" s="158">
        <v>17.326499999999999</v>
      </c>
      <c r="P35" s="158">
        <v>9.9324999999999992</v>
      </c>
      <c r="Q35" s="158">
        <v>11.460800000000001</v>
      </c>
      <c r="R35" s="158">
        <v>25.628299999999999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44777</v>
      </c>
      <c r="E36" s="158">
        <v>16.882999999999999</v>
      </c>
      <c r="F36" s="158">
        <v>0.14829999999999999</v>
      </c>
      <c r="G36" s="158">
        <v>0.25530000000000003</v>
      </c>
      <c r="H36" s="158">
        <v>2.3212000000000002</v>
      </c>
      <c r="I36" s="158">
        <v>3.2599</v>
      </c>
      <c r="J36" s="158">
        <v>7.8097000000000003</v>
      </c>
      <c r="K36" s="158">
        <v>3.7677</v>
      </c>
      <c r="L36" s="158">
        <v>-1.5569</v>
      </c>
      <c r="M36" s="158">
        <v>-2.5230999999999999</v>
      </c>
      <c r="N36" s="158">
        <v>3.2599</v>
      </c>
      <c r="O36" s="158">
        <v>15.8329</v>
      </c>
      <c r="P36" s="158">
        <v>8.3492999999999995</v>
      </c>
      <c r="Q36" s="158">
        <v>9.8085000000000004</v>
      </c>
      <c r="R36" s="158">
        <v>24.057099999999998</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44777</v>
      </c>
      <c r="E37" s="158">
        <v>15.5974</v>
      </c>
      <c r="F37" s="158">
        <v>-0.1114</v>
      </c>
      <c r="G37" s="158">
        <v>0.76100000000000001</v>
      </c>
      <c r="H37" s="158">
        <v>2.2216999999999998</v>
      </c>
      <c r="I37" s="158">
        <v>2.7585000000000002</v>
      </c>
      <c r="J37" s="158">
        <v>7.4829999999999997</v>
      </c>
      <c r="K37" s="158">
        <v>3.4832000000000001</v>
      </c>
      <c r="L37" s="158">
        <v>-1.1528</v>
      </c>
      <c r="M37" s="158">
        <v>-3.0760000000000001</v>
      </c>
      <c r="N37" s="158">
        <v>6.7897999999999996</v>
      </c>
      <c r="O37" s="158">
        <v>14.4192</v>
      </c>
      <c r="P37" s="158"/>
      <c r="Q37" s="158">
        <v>12.974500000000001</v>
      </c>
      <c r="R37" s="158">
        <v>21.292000000000002</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44777</v>
      </c>
      <c r="E38" s="158">
        <v>14.5</v>
      </c>
      <c r="F38" s="158">
        <v>-0.1157</v>
      </c>
      <c r="G38" s="158">
        <v>0.74550000000000005</v>
      </c>
      <c r="H38" s="158">
        <v>2.1854</v>
      </c>
      <c r="I38" s="158">
        <v>2.6956000000000002</v>
      </c>
      <c r="J38" s="158">
        <v>7.3398000000000003</v>
      </c>
      <c r="K38" s="158">
        <v>3.0085999999999999</v>
      </c>
      <c r="L38" s="158">
        <v>-2.0851999999999999</v>
      </c>
      <c r="M38" s="158">
        <v>-4.4707999999999997</v>
      </c>
      <c r="N38" s="158">
        <v>4.7393000000000001</v>
      </c>
      <c r="O38" s="158">
        <v>12.1648</v>
      </c>
      <c r="P38" s="158"/>
      <c r="Q38" s="158">
        <v>10.735099999999999</v>
      </c>
      <c r="R38" s="158">
        <v>18.9361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44777</v>
      </c>
      <c r="E39" s="158">
        <v>15.0954</v>
      </c>
      <c r="F39" s="158">
        <v>0.15920000000000001</v>
      </c>
      <c r="G39" s="158">
        <v>0.47520000000000001</v>
      </c>
      <c r="H39" s="158">
        <v>2.5815999999999999</v>
      </c>
      <c r="I39" s="158">
        <v>3.1212</v>
      </c>
      <c r="J39" s="158">
        <v>8.0907</v>
      </c>
      <c r="K39" s="158">
        <v>4.3307000000000002</v>
      </c>
      <c r="L39" s="158">
        <v>-1.5849</v>
      </c>
      <c r="M39" s="158">
        <v>-2.4207999999999998</v>
      </c>
      <c r="N39" s="158">
        <v>2.5482</v>
      </c>
      <c r="O39" s="158">
        <v>13.712899999999999</v>
      </c>
      <c r="P39" s="158"/>
      <c r="Q39" s="158">
        <v>10.5695</v>
      </c>
      <c r="R39" s="158">
        <v>18.3218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44777</v>
      </c>
      <c r="E40" s="158">
        <v>14.1701</v>
      </c>
      <c r="F40" s="158">
        <v>0.1555</v>
      </c>
      <c r="G40" s="158">
        <v>0.46300000000000002</v>
      </c>
      <c r="H40" s="158">
        <v>2.5510999999999999</v>
      </c>
      <c r="I40" s="158">
        <v>3.0590000000000002</v>
      </c>
      <c r="J40" s="158">
        <v>7.9478999999999997</v>
      </c>
      <c r="K40" s="158">
        <v>3.9146000000000001</v>
      </c>
      <c r="L40" s="158">
        <v>-2.3573</v>
      </c>
      <c r="M40" s="158">
        <v>-3.589</v>
      </c>
      <c r="N40" s="158">
        <v>0.91800000000000004</v>
      </c>
      <c r="O40" s="158">
        <v>11.9657</v>
      </c>
      <c r="P40" s="158"/>
      <c r="Q40" s="158">
        <v>8.8760999999999992</v>
      </c>
      <c r="R40" s="158">
        <v>16.410799999999998</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44777</v>
      </c>
      <c r="E41" s="158">
        <v>200.59134824984599</v>
      </c>
      <c r="F41" s="158">
        <v>-9.2999999999999992E-3</v>
      </c>
      <c r="G41" s="158">
        <v>-0.435</v>
      </c>
      <c r="H41" s="158">
        <v>1.3525</v>
      </c>
      <c r="I41" s="158">
        <v>1.9705999999999999</v>
      </c>
      <c r="J41" s="158">
        <v>6.391</v>
      </c>
      <c r="K41" s="158">
        <v>4.7521000000000004</v>
      </c>
      <c r="L41" s="158">
        <v>-0.94520000000000004</v>
      </c>
      <c r="M41" s="158">
        <v>-4.5042999999999997</v>
      </c>
      <c r="N41" s="158">
        <v>2.4157999999999999</v>
      </c>
      <c r="O41" s="158">
        <v>19.808599999999998</v>
      </c>
      <c r="P41" s="158">
        <v>8.8455999999999992</v>
      </c>
      <c r="Q41" s="158">
        <v>11.5825</v>
      </c>
      <c r="R41" s="158">
        <v>22.8874</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44777</v>
      </c>
      <c r="E42" s="158">
        <v>73.678700000000006</v>
      </c>
      <c r="F42" s="158">
        <v>-5.7999999999999996E-3</v>
      </c>
      <c r="G42" s="158">
        <v>-0.42459999999999998</v>
      </c>
      <c r="H42" s="158">
        <v>1.3778999999999999</v>
      </c>
      <c r="I42" s="158">
        <v>2.0148999999999999</v>
      </c>
      <c r="J42" s="158">
        <v>6.4782999999999999</v>
      </c>
      <c r="K42" s="158">
        <v>4.9705000000000004</v>
      </c>
      <c r="L42" s="158">
        <v>-0.56140000000000001</v>
      </c>
      <c r="M42" s="158">
        <v>-3.9228000000000001</v>
      </c>
      <c r="N42" s="158">
        <v>3.24</v>
      </c>
      <c r="O42" s="158">
        <v>20.776199999999999</v>
      </c>
      <c r="P42" s="158">
        <v>9.7081999999999997</v>
      </c>
      <c r="Q42" s="158">
        <v>11.923</v>
      </c>
      <c r="R42" s="158">
        <v>23.862500000000001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44777</v>
      </c>
      <c r="E43" s="158">
        <v>40.110999999999997</v>
      </c>
      <c r="F43" s="158">
        <v>0.26750000000000002</v>
      </c>
      <c r="G43" s="158">
        <v>0.22739999999999999</v>
      </c>
      <c r="H43" s="158">
        <v>1.6472</v>
      </c>
      <c r="I43" s="158">
        <v>2.3605</v>
      </c>
      <c r="J43" s="158">
        <v>6.5422000000000002</v>
      </c>
      <c r="K43" s="158">
        <v>2.8302999999999998</v>
      </c>
      <c r="L43" s="158">
        <v>-0.17169999999999999</v>
      </c>
      <c r="M43" s="158">
        <v>0.34770000000000001</v>
      </c>
      <c r="N43" s="158">
        <v>6.7065999999999999</v>
      </c>
      <c r="O43" s="158">
        <v>18.546600000000002</v>
      </c>
      <c r="P43" s="158">
        <v>11.2753</v>
      </c>
      <c r="Q43" s="158">
        <v>11.1393</v>
      </c>
      <c r="R43" s="158">
        <v>26.9512</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44777</v>
      </c>
      <c r="E44" s="158">
        <v>45.262</v>
      </c>
      <c r="F44" s="158">
        <v>0.27250000000000002</v>
      </c>
      <c r="G44" s="158">
        <v>0.2392</v>
      </c>
      <c r="H44" s="158">
        <v>1.6758</v>
      </c>
      <c r="I44" s="158">
        <v>2.4165999999999999</v>
      </c>
      <c r="J44" s="158">
        <v>6.6695000000000002</v>
      </c>
      <c r="K44" s="158">
        <v>3.1989000000000001</v>
      </c>
      <c r="L44" s="158">
        <v>0.5353</v>
      </c>
      <c r="M44" s="158">
        <v>1.4206000000000001</v>
      </c>
      <c r="N44" s="158">
        <v>8.2304999999999993</v>
      </c>
      <c r="O44" s="158">
        <v>20.139199999999999</v>
      </c>
      <c r="P44" s="158">
        <v>12.758900000000001</v>
      </c>
      <c r="Q44" s="158">
        <v>12.6775</v>
      </c>
      <c r="R44" s="158">
        <v>28.700099999999999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44777</v>
      </c>
      <c r="E45" s="158">
        <v>157.48657702317499</v>
      </c>
      <c r="F45" s="158">
        <v>0.26800000000000002</v>
      </c>
      <c r="G45" s="158">
        <v>0.2296</v>
      </c>
      <c r="H45" s="158">
        <v>1.6472</v>
      </c>
      <c r="I45" s="158">
        <v>2.3622000000000001</v>
      </c>
      <c r="J45" s="158">
        <v>6.5446</v>
      </c>
      <c r="K45" s="158">
        <v>2.8311000000000002</v>
      </c>
      <c r="L45" s="158">
        <v>-0.1694</v>
      </c>
      <c r="M45" s="158">
        <v>0.34910000000000002</v>
      </c>
      <c r="N45" s="158">
        <v>6.7085999999999997</v>
      </c>
      <c r="O45" s="158">
        <v>18.461400000000001</v>
      </c>
      <c r="P45" s="158">
        <v>10.9511</v>
      </c>
      <c r="Q45" s="158">
        <v>12.9084</v>
      </c>
      <c r="R45" s="158">
        <v>26.951699999999999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44777</v>
      </c>
      <c r="E46" s="158">
        <v>79.176708103645197</v>
      </c>
      <c r="F46" s="158">
        <v>0.27100000000000002</v>
      </c>
      <c r="G46" s="158">
        <v>0.2384</v>
      </c>
      <c r="H46" s="158">
        <v>1.6783999999999999</v>
      </c>
      <c r="I46" s="158">
        <v>2.4178000000000002</v>
      </c>
      <c r="J46" s="158">
        <v>6.6703000000000001</v>
      </c>
      <c r="K46" s="158">
        <v>3.2025000000000001</v>
      </c>
      <c r="L46" s="158">
        <v>0.5363</v>
      </c>
      <c r="M46" s="158">
        <v>1.4218999999999999</v>
      </c>
      <c r="N46" s="158">
        <v>8.2347999999999999</v>
      </c>
      <c r="O46" s="158">
        <v>20.0489</v>
      </c>
      <c r="P46" s="158">
        <v>12.473000000000001</v>
      </c>
      <c r="Q46" s="158">
        <v>13.5464</v>
      </c>
      <c r="R46" s="158">
        <v>28.697199999999999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44777</v>
      </c>
      <c r="E47" s="158">
        <v>39.594000000000001</v>
      </c>
      <c r="F47" s="158">
        <v>9.6100000000000005E-2</v>
      </c>
      <c r="G47" s="158">
        <v>0.32690000000000002</v>
      </c>
      <c r="H47" s="158">
        <v>1.8678999999999999</v>
      </c>
      <c r="I47" s="158">
        <v>2.7988</v>
      </c>
      <c r="J47" s="158">
        <v>8.6285000000000007</v>
      </c>
      <c r="K47" s="158">
        <v>2.0438000000000001</v>
      </c>
      <c r="L47" s="158">
        <v>-3.2073999999999998</v>
      </c>
      <c r="M47" s="158">
        <v>-4.1238000000000001</v>
      </c>
      <c r="N47" s="158">
        <v>0.86870000000000003</v>
      </c>
      <c r="O47" s="158">
        <v>13.7035</v>
      </c>
      <c r="P47" s="158">
        <v>8.4588000000000001</v>
      </c>
      <c r="Q47" s="158">
        <v>13.7148</v>
      </c>
      <c r="R47" s="158">
        <v>18.6861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44777</v>
      </c>
      <c r="E48" s="158">
        <v>35.930999999999997</v>
      </c>
      <c r="F48" s="158">
        <v>9.1899999999999996E-2</v>
      </c>
      <c r="G48" s="158">
        <v>0.3155</v>
      </c>
      <c r="H48" s="158">
        <v>1.8452</v>
      </c>
      <c r="I48" s="158">
        <v>2.7568999999999999</v>
      </c>
      <c r="J48" s="158">
        <v>8.5298999999999996</v>
      </c>
      <c r="K48" s="158">
        <v>1.7818000000000001</v>
      </c>
      <c r="L48" s="158">
        <v>-3.6934999999999998</v>
      </c>
      <c r="M48" s="158">
        <v>-4.8487999999999998</v>
      </c>
      <c r="N48" s="158">
        <v>-0.14449999999999999</v>
      </c>
      <c r="O48" s="158">
        <v>12.5298</v>
      </c>
      <c r="P48" s="158">
        <v>7.3411</v>
      </c>
      <c r="Q48" s="158">
        <v>11.7684</v>
      </c>
      <c r="R48" s="158">
        <v>17.482299999999999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44777</v>
      </c>
      <c r="E49" s="158">
        <v>135.20330000000001</v>
      </c>
      <c r="F49" s="158">
        <v>0.10979999999999999</v>
      </c>
      <c r="G49" s="158">
        <v>0.4582</v>
      </c>
      <c r="H49" s="158">
        <v>2.0733000000000001</v>
      </c>
      <c r="I49" s="158">
        <v>3.2042000000000002</v>
      </c>
      <c r="J49" s="158">
        <v>7.3040000000000003</v>
      </c>
      <c r="K49" s="158">
        <v>4.2534000000000001</v>
      </c>
      <c r="L49" s="158">
        <v>-3.0352999999999999</v>
      </c>
      <c r="M49" s="158">
        <v>-4.0583</v>
      </c>
      <c r="N49" s="158">
        <v>1.2323999999999999</v>
      </c>
      <c r="O49" s="158">
        <v>10.301</v>
      </c>
      <c r="P49" s="158">
        <v>7.5479000000000003</v>
      </c>
      <c r="Q49" s="158">
        <v>8.5870999999999995</v>
      </c>
      <c r="R49" s="158">
        <v>15.392899999999999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44777</v>
      </c>
      <c r="E50" s="158">
        <v>148.7243</v>
      </c>
      <c r="F50" s="158">
        <v>0.1128</v>
      </c>
      <c r="G50" s="158">
        <v>0.46710000000000002</v>
      </c>
      <c r="H50" s="158">
        <v>2.0943000000000001</v>
      </c>
      <c r="I50" s="158">
        <v>3.2458</v>
      </c>
      <c r="J50" s="158">
        <v>7.4017999999999997</v>
      </c>
      <c r="K50" s="158">
        <v>4.5464000000000002</v>
      </c>
      <c r="L50" s="158">
        <v>-2.4742000000000002</v>
      </c>
      <c r="M50" s="158">
        <v>-3.2079</v>
      </c>
      <c r="N50" s="158">
        <v>2.4424000000000001</v>
      </c>
      <c r="O50" s="158">
        <v>11.578099999999999</v>
      </c>
      <c r="P50" s="158">
        <v>8.8788</v>
      </c>
      <c r="Q50" s="158">
        <v>9.9454999999999991</v>
      </c>
      <c r="R50" s="158">
        <v>16.776399999999999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44777</v>
      </c>
      <c r="E51" s="158">
        <v>17.905799999999999</v>
      </c>
      <c r="F51" s="158">
        <v>0.104</v>
      </c>
      <c r="G51" s="158">
        <v>0.31090000000000001</v>
      </c>
      <c r="H51" s="158">
        <v>1.8503000000000001</v>
      </c>
      <c r="I51" s="158">
        <v>2.9725999999999999</v>
      </c>
      <c r="J51" s="158">
        <v>8.0497999999999994</v>
      </c>
      <c r="K51" s="158">
        <v>4.8840000000000003</v>
      </c>
      <c r="L51" s="158">
        <v>-0.16889999999999999</v>
      </c>
      <c r="M51" s="158">
        <v>0.72619999999999996</v>
      </c>
      <c r="N51" s="158">
        <v>8.3262999999999998</v>
      </c>
      <c r="O51" s="158">
        <v>21.4847</v>
      </c>
      <c r="P51" s="158"/>
      <c r="Q51" s="158">
        <v>21.0715</v>
      </c>
      <c r="R51" s="158">
        <v>27.913</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44777</v>
      </c>
      <c r="E52" s="158">
        <v>16.9011</v>
      </c>
      <c r="F52" s="158">
        <v>9.8299999999999998E-2</v>
      </c>
      <c r="G52" s="158">
        <v>0.29430000000000001</v>
      </c>
      <c r="H52" s="158">
        <v>1.8113999999999999</v>
      </c>
      <c r="I52" s="158">
        <v>2.8936000000000002</v>
      </c>
      <c r="J52" s="158">
        <v>7.8673999999999999</v>
      </c>
      <c r="K52" s="158">
        <v>4.3555000000000001</v>
      </c>
      <c r="L52" s="158">
        <v>-1.1591</v>
      </c>
      <c r="M52" s="158">
        <v>-0.76160000000000005</v>
      </c>
      <c r="N52" s="158">
        <v>6.1993999999999998</v>
      </c>
      <c r="O52" s="158">
        <v>19.206299999999999</v>
      </c>
      <c r="P52" s="158"/>
      <c r="Q52" s="158">
        <v>18.798300000000001</v>
      </c>
      <c r="R52" s="158">
        <v>25.48</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44777</v>
      </c>
      <c r="E57" s="158">
        <v>24.521000000000001</v>
      </c>
      <c r="F57" s="158">
        <v>-8.2000000000000007E-3</v>
      </c>
      <c r="G57" s="158">
        <v>-2.0400000000000001E-2</v>
      </c>
      <c r="H57" s="158">
        <v>1.9881</v>
      </c>
      <c r="I57" s="158">
        <v>3.1421000000000001</v>
      </c>
      <c r="J57" s="158">
        <v>7.4775</v>
      </c>
      <c r="K57" s="158">
        <v>4.1497000000000002</v>
      </c>
      <c r="L57" s="158">
        <v>-0.57579999999999998</v>
      </c>
      <c r="M57" s="158">
        <v>-1.7076</v>
      </c>
      <c r="N57" s="158">
        <v>4.5492999999999997</v>
      </c>
      <c r="O57" s="158">
        <v>16.5443</v>
      </c>
      <c r="P57" s="158">
        <v>12.496700000000001</v>
      </c>
      <c r="Q57" s="158">
        <v>13.6252</v>
      </c>
      <c r="R57" s="158">
        <v>22.229199999999999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44777</v>
      </c>
      <c r="E58" s="158">
        <v>21.872</v>
      </c>
      <c r="F58" s="158">
        <v>-1.37E-2</v>
      </c>
      <c r="G58" s="158">
        <v>-3.2000000000000001E-2</v>
      </c>
      <c r="H58" s="158">
        <v>1.9579</v>
      </c>
      <c r="I58" s="158">
        <v>3.0871</v>
      </c>
      <c r="J58" s="158">
        <v>7.3525</v>
      </c>
      <c r="K58" s="158">
        <v>3.7867000000000002</v>
      </c>
      <c r="L58" s="158">
        <v>-1.2505999999999999</v>
      </c>
      <c r="M58" s="158">
        <v>-2.7263000000000002</v>
      </c>
      <c r="N58" s="158">
        <v>3.0969000000000002</v>
      </c>
      <c r="O58" s="158">
        <v>14.8452</v>
      </c>
      <c r="P58" s="158">
        <v>10.803100000000001</v>
      </c>
      <c r="Q58" s="158">
        <v>11.7903</v>
      </c>
      <c r="R58" s="158">
        <v>20.4924</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44777</v>
      </c>
      <c r="E59" s="158">
        <v>15.914099999999999</v>
      </c>
      <c r="F59" s="158">
        <v>-2.9499999999999998E-2</v>
      </c>
      <c r="G59" s="158">
        <v>-3.8E-3</v>
      </c>
      <c r="H59" s="158">
        <v>1.8150999999999999</v>
      </c>
      <c r="I59" s="158">
        <v>2.2408999999999999</v>
      </c>
      <c r="J59" s="158">
        <v>6.6513999999999998</v>
      </c>
      <c r="K59" s="158">
        <v>5.4081000000000001</v>
      </c>
      <c r="L59" s="158">
        <v>1.0508999999999999</v>
      </c>
      <c r="M59" s="158">
        <v>-2.7422</v>
      </c>
      <c r="N59" s="158">
        <v>2.5003000000000002</v>
      </c>
      <c r="O59" s="158">
        <v>15.2423</v>
      </c>
      <c r="P59" s="158"/>
      <c r="Q59" s="158">
        <v>12.6851</v>
      </c>
      <c r="R59" s="158">
        <v>16.572399999999998</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44777</v>
      </c>
      <c r="E60" s="158">
        <v>14.9518</v>
      </c>
      <c r="F60" s="158">
        <v>-3.3399999999999999E-2</v>
      </c>
      <c r="G60" s="158">
        <v>-1.6E-2</v>
      </c>
      <c r="H60" s="158">
        <v>1.7856000000000001</v>
      </c>
      <c r="I60" s="158">
        <v>2.1821000000000002</v>
      </c>
      <c r="J60" s="158">
        <v>6.5148000000000001</v>
      </c>
      <c r="K60" s="158">
        <v>4.9934000000000003</v>
      </c>
      <c r="L60" s="158">
        <v>0.24540000000000001</v>
      </c>
      <c r="M60" s="158">
        <v>-3.9007000000000001</v>
      </c>
      <c r="N60" s="158">
        <v>0.88119999999999998</v>
      </c>
      <c r="O60" s="158">
        <v>13.3841</v>
      </c>
      <c r="P60" s="158"/>
      <c r="Q60" s="158">
        <v>10.892899999999999</v>
      </c>
      <c r="R60" s="158">
        <v>14.7037</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44777</v>
      </c>
      <c r="E61" s="158">
        <v>15.214600000000001</v>
      </c>
      <c r="F61" s="158">
        <v>6.25E-2</v>
      </c>
      <c r="G61" s="158">
        <v>0.29399999999999998</v>
      </c>
      <c r="H61" s="158">
        <v>2.1011000000000002</v>
      </c>
      <c r="I61" s="158">
        <v>2.9279000000000002</v>
      </c>
      <c r="J61" s="158">
        <v>7.5716000000000001</v>
      </c>
      <c r="K61" s="158">
        <v>3.0116000000000001</v>
      </c>
      <c r="L61" s="158">
        <v>-0.89500000000000002</v>
      </c>
      <c r="M61" s="158">
        <v>-0.92859999999999998</v>
      </c>
      <c r="N61" s="158">
        <v>6.8238000000000003</v>
      </c>
      <c r="O61" s="158">
        <v>13.742100000000001</v>
      </c>
      <c r="P61" s="158"/>
      <c r="Q61" s="158">
        <v>10.3383</v>
      </c>
      <c r="R61" s="158">
        <v>19.355499999999999</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44777</v>
      </c>
      <c r="E62" s="158">
        <v>14.1068</v>
      </c>
      <c r="F62" s="158">
        <v>5.7500000000000002E-2</v>
      </c>
      <c r="G62" s="158">
        <v>0.27789999999999998</v>
      </c>
      <c r="H62" s="158">
        <v>2.0634000000000001</v>
      </c>
      <c r="I62" s="158">
        <v>2.8530000000000002</v>
      </c>
      <c r="J62" s="158">
        <v>7.3968999999999996</v>
      </c>
      <c r="K62" s="158">
        <v>2.5084</v>
      </c>
      <c r="L62" s="158">
        <v>-1.8159000000000001</v>
      </c>
      <c r="M62" s="158">
        <v>-2.3224</v>
      </c>
      <c r="N62" s="158">
        <v>4.8474000000000004</v>
      </c>
      <c r="O62" s="158">
        <v>11.7035</v>
      </c>
      <c r="P62" s="158"/>
      <c r="Q62" s="158">
        <v>8.4001000000000001</v>
      </c>
      <c r="R62" s="158">
        <v>17.137699999999999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44777</v>
      </c>
      <c r="E63" s="158">
        <v>66.520099999999999</v>
      </c>
      <c r="F63" s="158">
        <v>1.1599999999999999E-2</v>
      </c>
      <c r="G63" s="158">
        <v>-2.5899999999999999E-2</v>
      </c>
      <c r="H63" s="158">
        <v>1.7569999999999999</v>
      </c>
      <c r="I63" s="158">
        <v>3.0206</v>
      </c>
      <c r="J63" s="158">
        <v>6.9683999999999999</v>
      </c>
      <c r="K63" s="158">
        <v>3.4645999999999999</v>
      </c>
      <c r="L63" s="158">
        <v>-0.74560000000000004</v>
      </c>
      <c r="M63" s="158">
        <v>-0.13900000000000001</v>
      </c>
      <c r="N63" s="158">
        <v>5.2882999999999996</v>
      </c>
      <c r="O63" s="158">
        <v>9.4379000000000008</v>
      </c>
      <c r="P63" s="158">
        <v>4.7171000000000003</v>
      </c>
      <c r="Q63" s="158">
        <v>11.674200000000001</v>
      </c>
      <c r="R63" s="158">
        <v>24.510200000000001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44777</v>
      </c>
      <c r="E64" s="158">
        <v>73.218599999999995</v>
      </c>
      <c r="F64" s="158">
        <v>1.38E-2</v>
      </c>
      <c r="G64" s="158">
        <v>-1.9699999999999999E-2</v>
      </c>
      <c r="H64" s="158">
        <v>1.7715000000000001</v>
      </c>
      <c r="I64" s="158">
        <v>3.0499000000000001</v>
      </c>
      <c r="J64" s="158">
        <v>7.0353000000000003</v>
      </c>
      <c r="K64" s="158">
        <v>3.6596000000000002</v>
      </c>
      <c r="L64" s="158">
        <v>-0.36880000000000002</v>
      </c>
      <c r="M64" s="158">
        <v>0.43609999999999999</v>
      </c>
      <c r="N64" s="158">
        <v>6.0876000000000001</v>
      </c>
      <c r="O64" s="158">
        <v>10.285</v>
      </c>
      <c r="P64" s="158">
        <v>5.7127999999999997</v>
      </c>
      <c r="Q64" s="158">
        <v>11.490600000000001</v>
      </c>
      <c r="R64" s="158">
        <v>25.4754</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44777</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44777</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44777</v>
      </c>
      <c r="E69" s="158">
        <v>89.5</v>
      </c>
      <c r="F69" s="158">
        <v>-0.14499999999999999</v>
      </c>
      <c r="G69" s="158">
        <v>-0.38950000000000001</v>
      </c>
      <c r="H69" s="158">
        <v>1.7277</v>
      </c>
      <c r="I69" s="158">
        <v>2.5434999999999999</v>
      </c>
      <c r="J69" s="158">
        <v>6.9166999999999996</v>
      </c>
      <c r="K69" s="158">
        <v>1.9246000000000001</v>
      </c>
      <c r="L69" s="158">
        <v>-5.3811</v>
      </c>
      <c r="M69" s="158">
        <v>-10.1135</v>
      </c>
      <c r="N69" s="158">
        <v>-5.4710999999999999</v>
      </c>
      <c r="O69" s="158">
        <v>10.7615</v>
      </c>
      <c r="P69" s="158">
        <v>6.5957999999999997</v>
      </c>
      <c r="Q69" s="158">
        <v>12.572100000000001</v>
      </c>
      <c r="R69" s="158">
        <v>15.794</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44777</v>
      </c>
      <c r="E70" s="158">
        <v>101.89</v>
      </c>
      <c r="F70" s="158">
        <v>-0.13719999999999999</v>
      </c>
      <c r="G70" s="158">
        <v>-0.37159999999999999</v>
      </c>
      <c r="H70" s="158">
        <v>1.7679</v>
      </c>
      <c r="I70" s="158">
        <v>2.6185999999999998</v>
      </c>
      <c r="J70" s="158">
        <v>7.0609999999999999</v>
      </c>
      <c r="K70" s="158">
        <v>2.33</v>
      </c>
      <c r="L70" s="158">
        <v>-4.6330999999999998</v>
      </c>
      <c r="M70" s="158">
        <v>-9.0510999999999999</v>
      </c>
      <c r="N70" s="158">
        <v>-3.9407999999999999</v>
      </c>
      <c r="O70" s="158">
        <v>12.5688</v>
      </c>
      <c r="P70" s="158">
        <v>8.2603000000000009</v>
      </c>
      <c r="Q70" s="158">
        <v>11.1761</v>
      </c>
      <c r="R70" s="158">
        <v>17.691500000000001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44777</v>
      </c>
      <c r="E71" s="158">
        <v>287.13959999999997</v>
      </c>
      <c r="F71" s="158">
        <v>-0.38329999999999997</v>
      </c>
      <c r="G71" s="158">
        <v>-2.6100000000000002E-2</v>
      </c>
      <c r="H71" s="158">
        <v>2.0017</v>
      </c>
      <c r="I71" s="158">
        <v>2.4723999999999999</v>
      </c>
      <c r="J71" s="158">
        <v>7.8403999999999998</v>
      </c>
      <c r="K71" s="158">
        <v>3.1943000000000001</v>
      </c>
      <c r="L71" s="158">
        <v>2.4140000000000001</v>
      </c>
      <c r="M71" s="158">
        <v>4.2229999999999999</v>
      </c>
      <c r="N71" s="158">
        <v>7.7778999999999998</v>
      </c>
      <c r="O71" s="158">
        <v>29.189699999999998</v>
      </c>
      <c r="P71" s="158">
        <v>18.076699999999999</v>
      </c>
      <c r="Q71" s="158">
        <v>16.995799999999999</v>
      </c>
      <c r="R71" s="158">
        <v>38.196399999999997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44777</v>
      </c>
      <c r="E72" s="158">
        <v>300.1071</v>
      </c>
      <c r="F72" s="158">
        <v>-0.379</v>
      </c>
      <c r="G72" s="158">
        <v>-1.1900000000000001E-2</v>
      </c>
      <c r="H72" s="158">
        <v>2.0356000000000001</v>
      </c>
      <c r="I72" s="158">
        <v>2.5417000000000001</v>
      </c>
      <c r="J72" s="158">
        <v>8.0021000000000004</v>
      </c>
      <c r="K72" s="158">
        <v>3.6444999999999999</v>
      </c>
      <c r="L72" s="158">
        <v>3.2846000000000002</v>
      </c>
      <c r="M72" s="158">
        <v>5.3179999999999996</v>
      </c>
      <c r="N72" s="158">
        <v>8.9262999999999995</v>
      </c>
      <c r="O72" s="158">
        <v>30.418800000000001</v>
      </c>
      <c r="P72" s="158">
        <v>19.029199999999999</v>
      </c>
      <c r="Q72" s="158">
        <v>17.6037</v>
      </c>
      <c r="R72" s="158">
        <v>38.9876</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44777</v>
      </c>
      <c r="E73" s="158">
        <v>220.2894</v>
      </c>
      <c r="F73" s="158">
        <v>0.32969999999999999</v>
      </c>
      <c r="G73" s="158">
        <v>0.38200000000000001</v>
      </c>
      <c r="H73" s="158">
        <v>2.1556000000000002</v>
      </c>
      <c r="I73" s="158">
        <v>3.2717000000000001</v>
      </c>
      <c r="J73" s="158">
        <v>7.6654999999999998</v>
      </c>
      <c r="K73" s="158">
        <v>2.8837999999999999</v>
      </c>
      <c r="L73" s="158">
        <v>0.70799999999999996</v>
      </c>
      <c r="M73" s="158">
        <v>-0.33210000000000001</v>
      </c>
      <c r="N73" s="158">
        <v>6.7946</v>
      </c>
      <c r="O73" s="158">
        <v>15.8322</v>
      </c>
      <c r="P73" s="158">
        <v>12.263400000000001</v>
      </c>
      <c r="Q73" s="158">
        <v>15.190300000000001</v>
      </c>
      <c r="R73" s="158">
        <v>21.871600000000001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44777</v>
      </c>
      <c r="E74" s="158">
        <v>97.989556680482195</v>
      </c>
      <c r="F74" s="158">
        <v>0.32979999999999998</v>
      </c>
      <c r="G74" s="158">
        <v>0.38200000000000001</v>
      </c>
      <c r="H74" s="158">
        <v>2.1556000000000002</v>
      </c>
      <c r="I74" s="158">
        <v>3.2715999999999998</v>
      </c>
      <c r="J74" s="158">
        <v>7.6654999999999998</v>
      </c>
      <c r="K74" s="158">
        <v>2.8841999999999999</v>
      </c>
      <c r="L74" s="158">
        <v>0.70840000000000003</v>
      </c>
      <c r="M74" s="158">
        <v>-0.33119999999999999</v>
      </c>
      <c r="N74" s="158">
        <v>6.7953000000000001</v>
      </c>
      <c r="O74" s="158">
        <v>15.698399999999999</v>
      </c>
      <c r="P74" s="158">
        <v>12.0998</v>
      </c>
      <c r="Q74" s="158">
        <v>15.1004</v>
      </c>
      <c r="R74" s="158">
        <v>21.872199999999999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44777</v>
      </c>
      <c r="E75" s="158">
        <v>483.279922301613</v>
      </c>
      <c r="F75" s="158">
        <v>0.32779999999999998</v>
      </c>
      <c r="G75" s="158">
        <v>0.37609999999999999</v>
      </c>
      <c r="H75" s="158">
        <v>2.1417000000000002</v>
      </c>
      <c r="I75" s="158">
        <v>3.2435</v>
      </c>
      <c r="J75" s="158">
        <v>7.6014999999999997</v>
      </c>
      <c r="K75" s="158">
        <v>2.7122000000000002</v>
      </c>
      <c r="L75" s="158">
        <v>0.35680000000000001</v>
      </c>
      <c r="M75" s="158">
        <v>-0.8599</v>
      </c>
      <c r="N75" s="158">
        <v>6.0420999999999996</v>
      </c>
      <c r="O75" s="158">
        <v>15.046799999999999</v>
      </c>
      <c r="P75" s="158">
        <v>11.4102</v>
      </c>
      <c r="Q75" s="158">
        <v>15.671200000000001</v>
      </c>
      <c r="R75" s="158">
        <v>21.027100000000001</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44777</v>
      </c>
      <c r="E76" s="158">
        <v>436.75080980630202</v>
      </c>
      <c r="F76" s="158">
        <v>0.32769999999999999</v>
      </c>
      <c r="G76" s="158">
        <v>0.376</v>
      </c>
      <c r="H76" s="158">
        <v>2.1415999999999999</v>
      </c>
      <c r="I76" s="158">
        <v>3.2433999999999998</v>
      </c>
      <c r="J76" s="158">
        <v>7.6014999999999997</v>
      </c>
      <c r="K76" s="158">
        <v>2.7118000000000002</v>
      </c>
      <c r="L76" s="158">
        <v>0.35659999999999997</v>
      </c>
      <c r="M76" s="158">
        <v>-0.85960000000000003</v>
      </c>
      <c r="N76" s="158">
        <v>6.0427999999999997</v>
      </c>
      <c r="O76" s="158">
        <v>14.916700000000001</v>
      </c>
      <c r="P76" s="158">
        <v>11.248200000000001</v>
      </c>
      <c r="Q76" s="158">
        <v>15.2491</v>
      </c>
      <c r="R76" s="158">
        <v>21.028700000000001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44777</v>
      </c>
      <c r="E77" s="158">
        <v>24.994800000000001</v>
      </c>
      <c r="F77" s="158">
        <v>9.7299999999999998E-2</v>
      </c>
      <c r="G77" s="158">
        <v>7.2099999999999997E-2</v>
      </c>
      <c r="H77" s="158">
        <v>1.9971000000000001</v>
      </c>
      <c r="I77" s="158">
        <v>3.1444999999999999</v>
      </c>
      <c r="J77" s="158">
        <v>7.2499000000000002</v>
      </c>
      <c r="K77" s="158">
        <v>4.4923999999999999</v>
      </c>
      <c r="L77" s="158">
        <v>0.97319999999999995</v>
      </c>
      <c r="M77" s="158">
        <v>-0.30349999999999999</v>
      </c>
      <c r="N77" s="158">
        <v>5.8061999999999996</v>
      </c>
      <c r="O77" s="158">
        <v>13.8118</v>
      </c>
      <c r="P77" s="158">
        <v>9.4461999999999993</v>
      </c>
      <c r="Q77" s="158">
        <v>11.1576</v>
      </c>
      <c r="R77" s="158">
        <v>17.699400000000001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44777</v>
      </c>
      <c r="E78" s="158">
        <v>22.9099</v>
      </c>
      <c r="F78" s="158">
        <v>9.35E-2</v>
      </c>
      <c r="G78" s="158">
        <v>5.9400000000000001E-2</v>
      </c>
      <c r="H78" s="158">
        <v>1.9677</v>
      </c>
      <c r="I78" s="158">
        <v>3.0844</v>
      </c>
      <c r="J78" s="158">
        <v>7.1127000000000002</v>
      </c>
      <c r="K78" s="158">
        <v>4.0965999999999996</v>
      </c>
      <c r="L78" s="158">
        <v>0.22220000000000001</v>
      </c>
      <c r="M78" s="158">
        <v>-1.4241999999999999</v>
      </c>
      <c r="N78" s="158">
        <v>4.2240000000000002</v>
      </c>
      <c r="O78" s="158">
        <v>12.106299999999999</v>
      </c>
      <c r="P78" s="158">
        <v>8.0228999999999999</v>
      </c>
      <c r="Q78" s="158">
        <v>10.0474</v>
      </c>
      <c r="R78" s="158">
        <v>15.936299999999999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44777</v>
      </c>
      <c r="E79" s="158">
        <v>110.81959999999999</v>
      </c>
      <c r="F79" s="158">
        <v>0.2175</v>
      </c>
      <c r="G79" s="158">
        <v>0.22969999999999999</v>
      </c>
      <c r="H79" s="158">
        <v>2.2362000000000002</v>
      </c>
      <c r="I79" s="158">
        <v>3.2425999999999999</v>
      </c>
      <c r="J79" s="158">
        <v>7.0541999999999998</v>
      </c>
      <c r="K79" s="158">
        <v>4.1086</v>
      </c>
      <c r="L79" s="158">
        <v>-0.99280000000000002</v>
      </c>
      <c r="M79" s="158">
        <v>-3.028</v>
      </c>
      <c r="N79" s="158">
        <v>5.2518000000000002</v>
      </c>
      <c r="O79" s="158">
        <v>15.0852</v>
      </c>
      <c r="P79" s="158">
        <v>9.7120999999999995</v>
      </c>
      <c r="Q79" s="158">
        <v>11.245799999999999</v>
      </c>
      <c r="R79" s="158">
        <v>21.726900000000001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44777</v>
      </c>
      <c r="E80" s="158">
        <v>122.72539999999999</v>
      </c>
      <c r="F80" s="158">
        <v>0.22070000000000001</v>
      </c>
      <c r="G80" s="158">
        <v>0.23949999999999999</v>
      </c>
      <c r="H80" s="158">
        <v>2.2593999999999999</v>
      </c>
      <c r="I80" s="158">
        <v>3.2898999999999998</v>
      </c>
      <c r="J80" s="158">
        <v>7.1634000000000002</v>
      </c>
      <c r="K80" s="158">
        <v>4.4248000000000003</v>
      </c>
      <c r="L80" s="158">
        <v>-0.3982</v>
      </c>
      <c r="M80" s="158">
        <v>-2.1328999999999998</v>
      </c>
      <c r="N80" s="158">
        <v>6.5510000000000002</v>
      </c>
      <c r="O80" s="158">
        <v>16.509799999999998</v>
      </c>
      <c r="P80" s="158">
        <v>11.076599999999999</v>
      </c>
      <c r="Q80" s="158">
        <v>14.164899999999999</v>
      </c>
      <c r="R80" s="158">
        <v>23.227499999999999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44777</v>
      </c>
      <c r="E83" s="158">
        <v>336.5317</v>
      </c>
      <c r="F83" s="158">
        <v>0.2702</v>
      </c>
      <c r="G83" s="158">
        <v>0.84199999999999997</v>
      </c>
      <c r="H83" s="158">
        <v>2.5768</v>
      </c>
      <c r="I83" s="158">
        <v>3.641</v>
      </c>
      <c r="J83" s="158">
        <v>7.5480999999999998</v>
      </c>
      <c r="K83" s="158">
        <v>6.0317999999999996</v>
      </c>
      <c r="L83" s="158">
        <v>0.94699999999999995</v>
      </c>
      <c r="M83" s="158">
        <v>0.4803</v>
      </c>
      <c r="N83" s="158">
        <v>7.7356999999999996</v>
      </c>
      <c r="O83" s="158">
        <v>15.2264</v>
      </c>
      <c r="P83" s="158">
        <v>9.9261999999999997</v>
      </c>
      <c r="Q83" s="158">
        <v>13.577199999999999</v>
      </c>
      <c r="R83" s="158">
        <v>23.8248</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44777</v>
      </c>
      <c r="E84" s="158">
        <v>420.062345125805</v>
      </c>
      <c r="F84" s="158">
        <v>0.2676</v>
      </c>
      <c r="G84" s="158">
        <v>0.83430000000000004</v>
      </c>
      <c r="H84" s="158">
        <v>2.5581</v>
      </c>
      <c r="I84" s="158">
        <v>3.6027999999999998</v>
      </c>
      <c r="J84" s="158">
        <v>7.4608999999999996</v>
      </c>
      <c r="K84" s="158">
        <v>5.7756999999999996</v>
      </c>
      <c r="L84" s="158">
        <v>0.47199999999999998</v>
      </c>
      <c r="M84" s="158">
        <v>-0.23369999999999999</v>
      </c>
      <c r="N84" s="158">
        <v>6.7191000000000001</v>
      </c>
      <c r="O84" s="158">
        <v>14.0816</v>
      </c>
      <c r="P84" s="158">
        <v>8.6384000000000007</v>
      </c>
      <c r="Q84" s="158">
        <v>14.942</v>
      </c>
      <c r="R84" s="158">
        <v>22.625499999999999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44777</v>
      </c>
      <c r="E85" s="158">
        <v>12.63</v>
      </c>
      <c r="F85" s="158">
        <v>0.39750000000000002</v>
      </c>
      <c r="G85" s="158">
        <v>0.63749999999999996</v>
      </c>
      <c r="H85" s="158">
        <v>2.3500999999999999</v>
      </c>
      <c r="I85" s="158">
        <v>3.2706</v>
      </c>
      <c r="J85" s="158">
        <v>7.7645</v>
      </c>
      <c r="K85" s="158">
        <v>3.8651</v>
      </c>
      <c r="L85" s="158">
        <v>-0.86339999999999995</v>
      </c>
      <c r="M85" s="158">
        <v>-3.1442000000000001</v>
      </c>
      <c r="N85" s="158">
        <v>4.0362</v>
      </c>
      <c r="O85" s="158"/>
      <c r="P85" s="158"/>
      <c r="Q85" s="158">
        <v>15.4277</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44777</v>
      </c>
      <c r="E86" s="158">
        <v>12.39</v>
      </c>
      <c r="F86" s="158">
        <v>0.32390000000000002</v>
      </c>
      <c r="G86" s="158">
        <v>0.56820000000000004</v>
      </c>
      <c r="H86" s="158">
        <v>2.3121</v>
      </c>
      <c r="I86" s="158">
        <v>3.25</v>
      </c>
      <c r="J86" s="158">
        <v>7.6455000000000002</v>
      </c>
      <c r="K86" s="158">
        <v>3.5952999999999999</v>
      </c>
      <c r="L86" s="158">
        <v>-1.4319999999999999</v>
      </c>
      <c r="M86" s="158">
        <v>-4.0278999999999998</v>
      </c>
      <c r="N86" s="158">
        <v>2.8216000000000001</v>
      </c>
      <c r="O86" s="158"/>
      <c r="P86" s="158"/>
      <c r="Q86" s="158">
        <v>14.0749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44777</v>
      </c>
      <c r="E87" s="158">
        <v>265.80919999999998</v>
      </c>
      <c r="F87" s="158">
        <v>0.1212</v>
      </c>
      <c r="G87" s="158">
        <v>0.1021</v>
      </c>
      <c r="H87" s="158">
        <v>1.5209999999999999</v>
      </c>
      <c r="I87" s="158">
        <v>2.2564000000000002</v>
      </c>
      <c r="J87" s="158">
        <v>6.6144999999999996</v>
      </c>
      <c r="K87" s="158">
        <v>5.2201000000000004</v>
      </c>
      <c r="L87" s="158">
        <v>0.1143</v>
      </c>
      <c r="M87" s="158">
        <v>-0.83799999999999997</v>
      </c>
      <c r="N87" s="158">
        <v>6.6256000000000004</v>
      </c>
      <c r="O87" s="158">
        <v>17.020600000000002</v>
      </c>
      <c r="P87" s="158">
        <v>9.9971999999999994</v>
      </c>
      <c r="Q87" s="158">
        <v>12.190300000000001</v>
      </c>
      <c r="R87" s="158">
        <v>26.528099999999998</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44777</v>
      </c>
      <c r="E88" s="158">
        <v>258.206163743746</v>
      </c>
      <c r="F88" s="158">
        <v>0.11940000000000001</v>
      </c>
      <c r="G88" s="158">
        <v>9.7000000000000003E-2</v>
      </c>
      <c r="H88" s="158">
        <v>1.5089999999999999</v>
      </c>
      <c r="I88" s="158">
        <v>2.2319</v>
      </c>
      <c r="J88" s="158">
        <v>6.5571999999999999</v>
      </c>
      <c r="K88" s="158">
        <v>5.0616000000000003</v>
      </c>
      <c r="L88" s="158">
        <v>-0.17760000000000001</v>
      </c>
      <c r="M88" s="158">
        <v>-1.2875000000000001</v>
      </c>
      <c r="N88" s="158">
        <v>5.9782000000000002</v>
      </c>
      <c r="O88" s="158">
        <v>16.201599999999999</v>
      </c>
      <c r="P88" s="158">
        <v>9.2225000000000001</v>
      </c>
      <c r="Q88" s="158">
        <v>12.498799999999999</v>
      </c>
      <c r="R88" s="158">
        <v>25.667200000000001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9.9161111111111089E-2</v>
      </c>
      <c r="G89" s="160">
        <v>0.17004027777777778</v>
      </c>
      <c r="H89" s="160">
        <v>1.9149374999999997</v>
      </c>
      <c r="I89" s="160">
        <v>2.8622125</v>
      </c>
      <c r="J89" s="160">
        <v>7.2208277777777754</v>
      </c>
      <c r="K89" s="160">
        <v>3.3972430555555562</v>
      </c>
      <c r="L89" s="160">
        <v>-1.1534249999999997</v>
      </c>
      <c r="M89" s="160">
        <v>-1.8623652777777775</v>
      </c>
      <c r="N89" s="160">
        <v>4.3895500000000007</v>
      </c>
      <c r="O89" s="160">
        <v>16.161202941176473</v>
      </c>
      <c r="P89" s="160">
        <v>10.356233333333334</v>
      </c>
      <c r="Q89" s="160">
        <v>12.596854166666667</v>
      </c>
      <c r="R89" s="160">
        <v>22.180044285714288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9.7799999999999998E-2</v>
      </c>
      <c r="G90" s="160">
        <v>0.18254999999999999</v>
      </c>
      <c r="H90" s="160">
        <v>1.9737499999999999</v>
      </c>
      <c r="I90" s="160">
        <v>2.97885</v>
      </c>
      <c r="J90" s="160">
        <v>7.3324499999999997</v>
      </c>
      <c r="K90" s="160">
        <v>3.6706000000000003</v>
      </c>
      <c r="L90" s="160">
        <v>-0.87919999999999998</v>
      </c>
      <c r="M90" s="160">
        <v>-2.2276499999999997</v>
      </c>
      <c r="N90" s="160">
        <v>4.45045</v>
      </c>
      <c r="O90" s="160">
        <v>15.578099999999999</v>
      </c>
      <c r="P90" s="160">
        <v>10.0809</v>
      </c>
      <c r="Q90" s="160">
        <v>12.6813</v>
      </c>
      <c r="R90" s="160">
        <v>21.8719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44777</v>
      </c>
      <c r="E93" s="158">
        <v>21.840800000000002</v>
      </c>
      <c r="F93" s="158">
        <v>7.7999999999999996E-3</v>
      </c>
      <c r="G93" s="158">
        <v>9.1700000000000004E-2</v>
      </c>
      <c r="H93" s="158">
        <v>0.1013</v>
      </c>
      <c r="I93" s="158">
        <v>5.8200000000000002E-2</v>
      </c>
      <c r="J93" s="158">
        <v>0.23910000000000001</v>
      </c>
      <c r="K93" s="158">
        <v>0.74729999999999996</v>
      </c>
      <c r="L93" s="158">
        <v>1.5577000000000001</v>
      </c>
      <c r="M93" s="158">
        <v>2.4312</v>
      </c>
      <c r="N93" s="158">
        <v>3.2023000000000001</v>
      </c>
      <c r="O93" s="158">
        <v>4.0277000000000003</v>
      </c>
      <c r="P93" s="158">
        <v>4.8914</v>
      </c>
      <c r="Q93" s="158">
        <v>6.1745999999999999</v>
      </c>
      <c r="R93" s="158">
        <v>3.6019999999999999</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44777</v>
      </c>
      <c r="E94" s="158">
        <v>23.064399999999999</v>
      </c>
      <c r="F94" s="158">
        <v>9.4999999999999998E-3</v>
      </c>
      <c r="G94" s="158">
        <v>9.6799999999999997E-2</v>
      </c>
      <c r="H94" s="158">
        <v>0.11459999999999999</v>
      </c>
      <c r="I94" s="158">
        <v>8.5099999999999995E-2</v>
      </c>
      <c r="J94" s="158">
        <v>0.29920000000000002</v>
      </c>
      <c r="K94" s="158">
        <v>0.9264</v>
      </c>
      <c r="L94" s="158">
        <v>1.907</v>
      </c>
      <c r="M94" s="158">
        <v>2.9619</v>
      </c>
      <c r="N94" s="158">
        <v>3.9123999999999999</v>
      </c>
      <c r="O94" s="158">
        <v>4.6866000000000003</v>
      </c>
      <c r="P94" s="158">
        <v>5.5452000000000004</v>
      </c>
      <c r="Q94" s="158">
        <v>6.8040000000000003</v>
      </c>
      <c r="R94" s="158">
        <v>4.2839</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44777</v>
      </c>
      <c r="E95" s="158">
        <v>16.407499999999999</v>
      </c>
      <c r="F95" s="158">
        <v>2.7400000000000001E-2</v>
      </c>
      <c r="G95" s="158">
        <v>7.3200000000000001E-2</v>
      </c>
      <c r="H95" s="158">
        <v>8.6599999999999996E-2</v>
      </c>
      <c r="I95" s="158">
        <v>2.6800000000000001E-2</v>
      </c>
      <c r="J95" s="158">
        <v>0.223</v>
      </c>
      <c r="K95" s="158">
        <v>0.86870000000000003</v>
      </c>
      <c r="L95" s="158">
        <v>1.9891000000000001</v>
      </c>
      <c r="M95" s="158">
        <v>3.3542999999999998</v>
      </c>
      <c r="N95" s="158">
        <v>4.4478</v>
      </c>
      <c r="O95" s="158">
        <v>4.8064</v>
      </c>
      <c r="P95" s="158">
        <v>5.6634000000000002</v>
      </c>
      <c r="Q95" s="158">
        <v>6.4031000000000002</v>
      </c>
      <c r="R95" s="158">
        <v>4.4302999999999999</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44777</v>
      </c>
      <c r="E96" s="158">
        <v>15.4109</v>
      </c>
      <c r="F96" s="158">
        <v>2.53E-2</v>
      </c>
      <c r="G96" s="158">
        <v>6.7500000000000004E-2</v>
      </c>
      <c r="H96" s="158">
        <v>7.2700000000000001E-2</v>
      </c>
      <c r="I96" s="158">
        <v>-1.2999999999999999E-3</v>
      </c>
      <c r="J96" s="158">
        <v>0.1605</v>
      </c>
      <c r="K96" s="158">
        <v>0.68069999999999997</v>
      </c>
      <c r="L96" s="158">
        <v>1.6154999999999999</v>
      </c>
      <c r="M96" s="158">
        <v>2.7818000000000001</v>
      </c>
      <c r="N96" s="158">
        <v>3.6779999999999999</v>
      </c>
      <c r="O96" s="158">
        <v>4.0369000000000002</v>
      </c>
      <c r="P96" s="158">
        <v>4.8689</v>
      </c>
      <c r="Q96" s="158">
        <v>5.5705999999999998</v>
      </c>
      <c r="R96" s="158">
        <v>3.6543999999999999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44777</v>
      </c>
      <c r="E97" s="158">
        <v>11.8767</v>
      </c>
      <c r="F97" s="158">
        <v>1.18E-2</v>
      </c>
      <c r="G97" s="158">
        <v>3.5400000000000001E-2</v>
      </c>
      <c r="H97" s="158">
        <v>9.1899999999999996E-2</v>
      </c>
      <c r="I97" s="158">
        <v>-9.9299999999999999E-2</v>
      </c>
      <c r="J97" s="158">
        <v>0.1222</v>
      </c>
      <c r="K97" s="158">
        <v>0.55710000000000004</v>
      </c>
      <c r="L97" s="158">
        <v>1.1351</v>
      </c>
      <c r="M97" s="158">
        <v>1.8987000000000001</v>
      </c>
      <c r="N97" s="158">
        <v>2.4180000000000001</v>
      </c>
      <c r="O97" s="158">
        <v>3.4281000000000001</v>
      </c>
      <c r="P97" s="158"/>
      <c r="Q97" s="158">
        <v>4.2507999999999999</v>
      </c>
      <c r="R97" s="158">
        <v>2.8628999999999998</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44777</v>
      </c>
      <c r="E98" s="158">
        <v>11.5745</v>
      </c>
      <c r="F98" s="158">
        <v>1.12E-2</v>
      </c>
      <c r="G98" s="158">
        <v>3.2000000000000001E-2</v>
      </c>
      <c r="H98" s="158">
        <v>8.3000000000000004E-2</v>
      </c>
      <c r="I98" s="158">
        <v>-0.11559999999999999</v>
      </c>
      <c r="J98" s="158">
        <v>8.5599999999999996E-2</v>
      </c>
      <c r="K98" s="158">
        <v>0.44779999999999998</v>
      </c>
      <c r="L98" s="158">
        <v>0.91990000000000005</v>
      </c>
      <c r="M98" s="158">
        <v>1.5708</v>
      </c>
      <c r="N98" s="158">
        <v>1.9725999999999999</v>
      </c>
      <c r="O98" s="158">
        <v>2.7814999999999999</v>
      </c>
      <c r="P98" s="158"/>
      <c r="Q98" s="158">
        <v>3.6025</v>
      </c>
      <c r="R98" s="158">
        <v>2.2801</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44777</v>
      </c>
      <c r="E99" s="158">
        <v>13.703099999999999</v>
      </c>
      <c r="F99" s="158">
        <v>1.46E-2</v>
      </c>
      <c r="G99" s="158">
        <v>8.6900000000000005E-2</v>
      </c>
      <c r="H99" s="158">
        <v>0.13450000000000001</v>
      </c>
      <c r="I99" s="158">
        <v>6.8599999999999994E-2</v>
      </c>
      <c r="J99" s="158">
        <v>0.25309999999999999</v>
      </c>
      <c r="K99" s="158">
        <v>0.75509999999999999</v>
      </c>
      <c r="L99" s="158">
        <v>1.6475</v>
      </c>
      <c r="M99" s="158">
        <v>2.6987999999999999</v>
      </c>
      <c r="N99" s="158">
        <v>3.6621999999999999</v>
      </c>
      <c r="O99" s="158">
        <v>4.7081</v>
      </c>
      <c r="P99" s="158">
        <v>5.585</v>
      </c>
      <c r="Q99" s="158">
        <v>5.7839999999999998</v>
      </c>
      <c r="R99" s="158">
        <v>4.1740000000000004</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44777</v>
      </c>
      <c r="E100" s="158">
        <v>13.241400000000001</v>
      </c>
      <c r="F100" s="158">
        <v>1.2800000000000001E-2</v>
      </c>
      <c r="G100" s="158">
        <v>8.1600000000000006E-2</v>
      </c>
      <c r="H100" s="158">
        <v>0.1225</v>
      </c>
      <c r="I100" s="158">
        <v>4.4600000000000001E-2</v>
      </c>
      <c r="J100" s="158">
        <v>0.20130000000000001</v>
      </c>
      <c r="K100" s="158">
        <v>0.59409999999999996</v>
      </c>
      <c r="L100" s="158">
        <v>1.3036000000000001</v>
      </c>
      <c r="M100" s="158">
        <v>2.1634000000000002</v>
      </c>
      <c r="N100" s="158">
        <v>2.9418000000000002</v>
      </c>
      <c r="O100" s="158">
        <v>4.0462999999999996</v>
      </c>
      <c r="P100" s="158">
        <v>4.9305000000000003</v>
      </c>
      <c r="Q100" s="158">
        <v>5.1388999999999996</v>
      </c>
      <c r="R100" s="158">
        <v>3.4832000000000001</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44777</v>
      </c>
      <c r="E101" s="158">
        <v>12.635999999999999</v>
      </c>
      <c r="F101" s="158">
        <v>2.3699999999999999E-2</v>
      </c>
      <c r="G101" s="158">
        <v>0.13469999999999999</v>
      </c>
      <c r="H101" s="158">
        <v>0.10299999999999999</v>
      </c>
      <c r="I101" s="158">
        <v>9.5100000000000004E-2</v>
      </c>
      <c r="J101" s="158">
        <v>0.32550000000000001</v>
      </c>
      <c r="K101" s="158">
        <v>0.90229999999999999</v>
      </c>
      <c r="L101" s="158">
        <v>1.7473000000000001</v>
      </c>
      <c r="M101" s="158">
        <v>2.7401</v>
      </c>
      <c r="N101" s="158">
        <v>3.6246999999999998</v>
      </c>
      <c r="O101" s="158">
        <v>4.415</v>
      </c>
      <c r="P101" s="158"/>
      <c r="Q101" s="158">
        <v>5.3052999999999999</v>
      </c>
      <c r="R101" s="158">
        <v>3.9807999999999999</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44777</v>
      </c>
      <c r="E102" s="158">
        <v>12.298</v>
      </c>
      <c r="F102" s="158">
        <v>2.4400000000000002E-2</v>
      </c>
      <c r="G102" s="158">
        <v>0.1303</v>
      </c>
      <c r="H102" s="158">
        <v>9.7699999999999995E-2</v>
      </c>
      <c r="I102" s="158">
        <v>7.3200000000000001E-2</v>
      </c>
      <c r="J102" s="158">
        <v>0.2772</v>
      </c>
      <c r="K102" s="158">
        <v>0.75370000000000004</v>
      </c>
      <c r="L102" s="158">
        <v>1.4519</v>
      </c>
      <c r="M102" s="158">
        <v>2.2873000000000001</v>
      </c>
      <c r="N102" s="158">
        <v>3.0156000000000001</v>
      </c>
      <c r="O102" s="158">
        <v>3.7993999999999999</v>
      </c>
      <c r="P102" s="158"/>
      <c r="Q102" s="158">
        <v>4.6763000000000003</v>
      </c>
      <c r="R102" s="158">
        <v>3.3754</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44777</v>
      </c>
      <c r="E103" s="158">
        <v>16.724799999999998</v>
      </c>
      <c r="F103" s="158">
        <v>1.44E-2</v>
      </c>
      <c r="G103" s="158">
        <v>0.11550000000000001</v>
      </c>
      <c r="H103" s="158">
        <v>0.1227</v>
      </c>
      <c r="I103" s="158">
        <v>9.5200000000000007E-2</v>
      </c>
      <c r="J103" s="158">
        <v>0.31490000000000001</v>
      </c>
      <c r="K103" s="158">
        <v>0.96409999999999996</v>
      </c>
      <c r="L103" s="158">
        <v>2.0446</v>
      </c>
      <c r="M103" s="158">
        <v>3.2267999999999999</v>
      </c>
      <c r="N103" s="158">
        <v>4.2816999999999998</v>
      </c>
      <c r="O103" s="158">
        <v>4.9649999999999999</v>
      </c>
      <c r="P103" s="158">
        <v>5.7680999999999996</v>
      </c>
      <c r="Q103" s="158">
        <v>6.5473999999999997</v>
      </c>
      <c r="R103" s="158">
        <v>4.4622000000000002</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44777</v>
      </c>
      <c r="E104" s="158">
        <v>15.9026</v>
      </c>
      <c r="F104" s="158">
        <v>1.26E-2</v>
      </c>
      <c r="G104" s="158">
        <v>0.11020000000000001</v>
      </c>
      <c r="H104" s="158">
        <v>0.1089</v>
      </c>
      <c r="I104" s="158">
        <v>6.8000000000000005E-2</v>
      </c>
      <c r="J104" s="158">
        <v>0.25409999999999999</v>
      </c>
      <c r="K104" s="158">
        <v>0.78139999999999998</v>
      </c>
      <c r="L104" s="158">
        <v>1.6816</v>
      </c>
      <c r="M104" s="158">
        <v>2.6709000000000001</v>
      </c>
      <c r="N104" s="158">
        <v>3.5339</v>
      </c>
      <c r="O104" s="158">
        <v>4.2089999999999996</v>
      </c>
      <c r="P104" s="158">
        <v>5.0328999999999997</v>
      </c>
      <c r="Q104" s="158">
        <v>5.8871000000000002</v>
      </c>
      <c r="R104" s="158">
        <v>3.7149000000000001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44777</v>
      </c>
      <c r="E105" s="158">
        <v>25.827999999999999</v>
      </c>
      <c r="F105" s="158">
        <v>2.3199999999999998E-2</v>
      </c>
      <c r="G105" s="158">
        <v>9.2999999999999999E-2</v>
      </c>
      <c r="H105" s="158">
        <v>0.1241</v>
      </c>
      <c r="I105" s="158">
        <v>7.3599999999999999E-2</v>
      </c>
      <c r="J105" s="158">
        <v>0.31069999999999998</v>
      </c>
      <c r="K105" s="158">
        <v>0.91820000000000002</v>
      </c>
      <c r="L105" s="158">
        <v>1.8252999999999999</v>
      </c>
      <c r="M105" s="158">
        <v>2.8471000000000002</v>
      </c>
      <c r="N105" s="158">
        <v>3.6852999999999998</v>
      </c>
      <c r="O105" s="158">
        <v>4.3680000000000003</v>
      </c>
      <c r="P105" s="158">
        <v>5.1711999999999998</v>
      </c>
      <c r="Q105" s="158">
        <v>6.3460000000000001</v>
      </c>
      <c r="R105" s="158">
        <v>4.1100000000000003</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44777</v>
      </c>
      <c r="E106" s="158">
        <v>25.132000000000001</v>
      </c>
      <c r="F106" s="158">
        <v>2.3900000000000001E-2</v>
      </c>
      <c r="G106" s="158">
        <v>9.1600000000000001E-2</v>
      </c>
      <c r="H106" s="158">
        <v>0.11550000000000001</v>
      </c>
      <c r="I106" s="158">
        <v>5.1799999999999999E-2</v>
      </c>
      <c r="J106" s="158">
        <v>0.26729999999999998</v>
      </c>
      <c r="K106" s="158">
        <v>0.77790000000000004</v>
      </c>
      <c r="L106" s="158">
        <v>1.5475000000000001</v>
      </c>
      <c r="M106" s="158">
        <v>2.4249000000000001</v>
      </c>
      <c r="N106" s="158">
        <v>3.1141000000000001</v>
      </c>
      <c r="O106" s="158">
        <v>3.8027000000000002</v>
      </c>
      <c r="P106" s="158">
        <v>4.6162000000000001</v>
      </c>
      <c r="Q106" s="158">
        <v>6.4283999999999999</v>
      </c>
      <c r="R106" s="158">
        <v>3.5396999999999998</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44777</v>
      </c>
      <c r="E107" s="158">
        <v>16.294</v>
      </c>
      <c r="F107" s="158">
        <v>2.46E-2</v>
      </c>
      <c r="G107" s="158">
        <v>9.2100000000000001E-2</v>
      </c>
      <c r="H107" s="158">
        <v>0.1229</v>
      </c>
      <c r="I107" s="158">
        <v>7.3700000000000002E-2</v>
      </c>
      <c r="J107" s="158">
        <v>0.314</v>
      </c>
      <c r="K107" s="158">
        <v>0.91659999999999997</v>
      </c>
      <c r="L107" s="158">
        <v>1.8248</v>
      </c>
      <c r="M107" s="158">
        <v>2.8466999999999998</v>
      </c>
      <c r="N107" s="158">
        <v>3.6844000000000001</v>
      </c>
      <c r="O107" s="158">
        <v>4.367</v>
      </c>
      <c r="P107" s="158">
        <v>5.1736000000000004</v>
      </c>
      <c r="Q107" s="158">
        <v>6.0206</v>
      </c>
      <c r="R107" s="158">
        <v>4.1097000000000001</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44777</v>
      </c>
      <c r="E108" s="158">
        <v>28.142199999999999</v>
      </c>
      <c r="F108" s="158">
        <v>1.03E-2</v>
      </c>
      <c r="G108" s="158">
        <v>7.1800000000000003E-2</v>
      </c>
      <c r="H108" s="158">
        <v>8.0399999999999999E-2</v>
      </c>
      <c r="I108" s="158">
        <v>2.63E-2</v>
      </c>
      <c r="J108" s="158">
        <v>0.23469999999999999</v>
      </c>
      <c r="K108" s="158">
        <v>0.72840000000000005</v>
      </c>
      <c r="L108" s="158">
        <v>1.5033000000000001</v>
      </c>
      <c r="M108" s="158">
        <v>2.4500000000000002</v>
      </c>
      <c r="N108" s="158">
        <v>3.2605</v>
      </c>
      <c r="O108" s="158">
        <v>4.0247999999999999</v>
      </c>
      <c r="P108" s="158">
        <v>4.8998999999999997</v>
      </c>
      <c r="Q108" s="158">
        <v>6.8550000000000004</v>
      </c>
      <c r="R108" s="158">
        <v>3.6261999999999999</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44777</v>
      </c>
      <c r="E109" s="158">
        <v>29.674700000000001</v>
      </c>
      <c r="F109" s="158">
        <v>1.15E-2</v>
      </c>
      <c r="G109" s="158">
        <v>7.6200000000000004E-2</v>
      </c>
      <c r="H109" s="158">
        <v>9.11E-2</v>
      </c>
      <c r="I109" s="158">
        <v>4.7899999999999998E-2</v>
      </c>
      <c r="J109" s="158">
        <v>0.28320000000000001</v>
      </c>
      <c r="K109" s="158">
        <v>0.87290000000000001</v>
      </c>
      <c r="L109" s="158">
        <v>1.7902</v>
      </c>
      <c r="M109" s="158">
        <v>2.8828</v>
      </c>
      <c r="N109" s="158">
        <v>3.8338999999999999</v>
      </c>
      <c r="O109" s="158">
        <v>4.5876999999999999</v>
      </c>
      <c r="P109" s="158">
        <v>5.4928999999999997</v>
      </c>
      <c r="Q109" s="158">
        <v>6.8798000000000004</v>
      </c>
      <c r="R109" s="158">
        <v>4.1891999999999996</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44777</v>
      </c>
      <c r="E110" s="158">
        <v>28.277899999999999</v>
      </c>
      <c r="F110" s="158">
        <v>2.4400000000000002E-2</v>
      </c>
      <c r="G110" s="158">
        <v>0.10050000000000001</v>
      </c>
      <c r="H110" s="158">
        <v>0.12139999999999999</v>
      </c>
      <c r="I110" s="158">
        <v>9.2399999999999996E-2</v>
      </c>
      <c r="J110" s="158">
        <v>0.30109999999999998</v>
      </c>
      <c r="K110" s="158">
        <v>0.88690000000000002</v>
      </c>
      <c r="L110" s="158">
        <v>1.8391999999999999</v>
      </c>
      <c r="M110" s="158">
        <v>2.9369000000000001</v>
      </c>
      <c r="N110" s="158">
        <v>3.8418000000000001</v>
      </c>
      <c r="O110" s="158">
        <v>4.4962999999999997</v>
      </c>
      <c r="P110" s="158">
        <v>5.5218999999999996</v>
      </c>
      <c r="Q110" s="158">
        <v>6.7561999999999998</v>
      </c>
      <c r="R110" s="158">
        <v>4.1627000000000001</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44777</v>
      </c>
      <c r="E111" s="158">
        <v>26.6706</v>
      </c>
      <c r="F111" s="158">
        <v>2.2499999999999999E-2</v>
      </c>
      <c r="G111" s="158">
        <v>9.5000000000000001E-2</v>
      </c>
      <c r="H111" s="158">
        <v>0.1085</v>
      </c>
      <c r="I111" s="158">
        <v>6.6000000000000003E-2</v>
      </c>
      <c r="J111" s="158">
        <v>0.24279999999999999</v>
      </c>
      <c r="K111" s="158">
        <v>0.71179999999999999</v>
      </c>
      <c r="L111" s="158">
        <v>1.4832000000000001</v>
      </c>
      <c r="M111" s="158">
        <v>2.3925999999999998</v>
      </c>
      <c r="N111" s="158">
        <v>3.1166</v>
      </c>
      <c r="O111" s="158">
        <v>3.7534999999999998</v>
      </c>
      <c r="P111" s="158">
        <v>4.7826000000000004</v>
      </c>
      <c r="Q111" s="158">
        <v>6.4772999999999996</v>
      </c>
      <c r="R111" s="158">
        <v>3.4380999999999999</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44777</v>
      </c>
      <c r="E112" s="158">
        <v>15.3642</v>
      </c>
      <c r="F112" s="158">
        <v>-2E-3</v>
      </c>
      <c r="G112" s="158">
        <v>8.8599999999999998E-2</v>
      </c>
      <c r="H112" s="158">
        <v>5.3400000000000003E-2</v>
      </c>
      <c r="I112" s="158">
        <v>-7.7999999999999996E-3</v>
      </c>
      <c r="J112" s="158">
        <v>0.1153</v>
      </c>
      <c r="K112" s="158">
        <v>0.55959999999999999</v>
      </c>
      <c r="L112" s="158">
        <v>1.1928000000000001</v>
      </c>
      <c r="M112" s="158">
        <v>1.8063</v>
      </c>
      <c r="N112" s="158">
        <v>2.5230000000000001</v>
      </c>
      <c r="O112" s="158">
        <v>3.5303</v>
      </c>
      <c r="P112" s="158">
        <v>4.7096999999999998</v>
      </c>
      <c r="Q112" s="158">
        <v>5.7897999999999996</v>
      </c>
      <c r="R112" s="158">
        <v>2.8776000000000002</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44777</v>
      </c>
      <c r="E113" s="158">
        <v>14.659700000000001</v>
      </c>
      <c r="F113" s="158">
        <v>-3.3999999999999998E-3</v>
      </c>
      <c r="G113" s="158">
        <v>8.2600000000000007E-2</v>
      </c>
      <c r="H113" s="158">
        <v>4.0300000000000002E-2</v>
      </c>
      <c r="I113" s="158">
        <v>-3.4799999999999998E-2</v>
      </c>
      <c r="J113" s="158">
        <v>5.6000000000000001E-2</v>
      </c>
      <c r="K113" s="158">
        <v>0.38279999999999997</v>
      </c>
      <c r="L113" s="158">
        <v>0.8427</v>
      </c>
      <c r="M113" s="158">
        <v>1.2732000000000001</v>
      </c>
      <c r="N113" s="158">
        <v>1.8084</v>
      </c>
      <c r="O113" s="158">
        <v>2.8449</v>
      </c>
      <c r="P113" s="158">
        <v>4.0930999999999997</v>
      </c>
      <c r="Q113" s="158">
        <v>5.141</v>
      </c>
      <c r="R113" s="158">
        <v>2.1602000000000001</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44777</v>
      </c>
      <c r="E114" s="158">
        <v>26.0763</v>
      </c>
      <c r="F114" s="158">
        <v>7.7000000000000002E-3</v>
      </c>
      <c r="G114" s="158">
        <v>0.1409</v>
      </c>
      <c r="H114" s="158">
        <v>0.1125</v>
      </c>
      <c r="I114" s="158">
        <v>0.14630000000000001</v>
      </c>
      <c r="J114" s="158">
        <v>0.33979999999999999</v>
      </c>
      <c r="K114" s="158">
        <v>0.94420000000000004</v>
      </c>
      <c r="L114" s="158">
        <v>2.0371000000000001</v>
      </c>
      <c r="M114" s="158">
        <v>3.1556000000000002</v>
      </c>
      <c r="N114" s="158">
        <v>3.7911999999999999</v>
      </c>
      <c r="O114" s="158">
        <v>4.1692</v>
      </c>
      <c r="P114" s="158">
        <v>4.9222000000000001</v>
      </c>
      <c r="Q114" s="158">
        <v>6.4760999999999997</v>
      </c>
      <c r="R114" s="158">
        <v>3.7374000000000001</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44777</v>
      </c>
      <c r="E115" s="158">
        <v>27.6557</v>
      </c>
      <c r="F115" s="158">
        <v>9.4000000000000004E-3</v>
      </c>
      <c r="G115" s="158">
        <v>0.14630000000000001</v>
      </c>
      <c r="H115" s="158">
        <v>0.12559999999999999</v>
      </c>
      <c r="I115" s="158">
        <v>0.17280000000000001</v>
      </c>
      <c r="J115" s="158">
        <v>0.39860000000000001</v>
      </c>
      <c r="K115" s="158">
        <v>1.1195999999999999</v>
      </c>
      <c r="L115" s="158">
        <v>2.3868</v>
      </c>
      <c r="M115" s="158">
        <v>3.6760999999999999</v>
      </c>
      <c r="N115" s="158">
        <v>4.4710999999999999</v>
      </c>
      <c r="O115" s="158">
        <v>4.8640999999999996</v>
      </c>
      <c r="P115" s="158">
        <v>5.5941999999999998</v>
      </c>
      <c r="Q115" s="158">
        <v>6.7012</v>
      </c>
      <c r="R115" s="158">
        <v>4.4340999999999999</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44777</v>
      </c>
      <c r="E116" s="158">
        <v>11.086499999999999</v>
      </c>
      <c r="F116" s="158">
        <v>2.7000000000000001E-3</v>
      </c>
      <c r="G116" s="158">
        <v>0.1174</v>
      </c>
      <c r="H116" s="158">
        <v>0.11020000000000001</v>
      </c>
      <c r="I116" s="158">
        <v>8.0299999999999996E-2</v>
      </c>
      <c r="J116" s="158">
        <v>0.27410000000000001</v>
      </c>
      <c r="K116" s="158">
        <v>0.71489999999999998</v>
      </c>
      <c r="L116" s="158">
        <v>1.3251999999999999</v>
      </c>
      <c r="M116" s="158">
        <v>2.1288999999999998</v>
      </c>
      <c r="N116" s="158">
        <v>2.7526999999999999</v>
      </c>
      <c r="O116" s="158"/>
      <c r="P116" s="158"/>
      <c r="Q116" s="158">
        <v>3.6154000000000002</v>
      </c>
      <c r="R116" s="158">
        <v>3.1267999999999998</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44777</v>
      </c>
      <c r="E117" s="158">
        <v>10.8454</v>
      </c>
      <c r="F117" s="158">
        <v>0</v>
      </c>
      <c r="G117" s="158">
        <v>0.11169999999999999</v>
      </c>
      <c r="H117" s="158">
        <v>9.6000000000000002E-2</v>
      </c>
      <c r="I117" s="158">
        <v>5.1700000000000003E-2</v>
      </c>
      <c r="J117" s="158">
        <v>0.20880000000000001</v>
      </c>
      <c r="K117" s="158">
        <v>0.51439999999999997</v>
      </c>
      <c r="L117" s="158">
        <v>0.92589999999999995</v>
      </c>
      <c r="M117" s="158">
        <v>1.5335000000000001</v>
      </c>
      <c r="N117" s="158">
        <v>1.9630000000000001</v>
      </c>
      <c r="O117" s="158"/>
      <c r="P117" s="158"/>
      <c r="Q117" s="158">
        <v>2.8338999999999999</v>
      </c>
      <c r="R117" s="158">
        <v>2.3460000000000001</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44777</v>
      </c>
      <c r="E118" s="158">
        <v>27.1099</v>
      </c>
      <c r="F118" s="158">
        <v>4.3200000000000002E-2</v>
      </c>
      <c r="G118" s="158">
        <v>9.1600000000000001E-2</v>
      </c>
      <c r="H118" s="158">
        <v>9.9299999999999999E-2</v>
      </c>
      <c r="I118" s="158">
        <v>1.37E-2</v>
      </c>
      <c r="J118" s="158">
        <v>0.24440000000000001</v>
      </c>
      <c r="K118" s="158">
        <v>0.69310000000000005</v>
      </c>
      <c r="L118" s="158">
        <v>1.4762999999999999</v>
      </c>
      <c r="M118" s="158">
        <v>2.2178</v>
      </c>
      <c r="N118" s="158">
        <v>2.8573</v>
      </c>
      <c r="O118" s="158">
        <v>2.9308999999999998</v>
      </c>
      <c r="P118" s="158">
        <v>3.9786000000000001</v>
      </c>
      <c r="Q118" s="158">
        <v>6.4077999999999999</v>
      </c>
      <c r="R118" s="158">
        <v>2.8289</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44777</v>
      </c>
      <c r="E119" s="158">
        <v>28.344000000000001</v>
      </c>
      <c r="F119" s="158">
        <v>4.48E-2</v>
      </c>
      <c r="G119" s="158">
        <v>9.64E-2</v>
      </c>
      <c r="H119" s="158">
        <v>0.1106</v>
      </c>
      <c r="I119" s="158">
        <v>3.8100000000000002E-2</v>
      </c>
      <c r="J119" s="158">
        <v>0.30330000000000001</v>
      </c>
      <c r="K119" s="158">
        <v>0.87509999999999999</v>
      </c>
      <c r="L119" s="158">
        <v>1.8113999999999999</v>
      </c>
      <c r="M119" s="158">
        <v>2.6770999999999998</v>
      </c>
      <c r="N119" s="158">
        <v>3.423</v>
      </c>
      <c r="O119" s="158">
        <v>3.3940999999999999</v>
      </c>
      <c r="P119" s="158">
        <v>4.4222000000000001</v>
      </c>
      <c r="Q119" s="158">
        <v>6.1653000000000002</v>
      </c>
      <c r="R119" s="158">
        <v>3.3172999999999999</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44777</v>
      </c>
      <c r="E120" s="158">
        <v>30.598199999999999</v>
      </c>
      <c r="F120" s="158">
        <v>1.34E-2</v>
      </c>
      <c r="G120" s="158">
        <v>0.1129</v>
      </c>
      <c r="H120" s="158">
        <v>0.1099</v>
      </c>
      <c r="I120" s="158">
        <v>7.0300000000000001E-2</v>
      </c>
      <c r="J120" s="158">
        <v>0.25</v>
      </c>
      <c r="K120" s="158">
        <v>0.81910000000000005</v>
      </c>
      <c r="L120" s="158">
        <v>1.7535000000000001</v>
      </c>
      <c r="M120" s="158">
        <v>2.7484999999999999</v>
      </c>
      <c r="N120" s="158">
        <v>3.6012</v>
      </c>
      <c r="O120" s="158">
        <v>4.2080000000000002</v>
      </c>
      <c r="P120" s="158">
        <v>5.0655999999999999</v>
      </c>
      <c r="Q120" s="158">
        <v>6.8592000000000004</v>
      </c>
      <c r="R120" s="158">
        <v>3.8614000000000002</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44777</v>
      </c>
      <c r="E121" s="158">
        <v>32.141500000000001</v>
      </c>
      <c r="F121" s="158">
        <v>1.52E-2</v>
      </c>
      <c r="G121" s="158">
        <v>0.1177</v>
      </c>
      <c r="H121" s="158">
        <v>0.1212</v>
      </c>
      <c r="I121" s="158">
        <v>9.2799999999999994E-2</v>
      </c>
      <c r="J121" s="158">
        <v>0.30020000000000002</v>
      </c>
      <c r="K121" s="158">
        <v>0.96879999999999999</v>
      </c>
      <c r="L121" s="158">
        <v>2.0491000000000001</v>
      </c>
      <c r="M121" s="158">
        <v>3.2002000000000002</v>
      </c>
      <c r="N121" s="158">
        <v>4.2060000000000004</v>
      </c>
      <c r="O121" s="158">
        <v>4.7961999999999998</v>
      </c>
      <c r="P121" s="158">
        <v>5.6215000000000002</v>
      </c>
      <c r="Q121" s="158">
        <v>6.9058000000000002</v>
      </c>
      <c r="R121" s="158">
        <v>4.4640000000000004</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44777</v>
      </c>
      <c r="E122" s="158">
        <v>16.451000000000001</v>
      </c>
      <c r="F122" s="158">
        <v>1.8200000000000001E-2</v>
      </c>
      <c r="G122" s="158">
        <v>9.74E-2</v>
      </c>
      <c r="H122" s="158">
        <v>0.11559999999999999</v>
      </c>
      <c r="I122" s="158">
        <v>7.2999999999999995E-2</v>
      </c>
      <c r="J122" s="158">
        <v>0.28039999999999998</v>
      </c>
      <c r="K122" s="158">
        <v>0.80889999999999995</v>
      </c>
      <c r="L122" s="158">
        <v>1.7378</v>
      </c>
      <c r="M122" s="158">
        <v>2.7866</v>
      </c>
      <c r="N122" s="158">
        <v>3.6741000000000001</v>
      </c>
      <c r="O122" s="158">
        <v>4.7561</v>
      </c>
      <c r="P122" s="158">
        <v>5.5862999999999996</v>
      </c>
      <c r="Q122" s="158">
        <v>6.3373999999999997</v>
      </c>
      <c r="R122" s="158">
        <v>4.2191000000000001</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44777</v>
      </c>
      <c r="E123" s="158">
        <v>15.669</v>
      </c>
      <c r="F123" s="158">
        <v>2.5499999999999998E-2</v>
      </c>
      <c r="G123" s="158">
        <v>9.5799999999999996E-2</v>
      </c>
      <c r="H123" s="158">
        <v>0.1086</v>
      </c>
      <c r="I123" s="158">
        <v>5.11E-2</v>
      </c>
      <c r="J123" s="158">
        <v>0.22389999999999999</v>
      </c>
      <c r="K123" s="158">
        <v>0.64229999999999998</v>
      </c>
      <c r="L123" s="158">
        <v>1.4043000000000001</v>
      </c>
      <c r="M123" s="158">
        <v>2.2780999999999998</v>
      </c>
      <c r="N123" s="158">
        <v>2.9906999999999999</v>
      </c>
      <c r="O123" s="158">
        <v>4.1299000000000001</v>
      </c>
      <c r="P123" s="158">
        <v>4.9562999999999997</v>
      </c>
      <c r="Q123" s="158">
        <v>5.7</v>
      </c>
      <c r="R123" s="158">
        <v>3.5396000000000001</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44777</v>
      </c>
      <c r="E124" s="158">
        <v>11.7538</v>
      </c>
      <c r="F124" s="158">
        <v>8.5000000000000006E-3</v>
      </c>
      <c r="G124" s="158">
        <v>0.1056</v>
      </c>
      <c r="H124" s="158">
        <v>0.115</v>
      </c>
      <c r="I124" s="158">
        <v>4.9399999999999999E-2</v>
      </c>
      <c r="J124" s="158">
        <v>0.2465</v>
      </c>
      <c r="K124" s="158">
        <v>0.90480000000000005</v>
      </c>
      <c r="L124" s="158">
        <v>1.9799</v>
      </c>
      <c r="M124" s="158">
        <v>3.1089000000000002</v>
      </c>
      <c r="N124" s="158">
        <v>3.9891999999999999</v>
      </c>
      <c r="O124" s="158">
        <v>4.2983000000000002</v>
      </c>
      <c r="P124" s="158"/>
      <c r="Q124" s="158">
        <v>4.6894999999999998</v>
      </c>
      <c r="R124" s="158">
        <v>3.9323999999999999</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44777</v>
      </c>
      <c r="E125" s="158">
        <v>11.470800000000001</v>
      </c>
      <c r="F125" s="158">
        <v>6.1000000000000004E-3</v>
      </c>
      <c r="G125" s="158">
        <v>9.8599999999999993E-2</v>
      </c>
      <c r="H125" s="158">
        <v>9.8599999999999993E-2</v>
      </c>
      <c r="I125" s="158">
        <v>1.66E-2</v>
      </c>
      <c r="J125" s="158">
        <v>0.17380000000000001</v>
      </c>
      <c r="K125" s="158">
        <v>0.68730000000000002</v>
      </c>
      <c r="L125" s="158">
        <v>1.5457000000000001</v>
      </c>
      <c r="M125" s="158">
        <v>2.4462000000000002</v>
      </c>
      <c r="N125" s="158">
        <v>3.1017999999999999</v>
      </c>
      <c r="O125" s="158">
        <v>3.5726</v>
      </c>
      <c r="P125" s="158"/>
      <c r="Q125" s="158">
        <v>3.9683000000000002</v>
      </c>
      <c r="R125" s="158">
        <v>3.1791999999999998</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44777</v>
      </c>
      <c r="E126" s="158">
        <v>10.703200000000001</v>
      </c>
      <c r="F126" s="158">
        <v>-1.6799999999999999E-2</v>
      </c>
      <c r="G126" s="158">
        <v>6.3600000000000004E-2</v>
      </c>
      <c r="H126" s="158">
        <v>8.3199999999999996E-2</v>
      </c>
      <c r="I126" s="158">
        <v>-8.3999999999999995E-3</v>
      </c>
      <c r="J126" s="158">
        <v>0.191</v>
      </c>
      <c r="K126" s="158">
        <v>0.80049999999999999</v>
      </c>
      <c r="L126" s="158">
        <v>1.6120000000000001</v>
      </c>
      <c r="M126" s="158">
        <v>2.4807999999999999</v>
      </c>
      <c r="N126" s="158">
        <v>3.2101000000000002</v>
      </c>
      <c r="O126" s="158"/>
      <c r="P126" s="158"/>
      <c r="Q126" s="158">
        <v>3.5552999999999999</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44777</v>
      </c>
      <c r="E127" s="158">
        <v>10.5284</v>
      </c>
      <c r="F127" s="158">
        <v>-1.9E-2</v>
      </c>
      <c r="G127" s="158">
        <v>5.7000000000000002E-2</v>
      </c>
      <c r="H127" s="158">
        <v>6.7500000000000004E-2</v>
      </c>
      <c r="I127" s="158">
        <v>-4.0800000000000003E-2</v>
      </c>
      <c r="J127" s="158">
        <v>0.11890000000000001</v>
      </c>
      <c r="K127" s="158">
        <v>0.58560000000000001</v>
      </c>
      <c r="L127" s="158">
        <v>1.1859999999999999</v>
      </c>
      <c r="M127" s="158">
        <v>1.8339000000000001</v>
      </c>
      <c r="N127" s="158">
        <v>2.3437000000000001</v>
      </c>
      <c r="O127" s="158"/>
      <c r="P127" s="158"/>
      <c r="Q127" s="158">
        <v>2.6823999999999999</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44777</v>
      </c>
      <c r="E128" s="158">
        <v>10.895</v>
      </c>
      <c r="F128" s="158">
        <v>4.5900000000000003E-2</v>
      </c>
      <c r="G128" s="158">
        <v>0.1103</v>
      </c>
      <c r="H128" s="158">
        <v>0.13789999999999999</v>
      </c>
      <c r="I128" s="158">
        <v>0.1195</v>
      </c>
      <c r="J128" s="158">
        <v>0.34079999999999999</v>
      </c>
      <c r="K128" s="158">
        <v>0.88900000000000001</v>
      </c>
      <c r="L128" s="158">
        <v>1.9558</v>
      </c>
      <c r="M128" s="158">
        <v>2.8898000000000001</v>
      </c>
      <c r="N128" s="158">
        <v>3.8706999999999998</v>
      </c>
      <c r="O128" s="158"/>
      <c r="P128" s="158"/>
      <c r="Q128" s="158">
        <v>4.1143000000000001</v>
      </c>
      <c r="R128" s="158">
        <v>4.2176999999999998</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44777</v>
      </c>
      <c r="E129" s="158">
        <v>10.737</v>
      </c>
      <c r="F129" s="158">
        <v>4.6600000000000003E-2</v>
      </c>
      <c r="G129" s="158">
        <v>0.1119</v>
      </c>
      <c r="H129" s="158">
        <v>0.1212</v>
      </c>
      <c r="I129" s="158">
        <v>0.1026</v>
      </c>
      <c r="J129" s="158">
        <v>0.2802</v>
      </c>
      <c r="K129" s="158">
        <v>0.71289999999999998</v>
      </c>
      <c r="L129" s="158">
        <v>1.5992</v>
      </c>
      <c r="M129" s="158">
        <v>2.3449</v>
      </c>
      <c r="N129" s="158">
        <v>3.1511</v>
      </c>
      <c r="O129" s="158"/>
      <c r="P129" s="158"/>
      <c r="Q129" s="158">
        <v>3.4013</v>
      </c>
      <c r="R129" s="158">
        <v>3.5057</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44777</v>
      </c>
      <c r="E132" s="158">
        <v>21.8796</v>
      </c>
      <c r="F132" s="158">
        <v>8.6999999999999994E-3</v>
      </c>
      <c r="G132" s="158">
        <v>0.10390000000000001</v>
      </c>
      <c r="H132" s="158">
        <v>9.4200000000000006E-2</v>
      </c>
      <c r="I132" s="158">
        <v>5.2600000000000001E-2</v>
      </c>
      <c r="J132" s="158">
        <v>0.2369</v>
      </c>
      <c r="K132" s="158">
        <v>0.71899999999999997</v>
      </c>
      <c r="L132" s="158">
        <v>1.5639000000000001</v>
      </c>
      <c r="M132" s="158">
        <v>2.5270999999999999</v>
      </c>
      <c r="N132" s="158">
        <v>3.3841000000000001</v>
      </c>
      <c r="O132" s="158">
        <v>4.0720999999999998</v>
      </c>
      <c r="P132" s="158">
        <v>5.0522</v>
      </c>
      <c r="Q132" s="158">
        <v>6.8521999999999998</v>
      </c>
      <c r="R132" s="158">
        <v>3.6606000000000001</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44777</v>
      </c>
      <c r="E133" s="158">
        <v>23.1449</v>
      </c>
      <c r="F133" s="158">
        <v>1.0800000000000001E-2</v>
      </c>
      <c r="G133" s="158">
        <v>0.1099</v>
      </c>
      <c r="H133" s="158">
        <v>0.1081</v>
      </c>
      <c r="I133" s="158">
        <v>8.09E-2</v>
      </c>
      <c r="J133" s="158">
        <v>0.29859999999999998</v>
      </c>
      <c r="K133" s="158">
        <v>0.90239999999999998</v>
      </c>
      <c r="L133" s="158">
        <v>1.9352</v>
      </c>
      <c r="M133" s="158">
        <v>3.0825</v>
      </c>
      <c r="N133" s="158">
        <v>4.1180000000000003</v>
      </c>
      <c r="O133" s="158">
        <v>4.7919999999999998</v>
      </c>
      <c r="P133" s="158">
        <v>5.7636000000000003</v>
      </c>
      <c r="Q133" s="158">
        <v>6.9595000000000002</v>
      </c>
      <c r="R133" s="158">
        <v>4.3769</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44777</v>
      </c>
      <c r="E134" s="158">
        <v>15.9773</v>
      </c>
      <c r="F134" s="158">
        <v>1.3100000000000001E-2</v>
      </c>
      <c r="G134" s="158">
        <v>6.5799999999999997E-2</v>
      </c>
      <c r="H134" s="158">
        <v>8.3299999999999999E-2</v>
      </c>
      <c r="I134" s="158">
        <v>-1.9E-3</v>
      </c>
      <c r="J134" s="158">
        <v>0.2397</v>
      </c>
      <c r="K134" s="158">
        <v>0.82099999999999995</v>
      </c>
      <c r="L134" s="158">
        <v>1.6541999999999999</v>
      </c>
      <c r="M134" s="158">
        <v>2.7591000000000001</v>
      </c>
      <c r="N134" s="158">
        <v>3.6282999999999999</v>
      </c>
      <c r="O134" s="158">
        <v>4.4157000000000002</v>
      </c>
      <c r="P134" s="158">
        <v>5.2187999999999999</v>
      </c>
      <c r="Q134" s="158">
        <v>6.0772000000000004</v>
      </c>
      <c r="R134" s="158">
        <v>4.1387</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44777</v>
      </c>
      <c r="E135" s="158">
        <v>15.259600000000001</v>
      </c>
      <c r="F135" s="158">
        <v>1.11E-2</v>
      </c>
      <c r="G135" s="158">
        <v>6.0999999999999999E-2</v>
      </c>
      <c r="H135" s="158">
        <v>7.1499999999999994E-2</v>
      </c>
      <c r="I135" s="158">
        <v>-2.6200000000000001E-2</v>
      </c>
      <c r="J135" s="158">
        <v>0.18509999999999999</v>
      </c>
      <c r="K135" s="158">
        <v>0.65769999999999995</v>
      </c>
      <c r="L135" s="158">
        <v>1.3126</v>
      </c>
      <c r="M135" s="158">
        <v>2.2446000000000002</v>
      </c>
      <c r="N135" s="158">
        <v>2.9460999999999999</v>
      </c>
      <c r="O135" s="158">
        <v>3.7919</v>
      </c>
      <c r="P135" s="158">
        <v>4.59</v>
      </c>
      <c r="Q135" s="158">
        <v>5.4652000000000003</v>
      </c>
      <c r="R135" s="158">
        <v>3.4651000000000001</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44777</v>
      </c>
      <c r="E136" s="158">
        <v>28.9434</v>
      </c>
      <c r="F136" s="158">
        <v>1.24E-2</v>
      </c>
      <c r="G136" s="158">
        <v>0.1135</v>
      </c>
      <c r="H136" s="158">
        <v>0.1221</v>
      </c>
      <c r="I136" s="158">
        <v>7.1599999999999997E-2</v>
      </c>
      <c r="J136" s="158">
        <v>0.29909999999999998</v>
      </c>
      <c r="K136" s="158">
        <v>0.93640000000000001</v>
      </c>
      <c r="L136" s="158">
        <v>1.9579</v>
      </c>
      <c r="M136" s="158">
        <v>3.0255999999999998</v>
      </c>
      <c r="N136" s="158">
        <v>4.2858999999999998</v>
      </c>
      <c r="O136" s="158">
        <v>4.3635000000000002</v>
      </c>
      <c r="P136" s="158">
        <v>5.3849</v>
      </c>
      <c r="Q136" s="158">
        <v>6.5971000000000002</v>
      </c>
      <c r="R136" s="158">
        <v>4.2004999999999999</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44777</v>
      </c>
      <c r="E137" s="158">
        <v>27.630199999999999</v>
      </c>
      <c r="F137" s="158">
        <v>1.12E-2</v>
      </c>
      <c r="G137" s="158">
        <v>0.10979999999999999</v>
      </c>
      <c r="H137" s="158">
        <v>0.1134</v>
      </c>
      <c r="I137" s="158">
        <v>5.3600000000000002E-2</v>
      </c>
      <c r="J137" s="158">
        <v>0.26019999999999999</v>
      </c>
      <c r="K137" s="158">
        <v>0.81989999999999996</v>
      </c>
      <c r="L137" s="158">
        <v>1.7256</v>
      </c>
      <c r="M137" s="158">
        <v>2.6709999999999998</v>
      </c>
      <c r="N137" s="158">
        <v>3.8100999999999998</v>
      </c>
      <c r="O137" s="158">
        <v>3.8933</v>
      </c>
      <c r="P137" s="158">
        <v>4.8569000000000004</v>
      </c>
      <c r="Q137" s="158">
        <v>6.6604999999999999</v>
      </c>
      <c r="R137" s="158">
        <v>3.7290999999999999</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44777</v>
      </c>
      <c r="E138" s="158">
        <v>11.9754</v>
      </c>
      <c r="F138" s="158">
        <v>4.2599999999999999E-2</v>
      </c>
      <c r="G138" s="158">
        <v>4.2599999999999999E-2</v>
      </c>
      <c r="H138" s="158">
        <v>7.7700000000000005E-2</v>
      </c>
      <c r="I138" s="158">
        <v>6.2700000000000006E-2</v>
      </c>
      <c r="J138" s="158">
        <v>0.19409999999999999</v>
      </c>
      <c r="K138" s="158">
        <v>0.78610000000000002</v>
      </c>
      <c r="L138" s="158">
        <v>1.3216000000000001</v>
      </c>
      <c r="M138" s="158">
        <v>1.6863999999999999</v>
      </c>
      <c r="N138" s="158">
        <v>2.1042999999999998</v>
      </c>
      <c r="O138" s="158">
        <v>2.4472999999999998</v>
      </c>
      <c r="P138" s="158">
        <v>2.2475000000000001</v>
      </c>
      <c r="Q138" s="158">
        <v>2.9072</v>
      </c>
      <c r="R138" s="158">
        <v>2.3992</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44777</v>
      </c>
      <c r="E139" s="158">
        <v>12.3904</v>
      </c>
      <c r="F139" s="158">
        <v>4.4400000000000002E-2</v>
      </c>
      <c r="G139" s="158">
        <v>4.8399999999999999E-2</v>
      </c>
      <c r="H139" s="158">
        <v>9.2100000000000001E-2</v>
      </c>
      <c r="I139" s="158">
        <v>9.0499999999999997E-2</v>
      </c>
      <c r="J139" s="158">
        <v>0.25650000000000001</v>
      </c>
      <c r="K139" s="158">
        <v>0.89739999999999998</v>
      </c>
      <c r="L139" s="158">
        <v>1.5981000000000001</v>
      </c>
      <c r="M139" s="158">
        <v>2.1013000000000002</v>
      </c>
      <c r="N139" s="158">
        <v>2.6307</v>
      </c>
      <c r="O139" s="158">
        <v>2.9234</v>
      </c>
      <c r="P139" s="158">
        <v>2.7612000000000001</v>
      </c>
      <c r="Q139" s="158">
        <v>3.4661</v>
      </c>
      <c r="R139" s="158">
        <v>2.8826000000000001</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44777</v>
      </c>
      <c r="E142" s="158">
        <v>12.151400000000001</v>
      </c>
      <c r="F142" s="158">
        <v>1.32E-2</v>
      </c>
      <c r="G142" s="158">
        <v>0.1195</v>
      </c>
      <c r="H142" s="158">
        <v>0.1129</v>
      </c>
      <c r="I142" s="158">
        <v>0.1022</v>
      </c>
      <c r="J142" s="158">
        <v>0.32029999999999997</v>
      </c>
      <c r="K142" s="158">
        <v>0.96550000000000002</v>
      </c>
      <c r="L142" s="158">
        <v>1.9114</v>
      </c>
      <c r="M142" s="158">
        <v>2.9823</v>
      </c>
      <c r="N142" s="158">
        <v>3.9104999999999999</v>
      </c>
      <c r="O142" s="158">
        <v>5.0594000000000001</v>
      </c>
      <c r="P142" s="158"/>
      <c r="Q142" s="158">
        <v>5.5145</v>
      </c>
      <c r="R142" s="158">
        <v>4.4428000000000001</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44777</v>
      </c>
      <c r="E143" s="158">
        <v>11.8193</v>
      </c>
      <c r="F143" s="158">
        <v>1.18E-2</v>
      </c>
      <c r="G143" s="158">
        <v>0.1135</v>
      </c>
      <c r="H143" s="158">
        <v>9.8199999999999996E-2</v>
      </c>
      <c r="I143" s="158">
        <v>7.2800000000000004E-2</v>
      </c>
      <c r="J143" s="158">
        <v>0.25530000000000003</v>
      </c>
      <c r="K143" s="158">
        <v>0.76649999999999996</v>
      </c>
      <c r="L143" s="158">
        <v>1.5142</v>
      </c>
      <c r="M143" s="158">
        <v>2.3767999999999998</v>
      </c>
      <c r="N143" s="158">
        <v>3.0948000000000002</v>
      </c>
      <c r="O143" s="158">
        <v>4.2441000000000004</v>
      </c>
      <c r="P143" s="158"/>
      <c r="Q143" s="158">
        <v>4.7121000000000004</v>
      </c>
      <c r="R143" s="158">
        <v>3.6383999999999999</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44777</v>
      </c>
      <c r="E144" s="158">
        <v>11.776400000000001</v>
      </c>
      <c r="F144" s="158">
        <v>1.44E-2</v>
      </c>
      <c r="G144" s="158">
        <v>9.8599999999999993E-2</v>
      </c>
      <c r="H144" s="158">
        <v>0.10879999999999999</v>
      </c>
      <c r="I144" s="158">
        <v>6.3700000000000007E-2</v>
      </c>
      <c r="J144" s="158">
        <v>0.2545</v>
      </c>
      <c r="K144" s="158">
        <v>0.85119999999999996</v>
      </c>
      <c r="L144" s="158">
        <v>1.5662</v>
      </c>
      <c r="M144" s="158">
        <v>2.5434999999999999</v>
      </c>
      <c r="N144" s="158">
        <v>3.5889000000000002</v>
      </c>
      <c r="O144" s="158">
        <v>4.4451000000000001</v>
      </c>
      <c r="P144" s="158"/>
      <c r="Q144" s="158">
        <v>4.8467000000000002</v>
      </c>
      <c r="R144" s="158">
        <v>3.8191999999999999</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44777</v>
      </c>
      <c r="E145" s="158">
        <v>11.5717</v>
      </c>
      <c r="F145" s="158">
        <v>1.21E-2</v>
      </c>
      <c r="G145" s="158">
        <v>9.3399999999999997E-2</v>
      </c>
      <c r="H145" s="158">
        <v>9.7699999999999995E-2</v>
      </c>
      <c r="I145" s="158">
        <v>4.0599999999999997E-2</v>
      </c>
      <c r="J145" s="158">
        <v>0.20349999999999999</v>
      </c>
      <c r="K145" s="158">
        <v>0.69879999999999998</v>
      </c>
      <c r="L145" s="158">
        <v>1.2477</v>
      </c>
      <c r="M145" s="158">
        <v>2.0630000000000002</v>
      </c>
      <c r="N145" s="158">
        <v>2.9941</v>
      </c>
      <c r="O145" s="158">
        <v>3.91</v>
      </c>
      <c r="P145" s="158"/>
      <c r="Q145" s="158">
        <v>4.3159000000000001</v>
      </c>
      <c r="R145" s="158">
        <v>3.2923</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44777</v>
      </c>
      <c r="E146" s="158">
        <v>30.114599999999999</v>
      </c>
      <c r="F146" s="158">
        <v>2.7000000000000001E-3</v>
      </c>
      <c r="G146" s="158">
        <v>8.0100000000000005E-2</v>
      </c>
      <c r="H146" s="158">
        <v>0.10299999999999999</v>
      </c>
      <c r="I146" s="158">
        <v>4.6199999999999998E-2</v>
      </c>
      <c r="J146" s="158">
        <v>0.27139999999999997</v>
      </c>
      <c r="K146" s="158">
        <v>0.88070000000000004</v>
      </c>
      <c r="L146" s="158">
        <v>1.7922</v>
      </c>
      <c r="M146" s="158">
        <v>2.8803000000000001</v>
      </c>
      <c r="N146" s="158">
        <v>3.8405999999999998</v>
      </c>
      <c r="O146" s="158">
        <v>4.6599000000000004</v>
      </c>
      <c r="P146" s="158">
        <v>5.5411999999999999</v>
      </c>
      <c r="Q146" s="158">
        <v>6.5571000000000002</v>
      </c>
      <c r="R146" s="158">
        <v>4.2576000000000001</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44777</v>
      </c>
      <c r="E147" s="158">
        <v>28.739799999999999</v>
      </c>
      <c r="F147" s="158">
        <v>1.4E-3</v>
      </c>
      <c r="G147" s="158">
        <v>7.5600000000000001E-2</v>
      </c>
      <c r="H147" s="158">
        <v>9.2600000000000002E-2</v>
      </c>
      <c r="I147" s="158">
        <v>2.47E-2</v>
      </c>
      <c r="J147" s="158">
        <v>0.22389999999999999</v>
      </c>
      <c r="K147" s="158">
        <v>0.73499999999999999</v>
      </c>
      <c r="L147" s="158">
        <v>1.4992000000000001</v>
      </c>
      <c r="M147" s="158">
        <v>2.4300000000000002</v>
      </c>
      <c r="N147" s="158">
        <v>3.2290999999999999</v>
      </c>
      <c r="O147" s="158">
        <v>4.0776000000000003</v>
      </c>
      <c r="P147" s="158">
        <v>4.9827000000000004</v>
      </c>
      <c r="Q147" s="158">
        <v>6.7727000000000004</v>
      </c>
      <c r="R147" s="158">
        <v>3.657</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1.5525490196078429E-2</v>
      </c>
      <c r="G148" s="160">
        <v>9.3292156862745126E-2</v>
      </c>
      <c r="H148" s="160">
        <v>0.10206862745098039</v>
      </c>
      <c r="I148" s="160">
        <v>5.0013725490196066E-2</v>
      </c>
      <c r="J148" s="160">
        <v>0.24616862745098048</v>
      </c>
      <c r="K148" s="160">
        <v>0.78140980392156834</v>
      </c>
      <c r="L148" s="160">
        <v>1.6124666666666667</v>
      </c>
      <c r="M148" s="160">
        <v>2.5397431372549018</v>
      </c>
      <c r="N148" s="160">
        <v>3.3435568627450976</v>
      </c>
      <c r="O148" s="160">
        <v>4.0866644444444438</v>
      </c>
      <c r="P148" s="160">
        <v>4.9512114285714279</v>
      </c>
      <c r="Q148" s="160">
        <v>5.508939215686274</v>
      </c>
      <c r="R148" s="160">
        <v>3.6568795918367356</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1.26E-2</v>
      </c>
      <c r="G149" s="160">
        <v>9.5799999999999996E-2</v>
      </c>
      <c r="H149" s="160">
        <v>0.1081</v>
      </c>
      <c r="I149" s="160">
        <v>5.8200000000000002E-2</v>
      </c>
      <c r="J149" s="160">
        <v>0.25409999999999999</v>
      </c>
      <c r="K149" s="160">
        <v>0.78610000000000002</v>
      </c>
      <c r="L149" s="160">
        <v>1.6120000000000001</v>
      </c>
      <c r="M149" s="160">
        <v>2.5434999999999999</v>
      </c>
      <c r="N149" s="160">
        <v>3.423</v>
      </c>
      <c r="O149" s="160">
        <v>4.1692</v>
      </c>
      <c r="P149" s="160">
        <v>5.0328999999999997</v>
      </c>
      <c r="Q149" s="160">
        <v>5.8871000000000002</v>
      </c>
      <c r="R149" s="160">
        <v>3.6606000000000001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44777</v>
      </c>
      <c r="E152" s="158">
        <v>73.099999999999994</v>
      </c>
      <c r="F152" s="158">
        <v>-5.4699999999999999E-2</v>
      </c>
      <c r="G152" s="158">
        <v>-4.1000000000000002E-2</v>
      </c>
      <c r="H152" s="158">
        <v>1.1765000000000001</v>
      </c>
      <c r="I152" s="158">
        <v>1.9525999999999999</v>
      </c>
      <c r="J152" s="158">
        <v>4.7127999999999997</v>
      </c>
      <c r="K152" s="158">
        <v>2.8563000000000001</v>
      </c>
      <c r="L152" s="158">
        <v>9.5899999999999999E-2</v>
      </c>
      <c r="M152" s="158">
        <v>-1.1494</v>
      </c>
      <c r="N152" s="158">
        <v>2.1663000000000001</v>
      </c>
      <c r="O152" s="158">
        <v>12.0808</v>
      </c>
      <c r="P152" s="158">
        <v>8.0260999999999996</v>
      </c>
      <c r="Q152" s="158">
        <v>9.3345000000000002</v>
      </c>
      <c r="R152" s="158">
        <v>15.6442</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44777</v>
      </c>
      <c r="E153" s="158">
        <v>80.209999999999994</v>
      </c>
      <c r="F153" s="158">
        <v>-4.9799999999999997E-2</v>
      </c>
      <c r="G153" s="158">
        <v>-2.4899999999999999E-2</v>
      </c>
      <c r="H153" s="158">
        <v>1.1986000000000001</v>
      </c>
      <c r="I153" s="158">
        <v>2.0093999999999999</v>
      </c>
      <c r="J153" s="158">
        <v>4.8223000000000003</v>
      </c>
      <c r="K153" s="158">
        <v>3.1772999999999998</v>
      </c>
      <c r="L153" s="158">
        <v>0.76629999999999998</v>
      </c>
      <c r="M153" s="158">
        <v>-0.17419999999999999</v>
      </c>
      <c r="N153" s="158">
        <v>3.4967999999999999</v>
      </c>
      <c r="O153" s="158">
        <v>13.397600000000001</v>
      </c>
      <c r="P153" s="158">
        <v>9.2987000000000002</v>
      </c>
      <c r="Q153" s="158">
        <v>11.8584</v>
      </c>
      <c r="R153" s="158">
        <v>17.074400000000001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44777</v>
      </c>
      <c r="E154" s="158">
        <v>300.30700000000002</v>
      </c>
      <c r="F154" s="158">
        <v>-0.29089999999999999</v>
      </c>
      <c r="G154" s="158">
        <v>-0.1061</v>
      </c>
      <c r="H154" s="158">
        <v>1.5748</v>
      </c>
      <c r="I154" s="158">
        <v>2.7776000000000001</v>
      </c>
      <c r="J154" s="158">
        <v>6.7610000000000001</v>
      </c>
      <c r="K154" s="158">
        <v>4.7580999999999998</v>
      </c>
      <c r="L154" s="158">
        <v>4.8392999999999997</v>
      </c>
      <c r="M154" s="158">
        <v>5.6295999999999999</v>
      </c>
      <c r="N154" s="158">
        <v>12.706300000000001</v>
      </c>
      <c r="O154" s="158">
        <v>16.326599999999999</v>
      </c>
      <c r="P154" s="158">
        <v>11.4404</v>
      </c>
      <c r="Q154" s="158">
        <v>16.798999999999999</v>
      </c>
      <c r="R154" s="158">
        <v>30.348700000000001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44777</v>
      </c>
      <c r="E155" s="158">
        <v>300.30700000000002</v>
      </c>
      <c r="F155" s="158">
        <v>-0.29089999999999999</v>
      </c>
      <c r="G155" s="158">
        <v>-0.1061</v>
      </c>
      <c r="H155" s="158">
        <v>1.5748</v>
      </c>
      <c r="I155" s="158">
        <v>2.7776000000000001</v>
      </c>
      <c r="J155" s="158">
        <v>6.7610000000000001</v>
      </c>
      <c r="K155" s="158">
        <v>4.7580999999999998</v>
      </c>
      <c r="L155" s="158">
        <v>4.8392999999999997</v>
      </c>
      <c r="M155" s="158">
        <v>5.6295999999999999</v>
      </c>
      <c r="N155" s="158">
        <v>12.706300000000001</v>
      </c>
      <c r="O155" s="158">
        <v>16.326599999999999</v>
      </c>
      <c r="P155" s="158">
        <v>10.367100000000001</v>
      </c>
      <c r="Q155" s="158">
        <v>17.957999999999998</v>
      </c>
      <c r="R155" s="158">
        <v>30.348700000000001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44777</v>
      </c>
      <c r="E156" s="158">
        <v>318.64699999999999</v>
      </c>
      <c r="F156" s="158">
        <v>-0.28910000000000002</v>
      </c>
      <c r="G156" s="158">
        <v>-0.1003</v>
      </c>
      <c r="H156" s="158">
        <v>1.5892999999999999</v>
      </c>
      <c r="I156" s="158">
        <v>2.8069000000000002</v>
      </c>
      <c r="J156" s="158">
        <v>6.8310000000000004</v>
      </c>
      <c r="K156" s="158">
        <v>4.9465000000000003</v>
      </c>
      <c r="L156" s="158">
        <v>5.1894</v>
      </c>
      <c r="M156" s="158">
        <v>6.1474000000000002</v>
      </c>
      <c r="N156" s="158">
        <v>13.427</v>
      </c>
      <c r="O156" s="158">
        <v>17.038399999999999</v>
      </c>
      <c r="P156" s="158">
        <v>12.2181</v>
      </c>
      <c r="Q156" s="158">
        <v>13.583500000000001</v>
      </c>
      <c r="R156" s="158">
        <v>31.145499999999998</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44777</v>
      </c>
      <c r="E157" s="158">
        <v>318.64699999999999</v>
      </c>
      <c r="F157" s="158">
        <v>-0.28910000000000002</v>
      </c>
      <c r="G157" s="158">
        <v>-0.1003</v>
      </c>
      <c r="H157" s="158">
        <v>1.5892999999999999</v>
      </c>
      <c r="I157" s="158">
        <v>2.8069000000000002</v>
      </c>
      <c r="J157" s="158">
        <v>6.8310000000000004</v>
      </c>
      <c r="K157" s="158">
        <v>4.9465000000000003</v>
      </c>
      <c r="L157" s="158">
        <v>5.1894</v>
      </c>
      <c r="M157" s="158">
        <v>6.1474000000000002</v>
      </c>
      <c r="N157" s="158">
        <v>13.427</v>
      </c>
      <c r="O157" s="158">
        <v>17.038399999999999</v>
      </c>
      <c r="P157" s="158">
        <v>11.229100000000001</v>
      </c>
      <c r="Q157" s="158">
        <v>14.206300000000001</v>
      </c>
      <c r="R157" s="158">
        <v>31.145499999999998</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44777</v>
      </c>
      <c r="E158" s="158">
        <v>50.98</v>
      </c>
      <c r="F158" s="158">
        <v>1.9599999999999999E-2</v>
      </c>
      <c r="G158" s="158">
        <v>7.85E-2</v>
      </c>
      <c r="H158" s="158">
        <v>1.2110000000000001</v>
      </c>
      <c r="I158" s="158">
        <v>1.5538000000000001</v>
      </c>
      <c r="J158" s="158">
        <v>4.1257999999999999</v>
      </c>
      <c r="K158" s="158">
        <v>3.8077999999999999</v>
      </c>
      <c r="L158" s="158">
        <v>2.9275000000000002</v>
      </c>
      <c r="M158" s="158">
        <v>3.1566000000000001</v>
      </c>
      <c r="N158" s="158">
        <v>7.9855999999999998</v>
      </c>
      <c r="O158" s="158">
        <v>13.2418</v>
      </c>
      <c r="P158" s="158">
        <v>9.8177000000000003</v>
      </c>
      <c r="Q158" s="158">
        <v>11.001899999999999</v>
      </c>
      <c r="R158" s="158">
        <v>17.270499999999998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44777</v>
      </c>
      <c r="E159" s="158">
        <v>55.85</v>
      </c>
      <c r="F159" s="158">
        <v>3.5799999999999998E-2</v>
      </c>
      <c r="G159" s="158">
        <v>7.17E-2</v>
      </c>
      <c r="H159" s="158">
        <v>1.2325999999999999</v>
      </c>
      <c r="I159" s="158">
        <v>1.5824</v>
      </c>
      <c r="J159" s="158">
        <v>4.1783000000000001</v>
      </c>
      <c r="K159" s="158">
        <v>3.9843999999999999</v>
      </c>
      <c r="L159" s="158">
        <v>3.2728999999999999</v>
      </c>
      <c r="M159" s="158">
        <v>3.6562999999999999</v>
      </c>
      <c r="N159" s="158">
        <v>8.6998999999999995</v>
      </c>
      <c r="O159" s="158">
        <v>13.9162</v>
      </c>
      <c r="P159" s="158">
        <v>10.677899999999999</v>
      </c>
      <c r="Q159" s="158">
        <v>12.9991</v>
      </c>
      <c r="R159" s="158">
        <v>18.015599999999999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44777</v>
      </c>
      <c r="E160" s="158">
        <v>10.994999999999999</v>
      </c>
      <c r="F160" s="158">
        <v>-2.2700000000000001E-2</v>
      </c>
      <c r="G160" s="158">
        <v>0.1056</v>
      </c>
      <c r="H160" s="158">
        <v>0.90400000000000003</v>
      </c>
      <c r="I160" s="158">
        <v>1.5339</v>
      </c>
      <c r="J160" s="158">
        <v>3.3384</v>
      </c>
      <c r="K160" s="158">
        <v>1.8263</v>
      </c>
      <c r="L160" s="158">
        <v>-4.6978999999999997</v>
      </c>
      <c r="M160" s="158">
        <v>-3.7519</v>
      </c>
      <c r="N160" s="158">
        <v>3.2646000000000002</v>
      </c>
      <c r="O160" s="158"/>
      <c r="P160" s="158"/>
      <c r="Q160" s="158">
        <v>3.7235999999999998</v>
      </c>
      <c r="R160" s="158">
        <v>12.209199999999999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44777</v>
      </c>
      <c r="E161" s="158">
        <v>10.3985</v>
      </c>
      <c r="F161" s="158">
        <v>-2.7900000000000001E-2</v>
      </c>
      <c r="G161" s="158">
        <v>8.9499999999999996E-2</v>
      </c>
      <c r="H161" s="158">
        <v>0.86719999999999997</v>
      </c>
      <c r="I161" s="158">
        <v>1.4577</v>
      </c>
      <c r="J161" s="158">
        <v>3.1678999999999999</v>
      </c>
      <c r="K161" s="158">
        <v>1.3093999999999999</v>
      </c>
      <c r="L161" s="158">
        <v>-5.6680000000000001</v>
      </c>
      <c r="M161" s="158">
        <v>-5.258</v>
      </c>
      <c r="N161" s="158">
        <v>1.0956999999999999</v>
      </c>
      <c r="O161" s="158"/>
      <c r="P161" s="158"/>
      <c r="Q161" s="158">
        <v>1.5175000000000001</v>
      </c>
      <c r="R161" s="158">
        <v>9.8117000000000001</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44777</v>
      </c>
      <c r="E162" s="158">
        <v>15.279</v>
      </c>
      <c r="F162" s="158">
        <v>0.1179</v>
      </c>
      <c r="G162" s="158">
        <v>0.26910000000000001</v>
      </c>
      <c r="H162" s="158">
        <v>1.5350999999999999</v>
      </c>
      <c r="I162" s="158">
        <v>2.0640999999999998</v>
      </c>
      <c r="J162" s="158">
        <v>5.0609000000000002</v>
      </c>
      <c r="K162" s="158">
        <v>3.7764000000000002</v>
      </c>
      <c r="L162" s="158">
        <v>1.7108000000000001</v>
      </c>
      <c r="M162" s="158">
        <v>1.6498999999999999</v>
      </c>
      <c r="N162" s="158">
        <v>5.5617000000000001</v>
      </c>
      <c r="O162" s="158">
        <v>13.0871</v>
      </c>
      <c r="P162" s="158"/>
      <c r="Q162" s="158">
        <v>11.1631</v>
      </c>
      <c r="R162" s="158">
        <v>14.2905</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44777</v>
      </c>
      <c r="E163" s="158">
        <v>14.571999999999999</v>
      </c>
      <c r="F163" s="158">
        <v>0.1168</v>
      </c>
      <c r="G163" s="158">
        <v>0.26150000000000001</v>
      </c>
      <c r="H163" s="158">
        <v>1.5117</v>
      </c>
      <c r="I163" s="158">
        <v>2.0162</v>
      </c>
      <c r="J163" s="158">
        <v>4.9478</v>
      </c>
      <c r="K163" s="158">
        <v>3.4502000000000002</v>
      </c>
      <c r="L163" s="158">
        <v>1.0750999999999999</v>
      </c>
      <c r="M163" s="158">
        <v>0.67010000000000003</v>
      </c>
      <c r="N163" s="158">
        <v>4.1974</v>
      </c>
      <c r="O163" s="158">
        <v>11.726100000000001</v>
      </c>
      <c r="P163" s="158"/>
      <c r="Q163" s="158">
        <v>9.8559999999999999</v>
      </c>
      <c r="R163" s="158">
        <v>12.827199999999999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44777</v>
      </c>
      <c r="E164" s="158">
        <v>34.414000000000001</v>
      </c>
      <c r="F164" s="158">
        <v>0.18920000000000001</v>
      </c>
      <c r="G164" s="158">
        <v>0.1426</v>
      </c>
      <c r="H164" s="158">
        <v>1.4953000000000001</v>
      </c>
      <c r="I164" s="158">
        <v>1.7173</v>
      </c>
      <c r="J164" s="158">
        <v>4.2312000000000003</v>
      </c>
      <c r="K164" s="158">
        <v>2.2917000000000001</v>
      </c>
      <c r="L164" s="158">
        <v>0.91490000000000005</v>
      </c>
      <c r="M164" s="158">
        <v>-0.36480000000000001</v>
      </c>
      <c r="N164" s="158">
        <v>3.2523</v>
      </c>
      <c r="O164" s="158">
        <v>10.159700000000001</v>
      </c>
      <c r="P164" s="158">
        <v>8.4062000000000001</v>
      </c>
      <c r="Q164" s="158">
        <v>11.5793</v>
      </c>
      <c r="R164" s="158">
        <v>9.4535999999999998</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44777</v>
      </c>
      <c r="E165" s="158">
        <v>30.899000000000001</v>
      </c>
      <c r="F165" s="158">
        <v>0.18160000000000001</v>
      </c>
      <c r="G165" s="158">
        <v>0.12959999999999999</v>
      </c>
      <c r="H165" s="158">
        <v>1.4645999999999999</v>
      </c>
      <c r="I165" s="158">
        <v>1.6615</v>
      </c>
      <c r="J165" s="158">
        <v>4.1071</v>
      </c>
      <c r="K165" s="158">
        <v>1.9399</v>
      </c>
      <c r="L165" s="158">
        <v>0.23680000000000001</v>
      </c>
      <c r="M165" s="158">
        <v>-1.3819999999999999</v>
      </c>
      <c r="N165" s="158">
        <v>1.8357000000000001</v>
      </c>
      <c r="O165" s="158">
        <v>8.7155000000000005</v>
      </c>
      <c r="P165" s="158">
        <v>7.0715000000000003</v>
      </c>
      <c r="Q165" s="158">
        <v>10.3111</v>
      </c>
      <c r="R165" s="158">
        <v>7.9794</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44777</v>
      </c>
      <c r="E166" s="158">
        <v>123.6784</v>
      </c>
      <c r="F166" s="158">
        <v>0.1106</v>
      </c>
      <c r="G166" s="158">
        <v>-7.3000000000000001E-3</v>
      </c>
      <c r="H166" s="158">
        <v>1.4470000000000001</v>
      </c>
      <c r="I166" s="158">
        <v>1.9893000000000001</v>
      </c>
      <c r="J166" s="158">
        <v>5.0975999999999999</v>
      </c>
      <c r="K166" s="158">
        <v>4.3235999999999999</v>
      </c>
      <c r="L166" s="158">
        <v>1.764</v>
      </c>
      <c r="M166" s="158">
        <v>0.90780000000000005</v>
      </c>
      <c r="N166" s="158">
        <v>3.7320000000000002</v>
      </c>
      <c r="O166" s="158">
        <v>11.4833</v>
      </c>
      <c r="P166" s="158">
        <v>8.0001999999999995</v>
      </c>
      <c r="Q166" s="158">
        <v>15.2422</v>
      </c>
      <c r="R166" s="158">
        <v>16.370999999999999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44777</v>
      </c>
      <c r="E167" s="158">
        <v>135.11000000000001</v>
      </c>
      <c r="F167" s="158">
        <v>0.1145</v>
      </c>
      <c r="G167" s="158">
        <v>3.7000000000000002E-3</v>
      </c>
      <c r="H167" s="158">
        <v>1.4710000000000001</v>
      </c>
      <c r="I167" s="158">
        <v>2.0367000000000002</v>
      </c>
      <c r="J167" s="158">
        <v>5.2027999999999999</v>
      </c>
      <c r="K167" s="158">
        <v>4.6376999999999997</v>
      </c>
      <c r="L167" s="158">
        <v>2.4668999999999999</v>
      </c>
      <c r="M167" s="158">
        <v>1.9573</v>
      </c>
      <c r="N167" s="158">
        <v>5.1924999999999999</v>
      </c>
      <c r="O167" s="158">
        <v>13.030799999999999</v>
      </c>
      <c r="P167" s="158">
        <v>9.3460000000000001</v>
      </c>
      <c r="Q167" s="158">
        <v>12.1402</v>
      </c>
      <c r="R167" s="158">
        <v>18.009699999999999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44777</v>
      </c>
      <c r="E170" s="158">
        <v>15.768599999999999</v>
      </c>
      <c r="F170" s="158">
        <v>-3.5499999999999997E-2</v>
      </c>
      <c r="G170" s="158">
        <v>1.3299999999999999E-2</v>
      </c>
      <c r="H170" s="158">
        <v>1.1936</v>
      </c>
      <c r="I170" s="158">
        <v>1.8821000000000001</v>
      </c>
      <c r="J170" s="158">
        <v>4.9980000000000002</v>
      </c>
      <c r="K170" s="158">
        <v>3.1867999999999999</v>
      </c>
      <c r="L170" s="158">
        <v>2.1943999999999999</v>
      </c>
      <c r="M170" s="158">
        <v>2.8073999999999999</v>
      </c>
      <c r="N170" s="158">
        <v>7.5357000000000003</v>
      </c>
      <c r="O170" s="158">
        <v>15.0654</v>
      </c>
      <c r="P170" s="158"/>
      <c r="Q170" s="158">
        <v>13.821999999999999</v>
      </c>
      <c r="R170" s="158">
        <v>17.498200000000001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44777</v>
      </c>
      <c r="E171" s="158">
        <v>14.834</v>
      </c>
      <c r="F171" s="158">
        <v>-3.9800000000000002E-2</v>
      </c>
      <c r="G171" s="158">
        <v>6.9999999999999999E-4</v>
      </c>
      <c r="H171" s="158">
        <v>1.1640999999999999</v>
      </c>
      <c r="I171" s="158">
        <v>1.821</v>
      </c>
      <c r="J171" s="158">
        <v>4.8598999999999997</v>
      </c>
      <c r="K171" s="158">
        <v>2.7875999999999999</v>
      </c>
      <c r="L171" s="158">
        <v>1.3936999999999999</v>
      </c>
      <c r="M171" s="158">
        <v>1.5672999999999999</v>
      </c>
      <c r="N171" s="158">
        <v>5.7766000000000002</v>
      </c>
      <c r="O171" s="158">
        <v>13.1187</v>
      </c>
      <c r="P171" s="158"/>
      <c r="Q171" s="158">
        <v>11.8622</v>
      </c>
      <c r="R171" s="158">
        <v>15.5677</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44777</v>
      </c>
      <c r="E172" s="158">
        <v>15.69</v>
      </c>
      <c r="F172" s="158">
        <v>6.3799999999999996E-2</v>
      </c>
      <c r="G172" s="158">
        <v>0.12759999999999999</v>
      </c>
      <c r="H172" s="158">
        <v>1.4877</v>
      </c>
      <c r="I172" s="158">
        <v>2.2816000000000001</v>
      </c>
      <c r="J172" s="158">
        <v>4.9497999999999998</v>
      </c>
      <c r="K172" s="158">
        <v>3.496</v>
      </c>
      <c r="L172" s="158">
        <v>1.8169999999999999</v>
      </c>
      <c r="M172" s="158">
        <v>0.83550000000000002</v>
      </c>
      <c r="N172" s="158">
        <v>4.8796999999999997</v>
      </c>
      <c r="O172" s="158">
        <v>13.463800000000001</v>
      </c>
      <c r="P172" s="158"/>
      <c r="Q172" s="158">
        <v>10.287599999999999</v>
      </c>
      <c r="R172" s="158">
        <v>13.919600000000001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44777</v>
      </c>
      <c r="E173" s="158">
        <v>15.07</v>
      </c>
      <c r="F173" s="158">
        <v>0</v>
      </c>
      <c r="G173" s="158">
        <v>0.13289999999999999</v>
      </c>
      <c r="H173" s="158">
        <v>1.4132</v>
      </c>
      <c r="I173" s="158">
        <v>2.2387999999999999</v>
      </c>
      <c r="J173" s="158">
        <v>4.7983000000000002</v>
      </c>
      <c r="K173" s="158">
        <v>3.0779999999999998</v>
      </c>
      <c r="L173" s="158">
        <v>1.0730999999999999</v>
      </c>
      <c r="M173" s="158">
        <v>-0.26469999999999999</v>
      </c>
      <c r="N173" s="158">
        <v>3.4317000000000002</v>
      </c>
      <c r="O173" s="158">
        <v>12.337400000000001</v>
      </c>
      <c r="P173" s="158"/>
      <c r="Q173" s="158">
        <v>9.3252000000000006</v>
      </c>
      <c r="R173" s="158">
        <v>12.628500000000001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-2.2029999999999994E-2</v>
      </c>
      <c r="G174" s="160">
        <v>4.7015000000000008E-2</v>
      </c>
      <c r="H174" s="160">
        <v>1.35507</v>
      </c>
      <c r="I174" s="160">
        <v>2.0483699999999998</v>
      </c>
      <c r="J174" s="160">
        <v>4.9891449999999997</v>
      </c>
      <c r="K174" s="160">
        <v>3.4669300000000001</v>
      </c>
      <c r="L174" s="160">
        <v>1.5700399999999994</v>
      </c>
      <c r="M174" s="160">
        <v>1.4208600000000002</v>
      </c>
      <c r="N174" s="160">
        <v>6.2185400000000008</v>
      </c>
      <c r="O174" s="160">
        <v>13.419677777777776</v>
      </c>
      <c r="P174" s="160">
        <v>9.6582500000000007</v>
      </c>
      <c r="Q174" s="160">
        <v>11.428535</v>
      </c>
      <c r="R174" s="160">
        <v>17.577970000000001</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-1.1350000000000001E-2</v>
      </c>
      <c r="G175" s="160">
        <v>4.2499999999999996E-2</v>
      </c>
      <c r="H175" s="160">
        <v>1.4558</v>
      </c>
      <c r="I175" s="160">
        <v>1.99935</v>
      </c>
      <c r="J175" s="160">
        <v>4.9038500000000003</v>
      </c>
      <c r="K175" s="160">
        <v>3.4731000000000001</v>
      </c>
      <c r="L175" s="160">
        <v>1.7374000000000001</v>
      </c>
      <c r="M175" s="160">
        <v>1.2375499999999999</v>
      </c>
      <c r="N175" s="160">
        <v>5.0360999999999994</v>
      </c>
      <c r="O175" s="160">
        <v>13.180250000000001</v>
      </c>
      <c r="P175" s="160">
        <v>9.5818499999999993</v>
      </c>
      <c r="Q175" s="160">
        <v>11.71885</v>
      </c>
      <c r="R175" s="160">
        <v>16.0076</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44777</v>
      </c>
      <c r="E178" s="158">
        <v>298.34890000000001</v>
      </c>
      <c r="F178" s="158">
        <v>25.5625</v>
      </c>
      <c r="G178" s="158">
        <v>11.514900000000001</v>
      </c>
      <c r="H178" s="158">
        <v>13.277900000000001</v>
      </c>
      <c r="I178" s="158">
        <v>9.1374999999999993</v>
      </c>
      <c r="J178" s="158">
        <v>7.8738000000000001</v>
      </c>
      <c r="K178" s="158">
        <v>4.8720999999999997</v>
      </c>
      <c r="L178" s="158">
        <v>3.1844999999999999</v>
      </c>
      <c r="M178" s="158">
        <v>2.8576999999999999</v>
      </c>
      <c r="N178" s="158">
        <v>3.0937000000000001</v>
      </c>
      <c r="O178" s="158">
        <v>6.2386999999999997</v>
      </c>
      <c r="P178" s="158">
        <v>6.6969000000000003</v>
      </c>
      <c r="Q178" s="158">
        <v>7.9622999999999999</v>
      </c>
      <c r="R178" s="158">
        <v>3.9491999999999998</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44777</v>
      </c>
      <c r="E179" s="158">
        <v>306.57479999999998</v>
      </c>
      <c r="F179" s="158">
        <v>25.9253</v>
      </c>
      <c r="G179" s="158">
        <v>11.8657</v>
      </c>
      <c r="H179" s="158">
        <v>13.6302</v>
      </c>
      <c r="I179" s="158">
        <v>9.4893000000000001</v>
      </c>
      <c r="J179" s="158">
        <v>8.2258999999999993</v>
      </c>
      <c r="K179" s="158">
        <v>5.2241</v>
      </c>
      <c r="L179" s="158">
        <v>3.5341999999999998</v>
      </c>
      <c r="M179" s="158">
        <v>3.2054999999999998</v>
      </c>
      <c r="N179" s="158">
        <v>3.4422999999999999</v>
      </c>
      <c r="O179" s="158">
        <v>6.5911</v>
      </c>
      <c r="P179" s="158">
        <v>7.0340999999999996</v>
      </c>
      <c r="Q179" s="158">
        <v>8.7197999999999993</v>
      </c>
      <c r="R179" s="158">
        <v>4.3005000000000004</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44777</v>
      </c>
      <c r="E180" s="158">
        <v>2210.3368999999998</v>
      </c>
      <c r="F180" s="158">
        <v>15.3605</v>
      </c>
      <c r="G180" s="158">
        <v>11.849399999999999</v>
      </c>
      <c r="H180" s="158">
        <v>10.9626</v>
      </c>
      <c r="I180" s="158">
        <v>7.1860999999999997</v>
      </c>
      <c r="J180" s="158">
        <v>6.0570000000000004</v>
      </c>
      <c r="K180" s="158">
        <v>4.4231999999999996</v>
      </c>
      <c r="L180" s="158">
        <v>3.7174</v>
      </c>
      <c r="M180" s="158">
        <v>3.5680999999999998</v>
      </c>
      <c r="N180" s="158">
        <v>3.4491999999999998</v>
      </c>
      <c r="O180" s="158">
        <v>6.3863000000000003</v>
      </c>
      <c r="P180" s="158">
        <v>7.3343999999999996</v>
      </c>
      <c r="Q180" s="158">
        <v>8.0367999999999995</v>
      </c>
      <c r="R180" s="158">
        <v>4.1464999999999996</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44777</v>
      </c>
      <c r="E181" s="158">
        <v>2161.34</v>
      </c>
      <c r="F181" s="158">
        <v>15.07</v>
      </c>
      <c r="G181" s="158">
        <v>11.5588</v>
      </c>
      <c r="H181" s="158">
        <v>10.6716</v>
      </c>
      <c r="I181" s="158">
        <v>6.8949999999999996</v>
      </c>
      <c r="J181" s="158">
        <v>5.7652999999999999</v>
      </c>
      <c r="K181" s="158">
        <v>4.1298000000000004</v>
      </c>
      <c r="L181" s="158">
        <v>3.4220999999999999</v>
      </c>
      <c r="M181" s="158">
        <v>3.2705000000000002</v>
      </c>
      <c r="N181" s="158">
        <v>3.1496</v>
      </c>
      <c r="O181" s="158">
        <v>6.0678999999999998</v>
      </c>
      <c r="P181" s="158">
        <v>7.0292000000000003</v>
      </c>
      <c r="Q181" s="158">
        <v>7.8796999999999997</v>
      </c>
      <c r="R181" s="158">
        <v>3.8355999999999999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44777</v>
      </c>
      <c r="E182" s="158">
        <v>10.428599999999999</v>
      </c>
      <c r="F182" s="158">
        <v>15.0562</v>
      </c>
      <c r="G182" s="158">
        <v>10.392200000000001</v>
      </c>
      <c r="H182" s="158">
        <v>10.571400000000001</v>
      </c>
      <c r="I182" s="158">
        <v>8.7039000000000009</v>
      </c>
      <c r="J182" s="158">
        <v>7.3619000000000003</v>
      </c>
      <c r="K182" s="158">
        <v>3.4537</v>
      </c>
      <c r="L182" s="158">
        <v>1.0985</v>
      </c>
      <c r="M182" s="158">
        <v>1.4005000000000001</v>
      </c>
      <c r="N182" s="158">
        <v>1.7276</v>
      </c>
      <c r="O182" s="158"/>
      <c r="P182" s="158"/>
      <c r="Q182" s="158">
        <v>2.6078999999999999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44777</v>
      </c>
      <c r="E183" s="158">
        <v>10.358000000000001</v>
      </c>
      <c r="F183" s="158">
        <v>14.8062</v>
      </c>
      <c r="G183" s="158">
        <v>9.9923999999999999</v>
      </c>
      <c r="H183" s="158">
        <v>10.188700000000001</v>
      </c>
      <c r="I183" s="158">
        <v>8.2820999999999998</v>
      </c>
      <c r="J183" s="158">
        <v>6.9520999999999997</v>
      </c>
      <c r="K183" s="158">
        <v>3.0413999999999999</v>
      </c>
      <c r="L183" s="158">
        <v>0.68759999999999999</v>
      </c>
      <c r="M183" s="158">
        <v>0.98860000000000003</v>
      </c>
      <c r="N183" s="158">
        <v>1.3106</v>
      </c>
      <c r="O183" s="158"/>
      <c r="P183" s="158"/>
      <c r="Q183" s="158">
        <v>2.1812</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44777</v>
      </c>
      <c r="E184" s="158">
        <v>20.118300000000001</v>
      </c>
      <c r="F184" s="158">
        <v>41.7759</v>
      </c>
      <c r="G184" s="158">
        <v>17.927199999999999</v>
      </c>
      <c r="H184" s="158">
        <v>16.8231</v>
      </c>
      <c r="I184" s="158">
        <v>12.3172</v>
      </c>
      <c r="J184" s="158">
        <v>8.6902000000000008</v>
      </c>
      <c r="K184" s="158">
        <v>4.8021000000000003</v>
      </c>
      <c r="L184" s="158">
        <v>2.9679000000000002</v>
      </c>
      <c r="M184" s="158">
        <v>2.9129</v>
      </c>
      <c r="N184" s="158">
        <v>2.9053</v>
      </c>
      <c r="O184" s="158">
        <v>6.4358000000000004</v>
      </c>
      <c r="P184" s="158">
        <v>6.7736000000000001</v>
      </c>
      <c r="Q184" s="158">
        <v>8.1776999999999997</v>
      </c>
      <c r="R184" s="158">
        <v>3.8237999999999999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44777</v>
      </c>
      <c r="E185" s="158">
        <v>19.578399999999998</v>
      </c>
      <c r="F185" s="158">
        <v>41.434399999999997</v>
      </c>
      <c r="G185" s="158">
        <v>17.674299999999999</v>
      </c>
      <c r="H185" s="158">
        <v>16.564800000000002</v>
      </c>
      <c r="I185" s="158">
        <v>12.053599999999999</v>
      </c>
      <c r="J185" s="158">
        <v>8.4374000000000002</v>
      </c>
      <c r="K185" s="158">
        <v>4.5481999999999996</v>
      </c>
      <c r="L185" s="158">
        <v>2.7088000000000001</v>
      </c>
      <c r="M185" s="158">
        <v>2.6509</v>
      </c>
      <c r="N185" s="158">
        <v>2.6434000000000002</v>
      </c>
      <c r="O185" s="158">
        <v>6.1562000000000001</v>
      </c>
      <c r="P185" s="158">
        <v>6.4782000000000002</v>
      </c>
      <c r="Q185" s="158">
        <v>7.8472999999999997</v>
      </c>
      <c r="R185" s="158">
        <v>3.5605000000000002</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44777</v>
      </c>
      <c r="E186" s="158">
        <v>20.5411</v>
      </c>
      <c r="F186" s="158">
        <v>69.431899999999999</v>
      </c>
      <c r="G186" s="158">
        <v>40.649299999999997</v>
      </c>
      <c r="H186" s="158">
        <v>32.156399999999998</v>
      </c>
      <c r="I186" s="158">
        <v>22.5961</v>
      </c>
      <c r="J186" s="158">
        <v>16.200800000000001</v>
      </c>
      <c r="K186" s="158">
        <v>10.966200000000001</v>
      </c>
      <c r="L186" s="158">
        <v>3.6573000000000002</v>
      </c>
      <c r="M186" s="158">
        <v>1.9276</v>
      </c>
      <c r="N186" s="158">
        <v>3.4134000000000002</v>
      </c>
      <c r="O186" s="158">
        <v>7.1619000000000002</v>
      </c>
      <c r="P186" s="158">
        <v>7.7770999999999999</v>
      </c>
      <c r="Q186" s="158">
        <v>8.4283000000000001</v>
      </c>
      <c r="R186" s="158">
        <v>3.8285</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44777</v>
      </c>
      <c r="E187" s="158">
        <v>20.0076</v>
      </c>
      <c r="F187" s="158">
        <v>69.089299999999994</v>
      </c>
      <c r="G187" s="158">
        <v>40.267600000000002</v>
      </c>
      <c r="H187" s="158">
        <v>31.831800000000001</v>
      </c>
      <c r="I187" s="158">
        <v>22.249400000000001</v>
      </c>
      <c r="J187" s="158">
        <v>15.846500000000001</v>
      </c>
      <c r="K187" s="158">
        <v>10.6303</v>
      </c>
      <c r="L187" s="158">
        <v>3.335</v>
      </c>
      <c r="M187" s="158">
        <v>1.6097999999999999</v>
      </c>
      <c r="N187" s="158">
        <v>3.0910000000000002</v>
      </c>
      <c r="O187" s="158">
        <v>6.8064999999999998</v>
      </c>
      <c r="P187" s="158">
        <v>7.4592999999999998</v>
      </c>
      <c r="Q187" s="158">
        <v>8.1080000000000005</v>
      </c>
      <c r="R187" s="158">
        <v>3.4950000000000001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44777</v>
      </c>
      <c r="E188" s="158">
        <v>18.37</v>
      </c>
      <c r="F188" s="158">
        <v>55.918399999999998</v>
      </c>
      <c r="G188" s="158">
        <v>24.289000000000001</v>
      </c>
      <c r="H188" s="158">
        <v>22.921700000000001</v>
      </c>
      <c r="I188" s="158">
        <v>17.042200000000001</v>
      </c>
      <c r="J188" s="158">
        <v>11.037100000000001</v>
      </c>
      <c r="K188" s="158">
        <v>5.4071999999999996</v>
      </c>
      <c r="L188" s="158">
        <v>3.2402000000000002</v>
      </c>
      <c r="M188" s="158">
        <v>2.9197000000000002</v>
      </c>
      <c r="N188" s="158">
        <v>3.0488</v>
      </c>
      <c r="O188" s="158">
        <v>5.9490999999999996</v>
      </c>
      <c r="P188" s="158">
        <v>6.7882999999999996</v>
      </c>
      <c r="Q188" s="158">
        <v>7.6189999999999998</v>
      </c>
      <c r="R188" s="158">
        <v>3.6629999999999998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44777</v>
      </c>
      <c r="E189" s="158">
        <v>19.005700000000001</v>
      </c>
      <c r="F189" s="158">
        <v>56.164200000000001</v>
      </c>
      <c r="G189" s="158">
        <v>24.696100000000001</v>
      </c>
      <c r="H189" s="158">
        <v>23.258700000000001</v>
      </c>
      <c r="I189" s="158">
        <v>17.3996</v>
      </c>
      <c r="J189" s="158">
        <v>11.3904</v>
      </c>
      <c r="K189" s="158">
        <v>5.7603999999999997</v>
      </c>
      <c r="L189" s="158">
        <v>3.5897000000000001</v>
      </c>
      <c r="M189" s="158">
        <v>3.2673000000000001</v>
      </c>
      <c r="N189" s="158">
        <v>3.4009</v>
      </c>
      <c r="O189" s="158">
        <v>6.2954999999999997</v>
      </c>
      <c r="P189" s="158">
        <v>7.1620999999999997</v>
      </c>
      <c r="Q189" s="158">
        <v>8.0618999999999996</v>
      </c>
      <c r="R189" s="158">
        <v>4.0048000000000004</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44777</v>
      </c>
      <c r="E190" s="158">
        <v>19.259</v>
      </c>
      <c r="F190" s="158">
        <v>27.1218</v>
      </c>
      <c r="G190" s="158">
        <v>15.1807</v>
      </c>
      <c r="H190" s="158">
        <v>14.0624</v>
      </c>
      <c r="I190" s="158">
        <v>9.1152999999999995</v>
      </c>
      <c r="J190" s="158">
        <v>7.7229000000000001</v>
      </c>
      <c r="K190" s="158">
        <v>4.9916</v>
      </c>
      <c r="L190" s="158">
        <v>3.2795999999999998</v>
      </c>
      <c r="M190" s="158">
        <v>2.7374999999999998</v>
      </c>
      <c r="N190" s="158">
        <v>3.2709999999999999</v>
      </c>
      <c r="O190" s="158">
        <v>6.7462</v>
      </c>
      <c r="P190" s="158">
        <v>7.0206999999999997</v>
      </c>
      <c r="Q190" s="158">
        <v>8.1507000000000005</v>
      </c>
      <c r="R190" s="158">
        <v>4.4142999999999999</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44777</v>
      </c>
      <c r="E191" s="158">
        <v>18.712800000000001</v>
      </c>
      <c r="F191" s="158">
        <v>26.546600000000002</v>
      </c>
      <c r="G191" s="158">
        <v>14.7118</v>
      </c>
      <c r="H191" s="158">
        <v>13.633599999999999</v>
      </c>
      <c r="I191" s="158">
        <v>8.6807999999999996</v>
      </c>
      <c r="J191" s="158">
        <v>7.2933000000000003</v>
      </c>
      <c r="K191" s="158">
        <v>4.5613999999999999</v>
      </c>
      <c r="L191" s="158">
        <v>2.8523999999999998</v>
      </c>
      <c r="M191" s="158">
        <v>2.2985000000000002</v>
      </c>
      <c r="N191" s="158">
        <v>2.8203999999999998</v>
      </c>
      <c r="O191" s="158">
        <v>6.2683999999999997</v>
      </c>
      <c r="P191" s="158">
        <v>6.5410000000000004</v>
      </c>
      <c r="Q191" s="158">
        <v>7.7793000000000001</v>
      </c>
      <c r="R191" s="158">
        <v>3.9478</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44777</v>
      </c>
      <c r="E192" s="158">
        <v>26.352399999999999</v>
      </c>
      <c r="F192" s="158">
        <v>4.9869000000000003</v>
      </c>
      <c r="G192" s="158">
        <v>0.4617</v>
      </c>
      <c r="H192" s="158">
        <v>6.8353999999999999</v>
      </c>
      <c r="I192" s="158">
        <v>7.9288999999999996</v>
      </c>
      <c r="J192" s="158">
        <v>7.7081999999999997</v>
      </c>
      <c r="K192" s="158">
        <v>5.1624999999999996</v>
      </c>
      <c r="L192" s="158">
        <v>4.1006999999999998</v>
      </c>
      <c r="M192" s="158">
        <v>2.5648</v>
      </c>
      <c r="N192" s="158">
        <v>3.3475999999999999</v>
      </c>
      <c r="O192" s="158">
        <v>5.9919000000000002</v>
      </c>
      <c r="P192" s="158">
        <v>6.1905999999999999</v>
      </c>
      <c r="Q192" s="158">
        <v>7.9954999999999998</v>
      </c>
      <c r="R192" s="158">
        <v>4.1365999999999996</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44777</v>
      </c>
      <c r="E193" s="158">
        <v>27.186499999999999</v>
      </c>
      <c r="F193" s="158">
        <v>5.3711000000000002</v>
      </c>
      <c r="G193" s="158">
        <v>0.89510000000000001</v>
      </c>
      <c r="H193" s="158">
        <v>7.2792000000000003</v>
      </c>
      <c r="I193" s="158">
        <v>8.3698999999999995</v>
      </c>
      <c r="J193" s="158">
        <v>8.1593</v>
      </c>
      <c r="K193" s="158">
        <v>5.6165000000000003</v>
      </c>
      <c r="L193" s="158">
        <v>4.5602999999999998</v>
      </c>
      <c r="M193" s="158">
        <v>3.0247000000000002</v>
      </c>
      <c r="N193" s="158">
        <v>3.8144</v>
      </c>
      <c r="O193" s="158">
        <v>6.4720000000000004</v>
      </c>
      <c r="P193" s="158">
        <v>6.6428000000000003</v>
      </c>
      <c r="Q193" s="158">
        <v>8.2739999999999991</v>
      </c>
      <c r="R193" s="158">
        <v>4.6083999999999996</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44777</v>
      </c>
      <c r="E194" s="158">
        <v>20.534099999999999</v>
      </c>
      <c r="F194" s="158">
        <v>9.0677000000000003</v>
      </c>
      <c r="G194" s="158">
        <v>7.9447999999999999</v>
      </c>
      <c r="H194" s="158">
        <v>8.75</v>
      </c>
      <c r="I194" s="158">
        <v>6.2362000000000002</v>
      </c>
      <c r="J194" s="158">
        <v>5.7214999999999998</v>
      </c>
      <c r="K194" s="158">
        <v>3.7229999999999999</v>
      </c>
      <c r="L194" s="158">
        <v>2.9575</v>
      </c>
      <c r="M194" s="158">
        <v>3.0348999999999999</v>
      </c>
      <c r="N194" s="158">
        <v>3.0141</v>
      </c>
      <c r="O194" s="158">
        <v>6.7240000000000002</v>
      </c>
      <c r="P194" s="158">
        <v>7.3856999999999999</v>
      </c>
      <c r="Q194" s="158">
        <v>7.9404000000000003</v>
      </c>
      <c r="R194" s="158">
        <v>4.0670000000000002</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44777</v>
      </c>
      <c r="E195" s="158">
        <v>20.127700000000001</v>
      </c>
      <c r="F195" s="158">
        <v>8.7065000000000001</v>
      </c>
      <c r="G195" s="158">
        <v>7.6211000000000002</v>
      </c>
      <c r="H195" s="158">
        <v>8.4330999999999996</v>
      </c>
      <c r="I195" s="158">
        <v>5.9329999999999998</v>
      </c>
      <c r="J195" s="158">
        <v>5.4183000000000003</v>
      </c>
      <c r="K195" s="158">
        <v>3.4175</v>
      </c>
      <c r="L195" s="158">
        <v>2.6472000000000002</v>
      </c>
      <c r="M195" s="158">
        <v>2.7202999999999999</v>
      </c>
      <c r="N195" s="158">
        <v>2.6943999999999999</v>
      </c>
      <c r="O195" s="158">
        <v>6.3743999999999996</v>
      </c>
      <c r="P195" s="158">
        <v>7.0641999999999996</v>
      </c>
      <c r="Q195" s="158">
        <v>7.7115</v>
      </c>
      <c r="R195" s="158">
        <v>3.7332999999999998</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44777</v>
      </c>
      <c r="E198" s="158">
        <v>1848.74</v>
      </c>
      <c r="F198" s="158">
        <v>43.049399999999999</v>
      </c>
      <c r="G198" s="158">
        <v>20.489000000000001</v>
      </c>
      <c r="H198" s="158">
        <v>18.263300000000001</v>
      </c>
      <c r="I198" s="158">
        <v>12.2555</v>
      </c>
      <c r="J198" s="158">
        <v>8.9626999999999999</v>
      </c>
      <c r="K198" s="158">
        <v>6.1769999999999996</v>
      </c>
      <c r="L198" s="158">
        <v>0.6865</v>
      </c>
      <c r="M198" s="158">
        <v>-0.53259999999999996</v>
      </c>
      <c r="N198" s="158">
        <v>1.0242</v>
      </c>
      <c r="O198" s="158">
        <v>4.8632999999999997</v>
      </c>
      <c r="P198" s="158">
        <v>5.9069000000000003</v>
      </c>
      <c r="Q198" s="158">
        <v>6.6085000000000003</v>
      </c>
      <c r="R198" s="158">
        <v>1.9698</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44777</v>
      </c>
      <c r="E199" s="158">
        <v>1959.0798</v>
      </c>
      <c r="F199" s="158">
        <v>43.471699999999998</v>
      </c>
      <c r="G199" s="158">
        <v>20.910900000000002</v>
      </c>
      <c r="H199" s="158">
        <v>18.6859</v>
      </c>
      <c r="I199" s="158">
        <v>12.678699999999999</v>
      </c>
      <c r="J199" s="158">
        <v>9.3870000000000005</v>
      </c>
      <c r="K199" s="158">
        <v>6.6048</v>
      </c>
      <c r="L199" s="158">
        <v>1.1093</v>
      </c>
      <c r="M199" s="158">
        <v>-0.11310000000000001</v>
      </c>
      <c r="N199" s="158">
        <v>1.4499</v>
      </c>
      <c r="O199" s="158">
        <v>5.3205</v>
      </c>
      <c r="P199" s="158">
        <v>6.3537999999999997</v>
      </c>
      <c r="Q199" s="158">
        <v>7.2190000000000003</v>
      </c>
      <c r="R199" s="158">
        <v>2.3986000000000001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44777</v>
      </c>
      <c r="E200" s="158">
        <v>10.8193</v>
      </c>
      <c r="F200" s="158">
        <v>25.657399999999999</v>
      </c>
      <c r="G200" s="158">
        <v>17.568100000000001</v>
      </c>
      <c r="H200" s="158">
        <v>14.692299999999999</v>
      </c>
      <c r="I200" s="158">
        <v>11.0105</v>
      </c>
      <c r="J200" s="158">
        <v>8.1085999999999991</v>
      </c>
      <c r="K200" s="158">
        <v>5.6116999999999999</v>
      </c>
      <c r="L200" s="158">
        <v>4.7054999999999998</v>
      </c>
      <c r="M200" s="158">
        <v>4.1384999999999996</v>
      </c>
      <c r="N200" s="158">
        <v>4.0928000000000004</v>
      </c>
      <c r="O200" s="158"/>
      <c r="P200" s="158"/>
      <c r="Q200" s="158">
        <v>4.5140000000000002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44777</v>
      </c>
      <c r="E201" s="158">
        <v>10.713800000000001</v>
      </c>
      <c r="F201" s="158">
        <v>25.227900000000002</v>
      </c>
      <c r="G201" s="158">
        <v>17.058</v>
      </c>
      <c r="H201" s="158">
        <v>14.1523</v>
      </c>
      <c r="I201" s="158">
        <v>10.456899999999999</v>
      </c>
      <c r="J201" s="158">
        <v>7.5541999999999998</v>
      </c>
      <c r="K201" s="158">
        <v>5.0552999999999999</v>
      </c>
      <c r="L201" s="158">
        <v>4.1473000000000004</v>
      </c>
      <c r="M201" s="158">
        <v>3.5762</v>
      </c>
      <c r="N201" s="158">
        <v>3.524</v>
      </c>
      <c r="O201" s="158"/>
      <c r="P201" s="158"/>
      <c r="Q201" s="158">
        <v>3.9413999999999998</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44777</v>
      </c>
      <c r="E202" s="158">
        <v>52.9651</v>
      </c>
      <c r="F202" s="158">
        <v>21.168700000000001</v>
      </c>
      <c r="G202" s="158">
        <v>4.8948</v>
      </c>
      <c r="H202" s="158">
        <v>8.5692000000000004</v>
      </c>
      <c r="I202" s="158">
        <v>9.4704999999999995</v>
      </c>
      <c r="J202" s="158">
        <v>8.734</v>
      </c>
      <c r="K202" s="158">
        <v>5.0983999999999998</v>
      </c>
      <c r="L202" s="158">
        <v>2.5253999999999999</v>
      </c>
      <c r="M202" s="158">
        <v>2.1423000000000001</v>
      </c>
      <c r="N202" s="158">
        <v>3.1032999999999999</v>
      </c>
      <c r="O202" s="158">
        <v>6.2274000000000003</v>
      </c>
      <c r="P202" s="158">
        <v>6.7944000000000004</v>
      </c>
      <c r="Q202" s="158">
        <v>7.3148</v>
      </c>
      <c r="R202" s="158">
        <v>3.8443000000000001</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44777</v>
      </c>
      <c r="E203" s="158">
        <v>54.534599999999998</v>
      </c>
      <c r="F203" s="158">
        <v>21.497199999999999</v>
      </c>
      <c r="G203" s="158">
        <v>5.3121</v>
      </c>
      <c r="H203" s="158">
        <v>8.9937000000000005</v>
      </c>
      <c r="I203" s="158">
        <v>9.9001000000000001</v>
      </c>
      <c r="J203" s="158">
        <v>9.1646000000000001</v>
      </c>
      <c r="K203" s="158">
        <v>5.5218999999999996</v>
      </c>
      <c r="L203" s="158">
        <v>2.9451999999999998</v>
      </c>
      <c r="M203" s="158">
        <v>2.5590999999999999</v>
      </c>
      <c r="N203" s="158">
        <v>3.524</v>
      </c>
      <c r="O203" s="158">
        <v>6.6341999999999999</v>
      </c>
      <c r="P203" s="158">
        <v>7.1879</v>
      </c>
      <c r="Q203" s="158">
        <v>8.3207000000000004</v>
      </c>
      <c r="R203" s="158">
        <v>4.2713000000000001</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44777</v>
      </c>
      <c r="E204" s="158">
        <v>20.856999999999999</v>
      </c>
      <c r="F204" s="158">
        <v>68.729600000000005</v>
      </c>
      <c r="G204" s="158">
        <v>28.6508</v>
      </c>
      <c r="H204" s="158">
        <v>25.095400000000001</v>
      </c>
      <c r="I204" s="158">
        <v>17.567699999999999</v>
      </c>
      <c r="J204" s="158">
        <v>14.654400000000001</v>
      </c>
      <c r="K204" s="158">
        <v>6.5214999999999996</v>
      </c>
      <c r="L204" s="158">
        <v>0.87590000000000001</v>
      </c>
      <c r="M204" s="158">
        <v>1.159</v>
      </c>
      <c r="N204" s="158">
        <v>1.488</v>
      </c>
      <c r="O204" s="158">
        <v>5.9843999999999999</v>
      </c>
      <c r="P204" s="158">
        <v>6.4837999999999996</v>
      </c>
      <c r="Q204" s="158">
        <v>7.6829999999999998</v>
      </c>
      <c r="R204" s="158">
        <v>3.2753999999999999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44777</v>
      </c>
      <c r="E205" s="158">
        <v>20.020600000000002</v>
      </c>
      <c r="F205" s="158">
        <v>68.312399999999997</v>
      </c>
      <c r="G205" s="158">
        <v>28.324200000000001</v>
      </c>
      <c r="H205" s="158">
        <v>24.7026</v>
      </c>
      <c r="I205" s="158">
        <v>17.184799999999999</v>
      </c>
      <c r="J205" s="158">
        <v>14.2677</v>
      </c>
      <c r="K205" s="158">
        <v>6.1355000000000004</v>
      </c>
      <c r="L205" s="158">
        <v>0.49480000000000002</v>
      </c>
      <c r="M205" s="158">
        <v>0.77629999999999999</v>
      </c>
      <c r="N205" s="158">
        <v>1.1029</v>
      </c>
      <c r="O205" s="158">
        <v>5.5721999999999996</v>
      </c>
      <c r="P205" s="158">
        <v>6.0514999999999999</v>
      </c>
      <c r="Q205" s="158">
        <v>4.7750000000000004</v>
      </c>
      <c r="R205" s="158">
        <v>2.8772000000000002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44777</v>
      </c>
      <c r="E206" s="158">
        <v>28.515499999999999</v>
      </c>
      <c r="F206" s="158">
        <v>25.874400000000001</v>
      </c>
      <c r="G206" s="158">
        <v>13.326599999999999</v>
      </c>
      <c r="H206" s="158">
        <v>12.8683</v>
      </c>
      <c r="I206" s="158">
        <v>8.4847000000000001</v>
      </c>
      <c r="J206" s="158">
        <v>6.6228999999999996</v>
      </c>
      <c r="K206" s="158">
        <v>3.7669000000000001</v>
      </c>
      <c r="L206" s="158">
        <v>2.6516999999999999</v>
      </c>
      <c r="M206" s="158">
        <v>2.5198999999999998</v>
      </c>
      <c r="N206" s="158">
        <v>2.4929999999999999</v>
      </c>
      <c r="O206" s="158">
        <v>5.0468999999999999</v>
      </c>
      <c r="P206" s="158">
        <v>6.28</v>
      </c>
      <c r="Q206" s="158">
        <v>7.141</v>
      </c>
      <c r="R206" s="158">
        <v>2.9403000000000001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44777</v>
      </c>
      <c r="E207" s="158">
        <v>30.2956</v>
      </c>
      <c r="F207" s="158">
        <v>26.4041</v>
      </c>
      <c r="G207" s="158">
        <v>13.870900000000001</v>
      </c>
      <c r="H207" s="158">
        <v>13.4076</v>
      </c>
      <c r="I207" s="158">
        <v>9.0327000000000002</v>
      </c>
      <c r="J207" s="158">
        <v>7.1711</v>
      </c>
      <c r="K207" s="158">
        <v>4.3223000000000003</v>
      </c>
      <c r="L207" s="158">
        <v>3.2094</v>
      </c>
      <c r="M207" s="158">
        <v>3.0817000000000001</v>
      </c>
      <c r="N207" s="158">
        <v>3.0581999999999998</v>
      </c>
      <c r="O207" s="158">
        <v>5.6197999999999997</v>
      </c>
      <c r="P207" s="158">
        <v>6.8863000000000003</v>
      </c>
      <c r="Q207" s="158">
        <v>7.4786000000000001</v>
      </c>
      <c r="R207" s="158">
        <v>3.5043000000000002</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44777</v>
      </c>
      <c r="E208" s="158">
        <v>10.726800000000001</v>
      </c>
      <c r="F208" s="158">
        <v>32.695099999999996</v>
      </c>
      <c r="G208" s="158">
        <v>17.037299999999998</v>
      </c>
      <c r="H208" s="158">
        <v>15.357200000000001</v>
      </c>
      <c r="I208" s="158">
        <v>11.8414</v>
      </c>
      <c r="J208" s="158">
        <v>8.4016000000000002</v>
      </c>
      <c r="K208" s="158">
        <v>4.2088000000000001</v>
      </c>
      <c r="L208" s="158">
        <v>2.0606</v>
      </c>
      <c r="M208" s="158">
        <v>2.3828</v>
      </c>
      <c r="N208" s="158">
        <v>2.6065999999999998</v>
      </c>
      <c r="O208" s="158"/>
      <c r="P208" s="158"/>
      <c r="Q208" s="158">
        <v>3.5163000000000002</v>
      </c>
      <c r="R208" s="158">
        <v>3.5004</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44777</v>
      </c>
      <c r="E209" s="158">
        <v>10.630599999999999</v>
      </c>
      <c r="F209" s="158">
        <v>32.3033</v>
      </c>
      <c r="G209" s="158">
        <v>16.617799999999999</v>
      </c>
      <c r="H209" s="158">
        <v>14.9046</v>
      </c>
      <c r="I209" s="158">
        <v>11.4047</v>
      </c>
      <c r="J209" s="158">
        <v>7.984</v>
      </c>
      <c r="K209" s="158">
        <v>3.7751000000000001</v>
      </c>
      <c r="L209" s="158">
        <v>1.6137999999999999</v>
      </c>
      <c r="M209" s="158">
        <v>1.9414</v>
      </c>
      <c r="N209" s="158">
        <v>2.1602999999999999</v>
      </c>
      <c r="O209" s="158"/>
      <c r="P209" s="158"/>
      <c r="Q209" s="158">
        <v>3.0579999999999998</v>
      </c>
      <c r="R209" s="158">
        <v>3.0434999999999999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44777</v>
      </c>
      <c r="E210" s="158">
        <v>16.897500000000001</v>
      </c>
      <c r="F210" s="158">
        <v>36.109099999999998</v>
      </c>
      <c r="G210" s="158">
        <v>19.110700000000001</v>
      </c>
      <c r="H210" s="158">
        <v>15.8164</v>
      </c>
      <c r="I210" s="158">
        <v>11.343299999999999</v>
      </c>
      <c r="J210" s="158">
        <v>8.7749000000000006</v>
      </c>
      <c r="K210" s="158">
        <v>4.3292999999999999</v>
      </c>
      <c r="L210" s="158">
        <v>2.4032</v>
      </c>
      <c r="M210" s="158">
        <v>2.2942999999999998</v>
      </c>
      <c r="N210" s="158">
        <v>2.7290999999999999</v>
      </c>
      <c r="O210" s="158">
        <v>6.3189000000000002</v>
      </c>
      <c r="P210" s="158">
        <v>6.7164999999999999</v>
      </c>
      <c r="Q210" s="158">
        <v>7.5281000000000002</v>
      </c>
      <c r="R210" s="158">
        <v>3.8060999999999998</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44777</v>
      </c>
      <c r="E211" s="158">
        <v>17.325800000000001</v>
      </c>
      <c r="F211" s="158">
        <v>36.482100000000003</v>
      </c>
      <c r="G211" s="158">
        <v>19.482900000000001</v>
      </c>
      <c r="H211" s="158">
        <v>16.272099999999998</v>
      </c>
      <c r="I211" s="158">
        <v>11.7903</v>
      </c>
      <c r="J211" s="158">
        <v>9.2324999999999999</v>
      </c>
      <c r="K211" s="158">
        <v>4.7927</v>
      </c>
      <c r="L211" s="158">
        <v>2.8685</v>
      </c>
      <c r="M211" s="158">
        <v>2.7625000000000002</v>
      </c>
      <c r="N211" s="158">
        <v>3.2021999999999999</v>
      </c>
      <c r="O211" s="158">
        <v>6.8155999999999999</v>
      </c>
      <c r="P211" s="158">
        <v>7.1562999999999999</v>
      </c>
      <c r="Q211" s="158">
        <v>7.9012000000000002</v>
      </c>
      <c r="R211" s="158">
        <v>4.2935999999999996</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44777</v>
      </c>
      <c r="E212" s="158">
        <v>19.966200000000001</v>
      </c>
      <c r="F212" s="158">
        <v>25.245100000000001</v>
      </c>
      <c r="G212" s="158">
        <v>16.0474</v>
      </c>
      <c r="H212" s="158">
        <v>15.007300000000001</v>
      </c>
      <c r="I212" s="158">
        <v>9.5276999999999994</v>
      </c>
      <c r="J212" s="158">
        <v>7.2506000000000004</v>
      </c>
      <c r="K212" s="158">
        <v>4.5034999999999998</v>
      </c>
      <c r="L212" s="158">
        <v>2.7269999999999999</v>
      </c>
      <c r="M212" s="158">
        <v>2.5581999999999998</v>
      </c>
      <c r="N212" s="158">
        <v>2.9419</v>
      </c>
      <c r="O212" s="158">
        <v>6.0829000000000004</v>
      </c>
      <c r="P212" s="158">
        <v>6.4642999999999997</v>
      </c>
      <c r="Q212" s="158">
        <v>7.6216999999999997</v>
      </c>
      <c r="R212" s="158">
        <v>3.7892999999999999</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44777</v>
      </c>
      <c r="E213" s="158">
        <v>20.886299999999999</v>
      </c>
      <c r="F213" s="158">
        <v>25.7072</v>
      </c>
      <c r="G213" s="158">
        <v>16.566099999999999</v>
      </c>
      <c r="H213" s="158">
        <v>15.4993</v>
      </c>
      <c r="I213" s="158">
        <v>10.0244</v>
      </c>
      <c r="J213" s="158">
        <v>7.7397999999999998</v>
      </c>
      <c r="K213" s="158">
        <v>4.9951999999999996</v>
      </c>
      <c r="L213" s="158">
        <v>3.2153999999999998</v>
      </c>
      <c r="M213" s="158">
        <v>3.048</v>
      </c>
      <c r="N213" s="158">
        <v>3.4359000000000002</v>
      </c>
      <c r="O213" s="158">
        <v>6.5822000000000003</v>
      </c>
      <c r="P213" s="158">
        <v>6.9904999999999999</v>
      </c>
      <c r="Q213" s="158">
        <v>8.1379999999999999</v>
      </c>
      <c r="R213" s="158">
        <v>4.28</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44777</v>
      </c>
      <c r="E214" s="158">
        <v>2671.9531000000002</v>
      </c>
      <c r="F214" s="158">
        <v>20.539100000000001</v>
      </c>
      <c r="G214" s="158">
        <v>11.4099</v>
      </c>
      <c r="H214" s="158">
        <v>10.5267</v>
      </c>
      <c r="I214" s="158">
        <v>8.1289999999999996</v>
      </c>
      <c r="J214" s="158">
        <v>6.4981</v>
      </c>
      <c r="K214" s="158">
        <v>3.7490999999999999</v>
      </c>
      <c r="L214" s="158">
        <v>2.2858999999999998</v>
      </c>
      <c r="M214" s="158">
        <v>2.2515999999999998</v>
      </c>
      <c r="N214" s="158">
        <v>2.4676999999999998</v>
      </c>
      <c r="O214" s="158">
        <v>6.0456000000000003</v>
      </c>
      <c r="P214" s="158">
        <v>7.0850999999999997</v>
      </c>
      <c r="Q214" s="158">
        <v>8.0859000000000005</v>
      </c>
      <c r="R214" s="158">
        <v>3.4295</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44777</v>
      </c>
      <c r="E215" s="158">
        <v>2547.9744000000001</v>
      </c>
      <c r="F215" s="158">
        <v>20.067599999999999</v>
      </c>
      <c r="G215" s="158">
        <v>10.939399999999999</v>
      </c>
      <c r="H215" s="158">
        <v>10.055300000000001</v>
      </c>
      <c r="I215" s="158">
        <v>7.6574</v>
      </c>
      <c r="J215" s="158">
        <v>6.0252999999999997</v>
      </c>
      <c r="K215" s="158">
        <v>3.2759</v>
      </c>
      <c r="L215" s="158">
        <v>1.8116000000000001</v>
      </c>
      <c r="M215" s="158">
        <v>1.7748999999999999</v>
      </c>
      <c r="N215" s="158">
        <v>1.9875</v>
      </c>
      <c r="O215" s="158">
        <v>5.5486000000000004</v>
      </c>
      <c r="P215" s="158">
        <v>6.5704000000000002</v>
      </c>
      <c r="Q215" s="158">
        <v>7.5637999999999996</v>
      </c>
      <c r="R215" s="158">
        <v>2.9445999999999999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44777</v>
      </c>
      <c r="E216" s="158">
        <v>35.047400000000003</v>
      </c>
      <c r="F216" s="158">
        <v>29.705400000000001</v>
      </c>
      <c r="G216" s="158">
        <v>15.259</v>
      </c>
      <c r="H216" s="158">
        <v>15.249599999999999</v>
      </c>
      <c r="I216" s="158">
        <v>10.883699999999999</v>
      </c>
      <c r="J216" s="158">
        <v>9.3082999999999991</v>
      </c>
      <c r="K216" s="158">
        <v>5.0128000000000004</v>
      </c>
      <c r="L216" s="158">
        <v>2.6046</v>
      </c>
      <c r="M216" s="158">
        <v>2.2553999999999998</v>
      </c>
      <c r="N216" s="158">
        <v>2.2010999999999998</v>
      </c>
      <c r="O216" s="158">
        <v>5.0220000000000002</v>
      </c>
      <c r="P216" s="158">
        <v>5.7247000000000003</v>
      </c>
      <c r="Q216" s="158">
        <v>7.3833000000000002</v>
      </c>
      <c r="R216" s="158">
        <v>2.9588000000000001</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44777</v>
      </c>
      <c r="E217" s="158">
        <v>35.4024</v>
      </c>
      <c r="F217" s="158">
        <v>29.9236</v>
      </c>
      <c r="G217" s="158">
        <v>15.4503</v>
      </c>
      <c r="H217" s="158">
        <v>15.436999999999999</v>
      </c>
      <c r="I217" s="158">
        <v>11.063800000000001</v>
      </c>
      <c r="J217" s="158">
        <v>9.4946999999999999</v>
      </c>
      <c r="K217" s="158">
        <v>5.1055999999999999</v>
      </c>
      <c r="L217" s="158">
        <v>2.7307999999999999</v>
      </c>
      <c r="M217" s="158">
        <v>2.4034</v>
      </c>
      <c r="N217" s="158">
        <v>2.3616999999999999</v>
      </c>
      <c r="O217" s="158">
        <v>5.181</v>
      </c>
      <c r="P217" s="158">
        <v>5.8677999999999999</v>
      </c>
      <c r="Q217" s="158">
        <v>7.1952999999999996</v>
      </c>
      <c r="R217" s="158">
        <v>3.1246999999999998</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44777</v>
      </c>
      <c r="E218" s="158">
        <v>11.905099999999999</v>
      </c>
      <c r="F218" s="158">
        <v>25.4648</v>
      </c>
      <c r="G218" s="158">
        <v>15.553800000000001</v>
      </c>
      <c r="H218" s="158">
        <v>14.757999999999999</v>
      </c>
      <c r="I218" s="158">
        <v>10.311400000000001</v>
      </c>
      <c r="J218" s="158">
        <v>8.3466000000000005</v>
      </c>
      <c r="K218" s="158">
        <v>4.1962000000000002</v>
      </c>
      <c r="L218" s="158">
        <v>2.3702000000000001</v>
      </c>
      <c r="M218" s="158">
        <v>2.5811999999999999</v>
      </c>
      <c r="N218" s="158">
        <v>3.0691000000000002</v>
      </c>
      <c r="O218" s="158"/>
      <c r="P218" s="158"/>
      <c r="Q218" s="158">
        <v>6.3808999999999996</v>
      </c>
      <c r="R218" s="158">
        <v>4.0819999999999999</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44777</v>
      </c>
      <c r="E219" s="158">
        <v>11.736599999999999</v>
      </c>
      <c r="F219" s="158">
        <v>24.8964</v>
      </c>
      <c r="G219" s="158">
        <v>15.049899999999999</v>
      </c>
      <c r="H219" s="158">
        <v>14.255699999999999</v>
      </c>
      <c r="I219" s="158">
        <v>9.8108000000000004</v>
      </c>
      <c r="J219" s="158">
        <v>7.8570000000000002</v>
      </c>
      <c r="K219" s="158">
        <v>3.6985000000000001</v>
      </c>
      <c r="L219" s="158">
        <v>1.8815999999999999</v>
      </c>
      <c r="M219" s="158">
        <v>2.0889000000000002</v>
      </c>
      <c r="N219" s="158">
        <v>2.5613000000000001</v>
      </c>
      <c r="O219" s="158"/>
      <c r="P219" s="158"/>
      <c r="Q219" s="158">
        <v>5.8442999999999996</v>
      </c>
      <c r="R219" s="158">
        <v>3.5749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44777</v>
      </c>
      <c r="E220" s="158">
        <v>1051.7111</v>
      </c>
      <c r="F220" s="158">
        <v>28.484100000000002</v>
      </c>
      <c r="G220" s="158">
        <v>15.117900000000001</v>
      </c>
      <c r="H220" s="158">
        <v>15.2738</v>
      </c>
      <c r="I220" s="158">
        <v>11.242000000000001</v>
      </c>
      <c r="J220" s="158">
        <v>9.7423000000000002</v>
      </c>
      <c r="K220" s="158">
        <v>4.1615000000000002</v>
      </c>
      <c r="L220" s="158">
        <v>1.1012</v>
      </c>
      <c r="M220" s="158">
        <v>1.5879000000000001</v>
      </c>
      <c r="N220" s="158">
        <v>2.2555999999999998</v>
      </c>
      <c r="O220" s="158"/>
      <c r="P220" s="158"/>
      <c r="Q220" s="158">
        <v>3.4089</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44777</v>
      </c>
      <c r="E221" s="158">
        <v>1043.8053</v>
      </c>
      <c r="F221" s="158">
        <v>27.985499999999998</v>
      </c>
      <c r="G221" s="158">
        <v>14.6168</v>
      </c>
      <c r="H221" s="158">
        <v>14.7723</v>
      </c>
      <c r="I221" s="158">
        <v>10.7401</v>
      </c>
      <c r="J221" s="158">
        <v>9.2382000000000009</v>
      </c>
      <c r="K221" s="158">
        <v>3.6564999999999999</v>
      </c>
      <c r="L221" s="158">
        <v>0.59909999999999997</v>
      </c>
      <c r="M221" s="158">
        <v>1.0829</v>
      </c>
      <c r="N221" s="158">
        <v>1.7456</v>
      </c>
      <c r="O221" s="158"/>
      <c r="P221" s="158"/>
      <c r="Q221" s="158">
        <v>2.8914</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44777</v>
      </c>
      <c r="E222" s="158">
        <v>18.134599999999999</v>
      </c>
      <c r="F222" s="158">
        <v>61.2896</v>
      </c>
      <c r="G222" s="158">
        <v>37.957299999999996</v>
      </c>
      <c r="H222" s="158">
        <v>33.422899999999998</v>
      </c>
      <c r="I222" s="158">
        <v>22.022600000000001</v>
      </c>
      <c r="J222" s="158">
        <v>16.485299999999999</v>
      </c>
      <c r="K222" s="158">
        <v>33.7851</v>
      </c>
      <c r="L222" s="158">
        <v>17.281300000000002</v>
      </c>
      <c r="M222" s="158">
        <v>12.2544</v>
      </c>
      <c r="N222" s="158">
        <v>10.002000000000001</v>
      </c>
      <c r="O222" s="158">
        <v>7.1497000000000002</v>
      </c>
      <c r="P222" s="158">
        <v>5.6165000000000003</v>
      </c>
      <c r="Q222" s="158">
        <v>7.2502000000000004</v>
      </c>
      <c r="R222" s="158">
        <v>6.7565</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44777</v>
      </c>
      <c r="E223" s="158">
        <v>17.977599999999999</v>
      </c>
      <c r="F223" s="158">
        <v>61.214700000000001</v>
      </c>
      <c r="G223" s="158">
        <v>37.676900000000003</v>
      </c>
      <c r="H223" s="158">
        <v>33.099699999999999</v>
      </c>
      <c r="I223" s="158">
        <v>21.700399999999998</v>
      </c>
      <c r="J223" s="158">
        <v>16.16</v>
      </c>
      <c r="K223" s="158">
        <v>33.564799999999998</v>
      </c>
      <c r="L223" s="158">
        <v>17.094899999999999</v>
      </c>
      <c r="M223" s="158">
        <v>12.079000000000001</v>
      </c>
      <c r="N223" s="158">
        <v>9.7969000000000008</v>
      </c>
      <c r="O223" s="158">
        <v>7.0415000000000001</v>
      </c>
      <c r="P223" s="158">
        <v>5.5121000000000002</v>
      </c>
      <c r="Q223" s="158">
        <v>7.1406000000000001</v>
      </c>
      <c r="R223" s="158">
        <v>6.6258999999999997</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32.156838636363652</v>
      </c>
      <c r="G224" s="160">
        <v>16.904338636363637</v>
      </c>
      <c r="H224" s="160">
        <v>15.93161590909091</v>
      </c>
      <c r="I224" s="160">
        <v>11.526163636363634</v>
      </c>
      <c r="J224" s="160">
        <v>9.0688250000000021</v>
      </c>
      <c r="K224" s="160">
        <v>6.2808431818181836</v>
      </c>
      <c r="L224" s="160">
        <v>3.2623090909090915</v>
      </c>
      <c r="M224" s="160">
        <v>2.7639522727272721</v>
      </c>
      <c r="N224" s="160">
        <v>3.0459659090909095</v>
      </c>
      <c r="O224" s="160">
        <v>6.1683117647058827</v>
      </c>
      <c r="P224" s="160">
        <v>6.6772647058823544</v>
      </c>
      <c r="Q224" s="160">
        <v>6.8042090909090884</v>
      </c>
      <c r="R224" s="160">
        <v>3.8106789473684204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26.475349999999999</v>
      </c>
      <c r="G225" s="160">
        <v>15.354649999999999</v>
      </c>
      <c r="H225" s="160">
        <v>14.765149999999998</v>
      </c>
      <c r="I225" s="160">
        <v>10.38415</v>
      </c>
      <c r="J225" s="160">
        <v>8.286249999999999</v>
      </c>
      <c r="K225" s="160">
        <v>4.8370999999999995</v>
      </c>
      <c r="L225" s="160">
        <v>2.7915999999999999</v>
      </c>
      <c r="M225" s="160">
        <v>2.5586500000000001</v>
      </c>
      <c r="N225" s="160">
        <v>2.9779999999999998</v>
      </c>
      <c r="O225" s="160">
        <v>6.2535499999999997</v>
      </c>
      <c r="P225" s="160">
        <v>6.74505</v>
      </c>
      <c r="Q225" s="160">
        <v>7.5914000000000001</v>
      </c>
      <c r="R225" s="160">
        <v>3.8149499999999996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44777</v>
      </c>
      <c r="E228" s="158">
        <v>51.573999999999998</v>
      </c>
      <c r="F228" s="158">
        <v>12.106</v>
      </c>
      <c r="G228" s="158">
        <v>-11.1717</v>
      </c>
      <c r="H228" s="158">
        <v>34.695300000000003</v>
      </c>
      <c r="I228" s="158">
        <v>30.5792</v>
      </c>
      <c r="J228" s="158">
        <v>39.894199999999998</v>
      </c>
      <c r="K228" s="158">
        <v>8.2097999999999995</v>
      </c>
      <c r="L228" s="158">
        <v>5.3368000000000002</v>
      </c>
      <c r="M228" s="158">
        <v>4.1325000000000003</v>
      </c>
      <c r="N228" s="158">
        <v>6.3758999999999997</v>
      </c>
      <c r="O228" s="158">
        <v>9.6196999999999999</v>
      </c>
      <c r="P228" s="158">
        <v>5.9161999999999999</v>
      </c>
      <c r="Q228" s="158">
        <v>9.4245999999999999</v>
      </c>
      <c r="R228" s="158">
        <v>14.4436</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44777</v>
      </c>
      <c r="E229" s="158">
        <v>56.0745</v>
      </c>
      <c r="F229" s="158">
        <v>13.088200000000001</v>
      </c>
      <c r="G229" s="158">
        <v>-10.210900000000001</v>
      </c>
      <c r="H229" s="158">
        <v>35.670999999999999</v>
      </c>
      <c r="I229" s="158">
        <v>31.5564</v>
      </c>
      <c r="J229" s="158">
        <v>40.8827</v>
      </c>
      <c r="K229" s="158">
        <v>9.1929999999999996</v>
      </c>
      <c r="L229" s="158">
        <v>6.3391999999999999</v>
      </c>
      <c r="M229" s="158">
        <v>5.0739999999999998</v>
      </c>
      <c r="N229" s="158">
        <v>7.3268000000000004</v>
      </c>
      <c r="O229" s="158">
        <v>10.545999999999999</v>
      </c>
      <c r="P229" s="158">
        <v>6.8743999999999996</v>
      </c>
      <c r="Q229" s="158">
        <v>10.814399999999999</v>
      </c>
      <c r="R229" s="158">
        <v>15.430899999999999</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44777</v>
      </c>
      <c r="E230" s="158">
        <v>56.0745</v>
      </c>
      <c r="F230" s="158">
        <v>13.088200000000001</v>
      </c>
      <c r="G230" s="158">
        <v>-10.210900000000001</v>
      </c>
      <c r="H230" s="158">
        <v>35.670999999999999</v>
      </c>
      <c r="I230" s="158">
        <v>31.5564</v>
      </c>
      <c r="J230" s="158">
        <v>40.8827</v>
      </c>
      <c r="K230" s="158">
        <v>9.1929999999999996</v>
      </c>
      <c r="L230" s="158">
        <v>6.3391999999999999</v>
      </c>
      <c r="M230" s="158">
        <v>5.0739999999999998</v>
      </c>
      <c r="N230" s="158">
        <v>7.3268000000000004</v>
      </c>
      <c r="O230" s="158">
        <v>10.545999999999999</v>
      </c>
      <c r="P230" s="158">
        <v>6.8743999999999996</v>
      </c>
      <c r="Q230" s="158">
        <v>10.7864</v>
      </c>
      <c r="R230" s="158">
        <v>15.430899999999999</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44777</v>
      </c>
      <c r="E231" s="158">
        <v>27.3659</v>
      </c>
      <c r="F231" s="158">
        <v>63.196899999999999</v>
      </c>
      <c r="G231" s="158">
        <v>39.697800000000001</v>
      </c>
      <c r="H231" s="158">
        <v>51.938899999999997</v>
      </c>
      <c r="I231" s="158">
        <v>47.2271</v>
      </c>
      <c r="J231" s="158">
        <v>43.522399999999998</v>
      </c>
      <c r="K231" s="158">
        <v>8.3864999999999998</v>
      </c>
      <c r="L231" s="158">
        <v>0.44529999999999997</v>
      </c>
      <c r="M231" s="158">
        <v>1.3304</v>
      </c>
      <c r="N231" s="158">
        <v>4.0721999999999996</v>
      </c>
      <c r="O231" s="158">
        <v>10.6061</v>
      </c>
      <c r="P231" s="158">
        <v>7.4645000000000001</v>
      </c>
      <c r="Q231" s="158">
        <v>9.1989000000000001</v>
      </c>
      <c r="R231" s="158">
        <v>10.379</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44777</v>
      </c>
      <c r="E232" s="158">
        <v>24.316600000000001</v>
      </c>
      <c r="F232" s="158">
        <v>61.796900000000001</v>
      </c>
      <c r="G232" s="158">
        <v>38.346800000000002</v>
      </c>
      <c r="H232" s="158">
        <v>50.577500000000001</v>
      </c>
      <c r="I232" s="158">
        <v>45.8446</v>
      </c>
      <c r="J232" s="158">
        <v>42.076500000000003</v>
      </c>
      <c r="K232" s="158">
        <v>6.9273999999999996</v>
      </c>
      <c r="L232" s="158">
        <v>-0.9607</v>
      </c>
      <c r="M232" s="158">
        <v>-7.5600000000000001E-2</v>
      </c>
      <c r="N232" s="158">
        <v>2.6739999999999999</v>
      </c>
      <c r="O232" s="158">
        <v>9.3572000000000006</v>
      </c>
      <c r="P232" s="158">
        <v>6.2794999999999996</v>
      </c>
      <c r="Q232" s="158">
        <v>7.6459999999999999</v>
      </c>
      <c r="R232" s="158">
        <v>9.0242000000000004</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44777</v>
      </c>
      <c r="E233" s="158">
        <v>28.729600000000001</v>
      </c>
      <c r="F233" s="158">
        <v>-3.3029000000000002</v>
      </c>
      <c r="G233" s="158">
        <v>-16.4937</v>
      </c>
      <c r="H233" s="158">
        <v>33.628799999999998</v>
      </c>
      <c r="I233" s="158">
        <v>27.001999999999999</v>
      </c>
      <c r="J233" s="158">
        <v>30.067799999999998</v>
      </c>
      <c r="K233" s="158">
        <v>6.7539999999999996</v>
      </c>
      <c r="L233" s="158">
        <v>38.590800000000002</v>
      </c>
      <c r="M233" s="158">
        <v>25.779900000000001</v>
      </c>
      <c r="N233" s="158">
        <v>22.4161</v>
      </c>
      <c r="O233" s="158">
        <v>15.1242</v>
      </c>
      <c r="P233" s="158">
        <v>7.0824999999999996</v>
      </c>
      <c r="Q233" s="158">
        <v>8.5991</v>
      </c>
      <c r="R233" s="158">
        <v>17.671800000000001</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44777</v>
      </c>
      <c r="E234" s="158">
        <v>27.397500000000001</v>
      </c>
      <c r="F234" s="158">
        <v>-3.8631000000000002</v>
      </c>
      <c r="G234" s="158">
        <v>-17.0288</v>
      </c>
      <c r="H234" s="158">
        <v>33.057400000000001</v>
      </c>
      <c r="I234" s="158">
        <v>26.405200000000001</v>
      </c>
      <c r="J234" s="158">
        <v>29.443100000000001</v>
      </c>
      <c r="K234" s="158">
        <v>6.1199000000000003</v>
      </c>
      <c r="L234" s="158">
        <v>37.8583</v>
      </c>
      <c r="M234" s="158">
        <v>25.093</v>
      </c>
      <c r="N234" s="158">
        <v>21.763400000000001</v>
      </c>
      <c r="O234" s="158">
        <v>14.469200000000001</v>
      </c>
      <c r="P234" s="158">
        <v>6.4623999999999997</v>
      </c>
      <c r="Q234" s="158">
        <v>7.8181000000000003</v>
      </c>
      <c r="R234" s="158">
        <v>17.015000000000001</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44777</v>
      </c>
      <c r="E235" s="158">
        <v>40.801299999999998</v>
      </c>
      <c r="F235" s="158">
        <v>35.907899999999998</v>
      </c>
      <c r="G235" s="158">
        <v>13.821999999999999</v>
      </c>
      <c r="H235" s="158">
        <v>45.232999999999997</v>
      </c>
      <c r="I235" s="158">
        <v>37.036799999999999</v>
      </c>
      <c r="J235" s="158">
        <v>34.029299999999999</v>
      </c>
      <c r="K235" s="158">
        <v>11.59</v>
      </c>
      <c r="L235" s="158">
        <v>3.3264</v>
      </c>
      <c r="M235" s="158">
        <v>1.5096000000000001</v>
      </c>
      <c r="N235" s="158">
        <v>3.8567999999999998</v>
      </c>
      <c r="O235" s="158">
        <v>8.2891999999999992</v>
      </c>
      <c r="P235" s="158">
        <v>7.673</v>
      </c>
      <c r="Q235" s="158">
        <v>9.4778000000000002</v>
      </c>
      <c r="R235" s="158">
        <v>8.1050000000000004</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44777</v>
      </c>
      <c r="E236" s="158">
        <v>35.009099999999997</v>
      </c>
      <c r="F236" s="158">
        <v>34.542299999999997</v>
      </c>
      <c r="G236" s="158">
        <v>12.698</v>
      </c>
      <c r="H236" s="158">
        <v>43.932299999999998</v>
      </c>
      <c r="I236" s="158">
        <v>35.676299999999998</v>
      </c>
      <c r="J236" s="158">
        <v>32.621099999999998</v>
      </c>
      <c r="K236" s="158">
        <v>10.145099999999999</v>
      </c>
      <c r="L236" s="158">
        <v>1.9048</v>
      </c>
      <c r="M236" s="158">
        <v>-2.5899999999999999E-2</v>
      </c>
      <c r="N236" s="158">
        <v>2.1960999999999999</v>
      </c>
      <c r="O236" s="158">
        <v>6.5907</v>
      </c>
      <c r="P236" s="158">
        <v>5.8005000000000004</v>
      </c>
      <c r="Q236" s="158">
        <v>7.2618999999999998</v>
      </c>
      <c r="R236" s="158">
        <v>6.3863000000000003</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44777</v>
      </c>
      <c r="E239" s="158">
        <v>84.110500000000002</v>
      </c>
      <c r="F239" s="158">
        <v>47.710299999999997</v>
      </c>
      <c r="G239" s="158">
        <v>25.221399999999999</v>
      </c>
      <c r="H239" s="158">
        <v>49.887599999999999</v>
      </c>
      <c r="I239" s="158">
        <v>39.106699999999996</v>
      </c>
      <c r="J239" s="158">
        <v>34.826500000000003</v>
      </c>
      <c r="K239" s="158">
        <v>10.108000000000001</v>
      </c>
      <c r="L239" s="158">
        <v>2.6589</v>
      </c>
      <c r="M239" s="158">
        <v>2.6019000000000001</v>
      </c>
      <c r="N239" s="158">
        <v>4.7628000000000004</v>
      </c>
      <c r="O239" s="158">
        <v>11.065200000000001</v>
      </c>
      <c r="P239" s="158">
        <v>8.81</v>
      </c>
      <c r="Q239" s="158">
        <v>9.8828999999999994</v>
      </c>
      <c r="R239" s="158">
        <v>10.333</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44777</v>
      </c>
      <c r="E240" s="158">
        <v>87.5026582132095</v>
      </c>
      <c r="F240" s="158">
        <v>46.423000000000002</v>
      </c>
      <c r="G240" s="158">
        <v>23.9666</v>
      </c>
      <c r="H240" s="158">
        <v>48.613199999999999</v>
      </c>
      <c r="I240" s="158">
        <v>37.835799999999999</v>
      </c>
      <c r="J240" s="158">
        <v>33.542499999999997</v>
      </c>
      <c r="K240" s="158">
        <v>8.8393999999999995</v>
      </c>
      <c r="L240" s="158">
        <v>1.4093</v>
      </c>
      <c r="M240" s="158">
        <v>1.3290999999999999</v>
      </c>
      <c r="N240" s="158">
        <v>3.4531000000000001</v>
      </c>
      <c r="O240" s="158">
        <v>9.7627000000000006</v>
      </c>
      <c r="P240" s="158">
        <v>7.5975000000000001</v>
      </c>
      <c r="Q240" s="158">
        <v>8.3955000000000002</v>
      </c>
      <c r="R240" s="158">
        <v>8.9586000000000006</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44777</v>
      </c>
      <c r="E241" s="158">
        <v>48.692900000000002</v>
      </c>
      <c r="F241" s="158">
        <v>33.012099999999997</v>
      </c>
      <c r="G241" s="158">
        <v>0.44979999999999998</v>
      </c>
      <c r="H241" s="158">
        <v>34.851999999999997</v>
      </c>
      <c r="I241" s="158">
        <v>18.397600000000001</v>
      </c>
      <c r="J241" s="158">
        <v>25.815200000000001</v>
      </c>
      <c r="K241" s="158">
        <v>6.8083</v>
      </c>
      <c r="L241" s="158">
        <v>-0.23330000000000001</v>
      </c>
      <c r="M241" s="158">
        <v>2.2370000000000001</v>
      </c>
      <c r="N241" s="158">
        <v>3.0310999999999999</v>
      </c>
      <c r="O241" s="158">
        <v>9.0762</v>
      </c>
      <c r="P241" s="158">
        <v>5.7954999999999997</v>
      </c>
      <c r="Q241" s="158">
        <v>8.2646999999999995</v>
      </c>
      <c r="R241" s="158">
        <v>9.4859000000000009</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44777</v>
      </c>
      <c r="E242" s="158">
        <v>44.068300000000001</v>
      </c>
      <c r="F242" s="158">
        <v>32.247799999999998</v>
      </c>
      <c r="G242" s="158">
        <v>-0.27610000000000001</v>
      </c>
      <c r="H242" s="158">
        <v>34.145299999999999</v>
      </c>
      <c r="I242" s="158">
        <v>17.726099999999999</v>
      </c>
      <c r="J242" s="158">
        <v>25.154900000000001</v>
      </c>
      <c r="K242" s="158">
        <v>6.1482000000000001</v>
      </c>
      <c r="L242" s="158">
        <v>-0.88019999999999998</v>
      </c>
      <c r="M242" s="158">
        <v>1.4505999999999999</v>
      </c>
      <c r="N242" s="158">
        <v>2.0185</v>
      </c>
      <c r="O242" s="158">
        <v>7.532</v>
      </c>
      <c r="P242" s="158">
        <v>4.3432000000000004</v>
      </c>
      <c r="Q242" s="158">
        <v>8.5105000000000004</v>
      </c>
      <c r="R242" s="158">
        <v>8.0305</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44777</v>
      </c>
      <c r="E243" s="158">
        <v>68.665700000000001</v>
      </c>
      <c r="F243" s="158">
        <v>53.286900000000003</v>
      </c>
      <c r="G243" s="158">
        <v>32.458399999999997</v>
      </c>
      <c r="H243" s="158">
        <v>51.627099999999999</v>
      </c>
      <c r="I243" s="158">
        <v>37.927799999999998</v>
      </c>
      <c r="J243" s="158">
        <v>33.889499999999998</v>
      </c>
      <c r="K243" s="158">
        <v>9.2241999999999997</v>
      </c>
      <c r="L243" s="158">
        <v>1.3261000000000001</v>
      </c>
      <c r="M243" s="158">
        <v>0.65580000000000005</v>
      </c>
      <c r="N243" s="158">
        <v>2.9110999999999998</v>
      </c>
      <c r="O243" s="158">
        <v>6.8841999999999999</v>
      </c>
      <c r="P243" s="158">
        <v>5.6066000000000003</v>
      </c>
      <c r="Q243" s="158">
        <v>9.2124000000000006</v>
      </c>
      <c r="R243" s="158">
        <v>8.0188000000000006</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44777</v>
      </c>
      <c r="E244" s="158">
        <v>73.831900000000005</v>
      </c>
      <c r="F244" s="158">
        <v>54.064799999999998</v>
      </c>
      <c r="G244" s="158">
        <v>33.2958</v>
      </c>
      <c r="H244" s="158">
        <v>52.459200000000003</v>
      </c>
      <c r="I244" s="158">
        <v>38.761200000000002</v>
      </c>
      <c r="J244" s="158">
        <v>34.738399999999999</v>
      </c>
      <c r="K244" s="158">
        <v>10.066000000000001</v>
      </c>
      <c r="L244" s="158">
        <v>2.1802000000000001</v>
      </c>
      <c r="M244" s="158">
        <v>1.4883999999999999</v>
      </c>
      <c r="N244" s="158">
        <v>3.7496999999999998</v>
      </c>
      <c r="O244" s="158">
        <v>7.7404000000000002</v>
      </c>
      <c r="P244" s="158">
        <v>6.4135</v>
      </c>
      <c r="Q244" s="158">
        <v>8.9427000000000003</v>
      </c>
      <c r="R244" s="158">
        <v>8.8646999999999991</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44777</v>
      </c>
      <c r="E247" s="158">
        <v>60.507800000000003</v>
      </c>
      <c r="F247" s="158">
        <v>25.172000000000001</v>
      </c>
      <c r="G247" s="158">
        <v>25.7317</v>
      </c>
      <c r="H247" s="158">
        <v>48.436900000000001</v>
      </c>
      <c r="I247" s="158">
        <v>36.6678</v>
      </c>
      <c r="J247" s="158">
        <v>33.639099999999999</v>
      </c>
      <c r="K247" s="158">
        <v>10.539400000000001</v>
      </c>
      <c r="L247" s="158">
        <v>2.4176000000000002</v>
      </c>
      <c r="M247" s="158">
        <v>1.9871000000000001</v>
      </c>
      <c r="N247" s="158">
        <v>4.6121999999999996</v>
      </c>
      <c r="O247" s="158">
        <v>9.5869999999999997</v>
      </c>
      <c r="P247" s="158">
        <v>6.7363999999999997</v>
      </c>
      <c r="Q247" s="158">
        <v>10.151300000000001</v>
      </c>
      <c r="R247" s="158">
        <v>12.611000000000001</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44777</v>
      </c>
      <c r="E248" s="158">
        <v>63.388300000000001</v>
      </c>
      <c r="F248" s="158">
        <v>25.6418</v>
      </c>
      <c r="G248" s="158">
        <v>26.217600000000001</v>
      </c>
      <c r="H248" s="158">
        <v>48.921999999999997</v>
      </c>
      <c r="I248" s="158">
        <v>37.160600000000002</v>
      </c>
      <c r="J248" s="158">
        <v>34.138199999999998</v>
      </c>
      <c r="K248" s="158">
        <v>10.904199999999999</v>
      </c>
      <c r="L248" s="158">
        <v>2.8765999999999998</v>
      </c>
      <c r="M248" s="158">
        <v>2.4542000000000002</v>
      </c>
      <c r="N248" s="158">
        <v>5.0907</v>
      </c>
      <c r="O248" s="158">
        <v>10.0547</v>
      </c>
      <c r="P248" s="158">
        <v>7.2514000000000003</v>
      </c>
      <c r="Q248" s="158">
        <v>9.5267999999999997</v>
      </c>
      <c r="R248" s="158">
        <v>13.0977</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44777</v>
      </c>
      <c r="E249" s="158">
        <v>46.051299999999998</v>
      </c>
      <c r="F249" s="158">
        <v>96.475300000000004</v>
      </c>
      <c r="G249" s="158">
        <v>17.647600000000001</v>
      </c>
      <c r="H249" s="158">
        <v>47.2669</v>
      </c>
      <c r="I249" s="158">
        <v>43.93</v>
      </c>
      <c r="J249" s="158">
        <v>40.706200000000003</v>
      </c>
      <c r="K249" s="158">
        <v>10.686500000000001</v>
      </c>
      <c r="L249" s="158">
        <v>-0.4108</v>
      </c>
      <c r="M249" s="158">
        <v>-0.62990000000000002</v>
      </c>
      <c r="N249" s="158">
        <v>2.8521000000000001</v>
      </c>
      <c r="O249" s="158">
        <v>7.3220000000000001</v>
      </c>
      <c r="P249" s="158">
        <v>5.6048</v>
      </c>
      <c r="Q249" s="158">
        <v>8.6272000000000002</v>
      </c>
      <c r="R249" s="158">
        <v>7.5380000000000003</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44777</v>
      </c>
      <c r="E250" s="158">
        <v>50.185099999999998</v>
      </c>
      <c r="F250" s="158">
        <v>97.793300000000002</v>
      </c>
      <c r="G250" s="158">
        <v>18.939399999999999</v>
      </c>
      <c r="H250" s="158">
        <v>48.575299999999999</v>
      </c>
      <c r="I250" s="158">
        <v>45.246699999999997</v>
      </c>
      <c r="J250" s="158">
        <v>42.0426</v>
      </c>
      <c r="K250" s="158">
        <v>12.0121</v>
      </c>
      <c r="L250" s="158">
        <v>0.89159999999999995</v>
      </c>
      <c r="M250" s="158">
        <v>0.73560000000000003</v>
      </c>
      <c r="N250" s="158">
        <v>4.3063000000000002</v>
      </c>
      <c r="O250" s="158">
        <v>9.0746000000000002</v>
      </c>
      <c r="P250" s="158">
        <v>6.9084000000000003</v>
      </c>
      <c r="Q250" s="158">
        <v>8.6260999999999992</v>
      </c>
      <c r="R250" s="158">
        <v>9.1915999999999993</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44777</v>
      </c>
      <c r="E253" s="158">
        <v>56.506100000000004</v>
      </c>
      <c r="F253" s="158">
        <v>2.3902000000000001</v>
      </c>
      <c r="G253" s="158">
        <v>6.1395999999999997</v>
      </c>
      <c r="H253" s="158">
        <v>41.7836</v>
      </c>
      <c r="I253" s="158">
        <v>27.693100000000001</v>
      </c>
      <c r="J253" s="158">
        <v>26.694299999999998</v>
      </c>
      <c r="K253" s="158">
        <v>9.7083999999999993</v>
      </c>
      <c r="L253" s="158">
        <v>3.1187999999999998</v>
      </c>
      <c r="M253" s="158">
        <v>2.5876000000000001</v>
      </c>
      <c r="N253" s="158">
        <v>6.4988999999999999</v>
      </c>
      <c r="O253" s="158">
        <v>9.3816000000000006</v>
      </c>
      <c r="P253" s="158">
        <v>7.8459000000000003</v>
      </c>
      <c r="Q253" s="158">
        <v>9.8919999999999995</v>
      </c>
      <c r="R253" s="158">
        <v>9.875</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44777</v>
      </c>
      <c r="E254" s="158">
        <v>60.798999999999999</v>
      </c>
      <c r="F254" s="158">
        <v>3.1219999999999999</v>
      </c>
      <c r="G254" s="158">
        <v>6.8878000000000004</v>
      </c>
      <c r="H254" s="158">
        <v>42.513300000000001</v>
      </c>
      <c r="I254" s="158">
        <v>28.445799999999998</v>
      </c>
      <c r="J254" s="158">
        <v>27.467099999999999</v>
      </c>
      <c r="K254" s="158">
        <v>10.480700000000001</v>
      </c>
      <c r="L254" s="158">
        <v>3.8927</v>
      </c>
      <c r="M254" s="158">
        <v>3.3936000000000002</v>
      </c>
      <c r="N254" s="158">
        <v>7.3758999999999997</v>
      </c>
      <c r="O254" s="158">
        <v>10.238799999999999</v>
      </c>
      <c r="P254" s="158">
        <v>8.6784999999999997</v>
      </c>
      <c r="Q254" s="158">
        <v>10.657500000000001</v>
      </c>
      <c r="R254" s="158">
        <v>10.8163</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44777</v>
      </c>
      <c r="E255" s="158">
        <v>28.265799999999999</v>
      </c>
      <c r="F255" s="158">
        <v>15.5023</v>
      </c>
      <c r="G255" s="158">
        <v>12.323</v>
      </c>
      <c r="H255" s="158">
        <v>38.224299999999999</v>
      </c>
      <c r="I255" s="158">
        <v>40.055700000000002</v>
      </c>
      <c r="J255" s="158">
        <v>31.192599999999999</v>
      </c>
      <c r="K255" s="158">
        <v>9.3146000000000004</v>
      </c>
      <c r="L255" s="158">
        <v>0.52649999999999997</v>
      </c>
      <c r="M255" s="158">
        <v>2.69E-2</v>
      </c>
      <c r="N255" s="158">
        <v>2.9348000000000001</v>
      </c>
      <c r="O255" s="158">
        <v>7.1116000000000001</v>
      </c>
      <c r="P255" s="158">
        <v>6.0613000000000001</v>
      </c>
      <c r="Q255" s="158">
        <v>8.5091000000000001</v>
      </c>
      <c r="R255" s="158">
        <v>6.8116000000000003</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44777</v>
      </c>
      <c r="E256" s="158">
        <v>25.961200000000002</v>
      </c>
      <c r="F256" s="158">
        <v>14.487</v>
      </c>
      <c r="G256" s="158">
        <v>11.351900000000001</v>
      </c>
      <c r="H256" s="158">
        <v>37.260800000000003</v>
      </c>
      <c r="I256" s="158">
        <v>39.090299999999999</v>
      </c>
      <c r="J256" s="158">
        <v>30.222200000000001</v>
      </c>
      <c r="K256" s="158">
        <v>8.3352000000000004</v>
      </c>
      <c r="L256" s="158">
        <v>-0.41699999999999998</v>
      </c>
      <c r="M256" s="158">
        <v>-0.92330000000000001</v>
      </c>
      <c r="N256" s="158">
        <v>1.9618</v>
      </c>
      <c r="O256" s="158">
        <v>6.1208999999999998</v>
      </c>
      <c r="P256" s="158">
        <v>5.1108000000000002</v>
      </c>
      <c r="Q256" s="158">
        <v>7.9663000000000004</v>
      </c>
      <c r="R256" s="158">
        <v>5.8148999999999997</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44777</v>
      </c>
      <c r="E259" s="158">
        <v>43.2761</v>
      </c>
      <c r="F259" s="158">
        <v>37.570900000000002</v>
      </c>
      <c r="G259" s="158">
        <v>41.326999999999998</v>
      </c>
      <c r="H259" s="158">
        <v>55.921799999999998</v>
      </c>
      <c r="I259" s="158">
        <v>40.1038</v>
      </c>
      <c r="J259" s="158">
        <v>39.314</v>
      </c>
      <c r="K259" s="158">
        <v>9.1224000000000007</v>
      </c>
      <c r="L259" s="158">
        <v>2.1113</v>
      </c>
      <c r="M259" s="158">
        <v>0.96050000000000002</v>
      </c>
      <c r="N259" s="158">
        <v>5.1984000000000004</v>
      </c>
      <c r="O259" s="158">
        <v>11.2668</v>
      </c>
      <c r="P259" s="158">
        <v>8.1503999999999994</v>
      </c>
      <c r="Q259" s="158">
        <v>8.1562000000000001</v>
      </c>
      <c r="R259" s="158">
        <v>12.1851</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44777</v>
      </c>
      <c r="E260" s="158">
        <v>48.1295</v>
      </c>
      <c r="F260" s="158">
        <v>38.945900000000002</v>
      </c>
      <c r="G260" s="158">
        <v>42.719299999999997</v>
      </c>
      <c r="H260" s="158">
        <v>57.316800000000001</v>
      </c>
      <c r="I260" s="158">
        <v>41.5105</v>
      </c>
      <c r="J260" s="158">
        <v>40.749499999999998</v>
      </c>
      <c r="K260" s="158">
        <v>10.5509</v>
      </c>
      <c r="L260" s="158">
        <v>3.5274000000000001</v>
      </c>
      <c r="M260" s="158">
        <v>2.3786</v>
      </c>
      <c r="N260" s="158">
        <v>6.6879999999999997</v>
      </c>
      <c r="O260" s="158">
        <v>12.6655</v>
      </c>
      <c r="P260" s="158">
        <v>9.5406999999999993</v>
      </c>
      <c r="Q260" s="158">
        <v>10.6629</v>
      </c>
      <c r="R260" s="158">
        <v>13.666499999999999</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44777</v>
      </c>
      <c r="E261" s="158">
        <v>46.143999999999998</v>
      </c>
      <c r="F261" s="158">
        <v>78.557000000000002</v>
      </c>
      <c r="G261" s="158">
        <v>36.336100000000002</v>
      </c>
      <c r="H261" s="158">
        <v>53.818100000000001</v>
      </c>
      <c r="I261" s="158">
        <v>37.505600000000001</v>
      </c>
      <c r="J261" s="158">
        <v>42.15</v>
      </c>
      <c r="K261" s="158">
        <v>6.2211999999999996</v>
      </c>
      <c r="L261" s="158">
        <v>-1.1627000000000001</v>
      </c>
      <c r="M261" s="158">
        <v>0.52810000000000001</v>
      </c>
      <c r="N261" s="158">
        <v>3.4224999999999999</v>
      </c>
      <c r="O261" s="158">
        <v>7.3362999999999996</v>
      </c>
      <c r="P261" s="158">
        <v>6.4481000000000002</v>
      </c>
      <c r="Q261" s="158">
        <v>7.8129</v>
      </c>
      <c r="R261" s="158">
        <v>8.0129999999999999</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44777</v>
      </c>
      <c r="E262" s="158">
        <v>43.304400000000001</v>
      </c>
      <c r="F262" s="158">
        <v>77.878500000000003</v>
      </c>
      <c r="G262" s="158">
        <v>35.645200000000003</v>
      </c>
      <c r="H262" s="158">
        <v>53.180199999999999</v>
      </c>
      <c r="I262" s="158">
        <v>36.841099999999997</v>
      </c>
      <c r="J262" s="158">
        <v>41.442700000000002</v>
      </c>
      <c r="K262" s="158">
        <v>5.5449999999999999</v>
      </c>
      <c r="L262" s="158">
        <v>-1.8127</v>
      </c>
      <c r="M262" s="158">
        <v>-0.1205</v>
      </c>
      <c r="N262" s="158">
        <v>2.7559</v>
      </c>
      <c r="O262" s="158">
        <v>6.7107000000000001</v>
      </c>
      <c r="P262" s="158">
        <v>5.7729999999999997</v>
      </c>
      <c r="Q262" s="158">
        <v>5.9135</v>
      </c>
      <c r="R262" s="158">
        <v>7.3609999999999998</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44777</v>
      </c>
      <c r="E263" s="158">
        <v>68.012600000000006</v>
      </c>
      <c r="F263" s="158">
        <v>117.90940000000001</v>
      </c>
      <c r="G263" s="158">
        <v>56.918999999999997</v>
      </c>
      <c r="H263" s="158">
        <v>61.482300000000002</v>
      </c>
      <c r="I263" s="158">
        <v>40.766399999999997</v>
      </c>
      <c r="J263" s="158">
        <v>35.760800000000003</v>
      </c>
      <c r="K263" s="158">
        <v>11.687900000000001</v>
      </c>
      <c r="L263" s="158">
        <v>1.9368000000000001</v>
      </c>
      <c r="M263" s="158">
        <v>0.86339999999999995</v>
      </c>
      <c r="N263" s="158">
        <v>3.4582000000000002</v>
      </c>
      <c r="O263" s="158">
        <v>6.8771000000000004</v>
      </c>
      <c r="P263" s="158">
        <v>6.0377000000000001</v>
      </c>
      <c r="Q263" s="158">
        <v>8.1882000000000001</v>
      </c>
      <c r="R263" s="158">
        <v>6.0320999999999998</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44777</v>
      </c>
      <c r="E264" s="158">
        <v>73.319900000000004</v>
      </c>
      <c r="F264" s="158">
        <v>118.8165</v>
      </c>
      <c r="G264" s="158">
        <v>57.838099999999997</v>
      </c>
      <c r="H264" s="158">
        <v>62.403500000000001</v>
      </c>
      <c r="I264" s="158">
        <v>41.694299999999998</v>
      </c>
      <c r="J264" s="158">
        <v>36.715499999999999</v>
      </c>
      <c r="K264" s="158">
        <v>12.645</v>
      </c>
      <c r="L264" s="158">
        <v>2.8782999999999999</v>
      </c>
      <c r="M264" s="158">
        <v>1.8046</v>
      </c>
      <c r="N264" s="158">
        <v>4.3929999999999998</v>
      </c>
      <c r="O264" s="158">
        <v>7.8045999999999998</v>
      </c>
      <c r="P264" s="158">
        <v>6.9657</v>
      </c>
      <c r="Q264" s="158">
        <v>7.9181999999999997</v>
      </c>
      <c r="R264" s="158">
        <v>6.9518000000000004</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44777</v>
      </c>
      <c r="E265" s="158">
        <v>25.6723</v>
      </c>
      <c r="F265" s="158">
        <v>-42.461300000000001</v>
      </c>
      <c r="G265" s="158">
        <v>-2.1797</v>
      </c>
      <c r="H265" s="158">
        <v>27.646799999999999</v>
      </c>
      <c r="I265" s="158">
        <v>20.119700000000002</v>
      </c>
      <c r="J265" s="158">
        <v>21.9102</v>
      </c>
      <c r="K265" s="158">
        <v>4.5454999999999997</v>
      </c>
      <c r="L265" s="158">
        <v>1.1351</v>
      </c>
      <c r="M265" s="158">
        <v>1.4064000000000001</v>
      </c>
      <c r="N265" s="158">
        <v>3.6251000000000002</v>
      </c>
      <c r="O265" s="158">
        <v>6.7988</v>
      </c>
      <c r="P265" s="158">
        <v>6.1003999999999996</v>
      </c>
      <c r="Q265" s="158">
        <v>8.3119999999999994</v>
      </c>
      <c r="R265" s="158">
        <v>7.2663000000000002</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44777</v>
      </c>
      <c r="E266" s="158">
        <v>22.1646</v>
      </c>
      <c r="F266" s="158">
        <v>-44.244399999999999</v>
      </c>
      <c r="G266" s="158">
        <v>-3.9510000000000001</v>
      </c>
      <c r="H266" s="158">
        <v>25.8643</v>
      </c>
      <c r="I266" s="158">
        <v>18.3247</v>
      </c>
      <c r="J266" s="158">
        <v>20.098600000000001</v>
      </c>
      <c r="K266" s="158">
        <v>3.1392000000000002</v>
      </c>
      <c r="L266" s="158">
        <v>-0.3624</v>
      </c>
      <c r="M266" s="158">
        <v>-0.27110000000000001</v>
      </c>
      <c r="N266" s="158">
        <v>1.9376</v>
      </c>
      <c r="O266" s="158">
        <v>5.1699000000000002</v>
      </c>
      <c r="P266" s="158">
        <v>4.3686999999999996</v>
      </c>
      <c r="Q266" s="158">
        <v>6.843</v>
      </c>
      <c r="R266" s="158">
        <v>5.407</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44777</v>
      </c>
      <c r="E267" s="158">
        <v>45.026200000000003</v>
      </c>
      <c r="F267" s="158">
        <v>12.7315</v>
      </c>
      <c r="G267" s="158">
        <v>15.5029</v>
      </c>
      <c r="H267" s="158">
        <v>25.169699999999999</v>
      </c>
      <c r="I267" s="158">
        <v>23.0505</v>
      </c>
      <c r="J267" s="158">
        <v>21.130099999999999</v>
      </c>
      <c r="K267" s="158">
        <v>7.7262000000000004</v>
      </c>
      <c r="L267" s="158">
        <v>3.3650000000000002</v>
      </c>
      <c r="M267" s="158">
        <v>3.6486999999999998</v>
      </c>
      <c r="N267" s="158">
        <v>5.8095999999999997</v>
      </c>
      <c r="O267" s="158">
        <v>1.5938000000000001</v>
      </c>
      <c r="P267" s="158">
        <v>2.0489000000000002</v>
      </c>
      <c r="Q267" s="158">
        <v>8.4387000000000008</v>
      </c>
      <c r="R267" s="158">
        <v>9.0152999999999999</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44777</v>
      </c>
      <c r="E268" s="158">
        <v>48.598700000000001</v>
      </c>
      <c r="F268" s="158">
        <v>13.2232</v>
      </c>
      <c r="G268" s="158">
        <v>16.0686</v>
      </c>
      <c r="H268" s="158">
        <v>25.748000000000001</v>
      </c>
      <c r="I268" s="158">
        <v>23.639800000000001</v>
      </c>
      <c r="J268" s="158">
        <v>21.765999999999998</v>
      </c>
      <c r="K268" s="158">
        <v>8.4517000000000007</v>
      </c>
      <c r="L268" s="158">
        <v>4.0416999999999996</v>
      </c>
      <c r="M268" s="158">
        <v>4.3160999999999996</v>
      </c>
      <c r="N268" s="158">
        <v>6.4901999999999997</v>
      </c>
      <c r="O268" s="158">
        <v>2.2509999999999999</v>
      </c>
      <c r="P268" s="158">
        <v>2.8083</v>
      </c>
      <c r="Q268" s="158">
        <v>6.9903000000000004</v>
      </c>
      <c r="R268" s="158">
        <v>9.7074999999999996</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44777</v>
      </c>
      <c r="E271" s="158">
        <v>58.423999999999999</v>
      </c>
      <c r="F271" s="158">
        <v>47.479700000000001</v>
      </c>
      <c r="G271" s="158">
        <v>34.123100000000001</v>
      </c>
      <c r="H271" s="158">
        <v>56.912799999999997</v>
      </c>
      <c r="I271" s="158">
        <v>37.562899999999999</v>
      </c>
      <c r="J271" s="158">
        <v>35.233400000000003</v>
      </c>
      <c r="K271" s="158">
        <v>11.084199999999999</v>
      </c>
      <c r="L271" s="158">
        <v>3.7907999999999999</v>
      </c>
      <c r="M271" s="158">
        <v>3.5708000000000002</v>
      </c>
      <c r="N271" s="158">
        <v>7.1257000000000001</v>
      </c>
      <c r="O271" s="158">
        <v>11.7996</v>
      </c>
      <c r="P271" s="158">
        <v>8.0886999999999993</v>
      </c>
      <c r="Q271" s="158">
        <v>9.8047000000000004</v>
      </c>
      <c r="R271" s="158">
        <v>13.6755</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44777</v>
      </c>
      <c r="E272" s="158">
        <v>54.274500000000003</v>
      </c>
      <c r="F272" s="158">
        <v>46.933999999999997</v>
      </c>
      <c r="G272" s="158">
        <v>33.583300000000001</v>
      </c>
      <c r="H272" s="158">
        <v>56.363199999999999</v>
      </c>
      <c r="I272" s="158">
        <v>37.016100000000002</v>
      </c>
      <c r="J272" s="158">
        <v>34.6783</v>
      </c>
      <c r="K272" s="158">
        <v>10.5756</v>
      </c>
      <c r="L272" s="158">
        <v>3.2570999999999999</v>
      </c>
      <c r="M272" s="158">
        <v>3.044</v>
      </c>
      <c r="N272" s="158">
        <v>6.5270999999999999</v>
      </c>
      <c r="O272" s="158">
        <v>11.148199999999999</v>
      </c>
      <c r="P272" s="158">
        <v>7.3459000000000003</v>
      </c>
      <c r="Q272" s="158">
        <v>8.2324999999999999</v>
      </c>
      <c r="R272" s="158">
        <v>13.0245</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44777</v>
      </c>
      <c r="E273" s="158">
        <v>23.751200000000001</v>
      </c>
      <c r="F273" s="158">
        <v>73.296899999999994</v>
      </c>
      <c r="G273" s="158">
        <v>27.518999999999998</v>
      </c>
      <c r="H273" s="158">
        <v>47.967199999999998</v>
      </c>
      <c r="I273" s="158">
        <v>38.880699999999997</v>
      </c>
      <c r="J273" s="158">
        <v>30.144400000000001</v>
      </c>
      <c r="K273" s="158">
        <v>8.9293999999999993</v>
      </c>
      <c r="L273" s="158">
        <v>0.75929999999999997</v>
      </c>
      <c r="M273" s="158">
        <v>-0.14510000000000001</v>
      </c>
      <c r="N273" s="158">
        <v>8.3935999999999993</v>
      </c>
      <c r="O273" s="158">
        <v>8.2316000000000003</v>
      </c>
      <c r="P273" s="158">
        <v>5.0822000000000003</v>
      </c>
      <c r="Q273" s="158">
        <v>7.2153999999999998</v>
      </c>
      <c r="R273" s="158">
        <v>9.7192000000000007</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44777</v>
      </c>
      <c r="E274" s="158">
        <v>25.473500000000001</v>
      </c>
      <c r="F274" s="158">
        <v>74.229600000000005</v>
      </c>
      <c r="G274" s="158">
        <v>28.437000000000001</v>
      </c>
      <c r="H274" s="158">
        <v>48.926499999999997</v>
      </c>
      <c r="I274" s="158">
        <v>39.850099999999998</v>
      </c>
      <c r="J274" s="158">
        <v>31.122699999999998</v>
      </c>
      <c r="K274" s="158">
        <v>9.9118999999999993</v>
      </c>
      <c r="L274" s="158">
        <v>1.7012</v>
      </c>
      <c r="M274" s="158">
        <v>0.80120000000000002</v>
      </c>
      <c r="N274" s="158">
        <v>9.4179999999999993</v>
      </c>
      <c r="O274" s="158">
        <v>9.1600999999999999</v>
      </c>
      <c r="P274" s="158">
        <v>6.1394000000000002</v>
      </c>
      <c r="Q274" s="158">
        <v>8.1903000000000006</v>
      </c>
      <c r="R274" s="158">
        <v>10.626799999999999</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44777</v>
      </c>
      <c r="E277" s="158">
        <v>55.433199999999999</v>
      </c>
      <c r="F277" s="158">
        <v>43.047499999999999</v>
      </c>
      <c r="G277" s="158">
        <v>24.477599999999999</v>
      </c>
      <c r="H277" s="158">
        <v>43.650799999999997</v>
      </c>
      <c r="I277" s="158">
        <v>35.409999999999997</v>
      </c>
      <c r="J277" s="158">
        <v>37.232900000000001</v>
      </c>
      <c r="K277" s="158">
        <v>11.1839</v>
      </c>
      <c r="L277" s="158">
        <v>1.8681000000000001</v>
      </c>
      <c r="M277" s="158">
        <v>1.0639000000000001</v>
      </c>
      <c r="N277" s="158">
        <v>7.4801000000000002</v>
      </c>
      <c r="O277" s="158">
        <v>9.4489999999999998</v>
      </c>
      <c r="P277" s="158">
        <v>7.1482000000000001</v>
      </c>
      <c r="Q277" s="158">
        <v>9.5363000000000007</v>
      </c>
      <c r="R277" s="158">
        <v>13.177099999999999</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44777</v>
      </c>
      <c r="E278" s="158">
        <v>52.145000000000003</v>
      </c>
      <c r="F278" s="158">
        <v>42.397500000000001</v>
      </c>
      <c r="G278" s="158">
        <v>23.8691</v>
      </c>
      <c r="H278" s="158">
        <v>43.040599999999998</v>
      </c>
      <c r="I278" s="158">
        <v>34.802</v>
      </c>
      <c r="J278" s="158">
        <v>36.613</v>
      </c>
      <c r="K278" s="158">
        <v>10.5908</v>
      </c>
      <c r="L278" s="158">
        <v>1.3</v>
      </c>
      <c r="M278" s="158">
        <v>0.50160000000000005</v>
      </c>
      <c r="N278" s="158">
        <v>6.8811999999999998</v>
      </c>
      <c r="O278" s="158">
        <v>8.7768999999999995</v>
      </c>
      <c r="P278" s="158">
        <v>6.4672999999999998</v>
      </c>
      <c r="Q278" s="158">
        <v>9.2606000000000002</v>
      </c>
      <c r="R278" s="158">
        <v>12.5128</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38.723117948717949</v>
      </c>
      <c r="G279" s="160">
        <v>19.180453846153846</v>
      </c>
      <c r="H279" s="160">
        <v>44.471417948717949</v>
      </c>
      <c r="I279" s="160">
        <v>34.564292307692298</v>
      </c>
      <c r="J279" s="160">
        <v>33.680800000000005</v>
      </c>
      <c r="K279" s="160">
        <v>9.0155051282051311</v>
      </c>
      <c r="L279" s="160">
        <v>3.7659333333333334</v>
      </c>
      <c r="M279" s="160">
        <v>2.8625051282051279</v>
      </c>
      <c r="N279" s="160">
        <v>5.7223410256410245</v>
      </c>
      <c r="O279" s="160">
        <v>8.7984641025641004</v>
      </c>
      <c r="P279" s="160">
        <v>6.4539692307692293</v>
      </c>
      <c r="Q279" s="160">
        <v>8.7094333333333349</v>
      </c>
      <c r="R279" s="160">
        <v>10.299379487179486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37.570900000000002</v>
      </c>
      <c r="G280" s="160">
        <v>23.8691</v>
      </c>
      <c r="H280" s="160">
        <v>47.2669</v>
      </c>
      <c r="I280" s="160">
        <v>37.036799999999999</v>
      </c>
      <c r="J280" s="160">
        <v>34.138199999999998</v>
      </c>
      <c r="K280" s="160">
        <v>9.2241999999999997</v>
      </c>
      <c r="L280" s="160">
        <v>1.9368000000000001</v>
      </c>
      <c r="M280" s="160">
        <v>1.4505999999999999</v>
      </c>
      <c r="N280" s="160">
        <v>4.6121999999999996</v>
      </c>
      <c r="O280" s="160">
        <v>9.0762</v>
      </c>
      <c r="P280" s="160">
        <v>6.4623999999999997</v>
      </c>
      <c r="Q280" s="160">
        <v>8.5105000000000004</v>
      </c>
      <c r="R280" s="160">
        <v>9.7074999999999996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44777</v>
      </c>
      <c r="E283" s="158">
        <v>76.680000000000007</v>
      </c>
      <c r="F283" s="158">
        <v>2.6100000000000002E-2</v>
      </c>
      <c r="G283" s="158">
        <v>0.3271</v>
      </c>
      <c r="H283" s="158">
        <v>2.4586000000000001</v>
      </c>
      <c r="I283" s="158">
        <v>3.4539</v>
      </c>
      <c r="J283" s="158">
        <v>9.8567</v>
      </c>
      <c r="K283" s="158">
        <v>5.8823999999999996</v>
      </c>
      <c r="L283" s="158">
        <v>-1.6797</v>
      </c>
      <c r="M283" s="158">
        <v>-2.9367000000000001</v>
      </c>
      <c r="N283" s="158">
        <v>4.7111999999999998</v>
      </c>
      <c r="O283" s="158">
        <v>19.846</v>
      </c>
      <c r="P283" s="158">
        <v>13.3589</v>
      </c>
      <c r="Q283" s="158">
        <v>14.215299999999999</v>
      </c>
      <c r="R283" s="158">
        <v>25.739100000000001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44777</v>
      </c>
      <c r="E284" s="158">
        <v>86.89</v>
      </c>
      <c r="F284" s="158">
        <v>3.4500000000000003E-2</v>
      </c>
      <c r="G284" s="158">
        <v>0.34649999999999997</v>
      </c>
      <c r="H284" s="158">
        <v>2.4887999999999999</v>
      </c>
      <c r="I284" s="158">
        <v>3.5144000000000002</v>
      </c>
      <c r="J284" s="158">
        <v>9.9733999999999998</v>
      </c>
      <c r="K284" s="158">
        <v>6.2225000000000001</v>
      </c>
      <c r="L284" s="158">
        <v>-1.0589999999999999</v>
      </c>
      <c r="M284" s="158">
        <v>-2.0074000000000001</v>
      </c>
      <c r="N284" s="158">
        <v>6.0410000000000004</v>
      </c>
      <c r="O284" s="158">
        <v>21.322299999999998</v>
      </c>
      <c r="P284" s="158">
        <v>14.8004</v>
      </c>
      <c r="Q284" s="158">
        <v>18.191400000000002</v>
      </c>
      <c r="R284" s="158">
        <v>27.369299999999999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44777</v>
      </c>
      <c r="E285" s="158">
        <v>82.994</v>
      </c>
      <c r="F285" s="158">
        <v>0.1061</v>
      </c>
      <c r="G285" s="158">
        <v>5.0599999999999999E-2</v>
      </c>
      <c r="H285" s="158">
        <v>2.1225999999999998</v>
      </c>
      <c r="I285" s="158">
        <v>3.2919</v>
      </c>
      <c r="J285" s="158">
        <v>9.7745999999999995</v>
      </c>
      <c r="K285" s="158">
        <v>3.9868999999999999</v>
      </c>
      <c r="L285" s="158">
        <v>-1.3221000000000001</v>
      </c>
      <c r="M285" s="158">
        <v>-2.2715000000000001</v>
      </c>
      <c r="N285" s="158">
        <v>4.9321999999999999</v>
      </c>
      <c r="O285" s="158">
        <v>18.4846</v>
      </c>
      <c r="P285" s="158">
        <v>12.7522</v>
      </c>
      <c r="Q285" s="158">
        <v>13.228899999999999</v>
      </c>
      <c r="R285" s="158">
        <v>27.236799999999999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44777</v>
      </c>
      <c r="E286" s="158">
        <v>94.075999999999993</v>
      </c>
      <c r="F286" s="158">
        <v>0.1096</v>
      </c>
      <c r="G286" s="158">
        <v>6.1699999999999998E-2</v>
      </c>
      <c r="H286" s="158">
        <v>2.1499000000000001</v>
      </c>
      <c r="I286" s="158">
        <v>3.3473000000000002</v>
      </c>
      <c r="J286" s="158">
        <v>9.9032</v>
      </c>
      <c r="K286" s="158">
        <v>4.3573000000000004</v>
      </c>
      <c r="L286" s="158">
        <v>-0.62739999999999996</v>
      </c>
      <c r="M286" s="158">
        <v>-1.2491000000000001</v>
      </c>
      <c r="N286" s="158">
        <v>6.3895</v>
      </c>
      <c r="O286" s="158">
        <v>20.111499999999999</v>
      </c>
      <c r="P286" s="158">
        <v>14.3079</v>
      </c>
      <c r="Q286" s="158">
        <v>15.5869</v>
      </c>
      <c r="R286" s="158">
        <v>28.982500000000002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44777</v>
      </c>
      <c r="E287" s="158">
        <v>225.9014</v>
      </c>
      <c r="F287" s="158">
        <v>0.27850000000000003</v>
      </c>
      <c r="G287" s="158">
        <v>0.42399999999999999</v>
      </c>
      <c r="H287" s="158">
        <v>2.2271999999999998</v>
      </c>
      <c r="I287" s="158">
        <v>3.0413999999999999</v>
      </c>
      <c r="J287" s="158">
        <v>9.3195999999999994</v>
      </c>
      <c r="K287" s="158">
        <v>5.5382999999999996</v>
      </c>
      <c r="L287" s="158">
        <v>3.3353000000000002</v>
      </c>
      <c r="M287" s="158">
        <v>5.6677999999999997</v>
      </c>
      <c r="N287" s="158">
        <v>16.2606</v>
      </c>
      <c r="O287" s="158">
        <v>30.694199999999999</v>
      </c>
      <c r="P287" s="158">
        <v>14.9712</v>
      </c>
      <c r="Q287" s="158">
        <v>15.001099999999999</v>
      </c>
      <c r="R287" s="158">
        <v>47.379300000000001</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44777</v>
      </c>
      <c r="E288" s="158">
        <v>66.126364625917205</v>
      </c>
      <c r="F288" s="158">
        <v>0.27850000000000003</v>
      </c>
      <c r="G288" s="158">
        <v>0.42380000000000001</v>
      </c>
      <c r="H288" s="158">
        <v>2.2269999999999999</v>
      </c>
      <c r="I288" s="158">
        <v>3.0411999999999999</v>
      </c>
      <c r="J288" s="158">
        <v>9.3193999999999999</v>
      </c>
      <c r="K288" s="158">
        <v>5.5377000000000001</v>
      </c>
      <c r="L288" s="158">
        <v>3.3346</v>
      </c>
      <c r="M288" s="158">
        <v>5.6654</v>
      </c>
      <c r="N288" s="158">
        <v>16.2576</v>
      </c>
      <c r="O288" s="158">
        <v>30.6935</v>
      </c>
      <c r="P288" s="158">
        <v>14.9719</v>
      </c>
      <c r="Q288" s="158">
        <v>15.0128</v>
      </c>
      <c r="R288" s="158">
        <v>47.382399999999997</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44777</v>
      </c>
      <c r="E289" s="158">
        <v>537.70752412029503</v>
      </c>
      <c r="F289" s="158">
        <v>0.27639999999999998</v>
      </c>
      <c r="G289" s="158">
        <v>0.41739999999999999</v>
      </c>
      <c r="H289" s="158">
        <v>2.2118000000000002</v>
      </c>
      <c r="I289" s="158">
        <v>3.0106000000000002</v>
      </c>
      <c r="J289" s="158">
        <v>9.2476000000000003</v>
      </c>
      <c r="K289" s="158">
        <v>5.3627000000000002</v>
      </c>
      <c r="L289" s="158">
        <v>2.9518</v>
      </c>
      <c r="M289" s="158">
        <v>5.0654000000000003</v>
      </c>
      <c r="N289" s="158">
        <v>15.393000000000001</v>
      </c>
      <c r="O289" s="158">
        <v>29.835799999999999</v>
      </c>
      <c r="P289" s="158">
        <v>14.206</v>
      </c>
      <c r="Q289" s="158">
        <v>18.364999999999998</v>
      </c>
      <c r="R289" s="158">
        <v>46.352899999999998</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44777</v>
      </c>
      <c r="E290" s="158">
        <v>541.52970943938396</v>
      </c>
      <c r="F290" s="158">
        <v>0.2762</v>
      </c>
      <c r="G290" s="158">
        <v>0.41720000000000002</v>
      </c>
      <c r="H290" s="158">
        <v>2.2115999999999998</v>
      </c>
      <c r="I290" s="158">
        <v>3.0105</v>
      </c>
      <c r="J290" s="158">
        <v>9.2476000000000003</v>
      </c>
      <c r="K290" s="158">
        <v>5.3624999999999998</v>
      </c>
      <c r="L290" s="158">
        <v>2.9521000000000002</v>
      </c>
      <c r="M290" s="158">
        <v>5.0663</v>
      </c>
      <c r="N290" s="158">
        <v>15.394600000000001</v>
      </c>
      <c r="O290" s="158">
        <v>29.837299999999999</v>
      </c>
      <c r="P290" s="158">
        <v>14.2073</v>
      </c>
      <c r="Q290" s="158">
        <v>18.864699999999999</v>
      </c>
      <c r="R290" s="158">
        <v>46.355400000000003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0.17323749999999999</v>
      </c>
      <c r="G291" s="160">
        <v>0.30853750000000002</v>
      </c>
      <c r="H291" s="160">
        <v>2.2621875</v>
      </c>
      <c r="I291" s="160">
        <v>3.2139000000000002</v>
      </c>
      <c r="J291" s="160">
        <v>9.5802625000000017</v>
      </c>
      <c r="K291" s="160">
        <v>5.2812874999999995</v>
      </c>
      <c r="L291" s="160">
        <v>0.98570000000000002</v>
      </c>
      <c r="M291" s="160">
        <v>1.6250249999999999</v>
      </c>
      <c r="N291" s="160">
        <v>10.6724625</v>
      </c>
      <c r="O291" s="160">
        <v>25.103149999999999</v>
      </c>
      <c r="P291" s="160">
        <v>14.196975000000002</v>
      </c>
      <c r="Q291" s="160">
        <v>16.058262499999998</v>
      </c>
      <c r="R291" s="160">
        <v>37.099712499999995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0.19290000000000002</v>
      </c>
      <c r="G292" s="160">
        <v>0.38185000000000002</v>
      </c>
      <c r="H292" s="160">
        <v>2.2194000000000003</v>
      </c>
      <c r="I292" s="160">
        <v>3.1666499999999997</v>
      </c>
      <c r="J292" s="160">
        <v>9.5471000000000004</v>
      </c>
      <c r="K292" s="160">
        <v>5.4502000000000006</v>
      </c>
      <c r="L292" s="160">
        <v>1.1622000000000001</v>
      </c>
      <c r="M292" s="160">
        <v>1.9081500000000002</v>
      </c>
      <c r="N292" s="160">
        <v>10.891249999999999</v>
      </c>
      <c r="O292" s="160">
        <v>25.579049999999999</v>
      </c>
      <c r="P292" s="160">
        <v>14.2576</v>
      </c>
      <c r="Q292" s="160">
        <v>15.299849999999999</v>
      </c>
      <c r="R292" s="160">
        <v>37.667699999999996</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44777</v>
      </c>
      <c r="E295" s="158">
        <v>90.6845</v>
      </c>
      <c r="F295" s="158">
        <v>20.337299999999999</v>
      </c>
      <c r="G295" s="158">
        <v>12.772500000000001</v>
      </c>
      <c r="H295" s="158">
        <v>13.4434</v>
      </c>
      <c r="I295" s="158">
        <v>11.867000000000001</v>
      </c>
      <c r="J295" s="158">
        <v>10.357799999999999</v>
      </c>
      <c r="K295" s="158">
        <v>5.5042</v>
      </c>
      <c r="L295" s="158">
        <v>3.6126</v>
      </c>
      <c r="M295" s="158">
        <v>3.0767000000000002</v>
      </c>
      <c r="N295" s="158">
        <v>3.2149999999999999</v>
      </c>
      <c r="O295" s="158">
        <v>6.8094999999999999</v>
      </c>
      <c r="P295" s="158">
        <v>7.1108000000000002</v>
      </c>
      <c r="Q295" s="158">
        <v>9.0539000000000005</v>
      </c>
      <c r="R295" s="158">
        <v>4.4020999999999999</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44777</v>
      </c>
      <c r="E296" s="158">
        <v>91.756600000000006</v>
      </c>
      <c r="F296" s="158">
        <v>20.497800000000002</v>
      </c>
      <c r="G296" s="158">
        <v>12.928699999999999</v>
      </c>
      <c r="H296" s="158">
        <v>13.6058</v>
      </c>
      <c r="I296" s="158">
        <v>12.0259</v>
      </c>
      <c r="J296" s="158">
        <v>10.5191</v>
      </c>
      <c r="K296" s="158">
        <v>5.6661999999999999</v>
      </c>
      <c r="L296" s="158">
        <v>3.7759</v>
      </c>
      <c r="M296" s="158">
        <v>3.2408999999999999</v>
      </c>
      <c r="N296" s="158">
        <v>3.3803999999999998</v>
      </c>
      <c r="O296" s="158">
        <v>6.9720000000000004</v>
      </c>
      <c r="P296" s="158">
        <v>7.2615999999999996</v>
      </c>
      <c r="Q296" s="158">
        <v>8.3469999999999995</v>
      </c>
      <c r="R296" s="158">
        <v>4.5667999999999997</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44777</v>
      </c>
      <c r="E297" s="158">
        <v>14.3834</v>
      </c>
      <c r="F297" s="158">
        <v>21.0746</v>
      </c>
      <c r="G297" s="158">
        <v>15.669</v>
      </c>
      <c r="H297" s="158">
        <v>15.7081</v>
      </c>
      <c r="I297" s="158">
        <v>12.2928</v>
      </c>
      <c r="J297" s="158">
        <v>10.213900000000001</v>
      </c>
      <c r="K297" s="158">
        <v>5.7533000000000003</v>
      </c>
      <c r="L297" s="158">
        <v>3.8927999999999998</v>
      </c>
      <c r="M297" s="158">
        <v>3.6480999999999999</v>
      </c>
      <c r="N297" s="158">
        <v>3.8085</v>
      </c>
      <c r="O297" s="158">
        <v>7.4229000000000003</v>
      </c>
      <c r="P297" s="158">
        <v>7.3827999999999996</v>
      </c>
      <c r="Q297" s="158">
        <v>7.4432999999999998</v>
      </c>
      <c r="R297" s="158">
        <v>4.8525</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44777</v>
      </c>
      <c r="E298" s="158">
        <v>13.8429</v>
      </c>
      <c r="F298" s="158">
        <v>20.3141</v>
      </c>
      <c r="G298" s="158">
        <v>14.9598</v>
      </c>
      <c r="H298" s="158">
        <v>14.997</v>
      </c>
      <c r="I298" s="158">
        <v>11.596500000000001</v>
      </c>
      <c r="J298" s="158">
        <v>9.5175000000000001</v>
      </c>
      <c r="K298" s="158">
        <v>5.0591999999999997</v>
      </c>
      <c r="L298" s="158">
        <v>3.2025000000000001</v>
      </c>
      <c r="M298" s="158">
        <v>2.9559000000000002</v>
      </c>
      <c r="N298" s="158">
        <v>3.1128</v>
      </c>
      <c r="O298" s="158">
        <v>6.6737000000000002</v>
      </c>
      <c r="P298" s="158">
        <v>6.5757000000000003</v>
      </c>
      <c r="Q298" s="158">
        <v>6.6336000000000004</v>
      </c>
      <c r="R298" s="158">
        <v>4.1524000000000001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44777</v>
      </c>
      <c r="E299" s="158">
        <v>22.157599999999999</v>
      </c>
      <c r="F299" s="158">
        <v>12.3589</v>
      </c>
      <c r="G299" s="158">
        <v>10.386799999999999</v>
      </c>
      <c r="H299" s="158">
        <v>9.8552999999999997</v>
      </c>
      <c r="I299" s="158">
        <v>8.0968</v>
      </c>
      <c r="J299" s="158">
        <v>8.1005000000000003</v>
      </c>
      <c r="K299" s="158">
        <v>3.8527</v>
      </c>
      <c r="L299" s="158">
        <v>0.8206</v>
      </c>
      <c r="M299" s="158">
        <v>0.20469999999999999</v>
      </c>
      <c r="N299" s="158">
        <v>0.59060000000000001</v>
      </c>
      <c r="O299" s="158">
        <v>4.9992999999999999</v>
      </c>
      <c r="P299" s="158">
        <v>3.8582000000000001</v>
      </c>
      <c r="Q299" s="158">
        <v>5.9589999999999996</v>
      </c>
      <c r="R299" s="158">
        <v>2.1509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44777</v>
      </c>
      <c r="E300" s="158">
        <v>23.316800000000001</v>
      </c>
      <c r="F300" s="158">
        <v>12.5275</v>
      </c>
      <c r="G300" s="158">
        <v>10.654</v>
      </c>
      <c r="H300" s="158">
        <v>10.172499999999999</v>
      </c>
      <c r="I300" s="158">
        <v>8.4131</v>
      </c>
      <c r="J300" s="158">
        <v>8.4169</v>
      </c>
      <c r="K300" s="158">
        <v>4.2008000000000001</v>
      </c>
      <c r="L300" s="158">
        <v>1.1944999999999999</v>
      </c>
      <c r="M300" s="158">
        <v>0.60429999999999995</v>
      </c>
      <c r="N300" s="158">
        <v>1.0754999999999999</v>
      </c>
      <c r="O300" s="158">
        <v>5.5258000000000003</v>
      </c>
      <c r="P300" s="158">
        <v>4.3552999999999997</v>
      </c>
      <c r="Q300" s="158">
        <v>6.7847999999999997</v>
      </c>
      <c r="R300" s="158">
        <v>2.7086000000000001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44777</v>
      </c>
      <c r="E301" s="158">
        <v>18.973099999999999</v>
      </c>
      <c r="F301" s="158">
        <v>22.329499999999999</v>
      </c>
      <c r="G301" s="158">
        <v>12.3246</v>
      </c>
      <c r="H301" s="158">
        <v>12.203200000000001</v>
      </c>
      <c r="I301" s="158">
        <v>9.35</v>
      </c>
      <c r="J301" s="158">
        <v>7.7393999999999998</v>
      </c>
      <c r="K301" s="158">
        <v>4.3804999999999996</v>
      </c>
      <c r="L301" s="158">
        <v>2.8729</v>
      </c>
      <c r="M301" s="158">
        <v>2.7847</v>
      </c>
      <c r="N301" s="158">
        <v>2.8441000000000001</v>
      </c>
      <c r="O301" s="158">
        <v>6.0380000000000003</v>
      </c>
      <c r="P301" s="158">
        <v>6.4893000000000001</v>
      </c>
      <c r="Q301" s="158">
        <v>7.8322000000000003</v>
      </c>
      <c r="R301" s="158">
        <v>3.7704</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44777</v>
      </c>
      <c r="E302" s="158">
        <v>18.043099999999999</v>
      </c>
      <c r="F302" s="158">
        <v>21.658200000000001</v>
      </c>
      <c r="G302" s="158">
        <v>11.744300000000001</v>
      </c>
      <c r="H302" s="158">
        <v>11.6143</v>
      </c>
      <c r="I302" s="158">
        <v>8.7277000000000005</v>
      </c>
      <c r="J302" s="158">
        <v>7.1098999999999997</v>
      </c>
      <c r="K302" s="158">
        <v>3.74</v>
      </c>
      <c r="L302" s="158">
        <v>2.2465999999999999</v>
      </c>
      <c r="M302" s="158">
        <v>2.1463000000000001</v>
      </c>
      <c r="N302" s="158">
        <v>2.2000000000000002</v>
      </c>
      <c r="O302" s="158">
        <v>5.3463000000000003</v>
      </c>
      <c r="P302" s="158">
        <v>5.7720000000000002</v>
      </c>
      <c r="Q302" s="158">
        <v>7.1959999999999997</v>
      </c>
      <c r="R302" s="158">
        <v>3.1208999999999998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44777</v>
      </c>
      <c r="E303" s="158">
        <v>13.2262</v>
      </c>
      <c r="F303" s="158">
        <v>57.491599999999998</v>
      </c>
      <c r="G303" s="158">
        <v>33.021500000000003</v>
      </c>
      <c r="H303" s="158">
        <v>30.4544</v>
      </c>
      <c r="I303" s="158">
        <v>21.464200000000002</v>
      </c>
      <c r="J303" s="158">
        <v>16.9682</v>
      </c>
      <c r="K303" s="158">
        <v>7.5126999999999997</v>
      </c>
      <c r="L303" s="158">
        <v>1.2333000000000001</v>
      </c>
      <c r="M303" s="158">
        <v>1.3562000000000001</v>
      </c>
      <c r="N303" s="158">
        <v>1.8676999999999999</v>
      </c>
      <c r="O303" s="158">
        <v>5.7685000000000004</v>
      </c>
      <c r="P303" s="158"/>
      <c r="Q303" s="158">
        <v>7.4302000000000001</v>
      </c>
      <c r="R303" s="158">
        <v>3.1949999999999998</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44777</v>
      </c>
      <c r="E304" s="158">
        <v>13.0967</v>
      </c>
      <c r="F304" s="158">
        <v>57.222299999999997</v>
      </c>
      <c r="G304" s="158">
        <v>32.788499999999999</v>
      </c>
      <c r="H304" s="158">
        <v>30.1934</v>
      </c>
      <c r="I304" s="158">
        <v>21.212800000000001</v>
      </c>
      <c r="J304" s="158">
        <v>16.712900000000001</v>
      </c>
      <c r="K304" s="158">
        <v>7.2552000000000003</v>
      </c>
      <c r="L304" s="158">
        <v>0.98560000000000003</v>
      </c>
      <c r="M304" s="158">
        <v>1.1075999999999999</v>
      </c>
      <c r="N304" s="158">
        <v>1.6153999999999999</v>
      </c>
      <c r="O304" s="158">
        <v>5.5012999999999996</v>
      </c>
      <c r="P304" s="158"/>
      <c r="Q304" s="158">
        <v>7.1596000000000002</v>
      </c>
      <c r="R304" s="158">
        <v>2.9375</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44777</v>
      </c>
      <c r="E307" s="158">
        <v>10.668900000000001</v>
      </c>
      <c r="F307" s="158">
        <v>25.6767</v>
      </c>
      <c r="G307" s="158">
        <v>20.103999999999999</v>
      </c>
      <c r="H307" s="158">
        <v>21.938500000000001</v>
      </c>
      <c r="I307" s="158">
        <v>20.094200000000001</v>
      </c>
      <c r="J307" s="158">
        <v>14.365399999999999</v>
      </c>
      <c r="K307" s="158">
        <v>7.3438999999999997</v>
      </c>
      <c r="L307" s="158">
        <v>1.6559999999999999</v>
      </c>
      <c r="M307" s="158">
        <v>1.6981999999999999</v>
      </c>
      <c r="N307" s="158">
        <v>2.9081999999999999</v>
      </c>
      <c r="O307" s="158"/>
      <c r="P307" s="158"/>
      <c r="Q307" s="158">
        <v>4.8007999999999997</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44777</v>
      </c>
      <c r="E308" s="158">
        <v>10.645799999999999</v>
      </c>
      <c r="F308" s="158">
        <v>25.732500000000002</v>
      </c>
      <c r="G308" s="158">
        <v>20.033000000000001</v>
      </c>
      <c r="H308" s="158">
        <v>21.788699999999999</v>
      </c>
      <c r="I308" s="158">
        <v>19.9392</v>
      </c>
      <c r="J308" s="158">
        <v>14.2044</v>
      </c>
      <c r="K308" s="158">
        <v>7.1707999999999998</v>
      </c>
      <c r="L308" s="158">
        <v>1.4883999999999999</v>
      </c>
      <c r="M308" s="158">
        <v>1.5353000000000001</v>
      </c>
      <c r="N308" s="158">
        <v>2.7458</v>
      </c>
      <c r="O308" s="158"/>
      <c r="P308" s="158"/>
      <c r="Q308" s="158">
        <v>4.6364000000000001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44777</v>
      </c>
      <c r="E309" s="158">
        <v>80.807500000000005</v>
      </c>
      <c r="F309" s="158">
        <v>37.664700000000003</v>
      </c>
      <c r="G309" s="158">
        <v>18.487100000000002</v>
      </c>
      <c r="H309" s="158">
        <v>17.662700000000001</v>
      </c>
      <c r="I309" s="158">
        <v>12.1488</v>
      </c>
      <c r="J309" s="158">
        <v>8.8063000000000002</v>
      </c>
      <c r="K309" s="158">
        <v>4.2567000000000004</v>
      </c>
      <c r="L309" s="158">
        <v>2.7267999999999999</v>
      </c>
      <c r="M309" s="158">
        <v>2.5872999999999999</v>
      </c>
      <c r="N309" s="158">
        <v>2.7766000000000002</v>
      </c>
      <c r="O309" s="158">
        <v>5.6083999999999996</v>
      </c>
      <c r="P309" s="158">
        <v>6.4984000000000002</v>
      </c>
      <c r="Q309" s="158">
        <v>8.6696000000000009</v>
      </c>
      <c r="R309" s="158">
        <v>4.4089</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44777</v>
      </c>
      <c r="E310" s="158">
        <v>86.130200000000002</v>
      </c>
      <c r="F310" s="158">
        <v>38.1798</v>
      </c>
      <c r="G310" s="158">
        <v>19.0291</v>
      </c>
      <c r="H310" s="158">
        <v>18.194900000000001</v>
      </c>
      <c r="I310" s="158">
        <v>12.680899999999999</v>
      </c>
      <c r="J310" s="158">
        <v>9.3406000000000002</v>
      </c>
      <c r="K310" s="158">
        <v>4.7915000000000001</v>
      </c>
      <c r="L310" s="158">
        <v>3.2930000000000001</v>
      </c>
      <c r="M310" s="158">
        <v>3.1454</v>
      </c>
      <c r="N310" s="158">
        <v>3.3331</v>
      </c>
      <c r="O310" s="158">
        <v>6.1961000000000004</v>
      </c>
      <c r="P310" s="158">
        <v>7.1032999999999999</v>
      </c>
      <c r="Q310" s="158">
        <v>8.6328999999999994</v>
      </c>
      <c r="R310" s="158">
        <v>4.9805000000000001</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44777</v>
      </c>
      <c r="E312" s="158">
        <v>26.159800000000001</v>
      </c>
      <c r="F312" s="158">
        <v>36.4529</v>
      </c>
      <c r="G312" s="158">
        <v>20.1251</v>
      </c>
      <c r="H312" s="158">
        <v>19.306000000000001</v>
      </c>
      <c r="I312" s="158">
        <v>13.554399999999999</v>
      </c>
      <c r="J312" s="158">
        <v>10.952500000000001</v>
      </c>
      <c r="K312" s="158">
        <v>5.5468999999999999</v>
      </c>
      <c r="L312" s="158">
        <v>2.5731999999999999</v>
      </c>
      <c r="M312" s="158">
        <v>2.0181</v>
      </c>
      <c r="N312" s="158">
        <v>2.6998000000000002</v>
      </c>
      <c r="O312" s="158">
        <v>6.3966000000000003</v>
      </c>
      <c r="P312" s="158">
        <v>6.8852000000000002</v>
      </c>
      <c r="Q312" s="158">
        <v>8.2668999999999997</v>
      </c>
      <c r="R312" s="158">
        <v>3.8797999999999999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44777</v>
      </c>
      <c r="E313" s="158">
        <v>26.5337</v>
      </c>
      <c r="F313" s="158">
        <v>36.765799999999999</v>
      </c>
      <c r="G313" s="158">
        <v>20.3931</v>
      </c>
      <c r="H313" s="158">
        <v>19.567499999999999</v>
      </c>
      <c r="I313" s="158">
        <v>13.8291</v>
      </c>
      <c r="J313" s="158">
        <v>11.235300000000001</v>
      </c>
      <c r="K313" s="158">
        <v>5.8352000000000004</v>
      </c>
      <c r="L313" s="158">
        <v>2.8588</v>
      </c>
      <c r="M313" s="158">
        <v>2.3111999999999999</v>
      </c>
      <c r="N313" s="158">
        <v>3.0015000000000001</v>
      </c>
      <c r="O313" s="158">
        <v>6.6736000000000004</v>
      </c>
      <c r="P313" s="158">
        <v>7.1007999999999996</v>
      </c>
      <c r="Q313" s="158">
        <v>8.2057000000000002</v>
      </c>
      <c r="R313" s="158">
        <v>4.1909000000000001</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44777</v>
      </c>
      <c r="E314" s="158">
        <v>10.6671</v>
      </c>
      <c r="F314" s="158">
        <v>27.0517</v>
      </c>
      <c r="G314" s="158">
        <v>15.074299999999999</v>
      </c>
      <c r="H314" s="158">
        <v>12.2492</v>
      </c>
      <c r="I314" s="158">
        <v>9.0007999999999999</v>
      </c>
      <c r="J314" s="158">
        <v>8.5050000000000008</v>
      </c>
      <c r="K314" s="158">
        <v>3.6560000000000001</v>
      </c>
      <c r="L314" s="158">
        <v>1.7485999999999999</v>
      </c>
      <c r="M314" s="158">
        <v>1.8909</v>
      </c>
      <c r="N314" s="158">
        <v>2.3557000000000001</v>
      </c>
      <c r="O314" s="158"/>
      <c r="P314" s="158"/>
      <c r="Q314" s="158">
        <v>3.5590999999999999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44777</v>
      </c>
      <c r="E315" s="158">
        <v>10.585100000000001</v>
      </c>
      <c r="F315" s="158">
        <v>26.570799999999998</v>
      </c>
      <c r="G315" s="158">
        <v>14.6151</v>
      </c>
      <c r="H315" s="158">
        <v>11.849399999999999</v>
      </c>
      <c r="I315" s="158">
        <v>8.5996000000000006</v>
      </c>
      <c r="J315" s="158">
        <v>8.0861999999999998</v>
      </c>
      <c r="K315" s="158">
        <v>3.2383000000000002</v>
      </c>
      <c r="L315" s="158">
        <v>1.327</v>
      </c>
      <c r="M315" s="158">
        <v>1.4657</v>
      </c>
      <c r="N315" s="158">
        <v>1.9278</v>
      </c>
      <c r="O315" s="158"/>
      <c r="P315" s="158"/>
      <c r="Q315" s="158">
        <v>3.1272000000000002</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44777</v>
      </c>
      <c r="E316" s="158">
        <v>23.867100000000001</v>
      </c>
      <c r="F316" s="158">
        <v>1.0705</v>
      </c>
      <c r="G316" s="158">
        <v>6.7327000000000004</v>
      </c>
      <c r="H316" s="158">
        <v>7.0442999999999998</v>
      </c>
      <c r="I316" s="158">
        <v>8.5373000000000001</v>
      </c>
      <c r="J316" s="158">
        <v>7.8814000000000002</v>
      </c>
      <c r="K316" s="158">
        <v>5.0964</v>
      </c>
      <c r="L316" s="158">
        <v>4.0754999999999999</v>
      </c>
      <c r="M316" s="158">
        <v>2.7480000000000002</v>
      </c>
      <c r="N316" s="158">
        <v>3.3807</v>
      </c>
      <c r="O316" s="158">
        <v>6.4474</v>
      </c>
      <c r="P316" s="158">
        <v>6.7088000000000001</v>
      </c>
      <c r="Q316" s="158">
        <v>6.9267000000000003</v>
      </c>
      <c r="R316" s="158">
        <v>4.1460999999999997</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44777</v>
      </c>
      <c r="E317" s="158">
        <v>24.8325</v>
      </c>
      <c r="F317" s="158">
        <v>1.3229</v>
      </c>
      <c r="G317" s="158">
        <v>7.0103</v>
      </c>
      <c r="H317" s="158">
        <v>7.3385999999999996</v>
      </c>
      <c r="I317" s="158">
        <v>8.8384999999999998</v>
      </c>
      <c r="J317" s="158">
        <v>8.1881000000000004</v>
      </c>
      <c r="K317" s="158">
        <v>5.4105999999999996</v>
      </c>
      <c r="L317" s="158">
        <v>4.3936000000000002</v>
      </c>
      <c r="M317" s="158">
        <v>3.0672000000000001</v>
      </c>
      <c r="N317" s="158">
        <v>3.7038000000000002</v>
      </c>
      <c r="O317" s="158">
        <v>6.7797999999999998</v>
      </c>
      <c r="P317" s="158">
        <v>7.0401999999999996</v>
      </c>
      <c r="Q317" s="158">
        <v>8.2542000000000009</v>
      </c>
      <c r="R317" s="158">
        <v>4.4725999999999999</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44777</v>
      </c>
      <c r="E318" s="158">
        <v>16.033300000000001</v>
      </c>
      <c r="F318" s="158">
        <v>32.811199999999999</v>
      </c>
      <c r="G318" s="158">
        <v>12.761799999999999</v>
      </c>
      <c r="H318" s="158">
        <v>14.806699999999999</v>
      </c>
      <c r="I318" s="158">
        <v>10.891299999999999</v>
      </c>
      <c r="J318" s="158">
        <v>8.6252999999999993</v>
      </c>
      <c r="K318" s="158">
        <v>3.8275000000000001</v>
      </c>
      <c r="L318" s="158">
        <v>1.9339</v>
      </c>
      <c r="M318" s="158">
        <v>2.1322999999999999</v>
      </c>
      <c r="N318" s="158">
        <v>2.4969999999999999</v>
      </c>
      <c r="O318" s="158">
        <v>6.5646000000000004</v>
      </c>
      <c r="P318" s="158">
        <v>6.6962999999999999</v>
      </c>
      <c r="Q318" s="158">
        <v>7.4565000000000001</v>
      </c>
      <c r="R318" s="158">
        <v>3.9064000000000001</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44777</v>
      </c>
      <c r="E319" s="158">
        <v>15.711499999999999</v>
      </c>
      <c r="F319" s="158">
        <v>32.552999999999997</v>
      </c>
      <c r="G319" s="158">
        <v>12.4803</v>
      </c>
      <c r="H319" s="158">
        <v>14.5101</v>
      </c>
      <c r="I319" s="158">
        <v>10.5799</v>
      </c>
      <c r="J319" s="158">
        <v>8.3242999999999991</v>
      </c>
      <c r="K319" s="158">
        <v>3.5232999999999999</v>
      </c>
      <c r="L319" s="158">
        <v>1.6212</v>
      </c>
      <c r="M319" s="158">
        <v>1.8177000000000001</v>
      </c>
      <c r="N319" s="158">
        <v>2.1819999999999999</v>
      </c>
      <c r="O319" s="158">
        <v>6.2388000000000003</v>
      </c>
      <c r="P319" s="158">
        <v>6.3734999999999999</v>
      </c>
      <c r="Q319" s="158">
        <v>7.1250999999999998</v>
      </c>
      <c r="R319" s="158">
        <v>3.5882000000000001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44777</v>
      </c>
      <c r="E320" s="158">
        <v>2585.2422999999999</v>
      </c>
      <c r="F320" s="158">
        <v>27.564800000000002</v>
      </c>
      <c r="G320" s="158">
        <v>14.0067</v>
      </c>
      <c r="H320" s="158">
        <v>13.9665</v>
      </c>
      <c r="I320" s="158">
        <v>9.8803999999999998</v>
      </c>
      <c r="J320" s="158">
        <v>8.3119999999999994</v>
      </c>
      <c r="K320" s="158">
        <v>3.7696000000000001</v>
      </c>
      <c r="L320" s="158">
        <v>2.1371000000000002</v>
      </c>
      <c r="M320" s="158">
        <v>2.0299</v>
      </c>
      <c r="N320" s="158">
        <v>2.2189999999999999</v>
      </c>
      <c r="O320" s="158">
        <v>5.9675000000000002</v>
      </c>
      <c r="P320" s="158">
        <v>5.3085000000000004</v>
      </c>
      <c r="Q320" s="158">
        <v>6.5294999999999996</v>
      </c>
      <c r="R320" s="158">
        <v>3.5124</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44777</v>
      </c>
      <c r="E321" s="158">
        <v>2740.069</v>
      </c>
      <c r="F321" s="158">
        <v>27.944500000000001</v>
      </c>
      <c r="G321" s="158">
        <v>14.3871</v>
      </c>
      <c r="H321" s="158">
        <v>14.3477</v>
      </c>
      <c r="I321" s="158">
        <v>10.2621</v>
      </c>
      <c r="J321" s="158">
        <v>8.6949000000000005</v>
      </c>
      <c r="K321" s="158">
        <v>4.1535000000000002</v>
      </c>
      <c r="L321" s="158">
        <v>2.5226000000000002</v>
      </c>
      <c r="M321" s="158">
        <v>2.4239000000000002</v>
      </c>
      <c r="N321" s="158">
        <v>2.6191</v>
      </c>
      <c r="O321" s="158">
        <v>6.3868999999999998</v>
      </c>
      <c r="P321" s="158">
        <v>5.8251999999999997</v>
      </c>
      <c r="Q321" s="158">
        <v>7.4306000000000001</v>
      </c>
      <c r="R321" s="158">
        <v>3.9222999999999999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44777</v>
      </c>
      <c r="E322" s="158">
        <v>3048.9484000000002</v>
      </c>
      <c r="F322" s="158">
        <v>13.9519</v>
      </c>
      <c r="G322" s="158">
        <v>10.114599999999999</v>
      </c>
      <c r="H322" s="158">
        <v>10.3332</v>
      </c>
      <c r="I322" s="158">
        <v>9.6282999999999994</v>
      </c>
      <c r="J322" s="158">
        <v>7.8949999999999996</v>
      </c>
      <c r="K322" s="158">
        <v>4.6044999999999998</v>
      </c>
      <c r="L322" s="158">
        <v>2.7536</v>
      </c>
      <c r="M322" s="158">
        <v>2.5352999999999999</v>
      </c>
      <c r="N322" s="158">
        <v>3.0659999999999998</v>
      </c>
      <c r="O322" s="158">
        <v>6.0307000000000004</v>
      </c>
      <c r="P322" s="158">
        <v>6.7561</v>
      </c>
      <c r="Q322" s="158">
        <v>7.78</v>
      </c>
      <c r="R322" s="158">
        <v>4.0488999999999997</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44777</v>
      </c>
      <c r="E323" s="158">
        <v>3152.4205999999999</v>
      </c>
      <c r="F323" s="158">
        <v>14.301500000000001</v>
      </c>
      <c r="G323" s="158">
        <v>10.464700000000001</v>
      </c>
      <c r="H323" s="158">
        <v>10.6882</v>
      </c>
      <c r="I323" s="158">
        <v>9.9869000000000003</v>
      </c>
      <c r="J323" s="158">
        <v>8.2531999999999996</v>
      </c>
      <c r="K323" s="158">
        <v>4.9687000000000001</v>
      </c>
      <c r="L323" s="158">
        <v>3.1208</v>
      </c>
      <c r="M323" s="158">
        <v>2.9049999999999998</v>
      </c>
      <c r="N323" s="158">
        <v>3.4359000000000002</v>
      </c>
      <c r="O323" s="158">
        <v>6.3772000000000002</v>
      </c>
      <c r="P323" s="158">
        <v>7.0891000000000002</v>
      </c>
      <c r="Q323" s="158">
        <v>8.1190999999999995</v>
      </c>
      <c r="R323" s="158">
        <v>4.4104999999999999</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44777</v>
      </c>
      <c r="E324" s="158">
        <v>62.705300000000001</v>
      </c>
      <c r="F324" s="158">
        <v>64.959999999999994</v>
      </c>
      <c r="G324" s="158">
        <v>41.566800000000001</v>
      </c>
      <c r="H324" s="158">
        <v>33.231499999999997</v>
      </c>
      <c r="I324" s="158">
        <v>24.374099999999999</v>
      </c>
      <c r="J324" s="158">
        <v>15.963699999999999</v>
      </c>
      <c r="K324" s="158">
        <v>10.1114</v>
      </c>
      <c r="L324" s="158">
        <v>3.1164000000000001</v>
      </c>
      <c r="M324" s="158">
        <v>1.3873</v>
      </c>
      <c r="N324" s="158">
        <v>2.9556</v>
      </c>
      <c r="O324" s="158">
        <v>6.4747000000000003</v>
      </c>
      <c r="P324" s="158">
        <v>7.2930000000000001</v>
      </c>
      <c r="Q324" s="158">
        <v>7.7374999999999998</v>
      </c>
      <c r="R324" s="158">
        <v>3.2827999999999999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44777</v>
      </c>
      <c r="E325" s="158">
        <v>59.449800000000003</v>
      </c>
      <c r="F325" s="158">
        <v>64.580200000000005</v>
      </c>
      <c r="G325" s="158">
        <v>41.213299999999997</v>
      </c>
      <c r="H325" s="158">
        <v>32.886499999999998</v>
      </c>
      <c r="I325" s="158">
        <v>24.027999999999999</v>
      </c>
      <c r="J325" s="158">
        <v>15.616899999999999</v>
      </c>
      <c r="K325" s="158">
        <v>9.7629000000000001</v>
      </c>
      <c r="L325" s="158">
        <v>2.7711999999999999</v>
      </c>
      <c r="M325" s="158">
        <v>1.044</v>
      </c>
      <c r="N325" s="158">
        <v>2.6061999999999999</v>
      </c>
      <c r="O325" s="158">
        <v>6.1184000000000003</v>
      </c>
      <c r="P325" s="158">
        <v>6.9564000000000004</v>
      </c>
      <c r="Q325" s="158">
        <v>7.2813999999999997</v>
      </c>
      <c r="R325" s="158">
        <v>2.9297</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44777</v>
      </c>
      <c r="E326" s="158">
        <v>10.518599999999999</v>
      </c>
      <c r="F326" s="158">
        <v>26.391400000000001</v>
      </c>
      <c r="G326" s="158">
        <v>15.4033</v>
      </c>
      <c r="H326" s="158">
        <v>15.6122</v>
      </c>
      <c r="I326" s="158">
        <v>11.201599999999999</v>
      </c>
      <c r="J326" s="158">
        <v>8.6486000000000001</v>
      </c>
      <c r="K326" s="158">
        <v>4.4318</v>
      </c>
      <c r="L326" s="158">
        <v>2.3584999999999998</v>
      </c>
      <c r="M326" s="158">
        <v>2.3900999999999999</v>
      </c>
      <c r="N326" s="158">
        <v>2.5754999999999999</v>
      </c>
      <c r="O326" s="158"/>
      <c r="P326" s="158"/>
      <c r="Q326" s="158">
        <v>3.7219000000000002</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44777</v>
      </c>
      <c r="E327" s="158">
        <v>10.454700000000001</v>
      </c>
      <c r="F327" s="158">
        <v>25.8536</v>
      </c>
      <c r="G327" s="158">
        <v>15.030900000000001</v>
      </c>
      <c r="H327" s="158">
        <v>15.206200000000001</v>
      </c>
      <c r="I327" s="158">
        <v>10.7674</v>
      </c>
      <c r="J327" s="158">
        <v>8.2448999999999995</v>
      </c>
      <c r="K327" s="158">
        <v>4.0056000000000003</v>
      </c>
      <c r="L327" s="158">
        <v>1.9258999999999999</v>
      </c>
      <c r="M327" s="158">
        <v>1.9496</v>
      </c>
      <c r="N327" s="158">
        <v>2.1316000000000002</v>
      </c>
      <c r="O327" s="158"/>
      <c r="P327" s="158"/>
      <c r="Q327" s="158">
        <v>3.2660999999999998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44777</v>
      </c>
      <c r="E328" s="158">
        <v>48.101799999999997</v>
      </c>
      <c r="F328" s="158">
        <v>19.967600000000001</v>
      </c>
      <c r="G328" s="158">
        <v>11.722200000000001</v>
      </c>
      <c r="H328" s="158">
        <v>13.106</v>
      </c>
      <c r="I328" s="158">
        <v>10.327999999999999</v>
      </c>
      <c r="J328" s="158">
        <v>9.4974000000000007</v>
      </c>
      <c r="K328" s="158">
        <v>5.2643000000000004</v>
      </c>
      <c r="L328" s="158">
        <v>3.2784</v>
      </c>
      <c r="M328" s="158">
        <v>3.3483000000000001</v>
      </c>
      <c r="N328" s="158">
        <v>3.5438000000000001</v>
      </c>
      <c r="O328" s="158">
        <v>6.2344999999999997</v>
      </c>
      <c r="P328" s="158">
        <v>6.5282999999999998</v>
      </c>
      <c r="Q328" s="158">
        <v>7.4352999999999998</v>
      </c>
      <c r="R328" s="158">
        <v>4.9593999999999996</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44777</v>
      </c>
      <c r="E329" s="158">
        <v>49.955599999999997</v>
      </c>
      <c r="F329" s="158">
        <v>20.3233</v>
      </c>
      <c r="G329" s="158">
        <v>12.0921</v>
      </c>
      <c r="H329" s="158">
        <v>13.4682</v>
      </c>
      <c r="I329" s="158">
        <v>10.690300000000001</v>
      </c>
      <c r="J329" s="158">
        <v>9.8607999999999993</v>
      </c>
      <c r="K329" s="158">
        <v>5.6292999999999997</v>
      </c>
      <c r="L329" s="158">
        <v>3.6444999999999999</v>
      </c>
      <c r="M329" s="158">
        <v>3.7241</v>
      </c>
      <c r="N329" s="158">
        <v>3.9323000000000001</v>
      </c>
      <c r="O329" s="158">
        <v>6.6506999999999996</v>
      </c>
      <c r="P329" s="158">
        <v>6.9367000000000001</v>
      </c>
      <c r="Q329" s="158">
        <v>7.9996</v>
      </c>
      <c r="R329" s="158">
        <v>5.3665000000000003</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44777</v>
      </c>
      <c r="E330" s="158">
        <v>35.511600000000001</v>
      </c>
      <c r="F330" s="158">
        <v>20.362400000000001</v>
      </c>
      <c r="G330" s="158">
        <v>13.719900000000001</v>
      </c>
      <c r="H330" s="158">
        <v>13.8094</v>
      </c>
      <c r="I330" s="158">
        <v>9.2613000000000003</v>
      </c>
      <c r="J330" s="158">
        <v>7.0880000000000001</v>
      </c>
      <c r="K330" s="158">
        <v>4.6878000000000002</v>
      </c>
      <c r="L330" s="158">
        <v>2.9874000000000001</v>
      </c>
      <c r="M330" s="158">
        <v>2.7324999999999999</v>
      </c>
      <c r="N330" s="158">
        <v>2.9178999999999999</v>
      </c>
      <c r="O330" s="158">
        <v>5.9875999999999996</v>
      </c>
      <c r="P330" s="158">
        <v>5.7594000000000003</v>
      </c>
      <c r="Q330" s="158">
        <v>6.7064000000000004</v>
      </c>
      <c r="R330" s="158">
        <v>4.1177999999999999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44777</v>
      </c>
      <c r="E331" s="158">
        <v>38.7393</v>
      </c>
      <c r="F331" s="158">
        <v>21.023099999999999</v>
      </c>
      <c r="G331" s="158">
        <v>14.432700000000001</v>
      </c>
      <c r="H331" s="158">
        <v>14.523199999999999</v>
      </c>
      <c r="I331" s="158">
        <v>9.9849999999999994</v>
      </c>
      <c r="J331" s="158">
        <v>7.8140000000000001</v>
      </c>
      <c r="K331" s="158">
        <v>5.4157999999999999</v>
      </c>
      <c r="L331" s="158">
        <v>3.7006000000000001</v>
      </c>
      <c r="M331" s="158">
        <v>3.4903</v>
      </c>
      <c r="N331" s="158">
        <v>3.657</v>
      </c>
      <c r="O331" s="158">
        <v>6.7576999999999998</v>
      </c>
      <c r="P331" s="158">
        <v>6.7138</v>
      </c>
      <c r="Q331" s="158">
        <v>7.6364000000000001</v>
      </c>
      <c r="R331" s="158">
        <v>4.8449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44777</v>
      </c>
      <c r="E334" s="158">
        <v>12.8338</v>
      </c>
      <c r="F334" s="158">
        <v>20.203900000000001</v>
      </c>
      <c r="G334" s="158">
        <v>11.2919</v>
      </c>
      <c r="H334" s="158">
        <v>11.9316</v>
      </c>
      <c r="I334" s="158">
        <v>8.3760999999999992</v>
      </c>
      <c r="J334" s="158">
        <v>7.0141</v>
      </c>
      <c r="K334" s="158">
        <v>4.1040999999999999</v>
      </c>
      <c r="L334" s="158">
        <v>2.7425999999999999</v>
      </c>
      <c r="M334" s="158">
        <v>2.7317999999999998</v>
      </c>
      <c r="N334" s="158">
        <v>2.9893000000000001</v>
      </c>
      <c r="O334" s="158">
        <v>6.3764000000000003</v>
      </c>
      <c r="P334" s="158"/>
      <c r="Q334" s="158">
        <v>7.3738000000000001</v>
      </c>
      <c r="R334" s="158">
        <v>3.7549000000000001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44777</v>
      </c>
      <c r="E335" s="158">
        <v>12.6183</v>
      </c>
      <c r="F335" s="158">
        <v>19.680499999999999</v>
      </c>
      <c r="G335" s="158">
        <v>10.9053</v>
      </c>
      <c r="H335" s="158">
        <v>11.4717</v>
      </c>
      <c r="I335" s="158">
        <v>7.9375</v>
      </c>
      <c r="J335" s="158">
        <v>6.5587</v>
      </c>
      <c r="K335" s="158">
        <v>3.6682999999999999</v>
      </c>
      <c r="L335" s="158">
        <v>2.2934999999999999</v>
      </c>
      <c r="M335" s="158">
        <v>2.2785000000000002</v>
      </c>
      <c r="N335" s="158">
        <v>2.5303</v>
      </c>
      <c r="O335" s="158">
        <v>5.8712</v>
      </c>
      <c r="P335" s="158"/>
      <c r="Q335" s="158">
        <v>6.8564999999999996</v>
      </c>
      <c r="R335" s="158">
        <v>3.2759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44777</v>
      </c>
      <c r="E336" s="158">
        <v>32.7789</v>
      </c>
      <c r="F336" s="158">
        <v>6.5709999999999997</v>
      </c>
      <c r="G336" s="158">
        <v>7.2050000000000001</v>
      </c>
      <c r="H336" s="158">
        <v>8.5244</v>
      </c>
      <c r="I336" s="158">
        <v>5.4436999999999998</v>
      </c>
      <c r="J336" s="158">
        <v>5.6048999999999998</v>
      </c>
      <c r="K336" s="158">
        <v>3.4058999999999999</v>
      </c>
      <c r="L336" s="158">
        <v>2.7046000000000001</v>
      </c>
      <c r="M336" s="158">
        <v>2.7191000000000001</v>
      </c>
      <c r="N336" s="158">
        <v>2.6139999999999999</v>
      </c>
      <c r="O336" s="158">
        <v>6.5087999999999999</v>
      </c>
      <c r="P336" s="158">
        <v>6.4349999999999996</v>
      </c>
      <c r="Q336" s="158">
        <v>6.9759000000000002</v>
      </c>
      <c r="R336" s="158">
        <v>3.8639000000000001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44777</v>
      </c>
      <c r="E337" s="158">
        <v>33.672800000000002</v>
      </c>
      <c r="F337" s="158">
        <v>6.8301999999999996</v>
      </c>
      <c r="G337" s="158">
        <v>7.4839000000000002</v>
      </c>
      <c r="H337" s="158">
        <v>8.7794000000000008</v>
      </c>
      <c r="I337" s="158">
        <v>5.6955</v>
      </c>
      <c r="J337" s="158">
        <v>5.8578999999999999</v>
      </c>
      <c r="K337" s="158">
        <v>3.6612</v>
      </c>
      <c r="L337" s="158">
        <v>2.9464000000000001</v>
      </c>
      <c r="M337" s="158">
        <v>2.968</v>
      </c>
      <c r="N337" s="158">
        <v>2.867</v>
      </c>
      <c r="O337" s="158">
        <v>6.7595999999999998</v>
      </c>
      <c r="P337" s="158">
        <v>6.7732000000000001</v>
      </c>
      <c r="Q337" s="158">
        <v>7.6771000000000003</v>
      </c>
      <c r="R337" s="158">
        <v>4.1208</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44777</v>
      </c>
      <c r="E340" s="158">
        <v>12.6578</v>
      </c>
      <c r="F340" s="158">
        <v>18.175699999999999</v>
      </c>
      <c r="G340" s="158">
        <v>11.6416</v>
      </c>
      <c r="H340" s="158">
        <v>12.097899999999999</v>
      </c>
      <c r="I340" s="158">
        <v>8.4100999999999999</v>
      </c>
      <c r="J340" s="158">
        <v>7.3570000000000002</v>
      </c>
      <c r="K340" s="158">
        <v>4.0434000000000001</v>
      </c>
      <c r="L340" s="158">
        <v>1.8651</v>
      </c>
      <c r="M340" s="158">
        <v>1.9217</v>
      </c>
      <c r="N340" s="158">
        <v>2.3456000000000001</v>
      </c>
      <c r="O340" s="158">
        <v>6.4127000000000001</v>
      </c>
      <c r="P340" s="158"/>
      <c r="Q340" s="158">
        <v>5.7759</v>
      </c>
      <c r="R340" s="158">
        <v>3.3866999999999998</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44777</v>
      </c>
      <c r="E341" s="158">
        <v>12.483000000000001</v>
      </c>
      <c r="F341" s="158">
        <v>17.844999999999999</v>
      </c>
      <c r="G341" s="158">
        <v>11.2189</v>
      </c>
      <c r="H341" s="158">
        <v>11.764200000000001</v>
      </c>
      <c r="I341" s="158">
        <v>8.0868000000000002</v>
      </c>
      <c r="J341" s="158">
        <v>7.0213999999999999</v>
      </c>
      <c r="K341" s="158">
        <v>3.6922000000000001</v>
      </c>
      <c r="L341" s="158">
        <v>1.4824999999999999</v>
      </c>
      <c r="M341" s="158">
        <v>1.5327999999999999</v>
      </c>
      <c r="N341" s="158">
        <v>1.9736</v>
      </c>
      <c r="O341" s="158">
        <v>6.0617999999999999</v>
      </c>
      <c r="P341" s="158"/>
      <c r="Q341" s="158">
        <v>5.4260999999999999</v>
      </c>
      <c r="R341" s="158">
        <v>3.0609999999999999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44777</v>
      </c>
      <c r="E342" s="158">
        <v>13.489000000000001</v>
      </c>
      <c r="F342" s="158">
        <v>21.6601</v>
      </c>
      <c r="G342" s="158">
        <v>14.3582</v>
      </c>
      <c r="H342" s="158">
        <v>14.614100000000001</v>
      </c>
      <c r="I342" s="158">
        <v>10.8103</v>
      </c>
      <c r="J342" s="158">
        <v>8.5282</v>
      </c>
      <c r="K342" s="158">
        <v>4.8829000000000002</v>
      </c>
      <c r="L342" s="158">
        <v>3.3342000000000001</v>
      </c>
      <c r="M342" s="158">
        <v>3.0063</v>
      </c>
      <c r="N342" s="158">
        <v>3.1553</v>
      </c>
      <c r="O342" s="158">
        <v>6.6501000000000001</v>
      </c>
      <c r="P342" s="158"/>
      <c r="Q342" s="158">
        <v>7.7858999999999998</v>
      </c>
      <c r="R342" s="158">
        <v>4.1138000000000003</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44777</v>
      </c>
      <c r="E343" s="158">
        <v>13.319000000000001</v>
      </c>
      <c r="F343" s="158">
        <v>21.388000000000002</v>
      </c>
      <c r="G343" s="158">
        <v>13.9923</v>
      </c>
      <c r="H343" s="158">
        <v>14.289400000000001</v>
      </c>
      <c r="I343" s="158">
        <v>10.494899999999999</v>
      </c>
      <c r="J343" s="158">
        <v>8.2254000000000005</v>
      </c>
      <c r="K343" s="158">
        <v>4.5556000000000001</v>
      </c>
      <c r="L343" s="158">
        <v>2.9946999999999999</v>
      </c>
      <c r="M343" s="158">
        <v>2.6595</v>
      </c>
      <c r="N343" s="158">
        <v>2.7946</v>
      </c>
      <c r="O343" s="158">
        <v>6.3331999999999997</v>
      </c>
      <c r="P343" s="158"/>
      <c r="Q343" s="158">
        <v>7.444</v>
      </c>
      <c r="R343" s="158">
        <v>3.7839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25.410547619047616</v>
      </c>
      <c r="G344" s="160">
        <v>15.627309523809526</v>
      </c>
      <c r="H344" s="160">
        <v>15.313226190476186</v>
      </c>
      <c r="I344" s="160">
        <v>11.652121428571427</v>
      </c>
      <c r="J344" s="160">
        <v>9.4339976190476182</v>
      </c>
      <c r="K344" s="160">
        <v>5.034302380952381</v>
      </c>
      <c r="L344" s="160">
        <v>2.5765214285714277</v>
      </c>
      <c r="M344" s="160">
        <v>2.3171595238095231</v>
      </c>
      <c r="N344" s="160">
        <v>2.717895238095239</v>
      </c>
      <c r="O344" s="160">
        <v>6.2756194444444446</v>
      </c>
      <c r="P344" s="160">
        <v>6.4852464285714273</v>
      </c>
      <c r="Q344" s="160">
        <v>6.9157071428571442</v>
      </c>
      <c r="R344" s="160">
        <v>3.8940722222222215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21.523099999999999</v>
      </c>
      <c r="G345" s="160">
        <v>13.856100000000001</v>
      </c>
      <c r="H345" s="160">
        <v>13.88795</v>
      </c>
      <c r="I345" s="160">
        <v>10.411449999999999</v>
      </c>
      <c r="J345" s="160">
        <v>8.4609500000000004</v>
      </c>
      <c r="K345" s="160">
        <v>4.6461500000000004</v>
      </c>
      <c r="L345" s="160">
        <v>2.7347000000000001</v>
      </c>
      <c r="M345" s="160">
        <v>2.407</v>
      </c>
      <c r="N345" s="160">
        <v>2.7856000000000001</v>
      </c>
      <c r="O345" s="160">
        <v>6.3768000000000002</v>
      </c>
      <c r="P345" s="160">
        <v>6.7112999999999996</v>
      </c>
      <c r="Q345" s="160">
        <v>7.4020000000000001</v>
      </c>
      <c r="R345" s="160">
        <v>3.9143499999999998</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44777</v>
      </c>
      <c r="E348" s="158">
        <v>17.917000000000002</v>
      </c>
      <c r="F348" s="158">
        <v>22.422699999999999</v>
      </c>
      <c r="G348" s="158">
        <v>0.81489999999999996</v>
      </c>
      <c r="H348" s="158">
        <v>10.2934</v>
      </c>
      <c r="I348" s="158">
        <v>8.4377999999999993</v>
      </c>
      <c r="J348" s="158">
        <v>38.639400000000002</v>
      </c>
      <c r="K348" s="158">
        <v>16.605799999999999</v>
      </c>
      <c r="L348" s="158">
        <v>9.8983000000000008</v>
      </c>
      <c r="M348" s="158">
        <v>8.1226000000000003</v>
      </c>
      <c r="N348" s="158">
        <v>7.6542000000000003</v>
      </c>
      <c r="O348" s="158">
        <v>7.1172000000000004</v>
      </c>
      <c r="P348" s="158">
        <v>7.0723000000000003</v>
      </c>
      <c r="Q348" s="158">
        <v>8.3007000000000009</v>
      </c>
      <c r="R348" s="158">
        <v>8.7672000000000008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44777</v>
      </c>
      <c r="E349" s="158">
        <v>16.771000000000001</v>
      </c>
      <c r="F349" s="158">
        <v>21.341000000000001</v>
      </c>
      <c r="G349" s="158">
        <v>-7.2499999999999995E-2</v>
      </c>
      <c r="H349" s="158">
        <v>9.4063999999999997</v>
      </c>
      <c r="I349" s="158">
        <v>7.5614999999999997</v>
      </c>
      <c r="J349" s="158">
        <v>37.749899999999997</v>
      </c>
      <c r="K349" s="158">
        <v>15.71</v>
      </c>
      <c r="L349" s="158">
        <v>8.8987999999999996</v>
      </c>
      <c r="M349" s="158">
        <v>7.1711</v>
      </c>
      <c r="N349" s="158">
        <v>6.7271999999999998</v>
      </c>
      <c r="O349" s="158">
        <v>6.2263000000000002</v>
      </c>
      <c r="P349" s="158">
        <v>6.0810000000000004</v>
      </c>
      <c r="Q349" s="158">
        <v>7.3250000000000002</v>
      </c>
      <c r="R349" s="158">
        <v>7.8524000000000003</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44777</v>
      </c>
      <c r="E350" s="158">
        <v>0.1701</v>
      </c>
      <c r="F350" s="158">
        <v>0</v>
      </c>
      <c r="G350" s="158">
        <v>0</v>
      </c>
      <c r="H350" s="158">
        <v>0</v>
      </c>
      <c r="I350" s="158">
        <v>0</v>
      </c>
      <c r="J350" s="158">
        <v>0</v>
      </c>
      <c r="K350" s="158">
        <v>0.2334</v>
      </c>
      <c r="L350" s="158">
        <v>-119.1414</v>
      </c>
      <c r="M350" s="158">
        <v>-78.7029</v>
      </c>
      <c r="N350" s="158">
        <v>-59.081099999999999</v>
      </c>
      <c r="O350" s="158"/>
      <c r="P350" s="158"/>
      <c r="Q350" s="158">
        <v>-35.168399999999998</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44777</v>
      </c>
      <c r="E351" s="158">
        <v>0.16289999999999999</v>
      </c>
      <c r="F351" s="158">
        <v>0</v>
      </c>
      <c r="G351" s="158">
        <v>0</v>
      </c>
      <c r="H351" s="158">
        <v>0</v>
      </c>
      <c r="I351" s="158">
        <v>0</v>
      </c>
      <c r="J351" s="158">
        <v>0.72319999999999995</v>
      </c>
      <c r="K351" s="158">
        <v>0.48770000000000002</v>
      </c>
      <c r="L351" s="158">
        <v>-119.1198</v>
      </c>
      <c r="M351" s="158">
        <v>-78.688599999999994</v>
      </c>
      <c r="N351" s="158">
        <v>-59.070399999999999</v>
      </c>
      <c r="O351" s="158"/>
      <c r="P351" s="158"/>
      <c r="Q351" s="158">
        <v>-35.160600000000002</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44777</v>
      </c>
      <c r="E352" s="158">
        <v>18.950800000000001</v>
      </c>
      <c r="F352" s="158">
        <v>24.0914</v>
      </c>
      <c r="G352" s="158">
        <v>14.5268</v>
      </c>
      <c r="H352" s="158">
        <v>14.540800000000001</v>
      </c>
      <c r="I352" s="158">
        <v>11.607699999999999</v>
      </c>
      <c r="J352" s="158">
        <v>10.309900000000001</v>
      </c>
      <c r="K352" s="158">
        <v>5.9584000000000001</v>
      </c>
      <c r="L352" s="158">
        <v>4.2849000000000004</v>
      </c>
      <c r="M352" s="158">
        <v>4.2790999999999997</v>
      </c>
      <c r="N352" s="158">
        <v>4.7243000000000004</v>
      </c>
      <c r="O352" s="158">
        <v>7.4725000000000001</v>
      </c>
      <c r="P352" s="158">
        <v>6.7407000000000004</v>
      </c>
      <c r="Q352" s="158">
        <v>8.2539999999999996</v>
      </c>
      <c r="R352" s="158">
        <v>6.6813000000000002</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44777</v>
      </c>
      <c r="E353" s="158">
        <v>17.337900000000001</v>
      </c>
      <c r="F353" s="158">
        <v>23.382899999999999</v>
      </c>
      <c r="G353" s="158">
        <v>13.629</v>
      </c>
      <c r="H353" s="158">
        <v>13.6594</v>
      </c>
      <c r="I353" s="158">
        <v>10.7507</v>
      </c>
      <c r="J353" s="158">
        <v>9.4467999999999996</v>
      </c>
      <c r="K353" s="158">
        <v>5.0848000000000004</v>
      </c>
      <c r="L353" s="158">
        <v>3.4220000000000002</v>
      </c>
      <c r="M353" s="158">
        <v>3.4016000000000002</v>
      </c>
      <c r="N353" s="158">
        <v>3.8285</v>
      </c>
      <c r="O353" s="158">
        <v>6.3933999999999997</v>
      </c>
      <c r="P353" s="158">
        <v>5.55</v>
      </c>
      <c r="Q353" s="158">
        <v>7.0659000000000001</v>
      </c>
      <c r="R353" s="158">
        <v>5.6584000000000003</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44777</v>
      </c>
      <c r="E354" s="158">
        <v>10.5275</v>
      </c>
      <c r="F354" s="158">
        <v>16.649699999999999</v>
      </c>
      <c r="G354" s="158">
        <v>15.0427</v>
      </c>
      <c r="H354" s="158">
        <v>11.914400000000001</v>
      </c>
      <c r="I354" s="158">
        <v>7.9241000000000001</v>
      </c>
      <c r="J354" s="158">
        <v>7.8133999999999997</v>
      </c>
      <c r="K354" s="158">
        <v>4.5705999999999998</v>
      </c>
      <c r="L354" s="158">
        <v>255.0478</v>
      </c>
      <c r="M354" s="158">
        <v>186.8947</v>
      </c>
      <c r="N354" s="158">
        <v>142.6754</v>
      </c>
      <c r="O354" s="158">
        <v>13.7598</v>
      </c>
      <c r="P354" s="158">
        <v>-3.7894000000000001</v>
      </c>
      <c r="Q354" s="158">
        <v>0.69350000000000001</v>
      </c>
      <c r="R354" s="158">
        <v>64.084900000000005</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44777</v>
      </c>
      <c r="E355" s="158">
        <v>10.3696</v>
      </c>
      <c r="F355" s="158">
        <v>16.198699999999999</v>
      </c>
      <c r="G355" s="158">
        <v>14.801600000000001</v>
      </c>
      <c r="H355" s="158">
        <v>11.6416</v>
      </c>
      <c r="I355" s="158">
        <v>7.6151</v>
      </c>
      <c r="J355" s="158">
        <v>7.5305</v>
      </c>
      <c r="K355" s="158">
        <v>4.2850000000000001</v>
      </c>
      <c r="L355" s="158">
        <v>254.39840000000001</v>
      </c>
      <c r="M355" s="158">
        <v>186.21299999999999</v>
      </c>
      <c r="N355" s="158">
        <v>141.99199999999999</v>
      </c>
      <c r="O355" s="158">
        <v>13.443199999999999</v>
      </c>
      <c r="P355" s="158">
        <v>-4.0228999999999999</v>
      </c>
      <c r="Q355" s="158">
        <v>0.48909999999999998</v>
      </c>
      <c r="R355" s="158">
        <v>63.625700000000002</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44777</v>
      </c>
      <c r="E356" s="158">
        <v>19.165800000000001</v>
      </c>
      <c r="F356" s="158">
        <v>24.202300000000001</v>
      </c>
      <c r="G356" s="158">
        <v>17.800699999999999</v>
      </c>
      <c r="H356" s="158">
        <v>13.994199999999999</v>
      </c>
      <c r="I356" s="158">
        <v>11.326000000000001</v>
      </c>
      <c r="J356" s="158">
        <v>8.8510000000000009</v>
      </c>
      <c r="K356" s="158">
        <v>5.2051999999999996</v>
      </c>
      <c r="L356" s="158">
        <v>4.2851999999999997</v>
      </c>
      <c r="M356" s="158">
        <v>4.1874000000000002</v>
      </c>
      <c r="N356" s="158">
        <v>13.587899999999999</v>
      </c>
      <c r="O356" s="158">
        <v>8.6761999999999997</v>
      </c>
      <c r="P356" s="158">
        <v>7.4486999999999997</v>
      </c>
      <c r="Q356" s="158">
        <v>9.0182000000000002</v>
      </c>
      <c r="R356" s="158">
        <v>13.9338</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44777</v>
      </c>
      <c r="E357" s="158">
        <v>17.821300000000001</v>
      </c>
      <c r="F357" s="158">
        <v>23.363399999999999</v>
      </c>
      <c r="G357" s="158">
        <v>16.954599999999999</v>
      </c>
      <c r="H357" s="158">
        <v>13.170400000000001</v>
      </c>
      <c r="I357" s="158">
        <v>10.5021</v>
      </c>
      <c r="J357" s="158">
        <v>8.0288000000000004</v>
      </c>
      <c r="K357" s="158">
        <v>4.4005000000000001</v>
      </c>
      <c r="L357" s="158">
        <v>3.4784999999999999</v>
      </c>
      <c r="M357" s="158">
        <v>3.3824000000000001</v>
      </c>
      <c r="N357" s="158">
        <v>12.723800000000001</v>
      </c>
      <c r="O357" s="158">
        <v>7.8543000000000003</v>
      </c>
      <c r="P357" s="158">
        <v>6.5492999999999997</v>
      </c>
      <c r="Q357" s="158">
        <v>7.9707999999999997</v>
      </c>
      <c r="R357" s="158">
        <v>13.105</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44777</v>
      </c>
      <c r="E360" s="158">
        <v>35.323900000000002</v>
      </c>
      <c r="F360" s="158">
        <v>24.815899999999999</v>
      </c>
      <c r="G360" s="158">
        <v>15.346500000000001</v>
      </c>
      <c r="H360" s="158">
        <v>13.423</v>
      </c>
      <c r="I360" s="158">
        <v>9.5783000000000005</v>
      </c>
      <c r="J360" s="158">
        <v>8.1828000000000003</v>
      </c>
      <c r="K360" s="158">
        <v>4.8464999999999998</v>
      </c>
      <c r="L360" s="158">
        <v>15.900600000000001</v>
      </c>
      <c r="M360" s="158">
        <v>11.291399999999999</v>
      </c>
      <c r="N360" s="158">
        <v>8.9326000000000008</v>
      </c>
      <c r="O360" s="158">
        <v>6.7267000000000001</v>
      </c>
      <c r="P360" s="158">
        <v>4.4057000000000004</v>
      </c>
      <c r="Q360" s="158">
        <v>7.1555</v>
      </c>
      <c r="R360" s="158">
        <v>7.6654</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44777</v>
      </c>
      <c r="E361" s="158">
        <v>33.116500000000002</v>
      </c>
      <c r="F361" s="158">
        <v>23.9328</v>
      </c>
      <c r="G361" s="158">
        <v>14.4924</v>
      </c>
      <c r="H361" s="158">
        <v>12.5793</v>
      </c>
      <c r="I361" s="158">
        <v>8.7600999999999996</v>
      </c>
      <c r="J361" s="158">
        <v>7.3699000000000003</v>
      </c>
      <c r="K361" s="158">
        <v>4.0420999999999996</v>
      </c>
      <c r="L361" s="158">
        <v>15.0761</v>
      </c>
      <c r="M361" s="158">
        <v>10.3957</v>
      </c>
      <c r="N361" s="158">
        <v>8.0233000000000008</v>
      </c>
      <c r="O361" s="158">
        <v>5.8707000000000003</v>
      </c>
      <c r="P361" s="158">
        <v>3.6065999999999998</v>
      </c>
      <c r="Q361" s="158">
        <v>6.4211</v>
      </c>
      <c r="R361" s="158">
        <v>6.7869000000000002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44777</v>
      </c>
      <c r="E362" s="158">
        <v>23.890499999999999</v>
      </c>
      <c r="F362" s="158">
        <v>20.942900000000002</v>
      </c>
      <c r="G362" s="158">
        <v>16.3184</v>
      </c>
      <c r="H362" s="158">
        <v>5.2872000000000003</v>
      </c>
      <c r="I362" s="158">
        <v>3.6391</v>
      </c>
      <c r="J362" s="158">
        <v>7.6189999999999998</v>
      </c>
      <c r="K362" s="158">
        <v>6.7470999999999997</v>
      </c>
      <c r="L362" s="158">
        <v>11.9062</v>
      </c>
      <c r="M362" s="158">
        <v>8.9514999999999993</v>
      </c>
      <c r="N362" s="158">
        <v>13.654999999999999</v>
      </c>
      <c r="O362" s="158">
        <v>6.5563000000000002</v>
      </c>
      <c r="P362" s="158">
        <v>6.6604999999999999</v>
      </c>
      <c r="Q362" s="158">
        <v>8.5079999999999991</v>
      </c>
      <c r="R362" s="158">
        <v>14.1792</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44777</v>
      </c>
      <c r="E363" s="158">
        <v>24.107600000000001</v>
      </c>
      <c r="F363" s="158">
        <v>20.905799999999999</v>
      </c>
      <c r="G363" s="158">
        <v>16.3231</v>
      </c>
      <c r="H363" s="158">
        <v>5.2828999999999997</v>
      </c>
      <c r="I363" s="158">
        <v>3.6387999999999998</v>
      </c>
      <c r="J363" s="158">
        <v>7.6192000000000002</v>
      </c>
      <c r="K363" s="158">
        <v>6.7483000000000004</v>
      </c>
      <c r="L363" s="158">
        <v>0.65290000000000004</v>
      </c>
      <c r="M363" s="158">
        <v>1.4614</v>
      </c>
      <c r="N363" s="158">
        <v>7.6665000000000001</v>
      </c>
      <c r="O363" s="158">
        <v>5.0073999999999996</v>
      </c>
      <c r="P363" s="158">
        <v>6.0320999999999998</v>
      </c>
      <c r="Q363" s="158">
        <v>8.1960999999999995</v>
      </c>
      <c r="R363" s="158">
        <v>11.3293</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44777</v>
      </c>
      <c r="E366" s="158">
        <v>0.5323</v>
      </c>
      <c r="F366" s="158">
        <v>6.8582999999999998</v>
      </c>
      <c r="G366" s="158">
        <v>9.1495999999999995</v>
      </c>
      <c r="H366" s="158">
        <v>10.797700000000001</v>
      </c>
      <c r="I366" s="158">
        <v>10.3263</v>
      </c>
      <c r="J366" s="158">
        <v>10.714</v>
      </c>
      <c r="K366" s="158">
        <v>10.952500000000001</v>
      </c>
      <c r="L366" s="158"/>
      <c r="M366" s="158"/>
      <c r="N366" s="158"/>
      <c r="O366" s="158"/>
      <c r="P366" s="158"/>
      <c r="Q366" s="158">
        <v>11.2157</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44777</v>
      </c>
      <c r="E367" s="158">
        <v>0.56320000000000003</v>
      </c>
      <c r="F367" s="158">
        <v>6.4820000000000002</v>
      </c>
      <c r="G367" s="158">
        <v>10.811</v>
      </c>
      <c r="H367" s="158">
        <v>10.2041</v>
      </c>
      <c r="I367" s="158">
        <v>10.6907</v>
      </c>
      <c r="J367" s="158">
        <v>10.759399999999999</v>
      </c>
      <c r="K367" s="158">
        <v>11.0044</v>
      </c>
      <c r="L367" s="158"/>
      <c r="M367" s="158"/>
      <c r="N367" s="158"/>
      <c r="O367" s="158"/>
      <c r="P367" s="158"/>
      <c r="Q367" s="158">
        <v>11.2135</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44777</v>
      </c>
      <c r="E370" s="158">
        <v>19.544899999999998</v>
      </c>
      <c r="F370" s="158">
        <v>25.7896</v>
      </c>
      <c r="G370" s="158">
        <v>22.2639</v>
      </c>
      <c r="H370" s="158">
        <v>17.559999999999999</v>
      </c>
      <c r="I370" s="158">
        <v>14.7158</v>
      </c>
      <c r="J370" s="158">
        <v>11.503</v>
      </c>
      <c r="K370" s="158">
        <v>6.1970999999999998</v>
      </c>
      <c r="L370" s="158">
        <v>3.1659000000000002</v>
      </c>
      <c r="M370" s="158">
        <v>3.0687000000000002</v>
      </c>
      <c r="N370" s="158">
        <v>3.7536</v>
      </c>
      <c r="O370" s="158">
        <v>7.5430000000000001</v>
      </c>
      <c r="P370" s="158">
        <v>6.9012000000000002</v>
      </c>
      <c r="Q370" s="158">
        <v>8.3384999999999998</v>
      </c>
      <c r="R370" s="158">
        <v>6.6257999999999999</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44777</v>
      </c>
      <c r="E371" s="158">
        <v>20.7484</v>
      </c>
      <c r="F371" s="158">
        <v>26.230499999999999</v>
      </c>
      <c r="G371" s="158">
        <v>22.853400000000001</v>
      </c>
      <c r="H371" s="158">
        <v>18.182700000000001</v>
      </c>
      <c r="I371" s="158">
        <v>15.3316</v>
      </c>
      <c r="J371" s="158">
        <v>12.114100000000001</v>
      </c>
      <c r="K371" s="158">
        <v>6.8250999999999999</v>
      </c>
      <c r="L371" s="158">
        <v>3.8157000000000001</v>
      </c>
      <c r="M371" s="158">
        <v>3.7330999999999999</v>
      </c>
      <c r="N371" s="158">
        <v>4.4065000000000003</v>
      </c>
      <c r="O371" s="158">
        <v>8.1058000000000003</v>
      </c>
      <c r="P371" s="158">
        <v>7.5401999999999996</v>
      </c>
      <c r="Q371" s="158">
        <v>9.1150000000000002</v>
      </c>
      <c r="R371" s="158">
        <v>7.2352999999999996</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44777</v>
      </c>
      <c r="E372" s="158">
        <v>25.508600000000001</v>
      </c>
      <c r="F372" s="158">
        <v>42.546999999999997</v>
      </c>
      <c r="G372" s="158">
        <v>17.864599999999999</v>
      </c>
      <c r="H372" s="158">
        <v>17.494900000000001</v>
      </c>
      <c r="I372" s="158">
        <v>15.6182</v>
      </c>
      <c r="J372" s="158">
        <v>11.380699999999999</v>
      </c>
      <c r="K372" s="158">
        <v>7.1375000000000002</v>
      </c>
      <c r="L372" s="158">
        <v>4.8841000000000001</v>
      </c>
      <c r="M372" s="158">
        <v>4.7916999999999996</v>
      </c>
      <c r="N372" s="158">
        <v>4.9809999999999999</v>
      </c>
      <c r="O372" s="158">
        <v>7.6523000000000003</v>
      </c>
      <c r="P372" s="158">
        <v>7.2869999999999999</v>
      </c>
      <c r="Q372" s="158">
        <v>8.35</v>
      </c>
      <c r="R372" s="158">
        <v>6.3940999999999999</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44777</v>
      </c>
      <c r="E373" s="158">
        <v>27.573899999999998</v>
      </c>
      <c r="F373" s="158">
        <v>43.2042</v>
      </c>
      <c r="G373" s="158">
        <v>18.515999999999998</v>
      </c>
      <c r="H373" s="158">
        <v>18.141100000000002</v>
      </c>
      <c r="I373" s="158">
        <v>16.278700000000001</v>
      </c>
      <c r="J373" s="158">
        <v>12.048299999999999</v>
      </c>
      <c r="K373" s="158">
        <v>7.8080999999999996</v>
      </c>
      <c r="L373" s="158">
        <v>5.5372000000000003</v>
      </c>
      <c r="M373" s="158">
        <v>5.4638</v>
      </c>
      <c r="N373" s="158">
        <v>5.6653000000000002</v>
      </c>
      <c r="O373" s="158">
        <v>8.3332999999999995</v>
      </c>
      <c r="P373" s="158">
        <v>8.0713000000000008</v>
      </c>
      <c r="Q373" s="158">
        <v>9.0667000000000009</v>
      </c>
      <c r="R373" s="158">
        <v>7.1078999999999999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44777</v>
      </c>
      <c r="E374" s="158">
        <v>15.338200000000001</v>
      </c>
      <c r="F374" s="158">
        <v>24.527200000000001</v>
      </c>
      <c r="G374" s="158">
        <v>25.515999999999998</v>
      </c>
      <c r="H374" s="158">
        <v>19.141400000000001</v>
      </c>
      <c r="I374" s="158">
        <v>13.91</v>
      </c>
      <c r="J374" s="158">
        <v>9.6821000000000002</v>
      </c>
      <c r="K374" s="158">
        <v>5.3663999999999996</v>
      </c>
      <c r="L374" s="158">
        <v>2.621</v>
      </c>
      <c r="M374" s="158">
        <v>2.5175999999999998</v>
      </c>
      <c r="N374" s="158">
        <v>13.939500000000001</v>
      </c>
      <c r="O374" s="158">
        <v>3.4085000000000001</v>
      </c>
      <c r="P374" s="158">
        <v>2.8763000000000001</v>
      </c>
      <c r="Q374" s="158">
        <v>5.2069000000000001</v>
      </c>
      <c r="R374" s="158">
        <v>10.7349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44777</v>
      </c>
      <c r="E375" s="158">
        <v>16.4541</v>
      </c>
      <c r="F375" s="158">
        <v>25.0839</v>
      </c>
      <c r="G375" s="158">
        <v>26.158000000000001</v>
      </c>
      <c r="H375" s="158">
        <v>19.849799999999998</v>
      </c>
      <c r="I375" s="158">
        <v>14.6273</v>
      </c>
      <c r="J375" s="158">
        <v>10.4099</v>
      </c>
      <c r="K375" s="158">
        <v>6.1060999999999996</v>
      </c>
      <c r="L375" s="158">
        <v>3.3605</v>
      </c>
      <c r="M375" s="158">
        <v>3.2629999999999999</v>
      </c>
      <c r="N375" s="158">
        <v>14.774699999999999</v>
      </c>
      <c r="O375" s="158">
        <v>4.1170999999999998</v>
      </c>
      <c r="P375" s="158">
        <v>3.7012999999999998</v>
      </c>
      <c r="Q375" s="158">
        <v>6.0872999999999999</v>
      </c>
      <c r="R375" s="158">
        <v>11.5321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44777</v>
      </c>
      <c r="E376" s="158">
        <v>14.3935</v>
      </c>
      <c r="F376" s="158">
        <v>31.979900000000001</v>
      </c>
      <c r="G376" s="158">
        <v>21.508299999999998</v>
      </c>
      <c r="H376" s="158">
        <v>21.936599999999999</v>
      </c>
      <c r="I376" s="158">
        <v>14.809799999999999</v>
      </c>
      <c r="J376" s="158">
        <v>10.056900000000001</v>
      </c>
      <c r="K376" s="158">
        <v>6.4055999999999997</v>
      </c>
      <c r="L376" s="158">
        <v>3.6705000000000001</v>
      </c>
      <c r="M376" s="158">
        <v>3.0133999999999999</v>
      </c>
      <c r="N376" s="158">
        <v>3.6339000000000001</v>
      </c>
      <c r="O376" s="158">
        <v>6.1550000000000002</v>
      </c>
      <c r="P376" s="158">
        <v>6.5486000000000004</v>
      </c>
      <c r="Q376" s="158">
        <v>6.9440999999999997</v>
      </c>
      <c r="R376" s="158">
        <v>5.0734000000000004</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44777</v>
      </c>
      <c r="E377" s="158">
        <v>13.641999999999999</v>
      </c>
      <c r="F377" s="158">
        <v>30.794899999999998</v>
      </c>
      <c r="G377" s="158">
        <v>20.5473</v>
      </c>
      <c r="H377" s="158">
        <v>20.953199999999999</v>
      </c>
      <c r="I377" s="158">
        <v>13.8523</v>
      </c>
      <c r="J377" s="158">
        <v>9.0975999999999999</v>
      </c>
      <c r="K377" s="158">
        <v>5.4481999999999999</v>
      </c>
      <c r="L377" s="158">
        <v>2.7069999999999999</v>
      </c>
      <c r="M377" s="158">
        <v>2.0484</v>
      </c>
      <c r="N377" s="158">
        <v>2.6585999999999999</v>
      </c>
      <c r="O377" s="158">
        <v>5.1672000000000002</v>
      </c>
      <c r="P377" s="158">
        <v>5.4980000000000002</v>
      </c>
      <c r="Q377" s="158">
        <v>5.8921999999999999</v>
      </c>
      <c r="R377" s="158">
        <v>4.0606</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44777</v>
      </c>
      <c r="E378" s="158">
        <v>1493.6795</v>
      </c>
      <c r="F378" s="158">
        <v>46.225999999999999</v>
      </c>
      <c r="G378" s="158">
        <v>17.3688</v>
      </c>
      <c r="H378" s="158">
        <v>15.430999999999999</v>
      </c>
      <c r="I378" s="158">
        <v>11.7379</v>
      </c>
      <c r="J378" s="158">
        <v>8.3506</v>
      </c>
      <c r="K378" s="158">
        <v>4.1749000000000001</v>
      </c>
      <c r="L378" s="158">
        <v>1.6435</v>
      </c>
      <c r="M378" s="158">
        <v>1.5584</v>
      </c>
      <c r="N378" s="158">
        <v>1.9043000000000001</v>
      </c>
      <c r="O378" s="158">
        <v>4.6742999999999997</v>
      </c>
      <c r="P378" s="158">
        <v>2.4944000000000002</v>
      </c>
      <c r="Q378" s="158">
        <v>5.1963999999999997</v>
      </c>
      <c r="R378" s="158">
        <v>2.7248999999999999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44777</v>
      </c>
      <c r="E379" s="158">
        <v>1607.2834</v>
      </c>
      <c r="F379" s="158">
        <v>47.448700000000002</v>
      </c>
      <c r="G379" s="158">
        <v>18.590800000000002</v>
      </c>
      <c r="H379" s="158">
        <v>16.654699999999998</v>
      </c>
      <c r="I379" s="158">
        <v>12.963699999999999</v>
      </c>
      <c r="J379" s="158">
        <v>9.5798000000000005</v>
      </c>
      <c r="K379" s="158">
        <v>5.4097999999999997</v>
      </c>
      <c r="L379" s="158">
        <v>2.8759999999999999</v>
      </c>
      <c r="M379" s="158">
        <v>2.7915999999999999</v>
      </c>
      <c r="N379" s="158">
        <v>3.1396999999999999</v>
      </c>
      <c r="O379" s="158">
        <v>5.9158999999999997</v>
      </c>
      <c r="P379" s="158">
        <v>3.5535000000000001</v>
      </c>
      <c r="Q379" s="158">
        <v>6.1744000000000003</v>
      </c>
      <c r="R379" s="158">
        <v>3.9417</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44777</v>
      </c>
      <c r="E380" s="158">
        <v>24.219200000000001</v>
      </c>
      <c r="F380" s="158">
        <v>38.772799999999997</v>
      </c>
      <c r="G380" s="158">
        <v>24.715800000000002</v>
      </c>
      <c r="H380" s="158">
        <v>16.522300000000001</v>
      </c>
      <c r="I380" s="158">
        <v>12.025600000000001</v>
      </c>
      <c r="J380" s="158">
        <v>10.194599999999999</v>
      </c>
      <c r="K380" s="158">
        <v>3.6636000000000002</v>
      </c>
      <c r="L380" s="158">
        <v>-1.8472</v>
      </c>
      <c r="M380" s="158">
        <v>-0.21909999999999999</v>
      </c>
      <c r="N380" s="158">
        <v>1.2101999999999999</v>
      </c>
      <c r="O380" s="158">
        <v>4.9287999999999998</v>
      </c>
      <c r="P380" s="158">
        <v>5.5808999999999997</v>
      </c>
      <c r="Q380" s="158">
        <v>7.4935999999999998</v>
      </c>
      <c r="R380" s="158">
        <v>3.8816000000000002</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44777</v>
      </c>
      <c r="E381" s="158">
        <v>26.503599999999999</v>
      </c>
      <c r="F381" s="158">
        <v>39.843699999999998</v>
      </c>
      <c r="G381" s="158">
        <v>25.6694</v>
      </c>
      <c r="H381" s="158">
        <v>17.4895</v>
      </c>
      <c r="I381" s="158">
        <v>13.0001</v>
      </c>
      <c r="J381" s="158">
        <v>11.171200000000001</v>
      </c>
      <c r="K381" s="158">
        <v>4.6417999999999999</v>
      </c>
      <c r="L381" s="158">
        <v>-0.878</v>
      </c>
      <c r="M381" s="158">
        <v>0.76429999999999998</v>
      </c>
      <c r="N381" s="158">
        <v>2.2097000000000002</v>
      </c>
      <c r="O381" s="158">
        <v>5.9763999999999999</v>
      </c>
      <c r="P381" s="158">
        <v>6.5835999999999997</v>
      </c>
      <c r="Q381" s="158">
        <v>8.359</v>
      </c>
      <c r="R381" s="158">
        <v>4.9424999999999999</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44777</v>
      </c>
      <c r="E382" s="158">
        <v>25.075500000000002</v>
      </c>
      <c r="F382" s="158">
        <v>24.907800000000002</v>
      </c>
      <c r="G382" s="158">
        <v>14.768000000000001</v>
      </c>
      <c r="H382" s="158">
        <v>12.9453</v>
      </c>
      <c r="I382" s="158">
        <v>8.5013000000000005</v>
      </c>
      <c r="J382" s="158">
        <v>8.3795999999999999</v>
      </c>
      <c r="K382" s="158">
        <v>4.5594000000000001</v>
      </c>
      <c r="L382" s="158">
        <v>3.2888999999999999</v>
      </c>
      <c r="M382" s="158">
        <v>2.7966000000000002</v>
      </c>
      <c r="N382" s="158">
        <v>5.0717999999999996</v>
      </c>
      <c r="O382" s="158">
        <v>4.7727000000000004</v>
      </c>
      <c r="P382" s="158">
        <v>5.016</v>
      </c>
      <c r="Q382" s="158">
        <v>7.2031000000000001</v>
      </c>
      <c r="R382" s="158">
        <v>6.0932000000000004</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44777</v>
      </c>
      <c r="E383" s="158">
        <v>23.677099999999999</v>
      </c>
      <c r="F383" s="158">
        <v>23.91</v>
      </c>
      <c r="G383" s="158">
        <v>13.9415</v>
      </c>
      <c r="H383" s="158">
        <v>12.140599999999999</v>
      </c>
      <c r="I383" s="158">
        <v>7.6863999999999999</v>
      </c>
      <c r="J383" s="158">
        <v>7.5671999999999997</v>
      </c>
      <c r="K383" s="158">
        <v>3.75</v>
      </c>
      <c r="L383" s="158">
        <v>2.4769999999999999</v>
      </c>
      <c r="M383" s="158">
        <v>1.9824999999999999</v>
      </c>
      <c r="N383" s="158">
        <v>4.2346000000000004</v>
      </c>
      <c r="O383" s="158">
        <v>3.8855</v>
      </c>
      <c r="P383" s="158">
        <v>4.2270000000000003</v>
      </c>
      <c r="Q383" s="158">
        <v>6.9488000000000003</v>
      </c>
      <c r="R383" s="158">
        <v>5.1376999999999997</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44777</v>
      </c>
      <c r="E384" s="158">
        <v>27.916499999999999</v>
      </c>
      <c r="F384" s="158">
        <v>20.0153</v>
      </c>
      <c r="G384" s="158">
        <v>15.7536</v>
      </c>
      <c r="H384" s="158">
        <v>13.2014</v>
      </c>
      <c r="I384" s="158">
        <v>11.000999999999999</v>
      </c>
      <c r="J384" s="158">
        <v>9.1082999999999998</v>
      </c>
      <c r="K384" s="158">
        <v>5.1304999999999996</v>
      </c>
      <c r="L384" s="158">
        <v>2.9923999999999999</v>
      </c>
      <c r="M384" s="158">
        <v>3.3188</v>
      </c>
      <c r="N384" s="158">
        <v>4.2874999999999996</v>
      </c>
      <c r="O384" s="158">
        <v>3.1688999999999998</v>
      </c>
      <c r="P384" s="158">
        <v>3.6274999999999999</v>
      </c>
      <c r="Q384" s="158">
        <v>6.1471</v>
      </c>
      <c r="R384" s="158">
        <v>9.7104999999999997</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44777</v>
      </c>
      <c r="E385" s="158">
        <v>30.070699999999999</v>
      </c>
      <c r="F385" s="158">
        <v>20.767900000000001</v>
      </c>
      <c r="G385" s="158">
        <v>16.4085</v>
      </c>
      <c r="H385" s="158">
        <v>13.8742</v>
      </c>
      <c r="I385" s="158">
        <v>11.6699</v>
      </c>
      <c r="J385" s="158">
        <v>9.7673000000000005</v>
      </c>
      <c r="K385" s="158">
        <v>5.7868000000000004</v>
      </c>
      <c r="L385" s="158">
        <v>3.6450999999999998</v>
      </c>
      <c r="M385" s="158">
        <v>3.9708000000000001</v>
      </c>
      <c r="N385" s="158">
        <v>4.9485999999999999</v>
      </c>
      <c r="O385" s="158">
        <v>3.8182999999999998</v>
      </c>
      <c r="P385" s="158">
        <v>4.3555999999999999</v>
      </c>
      <c r="Q385" s="158">
        <v>7.1497999999999999</v>
      </c>
      <c r="R385" s="158">
        <v>10.3977</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44777</v>
      </c>
      <c r="E396" s="158">
        <v>38.6629</v>
      </c>
      <c r="F396" s="158">
        <v>17.284400000000002</v>
      </c>
      <c r="G396" s="158">
        <v>25.195499999999999</v>
      </c>
      <c r="H396" s="158">
        <v>18.1891</v>
      </c>
      <c r="I396" s="158">
        <v>11.9564</v>
      </c>
      <c r="J396" s="158">
        <v>9.3529</v>
      </c>
      <c r="K396" s="158">
        <v>6.0476000000000001</v>
      </c>
      <c r="L396" s="158">
        <v>4.2777000000000003</v>
      </c>
      <c r="M396" s="158">
        <v>4.0808</v>
      </c>
      <c r="N396" s="158">
        <v>4.5199999999999996</v>
      </c>
      <c r="O396" s="158">
        <v>7.1539999999999999</v>
      </c>
      <c r="P396" s="158">
        <v>6.8798000000000004</v>
      </c>
      <c r="Q396" s="158">
        <v>8.6738</v>
      </c>
      <c r="R396" s="158">
        <v>6.1340000000000003</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44777</v>
      </c>
      <c r="E397" s="158">
        <v>36.4803</v>
      </c>
      <c r="F397" s="158">
        <v>16.516400000000001</v>
      </c>
      <c r="G397" s="158">
        <v>24.5627</v>
      </c>
      <c r="H397" s="158">
        <v>17.554099999999998</v>
      </c>
      <c r="I397" s="158">
        <v>11.3193</v>
      </c>
      <c r="J397" s="158">
        <v>8.7171000000000003</v>
      </c>
      <c r="K397" s="158">
        <v>5.4283000000000001</v>
      </c>
      <c r="L397" s="158">
        <v>3.6450999999999998</v>
      </c>
      <c r="M397" s="158">
        <v>3.4413999999999998</v>
      </c>
      <c r="N397" s="158">
        <v>3.8702999999999999</v>
      </c>
      <c r="O397" s="158">
        <v>6.4889999999999999</v>
      </c>
      <c r="P397" s="158">
        <v>6.1547999999999998</v>
      </c>
      <c r="Q397" s="158">
        <v>7.4253999999999998</v>
      </c>
      <c r="R397" s="158">
        <v>5.4682000000000004</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44777</v>
      </c>
      <c r="E406" s="158">
        <v>15.4056</v>
      </c>
      <c r="F406" s="158">
        <v>9.9535999999999998</v>
      </c>
      <c r="G406" s="158">
        <v>22.074200000000001</v>
      </c>
      <c r="H406" s="158">
        <v>11.6693</v>
      </c>
      <c r="I406" s="158">
        <v>11.4565</v>
      </c>
      <c r="J406" s="158">
        <v>7.7546999999999997</v>
      </c>
      <c r="K406" s="158">
        <v>4.6006999999999998</v>
      </c>
      <c r="L406" s="158">
        <v>3.4523000000000001</v>
      </c>
      <c r="M406" s="158">
        <v>3.4472</v>
      </c>
      <c r="N406" s="158">
        <v>20.820699999999999</v>
      </c>
      <c r="O406" s="158">
        <v>-4.6519000000000004</v>
      </c>
      <c r="P406" s="158">
        <v>-0.97319999999999995</v>
      </c>
      <c r="Q406" s="158">
        <v>4.4741999999999997</v>
      </c>
      <c r="R406" s="158">
        <v>13.507999999999999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44777</v>
      </c>
      <c r="E407" s="158">
        <v>13.9246</v>
      </c>
      <c r="F407" s="158">
        <v>9.1767000000000003</v>
      </c>
      <c r="G407" s="158">
        <v>21.269300000000001</v>
      </c>
      <c r="H407" s="158">
        <v>10.882199999999999</v>
      </c>
      <c r="I407" s="158">
        <v>10.6595</v>
      </c>
      <c r="J407" s="158">
        <v>6.9576000000000002</v>
      </c>
      <c r="K407" s="158">
        <v>3.8144</v>
      </c>
      <c r="L407" s="158">
        <v>2.6720999999999999</v>
      </c>
      <c r="M407" s="158">
        <v>2.6848000000000001</v>
      </c>
      <c r="N407" s="158">
        <v>19.982800000000001</v>
      </c>
      <c r="O407" s="158">
        <v>-5.4047999999999998</v>
      </c>
      <c r="P407" s="158">
        <v>-1.8560000000000001</v>
      </c>
      <c r="Q407" s="158">
        <v>3.4674999999999998</v>
      </c>
      <c r="R407" s="158">
        <v>12.643700000000001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23.349175000000002</v>
      </c>
      <c r="G408" s="160">
        <v>16.430122222222227</v>
      </c>
      <c r="H408" s="160">
        <v>13.500227777777777</v>
      </c>
      <c r="I408" s="160">
        <v>10.429988888888886</v>
      </c>
      <c r="J408" s="160">
        <v>10.404186111111109</v>
      </c>
      <c r="K408" s="160">
        <v>5.9773388888888892</v>
      </c>
      <c r="L408" s="160">
        <v>11.970449999999996</v>
      </c>
      <c r="M408" s="160">
        <v>9.908182352941175</v>
      </c>
      <c r="N408" s="160">
        <v>11.29566176470588</v>
      </c>
      <c r="O408" s="160">
        <v>5.8222906249999991</v>
      </c>
      <c r="P408" s="160">
        <v>4.5750750000000018</v>
      </c>
      <c r="Q408" s="160">
        <v>4.7003305555555563</v>
      </c>
      <c r="R408" s="160">
        <v>8.6753382352941184</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23.646450000000002</v>
      </c>
      <c r="G409" s="160">
        <v>16.681550000000001</v>
      </c>
      <c r="H409" s="160">
        <v>13.5412</v>
      </c>
      <c r="I409" s="160">
        <v>11.16015</v>
      </c>
      <c r="J409" s="160">
        <v>9.230599999999999</v>
      </c>
      <c r="K409" s="160">
        <v>5.3880999999999997</v>
      </c>
      <c r="L409" s="160">
        <v>3.4653999999999998</v>
      </c>
      <c r="M409" s="160">
        <v>3.3920000000000003</v>
      </c>
      <c r="N409" s="160">
        <v>4.9648000000000003</v>
      </c>
      <c r="O409" s="160">
        <v>6.1906499999999998</v>
      </c>
      <c r="P409" s="160">
        <v>5.5654500000000002</v>
      </c>
      <c r="Q409" s="160">
        <v>7.1792999999999996</v>
      </c>
      <c r="R409" s="160">
        <v>6.9474</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44777</v>
      </c>
      <c r="E412" s="158">
        <v>1179.8135</v>
      </c>
      <c r="F412" s="158">
        <v>11.9054</v>
      </c>
      <c r="G412" s="158">
        <v>8.9545999999999992</v>
      </c>
      <c r="H412" s="158">
        <v>9.6586999999999996</v>
      </c>
      <c r="I412" s="158">
        <v>6.2987000000000002</v>
      </c>
      <c r="J412" s="158">
        <v>5.9908000000000001</v>
      </c>
      <c r="K412" s="158">
        <v>4.1391999999999998</v>
      </c>
      <c r="L412" s="158">
        <v>3.2852999999999999</v>
      </c>
      <c r="M412" s="158">
        <v>3.3896000000000002</v>
      </c>
      <c r="N412" s="158">
        <v>3.3119000000000001</v>
      </c>
      <c r="O412" s="158"/>
      <c r="P412" s="158"/>
      <c r="Q412" s="158">
        <v>6.5476999999999999</v>
      </c>
      <c r="R412" s="158">
        <v>4.4840999999999998</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44777</v>
      </c>
      <c r="E413" s="158">
        <v>1200.0070000000001</v>
      </c>
      <c r="F413" s="158">
        <v>61.096299999999999</v>
      </c>
      <c r="G413" s="158">
        <v>44.792400000000001</v>
      </c>
      <c r="H413" s="158">
        <v>34.482500000000002</v>
      </c>
      <c r="I413" s="158">
        <v>25.427199999999999</v>
      </c>
      <c r="J413" s="158">
        <v>18.630400000000002</v>
      </c>
      <c r="K413" s="158">
        <v>11.6341</v>
      </c>
      <c r="L413" s="158">
        <v>4.0632999999999999</v>
      </c>
      <c r="M413" s="158">
        <v>2.0284</v>
      </c>
      <c r="N413" s="158">
        <v>3.5310000000000001</v>
      </c>
      <c r="O413" s="158"/>
      <c r="P413" s="158"/>
      <c r="Q413" s="158">
        <v>7.2460000000000004</v>
      </c>
      <c r="R413" s="158">
        <v>4.0198</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44777</v>
      </c>
      <c r="E414" s="158">
        <v>1130.2539547967999</v>
      </c>
      <c r="F414" s="158">
        <v>4.2624000000000004</v>
      </c>
      <c r="G414" s="158">
        <v>4.2698</v>
      </c>
      <c r="H414" s="158">
        <v>4.4678000000000004</v>
      </c>
      <c r="I414" s="158">
        <v>4.6848999999999998</v>
      </c>
      <c r="J414" s="158">
        <v>4.5888</v>
      </c>
      <c r="K414" s="158">
        <v>4.2778</v>
      </c>
      <c r="L414" s="158">
        <v>3.7793999999999999</v>
      </c>
      <c r="M414" s="158">
        <v>3.6086999999999998</v>
      </c>
      <c r="N414" s="158">
        <v>3.4340000000000002</v>
      </c>
      <c r="O414" s="158">
        <v>2.9510000000000001</v>
      </c>
      <c r="P414" s="158"/>
      <c r="Q414" s="158">
        <v>3.2168000000000001</v>
      </c>
      <c r="R414" s="158">
        <v>2.9758</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2061</v>
      </c>
      <c r="C415" s="154">
        <v>133307</v>
      </c>
      <c r="D415" s="157">
        <v>44777</v>
      </c>
      <c r="E415" s="158">
        <v>22.311800000000002</v>
      </c>
      <c r="F415" s="158">
        <v>190.9221</v>
      </c>
      <c r="G415" s="158">
        <v>81.962000000000003</v>
      </c>
      <c r="H415" s="158">
        <v>66.315799999999996</v>
      </c>
      <c r="I415" s="158">
        <v>56.662500000000001</v>
      </c>
      <c r="J415" s="158">
        <v>23.8567</v>
      </c>
      <c r="K415" s="158">
        <v>13.4861</v>
      </c>
      <c r="L415" s="158">
        <v>3.9279999999999999</v>
      </c>
      <c r="M415" s="158">
        <v>-8.1100000000000005E-2</v>
      </c>
      <c r="N415" s="158">
        <v>0.82289999999999996</v>
      </c>
      <c r="O415" s="158">
        <v>4.0281000000000002</v>
      </c>
      <c r="P415" s="158">
        <v>5.2683</v>
      </c>
      <c r="Q415" s="158">
        <v>6.9131999999999998</v>
      </c>
      <c r="R415" s="158">
        <v>1.4892000000000001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44777</v>
      </c>
      <c r="E416" s="158">
        <v>2375.8392871891101</v>
      </c>
      <c r="F416" s="158">
        <v>3.839</v>
      </c>
      <c r="G416" s="158">
        <v>3.8172999999999999</v>
      </c>
      <c r="H416" s="158">
        <v>4.0494000000000003</v>
      </c>
      <c r="I416" s="158">
        <v>4.2583000000000002</v>
      </c>
      <c r="J416" s="158">
        <v>3.6263999999999998</v>
      </c>
      <c r="K416" s="158">
        <v>3.4192999999999998</v>
      </c>
      <c r="L416" s="158">
        <v>3.1288999999999998</v>
      </c>
      <c r="M416" s="158">
        <v>2.9824000000000002</v>
      </c>
      <c r="N416" s="158">
        <v>2.8492000000000002</v>
      </c>
      <c r="O416" s="158">
        <v>2.6814</v>
      </c>
      <c r="P416" s="158">
        <v>3.2393000000000001</v>
      </c>
      <c r="Q416" s="158">
        <v>4.6379000000000001</v>
      </c>
      <c r="R416" s="158">
        <v>2.5912999999999999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44777</v>
      </c>
      <c r="E417" s="158">
        <v>22.6279</v>
      </c>
      <c r="F417" s="158">
        <v>191.99</v>
      </c>
      <c r="G417" s="158">
        <v>82.3352</v>
      </c>
      <c r="H417" s="158">
        <v>66.819299999999998</v>
      </c>
      <c r="I417" s="158">
        <v>57.249099999999999</v>
      </c>
      <c r="J417" s="158">
        <v>24.3672</v>
      </c>
      <c r="K417" s="158">
        <v>13.5669</v>
      </c>
      <c r="L417" s="158">
        <v>3.8489</v>
      </c>
      <c r="M417" s="158">
        <v>-0.3523</v>
      </c>
      <c r="N417" s="158">
        <v>0.61270000000000002</v>
      </c>
      <c r="O417" s="158">
        <v>4.0964999999999998</v>
      </c>
      <c r="P417" s="158">
        <v>5.4330999999999996</v>
      </c>
      <c r="Q417" s="158">
        <v>6.5195999999999996</v>
      </c>
      <c r="R417" s="158">
        <v>1.4394</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2059</v>
      </c>
      <c r="C418" s="154">
        <v>139430</v>
      </c>
      <c r="D418" s="157">
        <v>44777</v>
      </c>
      <c r="E418" s="158">
        <v>203.33</v>
      </c>
      <c r="F418" s="158">
        <v>195.99590000000001</v>
      </c>
      <c r="G418" s="158">
        <v>81.914199999999994</v>
      </c>
      <c r="H418" s="158">
        <v>68.718299999999999</v>
      </c>
      <c r="I418" s="158">
        <v>58.710900000000002</v>
      </c>
      <c r="J418" s="158">
        <v>24.949200000000001</v>
      </c>
      <c r="K418" s="158">
        <v>13.363799999999999</v>
      </c>
      <c r="L418" s="158">
        <v>3.3207</v>
      </c>
      <c r="M418" s="158">
        <v>-0.83930000000000005</v>
      </c>
      <c r="N418" s="158">
        <v>-0.32929999999999998</v>
      </c>
      <c r="O418" s="158">
        <v>2.8683000000000001</v>
      </c>
      <c r="P418" s="158">
        <v>4.1249000000000002</v>
      </c>
      <c r="Q418" s="158">
        <v>5.5839999999999996</v>
      </c>
      <c r="R418" s="158">
        <v>0.74219999999999997</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94.287299999999988</v>
      </c>
      <c r="G419" s="160">
        <v>44.006500000000003</v>
      </c>
      <c r="H419" s="160">
        <v>36.358828571428567</v>
      </c>
      <c r="I419" s="160">
        <v>30.470228571428574</v>
      </c>
      <c r="J419" s="160">
        <v>15.144214285714286</v>
      </c>
      <c r="K419" s="160">
        <v>9.1267428571428564</v>
      </c>
      <c r="L419" s="160">
        <v>3.6220714285714282</v>
      </c>
      <c r="M419" s="160">
        <v>1.5337714285714288</v>
      </c>
      <c r="N419" s="160">
        <v>2.0332000000000003</v>
      </c>
      <c r="O419" s="160">
        <v>3.3250600000000006</v>
      </c>
      <c r="P419" s="160">
        <v>4.5164</v>
      </c>
      <c r="Q419" s="160">
        <v>5.8093142857142857</v>
      </c>
      <c r="R419" s="160">
        <v>2.5345428571428572</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61.096299999999999</v>
      </c>
      <c r="G420" s="160">
        <v>44.792400000000001</v>
      </c>
      <c r="H420" s="160">
        <v>34.482500000000002</v>
      </c>
      <c r="I420" s="160">
        <v>25.427199999999999</v>
      </c>
      <c r="J420" s="160">
        <v>18.630400000000002</v>
      </c>
      <c r="K420" s="160">
        <v>11.6341</v>
      </c>
      <c r="L420" s="160">
        <v>3.7793999999999999</v>
      </c>
      <c r="M420" s="160">
        <v>2.0284</v>
      </c>
      <c r="N420" s="160">
        <v>2.8492000000000002</v>
      </c>
      <c r="O420" s="160">
        <v>2.9510000000000001</v>
      </c>
      <c r="P420" s="160">
        <v>4.6966000000000001</v>
      </c>
      <c r="Q420" s="160">
        <v>6.5195999999999996</v>
      </c>
      <c r="R420" s="160">
        <v>2.5912999999999999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44777</v>
      </c>
      <c r="E423" s="158">
        <v>30.480399999999999</v>
      </c>
      <c r="F423" s="158">
        <v>12.218500000000001</v>
      </c>
      <c r="G423" s="158">
        <v>7.5488999999999997</v>
      </c>
      <c r="H423" s="158">
        <v>9.0310000000000006</v>
      </c>
      <c r="I423" s="158">
        <v>6.9984000000000002</v>
      </c>
      <c r="J423" s="158">
        <v>7.3541999999999996</v>
      </c>
      <c r="K423" s="158">
        <v>4.1363000000000003</v>
      </c>
      <c r="L423" s="158">
        <v>1.6400999999999999</v>
      </c>
      <c r="M423" s="158">
        <v>1.8873</v>
      </c>
      <c r="N423" s="158">
        <v>2.1600999999999999</v>
      </c>
      <c r="O423" s="158">
        <v>5.7713000000000001</v>
      </c>
      <c r="P423" s="158">
        <v>5.5701000000000001</v>
      </c>
      <c r="Q423" s="158">
        <v>7.4001999999999999</v>
      </c>
      <c r="R423" s="158">
        <v>4.0666000000000002</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44777</v>
      </c>
      <c r="E424" s="158">
        <v>31.892099999999999</v>
      </c>
      <c r="F424" s="158">
        <v>12.7082</v>
      </c>
      <c r="G424" s="158">
        <v>8.0548999999999999</v>
      </c>
      <c r="H424" s="158">
        <v>9.5329999999999995</v>
      </c>
      <c r="I424" s="158">
        <v>7.4932999999999996</v>
      </c>
      <c r="J424" s="158">
        <v>7.8455000000000004</v>
      </c>
      <c r="K424" s="158">
        <v>4.6314000000000002</v>
      </c>
      <c r="L424" s="158">
        <v>2.1349</v>
      </c>
      <c r="M424" s="158">
        <v>2.3852000000000002</v>
      </c>
      <c r="N424" s="158">
        <v>2.6621999999999999</v>
      </c>
      <c r="O424" s="158">
        <v>6.2999000000000001</v>
      </c>
      <c r="P424" s="158">
        <v>6.1013000000000002</v>
      </c>
      <c r="Q424" s="158">
        <v>7.5876000000000001</v>
      </c>
      <c r="R424" s="158">
        <v>4.5286</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44777</v>
      </c>
      <c r="E425" s="158">
        <v>42.885800000000003</v>
      </c>
      <c r="F425" s="158">
        <v>36.975099999999998</v>
      </c>
      <c r="G425" s="158">
        <v>5.9038000000000004</v>
      </c>
      <c r="H425" s="158">
        <v>67.029600000000002</v>
      </c>
      <c r="I425" s="158">
        <v>53.155299999999997</v>
      </c>
      <c r="J425" s="158">
        <v>55.779800000000002</v>
      </c>
      <c r="K425" s="158">
        <v>10.0284</v>
      </c>
      <c r="L425" s="158">
        <v>-1.0362</v>
      </c>
      <c r="M425" s="158">
        <v>-1.3756999999999999</v>
      </c>
      <c r="N425" s="158">
        <v>1.8227</v>
      </c>
      <c r="O425" s="158">
        <v>15.0642</v>
      </c>
      <c r="P425" s="158">
        <v>9.1211000000000002</v>
      </c>
      <c r="Q425" s="158">
        <v>9.5419999999999998</v>
      </c>
      <c r="R425" s="158">
        <v>16.963000000000001</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44777</v>
      </c>
      <c r="E426" s="158">
        <v>21.926500000000001</v>
      </c>
      <c r="F426" s="158">
        <v>37.993600000000001</v>
      </c>
      <c r="G426" s="158">
        <v>6.8845000000000001</v>
      </c>
      <c r="H426" s="158">
        <v>68.008700000000005</v>
      </c>
      <c r="I426" s="158">
        <v>54.218899999999998</v>
      </c>
      <c r="J426" s="158">
        <v>56.907400000000003</v>
      </c>
      <c r="K426" s="158">
        <v>11.125500000000001</v>
      </c>
      <c r="L426" s="158">
        <v>1.01E-2</v>
      </c>
      <c r="M426" s="158">
        <v>-0.4052</v>
      </c>
      <c r="N426" s="158">
        <v>2.7724000000000002</v>
      </c>
      <c r="O426" s="158">
        <v>15.7247</v>
      </c>
      <c r="P426" s="158">
        <v>9.6183999999999994</v>
      </c>
      <c r="Q426" s="158">
        <v>10.6882</v>
      </c>
      <c r="R426" s="158">
        <v>17.783899999999999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44777</v>
      </c>
      <c r="E427" s="158">
        <v>24.2666</v>
      </c>
      <c r="F427" s="158">
        <v>38.9985</v>
      </c>
      <c r="G427" s="158">
        <v>8.7302</v>
      </c>
      <c r="H427" s="158">
        <v>42.655000000000001</v>
      </c>
      <c r="I427" s="158">
        <v>36.959400000000002</v>
      </c>
      <c r="J427" s="158">
        <v>31.402899999999999</v>
      </c>
      <c r="K427" s="158">
        <v>6.0754000000000001</v>
      </c>
      <c r="L427" s="158">
        <v>1.7654000000000001</v>
      </c>
      <c r="M427" s="158">
        <v>1.4007000000000001</v>
      </c>
      <c r="N427" s="158">
        <v>3.2976999999999999</v>
      </c>
      <c r="O427" s="158">
        <v>9.9428000000000001</v>
      </c>
      <c r="P427" s="158">
        <v>7.2093999999999996</v>
      </c>
      <c r="Q427" s="158">
        <v>8.2014999999999993</v>
      </c>
      <c r="R427" s="158">
        <v>10.2643</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44777</v>
      </c>
      <c r="E428" s="158">
        <v>25.5016</v>
      </c>
      <c r="F428" s="158">
        <v>39.546199999999999</v>
      </c>
      <c r="G428" s="158">
        <v>9.2627000000000006</v>
      </c>
      <c r="H428" s="158">
        <v>43.170299999999997</v>
      </c>
      <c r="I428" s="158">
        <v>37.541800000000002</v>
      </c>
      <c r="J428" s="158">
        <v>32.0075</v>
      </c>
      <c r="K428" s="158">
        <v>6.7142999999999997</v>
      </c>
      <c r="L428" s="158">
        <v>2.2848000000000002</v>
      </c>
      <c r="M428" s="158">
        <v>1.8676999999999999</v>
      </c>
      <c r="N428" s="158">
        <v>3.8153000000000001</v>
      </c>
      <c r="O428" s="158">
        <v>10.519500000000001</v>
      </c>
      <c r="P428" s="158">
        <v>7.7731000000000003</v>
      </c>
      <c r="Q428" s="158">
        <v>8.4896999999999991</v>
      </c>
      <c r="R428" s="158">
        <v>10.870900000000001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44777</v>
      </c>
      <c r="E429" s="158">
        <v>28.166799999999999</v>
      </c>
      <c r="F429" s="158">
        <v>46.0608</v>
      </c>
      <c r="G429" s="158">
        <v>6.4394999999999998</v>
      </c>
      <c r="H429" s="158">
        <v>65.797700000000006</v>
      </c>
      <c r="I429" s="158">
        <v>54.003700000000002</v>
      </c>
      <c r="J429" s="158">
        <v>51.364400000000003</v>
      </c>
      <c r="K429" s="158">
        <v>8.1681000000000008</v>
      </c>
      <c r="L429" s="158">
        <v>4.3E-3</v>
      </c>
      <c r="M429" s="158">
        <v>3.3099999999999997E-2</v>
      </c>
      <c r="N429" s="158">
        <v>3.5285000000000002</v>
      </c>
      <c r="O429" s="158">
        <v>12.8347</v>
      </c>
      <c r="P429" s="158">
        <v>8.4177999999999997</v>
      </c>
      <c r="Q429" s="158">
        <v>9.6449999999999996</v>
      </c>
      <c r="R429" s="158">
        <v>14.7164</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44777</v>
      </c>
      <c r="E430" s="158">
        <v>29.652000000000001</v>
      </c>
      <c r="F430" s="158">
        <v>46.712499999999999</v>
      </c>
      <c r="G430" s="158">
        <v>7.0614999999999997</v>
      </c>
      <c r="H430" s="158">
        <v>66.427400000000006</v>
      </c>
      <c r="I430" s="158">
        <v>54.659799999999997</v>
      </c>
      <c r="J430" s="158">
        <v>52.053100000000001</v>
      </c>
      <c r="K430" s="158">
        <v>8.9184000000000001</v>
      </c>
      <c r="L430" s="158">
        <v>0.65769999999999995</v>
      </c>
      <c r="M430" s="158">
        <v>0.66049999999999998</v>
      </c>
      <c r="N430" s="158">
        <v>4.2217000000000002</v>
      </c>
      <c r="O430" s="158">
        <v>13.5442</v>
      </c>
      <c r="P430" s="158">
        <v>9.0579000000000001</v>
      </c>
      <c r="Q430" s="158">
        <v>10.215199999999999</v>
      </c>
      <c r="R430" s="158">
        <v>15.5067</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44777</v>
      </c>
      <c r="E431" s="158">
        <v>11.723800000000001</v>
      </c>
      <c r="F431" s="158">
        <v>51.442300000000003</v>
      </c>
      <c r="G431" s="158">
        <v>25.9998</v>
      </c>
      <c r="H431" s="158">
        <v>24.891400000000001</v>
      </c>
      <c r="I431" s="158">
        <v>19.762599999999999</v>
      </c>
      <c r="J431" s="158">
        <v>13.9421</v>
      </c>
      <c r="K431" s="158">
        <v>7.0327000000000002</v>
      </c>
      <c r="L431" s="158">
        <v>4.2592999999999996</v>
      </c>
      <c r="M431" s="158">
        <v>3.1949999999999998</v>
      </c>
      <c r="N431" s="158">
        <v>3.7532000000000001</v>
      </c>
      <c r="O431" s="158"/>
      <c r="P431" s="158"/>
      <c r="Q431" s="158">
        <v>6.5202</v>
      </c>
      <c r="R431" s="158">
        <v>4.9527999999999999</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44777</v>
      </c>
      <c r="E432" s="158">
        <v>11.626799999999999</v>
      </c>
      <c r="F432" s="158">
        <v>50.927599999999998</v>
      </c>
      <c r="G432" s="158">
        <v>25.5867</v>
      </c>
      <c r="H432" s="158">
        <v>24.4663</v>
      </c>
      <c r="I432" s="158">
        <v>19.3369</v>
      </c>
      <c r="J432" s="158">
        <v>13.5312</v>
      </c>
      <c r="K432" s="158">
        <v>6.6262999999999996</v>
      </c>
      <c r="L432" s="158">
        <v>3.8496999999999999</v>
      </c>
      <c r="M432" s="158">
        <v>2.7850000000000001</v>
      </c>
      <c r="N432" s="158">
        <v>3.3374000000000001</v>
      </c>
      <c r="O432" s="158"/>
      <c r="P432" s="158"/>
      <c r="Q432" s="158">
        <v>6.1692999999999998</v>
      </c>
      <c r="R432" s="158">
        <v>4.5846</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44777</v>
      </c>
      <c r="E433" s="158">
        <v>11.8095</v>
      </c>
      <c r="F433" s="158">
        <v>66.882099999999994</v>
      </c>
      <c r="G433" s="158">
        <v>31.607399999999998</v>
      </c>
      <c r="H433" s="158">
        <v>11.904400000000001</v>
      </c>
      <c r="I433" s="158">
        <v>6.9949000000000003</v>
      </c>
      <c r="J433" s="158">
        <v>5.7306999999999997</v>
      </c>
      <c r="K433" s="158">
        <v>5.5214999999999996</v>
      </c>
      <c r="L433" s="158">
        <v>3.9308999999999998</v>
      </c>
      <c r="M433" s="158">
        <v>3.7959999999999998</v>
      </c>
      <c r="N433" s="158">
        <v>3.6120999999999999</v>
      </c>
      <c r="O433" s="158"/>
      <c r="P433" s="158"/>
      <c r="Q433" s="158">
        <v>6.6131000000000002</v>
      </c>
      <c r="R433" s="158">
        <v>4.6070000000000002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44777</v>
      </c>
      <c r="E434" s="158">
        <v>11.8095</v>
      </c>
      <c r="F434" s="158">
        <v>66.882099999999994</v>
      </c>
      <c r="G434" s="158">
        <v>31.607399999999998</v>
      </c>
      <c r="H434" s="158">
        <v>11.904400000000001</v>
      </c>
      <c r="I434" s="158">
        <v>6.9949000000000003</v>
      </c>
      <c r="J434" s="158">
        <v>5.7306999999999997</v>
      </c>
      <c r="K434" s="158">
        <v>5.5214999999999996</v>
      </c>
      <c r="L434" s="158">
        <v>3.9308999999999998</v>
      </c>
      <c r="M434" s="158">
        <v>3.7959999999999998</v>
      </c>
      <c r="N434" s="158">
        <v>3.6120999999999999</v>
      </c>
      <c r="O434" s="158"/>
      <c r="P434" s="158"/>
      <c r="Q434" s="158">
        <v>6.6131000000000002</v>
      </c>
      <c r="R434" s="158">
        <v>4.6070000000000002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44777</v>
      </c>
      <c r="E435" s="158">
        <v>11.9368</v>
      </c>
      <c r="F435" s="158">
        <v>52.976199999999999</v>
      </c>
      <c r="G435" s="158">
        <v>-6.4179000000000004</v>
      </c>
      <c r="H435" s="158">
        <v>3.0596000000000001</v>
      </c>
      <c r="I435" s="158">
        <v>15.3569</v>
      </c>
      <c r="J435" s="158">
        <v>15.571</v>
      </c>
      <c r="K435" s="158">
        <v>10.298</v>
      </c>
      <c r="L435" s="158">
        <v>3.3454999999999999</v>
      </c>
      <c r="M435" s="158">
        <v>1.5501</v>
      </c>
      <c r="N435" s="158">
        <v>3.1480000000000001</v>
      </c>
      <c r="O435" s="158"/>
      <c r="P435" s="158"/>
      <c r="Q435" s="158">
        <v>7.0541</v>
      </c>
      <c r="R435" s="158">
        <v>3.7987000000000002</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44777</v>
      </c>
      <c r="E436" s="158">
        <v>11.9368</v>
      </c>
      <c r="F436" s="158">
        <v>52.976199999999999</v>
      </c>
      <c r="G436" s="158">
        <v>-6.4179000000000004</v>
      </c>
      <c r="H436" s="158">
        <v>3.0596000000000001</v>
      </c>
      <c r="I436" s="158">
        <v>15.3569</v>
      </c>
      <c r="J436" s="158">
        <v>15.571</v>
      </c>
      <c r="K436" s="158">
        <v>10.298</v>
      </c>
      <c r="L436" s="158">
        <v>3.3454999999999999</v>
      </c>
      <c r="M436" s="158">
        <v>1.5501</v>
      </c>
      <c r="N436" s="158">
        <v>3.1480000000000001</v>
      </c>
      <c r="O436" s="158"/>
      <c r="P436" s="158"/>
      <c r="Q436" s="158">
        <v>7.0541</v>
      </c>
      <c r="R436" s="158">
        <v>3.7987000000000002</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44777</v>
      </c>
      <c r="E437" s="158">
        <v>110.6121</v>
      </c>
      <c r="F437" s="158">
        <v>21.097999999999999</v>
      </c>
      <c r="G437" s="158">
        <v>21.420500000000001</v>
      </c>
      <c r="H437" s="158">
        <v>70.026200000000003</v>
      </c>
      <c r="I437" s="158">
        <v>43.871200000000002</v>
      </c>
      <c r="J437" s="158">
        <v>60.4803</v>
      </c>
      <c r="K437" s="158">
        <v>11.632099999999999</v>
      </c>
      <c r="L437" s="158">
        <v>1.6333</v>
      </c>
      <c r="M437" s="158">
        <v>1.9460999999999999</v>
      </c>
      <c r="N437" s="158">
        <v>9.9334000000000007</v>
      </c>
      <c r="O437" s="158">
        <v>9.8843999999999994</v>
      </c>
      <c r="P437" s="158">
        <v>7.9440999999999997</v>
      </c>
      <c r="Q437" s="158">
        <v>13.6586</v>
      </c>
      <c r="R437" s="158">
        <v>26.3996</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44777</v>
      </c>
      <c r="E438" s="158">
        <v>121.6724</v>
      </c>
      <c r="F438" s="158">
        <v>22.0623</v>
      </c>
      <c r="G438" s="158">
        <v>22.3901</v>
      </c>
      <c r="H438" s="158">
        <v>71.009299999999996</v>
      </c>
      <c r="I438" s="158">
        <v>44.8611</v>
      </c>
      <c r="J438" s="158">
        <v>61.500799999999998</v>
      </c>
      <c r="K438" s="158">
        <v>12.629</v>
      </c>
      <c r="L438" s="158">
        <v>2.6072000000000002</v>
      </c>
      <c r="M438" s="158">
        <v>2.9266000000000001</v>
      </c>
      <c r="N438" s="158">
        <v>11.0108</v>
      </c>
      <c r="O438" s="158">
        <v>11.0031</v>
      </c>
      <c r="P438" s="158">
        <v>9.0708000000000002</v>
      </c>
      <c r="Q438" s="158">
        <v>10.660500000000001</v>
      </c>
      <c r="R438" s="158">
        <v>27.6813</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44777</v>
      </c>
      <c r="E439" s="158">
        <v>57.939399999999999</v>
      </c>
      <c r="F439" s="158">
        <v>38.784199999999998</v>
      </c>
      <c r="G439" s="158">
        <v>21.498899999999999</v>
      </c>
      <c r="H439" s="158">
        <v>58.295699999999997</v>
      </c>
      <c r="I439" s="158">
        <v>40.691299999999998</v>
      </c>
      <c r="J439" s="158">
        <v>45.274299999999997</v>
      </c>
      <c r="K439" s="158">
        <v>10.8865</v>
      </c>
      <c r="L439" s="158">
        <v>1.7525999999999999</v>
      </c>
      <c r="M439" s="158">
        <v>0.56799999999999995</v>
      </c>
      <c r="N439" s="158">
        <v>6.3040000000000003</v>
      </c>
      <c r="O439" s="158">
        <v>6.8503999999999996</v>
      </c>
      <c r="P439" s="158">
        <v>5.4076000000000004</v>
      </c>
      <c r="Q439" s="158">
        <v>9.8569999999999993</v>
      </c>
      <c r="R439" s="158">
        <v>19.945</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44777</v>
      </c>
      <c r="E440" s="158">
        <v>61.799599999999998</v>
      </c>
      <c r="F440" s="158">
        <v>39.496000000000002</v>
      </c>
      <c r="G440" s="158">
        <v>22.247900000000001</v>
      </c>
      <c r="H440" s="158">
        <v>59.065300000000001</v>
      </c>
      <c r="I440" s="158">
        <v>41.460799999999999</v>
      </c>
      <c r="J440" s="158">
        <v>46.063000000000002</v>
      </c>
      <c r="K440" s="158">
        <v>11.6661</v>
      </c>
      <c r="L440" s="158">
        <v>2.4927999999999999</v>
      </c>
      <c r="M440" s="158">
        <v>1.2811999999999999</v>
      </c>
      <c r="N440" s="158">
        <v>7.0685000000000002</v>
      </c>
      <c r="O440" s="158">
        <v>7.5755999999999997</v>
      </c>
      <c r="P440" s="158">
        <v>6.1388999999999996</v>
      </c>
      <c r="Q440" s="158">
        <v>9.0536999999999992</v>
      </c>
      <c r="R440" s="158">
        <v>20.801100000000002</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44777</v>
      </c>
      <c r="E441" s="158">
        <v>36.6905</v>
      </c>
      <c r="F441" s="158">
        <v>27.9755</v>
      </c>
      <c r="G441" s="158">
        <v>17.068300000000001</v>
      </c>
      <c r="H441" s="158">
        <v>37.069600000000001</v>
      </c>
      <c r="I441" s="158">
        <v>26.7042</v>
      </c>
      <c r="J441" s="158">
        <v>26.4359</v>
      </c>
      <c r="K441" s="158">
        <v>7.6074000000000002</v>
      </c>
      <c r="L441" s="158">
        <v>2.4205999999999999</v>
      </c>
      <c r="M441" s="158">
        <v>2.0958000000000001</v>
      </c>
      <c r="N441" s="158">
        <v>6.2667000000000002</v>
      </c>
      <c r="O441" s="158">
        <v>0.74280000000000002</v>
      </c>
      <c r="P441" s="158">
        <v>2.1440999999999999</v>
      </c>
      <c r="Q441" s="158">
        <v>7.2037000000000004</v>
      </c>
      <c r="R441" s="158">
        <v>15.2818</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44777</v>
      </c>
      <c r="E442" s="158">
        <v>39.204999999999998</v>
      </c>
      <c r="F442" s="158">
        <v>28.884</v>
      </c>
      <c r="G442" s="158">
        <v>17.8704</v>
      </c>
      <c r="H442" s="158">
        <v>37.858800000000002</v>
      </c>
      <c r="I442" s="158">
        <v>27.492100000000001</v>
      </c>
      <c r="J442" s="158">
        <v>27.2271</v>
      </c>
      <c r="K442" s="158">
        <v>8.3962000000000003</v>
      </c>
      <c r="L442" s="158">
        <v>3.2037</v>
      </c>
      <c r="M442" s="158">
        <v>2.8826000000000001</v>
      </c>
      <c r="N442" s="158">
        <v>7.0909000000000004</v>
      </c>
      <c r="O442" s="158">
        <v>1.4576</v>
      </c>
      <c r="P442" s="158">
        <v>2.903</v>
      </c>
      <c r="Q442" s="158">
        <v>6.4748000000000001</v>
      </c>
      <c r="R442" s="158">
        <v>16.1724</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44777</v>
      </c>
      <c r="E443" s="158">
        <v>47.314799999999998</v>
      </c>
      <c r="F443" s="158">
        <v>3.4718</v>
      </c>
      <c r="G443" s="158">
        <v>8.4144000000000005</v>
      </c>
      <c r="H443" s="158">
        <v>29.357399999999998</v>
      </c>
      <c r="I443" s="158">
        <v>21.5732</v>
      </c>
      <c r="J443" s="158">
        <v>23.353200000000001</v>
      </c>
      <c r="K443" s="158">
        <v>7.0674000000000001</v>
      </c>
      <c r="L443" s="158">
        <v>2.3342000000000001</v>
      </c>
      <c r="M443" s="158">
        <v>1.8716999999999999</v>
      </c>
      <c r="N443" s="158">
        <v>3.9874000000000001</v>
      </c>
      <c r="O443" s="158">
        <v>7.7310999999999996</v>
      </c>
      <c r="P443" s="158">
        <v>6.7211999999999996</v>
      </c>
      <c r="Q443" s="158">
        <v>8.9756</v>
      </c>
      <c r="R443" s="158">
        <v>8.9364000000000008</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44777</v>
      </c>
      <c r="E444" s="158">
        <v>49.467199999999998</v>
      </c>
      <c r="F444" s="158">
        <v>4.0587</v>
      </c>
      <c r="G444" s="158">
        <v>9.0332000000000008</v>
      </c>
      <c r="H444" s="158">
        <v>29.970400000000001</v>
      </c>
      <c r="I444" s="158">
        <v>22.1968</v>
      </c>
      <c r="J444" s="158">
        <v>23.985700000000001</v>
      </c>
      <c r="K444" s="158">
        <v>7.6925999999999997</v>
      </c>
      <c r="L444" s="158">
        <v>2.9344000000000001</v>
      </c>
      <c r="M444" s="158">
        <v>2.4693999999999998</v>
      </c>
      <c r="N444" s="158">
        <v>4.6094999999999997</v>
      </c>
      <c r="O444" s="158">
        <v>8.3722999999999992</v>
      </c>
      <c r="P444" s="158">
        <v>7.2640000000000002</v>
      </c>
      <c r="Q444" s="158">
        <v>8.6613000000000007</v>
      </c>
      <c r="R444" s="158">
        <v>9.6095000000000006</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44777</v>
      </c>
      <c r="E445" s="158">
        <v>14.4298</v>
      </c>
      <c r="F445" s="158">
        <v>107.82080000000001</v>
      </c>
      <c r="G445" s="158">
        <v>42.559399999999997</v>
      </c>
      <c r="H445" s="158">
        <v>55.067900000000002</v>
      </c>
      <c r="I445" s="158">
        <v>45.161499999999997</v>
      </c>
      <c r="J445" s="158">
        <v>25.875800000000002</v>
      </c>
      <c r="K445" s="158">
        <v>7.1970000000000001</v>
      </c>
      <c r="L445" s="158">
        <v>3.5366</v>
      </c>
      <c r="M445" s="158">
        <v>1.4153</v>
      </c>
      <c r="N445" s="158">
        <v>6.1966999999999999</v>
      </c>
      <c r="O445" s="158">
        <v>4.9596999999999998</v>
      </c>
      <c r="P445" s="158">
        <v>3.9336000000000002</v>
      </c>
      <c r="Q445" s="158">
        <v>4.8856999999999999</v>
      </c>
      <c r="R445" s="158">
        <v>17.440100000000001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44777</v>
      </c>
      <c r="E446" s="158">
        <v>15.827199999999999</v>
      </c>
      <c r="F446" s="158">
        <v>108.9442</v>
      </c>
      <c r="G446" s="158">
        <v>43.510800000000003</v>
      </c>
      <c r="H446" s="158">
        <v>56.008899999999997</v>
      </c>
      <c r="I446" s="158">
        <v>46.100499999999997</v>
      </c>
      <c r="J446" s="158">
        <v>26.828399999999998</v>
      </c>
      <c r="K446" s="158">
        <v>8.1425999999999998</v>
      </c>
      <c r="L446" s="158">
        <v>4.5362999999999998</v>
      </c>
      <c r="M446" s="158">
        <v>2.4365999999999999</v>
      </c>
      <c r="N446" s="158">
        <v>7.2760999999999996</v>
      </c>
      <c r="O446" s="158">
        <v>5.8135000000000003</v>
      </c>
      <c r="P446" s="158">
        <v>4.8882000000000003</v>
      </c>
      <c r="Q446" s="158">
        <v>6.1543999999999999</v>
      </c>
      <c r="R446" s="158">
        <v>18.514299999999999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44777</v>
      </c>
      <c r="E447" s="158">
        <v>29.037299999999998</v>
      </c>
      <c r="F447" s="158">
        <v>40.268500000000003</v>
      </c>
      <c r="G447" s="158">
        <v>25.486699999999999</v>
      </c>
      <c r="H447" s="158">
        <v>86.548199999999994</v>
      </c>
      <c r="I447" s="158">
        <v>51.773099999999999</v>
      </c>
      <c r="J447" s="158">
        <v>70.115899999999996</v>
      </c>
      <c r="K447" s="158">
        <v>13.362</v>
      </c>
      <c r="L447" s="158">
        <v>3.2086999999999999</v>
      </c>
      <c r="M447" s="158">
        <v>3.0152000000000001</v>
      </c>
      <c r="N447" s="158">
        <v>6.0297000000000001</v>
      </c>
      <c r="O447" s="158">
        <v>14.725199999999999</v>
      </c>
      <c r="P447" s="158">
        <v>9.7691999999999997</v>
      </c>
      <c r="Q447" s="158">
        <v>10.772399999999999</v>
      </c>
      <c r="R447" s="158">
        <v>20.127500000000001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44777</v>
      </c>
      <c r="E448" s="158">
        <v>26.903400000000001</v>
      </c>
      <c r="F448" s="158">
        <v>39.386899999999997</v>
      </c>
      <c r="G448" s="158">
        <v>24.696899999999999</v>
      </c>
      <c r="H448" s="158">
        <v>85.735200000000006</v>
      </c>
      <c r="I448" s="158">
        <v>50.972099999999998</v>
      </c>
      <c r="J448" s="158">
        <v>69.287800000000004</v>
      </c>
      <c r="K448" s="158">
        <v>12.5557</v>
      </c>
      <c r="L448" s="158">
        <v>2.383</v>
      </c>
      <c r="M448" s="158">
        <v>2.1728999999999998</v>
      </c>
      <c r="N448" s="158">
        <v>5.1711</v>
      </c>
      <c r="O448" s="158">
        <v>13.8514</v>
      </c>
      <c r="P448" s="158">
        <v>8.8910999999999998</v>
      </c>
      <c r="Q448" s="158">
        <v>9.8851999999999993</v>
      </c>
      <c r="R448" s="158">
        <v>19.2515</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44776</v>
      </c>
      <c r="E449" s="158">
        <v>17.455500000000001</v>
      </c>
      <c r="F449" s="158">
        <v>-17.138400000000001</v>
      </c>
      <c r="G449" s="158">
        <v>18.279499999999999</v>
      </c>
      <c r="H449" s="158">
        <v>33.9146</v>
      </c>
      <c r="I449" s="158">
        <v>23.601400000000002</v>
      </c>
      <c r="J449" s="158">
        <v>21.313199999999998</v>
      </c>
      <c r="K449" s="158">
        <v>2.6097000000000001</v>
      </c>
      <c r="L449" s="158">
        <v>0.67930000000000001</v>
      </c>
      <c r="M449" s="158">
        <v>0.2802</v>
      </c>
      <c r="N449" s="158">
        <v>1.8917999999999999</v>
      </c>
      <c r="O449" s="158">
        <v>5.4344000000000001</v>
      </c>
      <c r="P449" s="158">
        <v>4.8573000000000004</v>
      </c>
      <c r="Q449" s="158">
        <v>6.9718</v>
      </c>
      <c r="R449" s="158">
        <v>4.3810000000000002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44776</v>
      </c>
      <c r="E450" s="158">
        <v>18.113499999999998</v>
      </c>
      <c r="F450" s="158">
        <v>-16.516100000000002</v>
      </c>
      <c r="G450" s="158">
        <v>19.031500000000001</v>
      </c>
      <c r="H450" s="158">
        <v>34.657800000000002</v>
      </c>
      <c r="I450" s="158">
        <v>24.363199999999999</v>
      </c>
      <c r="J450" s="158">
        <v>22.0852</v>
      </c>
      <c r="K450" s="158">
        <v>3.3654000000000002</v>
      </c>
      <c r="L450" s="158">
        <v>1.4329000000000001</v>
      </c>
      <c r="M450" s="158">
        <v>1.0331999999999999</v>
      </c>
      <c r="N450" s="158">
        <v>2.6568999999999998</v>
      </c>
      <c r="O450" s="158">
        <v>6.2256999999999998</v>
      </c>
      <c r="P450" s="158">
        <v>5.4635999999999996</v>
      </c>
      <c r="Q450" s="158">
        <v>7.4516999999999998</v>
      </c>
      <c r="R450" s="158">
        <v>5.1649000000000003</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44777</v>
      </c>
      <c r="E451" s="158">
        <v>80.620900000000006</v>
      </c>
      <c r="F451" s="158">
        <v>54.363900000000001</v>
      </c>
      <c r="G451" s="158">
        <v>11.238200000000001</v>
      </c>
      <c r="H451" s="158">
        <v>45.334499999999998</v>
      </c>
      <c r="I451" s="158">
        <v>36.785699999999999</v>
      </c>
      <c r="J451" s="158">
        <v>35.020800000000001</v>
      </c>
      <c r="K451" s="158">
        <v>9.5287000000000006</v>
      </c>
      <c r="L451" s="158">
        <v>6.1002000000000001</v>
      </c>
      <c r="M451" s="158">
        <v>3.6951999999999998</v>
      </c>
      <c r="N451" s="158">
        <v>6.4904999999999999</v>
      </c>
      <c r="O451" s="158">
        <v>13.248200000000001</v>
      </c>
      <c r="P451" s="158">
        <v>10.3544</v>
      </c>
      <c r="Q451" s="158">
        <v>11.8475</v>
      </c>
      <c r="R451" s="158">
        <v>17.6509</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44777</v>
      </c>
      <c r="E452" s="158">
        <v>86.265199999999993</v>
      </c>
      <c r="F452" s="158">
        <v>55.597099999999998</v>
      </c>
      <c r="G452" s="158">
        <v>12.5229</v>
      </c>
      <c r="H452" s="158">
        <v>46.6233</v>
      </c>
      <c r="I452" s="158">
        <v>38.106299999999997</v>
      </c>
      <c r="J452" s="158">
        <v>36.379399999999997</v>
      </c>
      <c r="K452" s="158">
        <v>10.850099999999999</v>
      </c>
      <c r="L452" s="158">
        <v>7.29</v>
      </c>
      <c r="M452" s="158">
        <v>4.8836000000000004</v>
      </c>
      <c r="N452" s="158">
        <v>7.7324999999999999</v>
      </c>
      <c r="O452" s="158">
        <v>14.659800000000001</v>
      </c>
      <c r="P452" s="158">
        <v>11.386799999999999</v>
      </c>
      <c r="Q452" s="158">
        <v>11.962899999999999</v>
      </c>
      <c r="R452" s="158">
        <v>19.108799999999999</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44777</v>
      </c>
      <c r="E453" s="158">
        <v>35.957599999999999</v>
      </c>
      <c r="F453" s="158">
        <v>35.155700000000003</v>
      </c>
      <c r="G453" s="158">
        <v>17.722100000000001</v>
      </c>
      <c r="H453" s="158">
        <v>17.182400000000001</v>
      </c>
      <c r="I453" s="158">
        <v>18.525500000000001</v>
      </c>
      <c r="J453" s="158">
        <v>12.124499999999999</v>
      </c>
      <c r="K453" s="158">
        <v>5.5968</v>
      </c>
      <c r="L453" s="158">
        <v>4.0422000000000002</v>
      </c>
      <c r="M453" s="158">
        <v>1.9265000000000001</v>
      </c>
      <c r="N453" s="158">
        <v>2.7515999999999998</v>
      </c>
      <c r="O453" s="158">
        <v>6.0983999999999998</v>
      </c>
      <c r="P453" s="158">
        <v>6.2487000000000004</v>
      </c>
      <c r="Q453" s="158">
        <v>7.1063999999999998</v>
      </c>
      <c r="R453" s="158">
        <v>4.3418000000000001</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44777</v>
      </c>
      <c r="E454" s="158">
        <v>37.193300000000001</v>
      </c>
      <c r="F454" s="158">
        <v>35.559800000000003</v>
      </c>
      <c r="G454" s="158">
        <v>18.050999999999998</v>
      </c>
      <c r="H454" s="158">
        <v>17.512799999999999</v>
      </c>
      <c r="I454" s="158">
        <v>18.851299999999998</v>
      </c>
      <c r="J454" s="158">
        <v>12.457599999999999</v>
      </c>
      <c r="K454" s="158">
        <v>5.9318</v>
      </c>
      <c r="L454" s="158">
        <v>4.3791000000000002</v>
      </c>
      <c r="M454" s="158">
        <v>2.2616000000000001</v>
      </c>
      <c r="N454" s="158">
        <v>3.0914000000000001</v>
      </c>
      <c r="O454" s="158">
        <v>6.4062999999999999</v>
      </c>
      <c r="P454" s="158">
        <v>6.7163000000000004</v>
      </c>
      <c r="Q454" s="158">
        <v>8.2636000000000003</v>
      </c>
      <c r="R454" s="158">
        <v>4.6361999999999997</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44777</v>
      </c>
      <c r="E455" s="158">
        <v>44.780099999999997</v>
      </c>
      <c r="F455" s="158">
        <v>-7.3343999999999996</v>
      </c>
      <c r="G455" s="158">
        <v>-8.0640999999999998</v>
      </c>
      <c r="H455" s="158">
        <v>23.815899999999999</v>
      </c>
      <c r="I455" s="158">
        <v>19.2197</v>
      </c>
      <c r="J455" s="158">
        <v>21.771799999999999</v>
      </c>
      <c r="K455" s="158">
        <v>3.3496000000000001</v>
      </c>
      <c r="L455" s="158">
        <v>3.7376999999999998</v>
      </c>
      <c r="M455" s="158">
        <v>2.6810999999999998</v>
      </c>
      <c r="N455" s="158">
        <v>4.4413999999999998</v>
      </c>
      <c r="O455" s="158">
        <v>8.5655999999999999</v>
      </c>
      <c r="P455" s="158">
        <v>7.5202999999999998</v>
      </c>
      <c r="Q455" s="158">
        <v>8.3745999999999992</v>
      </c>
      <c r="R455" s="158">
        <v>10.8796</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44777</v>
      </c>
      <c r="E456" s="158">
        <v>47.195599999999999</v>
      </c>
      <c r="F456" s="158">
        <v>-6.1086999999999998</v>
      </c>
      <c r="G456" s="158">
        <v>-6.9048999999999996</v>
      </c>
      <c r="H456" s="158">
        <v>24.988800000000001</v>
      </c>
      <c r="I456" s="158">
        <v>20.3931</v>
      </c>
      <c r="J456" s="158">
        <v>22.962</v>
      </c>
      <c r="K456" s="158">
        <v>4.4672000000000001</v>
      </c>
      <c r="L456" s="158">
        <v>4.5376000000000003</v>
      </c>
      <c r="M456" s="158">
        <v>3.4472</v>
      </c>
      <c r="N456" s="158">
        <v>5.2083000000000004</v>
      </c>
      <c r="O456" s="158">
        <v>9.2452000000000005</v>
      </c>
      <c r="P456" s="158">
        <v>8.1239000000000008</v>
      </c>
      <c r="Q456" s="158">
        <v>8.9417000000000009</v>
      </c>
      <c r="R456" s="158">
        <v>11.571300000000001</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44777</v>
      </c>
      <c r="E457" s="158">
        <v>37.2211</v>
      </c>
      <c r="F457" s="158">
        <v>35.3367</v>
      </c>
      <c r="G457" s="158">
        <v>12.106400000000001</v>
      </c>
      <c r="H457" s="158">
        <v>13.4834</v>
      </c>
      <c r="I457" s="158">
        <v>10.1256</v>
      </c>
      <c r="J457" s="158">
        <v>8.0227000000000004</v>
      </c>
      <c r="K457" s="158">
        <v>4.5944000000000003</v>
      </c>
      <c r="L457" s="158">
        <v>2.8165</v>
      </c>
      <c r="M457" s="158">
        <v>2.7360000000000002</v>
      </c>
      <c r="N457" s="158">
        <v>2.8449</v>
      </c>
      <c r="O457" s="158">
        <v>6.4814999999999996</v>
      </c>
      <c r="P457" s="158">
        <v>6.8395000000000001</v>
      </c>
      <c r="Q457" s="158">
        <v>8.0516000000000005</v>
      </c>
      <c r="R457" s="158">
        <v>3.8658000000000001</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44777</v>
      </c>
      <c r="E458" s="158">
        <v>35.784399999999998</v>
      </c>
      <c r="F458" s="158">
        <v>35.019500000000001</v>
      </c>
      <c r="G458" s="158">
        <v>11.741300000000001</v>
      </c>
      <c r="H458" s="158">
        <v>13.1327</v>
      </c>
      <c r="I458" s="158">
        <v>9.7702000000000009</v>
      </c>
      <c r="J458" s="158">
        <v>7.6666999999999996</v>
      </c>
      <c r="K458" s="158">
        <v>4.2389999999999999</v>
      </c>
      <c r="L458" s="158">
        <v>2.4687999999999999</v>
      </c>
      <c r="M458" s="158">
        <v>2.3946000000000001</v>
      </c>
      <c r="N458" s="158">
        <v>2.4967999999999999</v>
      </c>
      <c r="O458" s="158">
        <v>6.0922999999999998</v>
      </c>
      <c r="P458" s="158">
        <v>6.4320000000000004</v>
      </c>
      <c r="Q458" s="158">
        <v>7.3817000000000004</v>
      </c>
      <c r="R458" s="158">
        <v>3.4983</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44777</v>
      </c>
      <c r="E459" s="158">
        <v>27.5107</v>
      </c>
      <c r="F459" s="158">
        <v>35.325899999999997</v>
      </c>
      <c r="G459" s="158">
        <v>11.553699999999999</v>
      </c>
      <c r="H459" s="158">
        <v>44.4236</v>
      </c>
      <c r="I459" s="158">
        <v>34.656500000000001</v>
      </c>
      <c r="J459" s="158">
        <v>37.944400000000002</v>
      </c>
      <c r="K459" s="158">
        <v>10.353899999999999</v>
      </c>
      <c r="L459" s="158">
        <v>0.78959999999999997</v>
      </c>
      <c r="M459" s="158">
        <v>0.89159999999999995</v>
      </c>
      <c r="N459" s="158">
        <v>3.7791000000000001</v>
      </c>
      <c r="O459" s="158">
        <v>7.6913</v>
      </c>
      <c r="P459" s="158">
        <v>6.7237</v>
      </c>
      <c r="Q459" s="158">
        <v>8.5833999999999993</v>
      </c>
      <c r="R459" s="158">
        <v>7.7344999999999997</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44777</v>
      </c>
      <c r="E460" s="158">
        <v>26.097100000000001</v>
      </c>
      <c r="F460" s="158">
        <v>34.718800000000002</v>
      </c>
      <c r="G460" s="158">
        <v>10.919</v>
      </c>
      <c r="H460" s="158">
        <v>43.741199999999999</v>
      </c>
      <c r="I460" s="158">
        <v>33.973999999999997</v>
      </c>
      <c r="J460" s="158">
        <v>37.239699999999999</v>
      </c>
      <c r="K460" s="158">
        <v>9.6532999999999998</v>
      </c>
      <c r="L460" s="158">
        <v>0.1191</v>
      </c>
      <c r="M460" s="158">
        <v>0.25419999999999998</v>
      </c>
      <c r="N460" s="158">
        <v>3.109</v>
      </c>
      <c r="O460" s="158">
        <v>6.9724000000000004</v>
      </c>
      <c r="P460" s="158">
        <v>5.9714</v>
      </c>
      <c r="Q460" s="158">
        <v>7.9859999999999998</v>
      </c>
      <c r="R460" s="158">
        <v>7.0308000000000002</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44777</v>
      </c>
      <c r="E461" s="158">
        <v>30.5608</v>
      </c>
      <c r="F461" s="158">
        <v>34.190100000000001</v>
      </c>
      <c r="G461" s="158">
        <v>7.6883999999999997</v>
      </c>
      <c r="H461" s="158">
        <v>66.491799999999998</v>
      </c>
      <c r="I461" s="158">
        <v>49.488900000000001</v>
      </c>
      <c r="J461" s="158">
        <v>58.617199999999997</v>
      </c>
      <c r="K461" s="158">
        <v>12.474299999999999</v>
      </c>
      <c r="L461" s="158">
        <v>-2.0133999999999999</v>
      </c>
      <c r="M461" s="158">
        <v>-1.5129999999999999</v>
      </c>
      <c r="N461" s="158">
        <v>3.0558000000000001</v>
      </c>
      <c r="O461" s="158">
        <v>10.2982</v>
      </c>
      <c r="P461" s="158">
        <v>7.3681000000000001</v>
      </c>
      <c r="Q461" s="158">
        <v>9.2370000000000001</v>
      </c>
      <c r="R461" s="158">
        <v>12.805199999999999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44777</v>
      </c>
      <c r="E462" s="158">
        <v>29.073599999999999</v>
      </c>
      <c r="F462" s="158">
        <v>33.676699999999997</v>
      </c>
      <c r="G462" s="158">
        <v>7.1601999999999997</v>
      </c>
      <c r="H462" s="158">
        <v>65.908000000000001</v>
      </c>
      <c r="I462" s="158">
        <v>48.893500000000003</v>
      </c>
      <c r="J462" s="158">
        <v>58.002800000000001</v>
      </c>
      <c r="K462" s="158">
        <v>11.8819</v>
      </c>
      <c r="L462" s="158">
        <v>-2.5097999999999998</v>
      </c>
      <c r="M462" s="158">
        <v>-2.0743999999999998</v>
      </c>
      <c r="N462" s="158">
        <v>2.4190999999999998</v>
      </c>
      <c r="O462" s="158">
        <v>9.5637000000000008</v>
      </c>
      <c r="P462" s="158">
        <v>6.6590999999999996</v>
      </c>
      <c r="Q462" s="158">
        <v>8.9243000000000006</v>
      </c>
      <c r="R462" s="158">
        <v>12.066700000000001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44777</v>
      </c>
      <c r="E463" s="158">
        <v>138.71199999999999</v>
      </c>
      <c r="F463" s="158">
        <v>133.63390000000001</v>
      </c>
      <c r="G463" s="158">
        <v>38.4512</v>
      </c>
      <c r="H463" s="158">
        <v>109.85120000000001</v>
      </c>
      <c r="I463" s="158">
        <v>83.345600000000005</v>
      </c>
      <c r="J463" s="158">
        <v>87.399000000000001</v>
      </c>
      <c r="K463" s="158">
        <v>17.2288</v>
      </c>
      <c r="L463" s="158">
        <v>5.1205999999999996</v>
      </c>
      <c r="M463" s="158">
        <v>3.2816999999999998</v>
      </c>
      <c r="N463" s="158">
        <v>7.4687000000000001</v>
      </c>
      <c r="O463" s="158">
        <v>18.9175</v>
      </c>
      <c r="P463" s="158">
        <v>13.233499999999999</v>
      </c>
      <c r="Q463" s="158">
        <v>15.7339</v>
      </c>
      <c r="R463" s="158">
        <v>22.128699999999998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44777</v>
      </c>
      <c r="E464" s="158">
        <v>146.09200000000001</v>
      </c>
      <c r="F464" s="158">
        <v>134.40870000000001</v>
      </c>
      <c r="G464" s="158">
        <v>39.268300000000004</v>
      </c>
      <c r="H464" s="158">
        <v>110.6972</v>
      </c>
      <c r="I464" s="158">
        <v>84.189300000000003</v>
      </c>
      <c r="J464" s="158">
        <v>88.274199999999993</v>
      </c>
      <c r="K464" s="158">
        <v>18.093499999999999</v>
      </c>
      <c r="L464" s="158">
        <v>5.9939</v>
      </c>
      <c r="M464" s="158">
        <v>4.1589999999999998</v>
      </c>
      <c r="N464" s="158">
        <v>8.3743999999999996</v>
      </c>
      <c r="O464" s="158">
        <v>19.673999999999999</v>
      </c>
      <c r="P464" s="158">
        <v>14.0923</v>
      </c>
      <c r="Q464" s="158">
        <v>14.7156</v>
      </c>
      <c r="R464" s="158">
        <v>23.049199999999999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44777</v>
      </c>
      <c r="E465" s="158">
        <v>24.313600000000001</v>
      </c>
      <c r="F465" s="158">
        <v>72.050299999999993</v>
      </c>
      <c r="G465" s="158">
        <v>32.160800000000002</v>
      </c>
      <c r="H465" s="158">
        <v>65.845299999999995</v>
      </c>
      <c r="I465" s="158">
        <v>57.235700000000001</v>
      </c>
      <c r="J465" s="158">
        <v>41.469200000000001</v>
      </c>
      <c r="K465" s="158">
        <v>11.1615</v>
      </c>
      <c r="L465" s="158">
        <v>5.5522999999999998</v>
      </c>
      <c r="M465" s="158">
        <v>3.7743000000000002</v>
      </c>
      <c r="N465" s="158">
        <v>5.1734999999999998</v>
      </c>
      <c r="O465" s="158">
        <v>9.4149999999999991</v>
      </c>
      <c r="P465" s="158">
        <v>7.8743999999999996</v>
      </c>
      <c r="Q465" s="158">
        <v>9.2225000000000001</v>
      </c>
      <c r="R465" s="158">
        <v>9.2462999999999997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44777</v>
      </c>
      <c r="E466" s="158">
        <v>24.011800000000001</v>
      </c>
      <c r="F466" s="158">
        <v>71.736800000000002</v>
      </c>
      <c r="G466" s="158">
        <v>31.853000000000002</v>
      </c>
      <c r="H466" s="158">
        <v>65.480900000000005</v>
      </c>
      <c r="I466" s="158">
        <v>56.8596</v>
      </c>
      <c r="J466" s="158">
        <v>41.089199999999998</v>
      </c>
      <c r="K466" s="158">
        <v>10.7821</v>
      </c>
      <c r="L466" s="158">
        <v>5.1725000000000003</v>
      </c>
      <c r="M466" s="158">
        <v>3.3940999999999999</v>
      </c>
      <c r="N466" s="158">
        <v>4.7850000000000001</v>
      </c>
      <c r="O466" s="158">
        <v>9.0632000000000001</v>
      </c>
      <c r="P466" s="158">
        <v>7.6135999999999999</v>
      </c>
      <c r="Q466" s="158">
        <v>9.0359999999999996</v>
      </c>
      <c r="R466" s="158">
        <v>8.8481000000000005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42.027888636363635</v>
      </c>
      <c r="G467" s="160">
        <v>16.427897727272725</v>
      </c>
      <c r="H467" s="160">
        <v>44.773561363636368</v>
      </c>
      <c r="I467" s="160">
        <v>34.547197727272732</v>
      </c>
      <c r="J467" s="160">
        <v>34.56952954545455</v>
      </c>
      <c r="K467" s="160">
        <v>8.6384636363636371</v>
      </c>
      <c r="L467" s="160">
        <v>2.7017136363636363</v>
      </c>
      <c r="M467" s="160">
        <v>1.9480431818181814</v>
      </c>
      <c r="N467" s="160">
        <v>4.6274295454545449</v>
      </c>
      <c r="O467" s="160">
        <v>9.3873973684210537</v>
      </c>
      <c r="P467" s="160">
        <v>7.4058894736842094</v>
      </c>
      <c r="Q467" s="160">
        <v>8.8142818181818221</v>
      </c>
      <c r="R467" s="160">
        <v>12.027677272727272</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38.3889</v>
      </c>
      <c r="G468" s="160">
        <v>14.7956</v>
      </c>
      <c r="H468" s="160">
        <v>43.455749999999995</v>
      </c>
      <c r="I468" s="160">
        <v>35.7211</v>
      </c>
      <c r="J468" s="160">
        <v>29.314999999999998</v>
      </c>
      <c r="K468" s="160">
        <v>8.2821500000000015</v>
      </c>
      <c r="L468" s="160">
        <v>2.7118500000000001</v>
      </c>
      <c r="M468" s="160">
        <v>2.13435</v>
      </c>
      <c r="N468" s="160">
        <v>3.7972000000000001</v>
      </c>
      <c r="O468" s="160">
        <v>8.8143999999999991</v>
      </c>
      <c r="P468" s="160">
        <v>7.2366999999999999</v>
      </c>
      <c r="Q468" s="160">
        <v>8.5365499999999983</v>
      </c>
      <c r="R468" s="160">
        <v>10.875250000000001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44777</v>
      </c>
      <c r="E471" s="158">
        <v>249.46</v>
      </c>
      <c r="F471" s="158">
        <v>0.27329999999999999</v>
      </c>
      <c r="G471" s="158">
        <v>0.24110000000000001</v>
      </c>
      <c r="H471" s="158">
        <v>2.3761999999999999</v>
      </c>
      <c r="I471" s="158">
        <v>3.1551</v>
      </c>
      <c r="J471" s="158">
        <v>9.6045999999999996</v>
      </c>
      <c r="K471" s="158">
        <v>2.9295</v>
      </c>
      <c r="L471" s="158">
        <v>-1.2704</v>
      </c>
      <c r="M471" s="158">
        <v>-2.2416</v>
      </c>
      <c r="N471" s="158">
        <v>2.1791</v>
      </c>
      <c r="O471" s="158">
        <v>19.578800000000001</v>
      </c>
      <c r="P471" s="158">
        <v>7.4641000000000002</v>
      </c>
      <c r="Q471" s="158">
        <v>17.941400000000002</v>
      </c>
      <c r="R471" s="158">
        <v>26.398900000000001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44777</v>
      </c>
      <c r="E472" s="158">
        <v>267.81</v>
      </c>
      <c r="F472" s="158">
        <v>0.27710000000000001</v>
      </c>
      <c r="G472" s="158">
        <v>0.24709999999999999</v>
      </c>
      <c r="H472" s="158">
        <v>2.3895</v>
      </c>
      <c r="I472" s="158">
        <v>3.1823999999999999</v>
      </c>
      <c r="J472" s="158">
        <v>9.6728000000000005</v>
      </c>
      <c r="K472" s="158">
        <v>3.1227999999999998</v>
      </c>
      <c r="L472" s="158">
        <v>-0.86619999999999997</v>
      </c>
      <c r="M472" s="158">
        <v>-1.6597999999999999</v>
      </c>
      <c r="N472" s="158">
        <v>2.9483999999999999</v>
      </c>
      <c r="O472" s="158">
        <v>20.399799999999999</v>
      </c>
      <c r="P472" s="158">
        <v>8.2263000000000002</v>
      </c>
      <c r="Q472" s="158">
        <v>11.3497</v>
      </c>
      <c r="R472" s="158">
        <v>27.296500000000002</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44777</v>
      </c>
      <c r="E473" s="158">
        <v>14.901</v>
      </c>
      <c r="F473" s="158">
        <v>-1.34E-2</v>
      </c>
      <c r="G473" s="158">
        <v>0.2354</v>
      </c>
      <c r="H473" s="158">
        <v>2.5463</v>
      </c>
      <c r="I473" s="158">
        <v>3.5798999999999999</v>
      </c>
      <c r="J473" s="158">
        <v>9.8569999999999993</v>
      </c>
      <c r="K473" s="158">
        <v>4.9513999999999996</v>
      </c>
      <c r="L473" s="158">
        <v>1.5746</v>
      </c>
      <c r="M473" s="158">
        <v>2.4053</v>
      </c>
      <c r="N473" s="158">
        <v>14.148899999999999</v>
      </c>
      <c r="O473" s="158"/>
      <c r="P473" s="158"/>
      <c r="Q473" s="158">
        <v>27.772400000000001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44777</v>
      </c>
      <c r="E474" s="158">
        <v>14.500999999999999</v>
      </c>
      <c r="F474" s="158">
        <v>-1.38E-2</v>
      </c>
      <c r="G474" s="158">
        <v>0.22120000000000001</v>
      </c>
      <c r="H474" s="158">
        <v>2.5167999999999999</v>
      </c>
      <c r="I474" s="158">
        <v>3.512</v>
      </c>
      <c r="J474" s="158">
        <v>9.7148000000000003</v>
      </c>
      <c r="K474" s="158">
        <v>4.5343</v>
      </c>
      <c r="L474" s="158">
        <v>0.77839999999999998</v>
      </c>
      <c r="M474" s="158">
        <v>1.1368</v>
      </c>
      <c r="N474" s="158">
        <v>12.2629</v>
      </c>
      <c r="O474" s="158"/>
      <c r="P474" s="158"/>
      <c r="Q474" s="158">
        <v>25.6538</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44777</v>
      </c>
      <c r="E475" s="158">
        <v>27.48</v>
      </c>
      <c r="F475" s="158">
        <v>0.21879999999999999</v>
      </c>
      <c r="G475" s="158">
        <v>0.10929999999999999</v>
      </c>
      <c r="H475" s="158">
        <v>3.0371000000000001</v>
      </c>
      <c r="I475" s="158">
        <v>3.8940999999999999</v>
      </c>
      <c r="J475" s="158">
        <v>9.0475999999999992</v>
      </c>
      <c r="K475" s="158">
        <v>4.2092999999999998</v>
      </c>
      <c r="L475" s="158">
        <v>-0.1091</v>
      </c>
      <c r="M475" s="158">
        <v>2.6139000000000001</v>
      </c>
      <c r="N475" s="158">
        <v>13.977600000000001</v>
      </c>
      <c r="O475" s="158">
        <v>21.517199999999999</v>
      </c>
      <c r="P475" s="158">
        <v>9.9337</v>
      </c>
      <c r="Q475" s="158">
        <v>13.077999999999999</v>
      </c>
      <c r="R475" s="158">
        <v>37.712800000000001</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44777</v>
      </c>
      <c r="E476" s="158">
        <v>29.42</v>
      </c>
      <c r="F476" s="158">
        <v>0.2044</v>
      </c>
      <c r="G476" s="158">
        <v>0.1021</v>
      </c>
      <c r="H476" s="158">
        <v>3.0472999999999999</v>
      </c>
      <c r="I476" s="158">
        <v>3.9575999999999998</v>
      </c>
      <c r="J476" s="158">
        <v>9.2056000000000004</v>
      </c>
      <c r="K476" s="158">
        <v>4.6230000000000002</v>
      </c>
      <c r="L476" s="158">
        <v>0.61560000000000004</v>
      </c>
      <c r="M476" s="158">
        <v>3.7010999999999998</v>
      </c>
      <c r="N476" s="158">
        <v>15.553800000000001</v>
      </c>
      <c r="O476" s="158">
        <v>22.7239</v>
      </c>
      <c r="P476" s="158">
        <v>10.9674</v>
      </c>
      <c r="Q476" s="158">
        <v>14.0198</v>
      </c>
      <c r="R476" s="158">
        <v>39.2607</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44777</v>
      </c>
      <c r="E477" s="158">
        <v>17.850000000000001</v>
      </c>
      <c r="F477" s="158">
        <v>0.39369999999999999</v>
      </c>
      <c r="G477" s="158">
        <v>1.2479</v>
      </c>
      <c r="H477" s="158">
        <v>3.9603999999999999</v>
      </c>
      <c r="I477" s="158">
        <v>4.7534999999999998</v>
      </c>
      <c r="J477" s="158">
        <v>11.492800000000001</v>
      </c>
      <c r="K477" s="158">
        <v>3.7791000000000001</v>
      </c>
      <c r="L477" s="158">
        <v>-1.3267</v>
      </c>
      <c r="M477" s="158">
        <v>-0.88839999999999997</v>
      </c>
      <c r="N477" s="158">
        <v>8.2474000000000007</v>
      </c>
      <c r="O477" s="158">
        <v>21.7697</v>
      </c>
      <c r="P477" s="158"/>
      <c r="Q477" s="158">
        <v>17.348199999999999</v>
      </c>
      <c r="R477" s="158">
        <v>25.186399999999999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44777</v>
      </c>
      <c r="E478" s="158">
        <v>17.04</v>
      </c>
      <c r="F478" s="158">
        <v>0.35339999999999999</v>
      </c>
      <c r="G478" s="158">
        <v>1.1876</v>
      </c>
      <c r="H478" s="158">
        <v>3.9024000000000001</v>
      </c>
      <c r="I478" s="158">
        <v>4.6683000000000003</v>
      </c>
      <c r="J478" s="158">
        <v>11.3725</v>
      </c>
      <c r="K478" s="158">
        <v>3.4607999999999999</v>
      </c>
      <c r="L478" s="158">
        <v>-1.7867</v>
      </c>
      <c r="M478" s="158">
        <v>-1.6166</v>
      </c>
      <c r="N478" s="158">
        <v>7.1698000000000004</v>
      </c>
      <c r="O478" s="158">
        <v>20.351900000000001</v>
      </c>
      <c r="P478" s="158"/>
      <c r="Q478" s="158">
        <v>15.853199999999999</v>
      </c>
      <c r="R478" s="158">
        <v>23.956399999999999</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44777</v>
      </c>
      <c r="E479" s="158">
        <v>84.754999999999995</v>
      </c>
      <c r="F479" s="158">
        <v>-0.22209999999999999</v>
      </c>
      <c r="G479" s="158">
        <v>-0.17019999999999999</v>
      </c>
      <c r="H479" s="158">
        <v>1.8783000000000001</v>
      </c>
      <c r="I479" s="158">
        <v>2.7936000000000001</v>
      </c>
      <c r="J479" s="158">
        <v>7.7550999999999997</v>
      </c>
      <c r="K479" s="158">
        <v>2.7616999999999998</v>
      </c>
      <c r="L479" s="158">
        <v>-1.9303999999999999</v>
      </c>
      <c r="M479" s="158">
        <v>-1.4361999999999999</v>
      </c>
      <c r="N479" s="158">
        <v>3.0455999999999999</v>
      </c>
      <c r="O479" s="158">
        <v>19.979299999999999</v>
      </c>
      <c r="P479" s="158">
        <v>12.138999999999999</v>
      </c>
      <c r="Q479" s="158">
        <v>12.746700000000001</v>
      </c>
      <c r="R479" s="158">
        <v>25.924099999999999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44777</v>
      </c>
      <c r="E480" s="158">
        <v>89.226200000000006</v>
      </c>
      <c r="F480" s="158">
        <v>-0.22009999999999999</v>
      </c>
      <c r="G480" s="158">
        <v>-0.1638</v>
      </c>
      <c r="H480" s="158">
        <v>1.8935999999999999</v>
      </c>
      <c r="I480" s="158">
        <v>2.8243999999999998</v>
      </c>
      <c r="J480" s="158">
        <v>7.8265000000000002</v>
      </c>
      <c r="K480" s="158">
        <v>2.9719000000000002</v>
      </c>
      <c r="L480" s="158">
        <v>-1.4976</v>
      </c>
      <c r="M480" s="158">
        <v>-0.87080000000000002</v>
      </c>
      <c r="N480" s="158">
        <v>3.7635000000000001</v>
      </c>
      <c r="O480" s="158">
        <v>20.6556</v>
      </c>
      <c r="P480" s="158">
        <v>12.792199999999999</v>
      </c>
      <c r="Q480" s="158">
        <v>13.506600000000001</v>
      </c>
      <c r="R480" s="158">
        <v>26.657399999999999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44777</v>
      </c>
      <c r="E481" s="158">
        <v>84.2209</v>
      </c>
      <c r="F481" s="158">
        <v>-5.8900000000000001E-2</v>
      </c>
      <c r="G481" s="158">
        <v>-7.0000000000000001E-3</v>
      </c>
      <c r="H481" s="158">
        <v>1.6406000000000001</v>
      </c>
      <c r="I481" s="158">
        <v>1.3187</v>
      </c>
      <c r="J481" s="158">
        <v>5.585</v>
      </c>
      <c r="K481" s="158">
        <v>2.0036</v>
      </c>
      <c r="L481" s="158">
        <v>1.4413</v>
      </c>
      <c r="M481" s="158">
        <v>4.1989999999999998</v>
      </c>
      <c r="N481" s="158">
        <v>11.363099999999999</v>
      </c>
      <c r="O481" s="158">
        <v>24.0213</v>
      </c>
      <c r="P481" s="158">
        <v>13.919499999999999</v>
      </c>
      <c r="Q481" s="158">
        <v>14.0349</v>
      </c>
      <c r="R481" s="158">
        <v>39.310099999999998</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44777</v>
      </c>
      <c r="E482" s="158">
        <v>89.949200000000005</v>
      </c>
      <c r="F482" s="158">
        <v>-5.7000000000000002E-2</v>
      </c>
      <c r="G482" s="158">
        <v>-1.4E-3</v>
      </c>
      <c r="H482" s="158">
        <v>1.6536999999999999</v>
      </c>
      <c r="I482" s="158">
        <v>1.3452</v>
      </c>
      <c r="J482" s="158">
        <v>5.6467999999999998</v>
      </c>
      <c r="K482" s="158">
        <v>2.1838000000000002</v>
      </c>
      <c r="L482" s="158">
        <v>1.7851999999999999</v>
      </c>
      <c r="M482" s="158">
        <v>4.7298999999999998</v>
      </c>
      <c r="N482" s="158">
        <v>12.128</v>
      </c>
      <c r="O482" s="158">
        <v>25.075299999999999</v>
      </c>
      <c r="P482" s="158">
        <v>14.802300000000001</v>
      </c>
      <c r="Q482" s="158">
        <v>15.079700000000001</v>
      </c>
      <c r="R482" s="158">
        <v>40.375999999999998</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44777</v>
      </c>
      <c r="E483" s="158">
        <v>108.81659999999999</v>
      </c>
      <c r="F483" s="158">
        <v>0.3977</v>
      </c>
      <c r="G483" s="158">
        <v>0.43940000000000001</v>
      </c>
      <c r="H483" s="158">
        <v>2.8917999999999999</v>
      </c>
      <c r="I483" s="158">
        <v>3.2993000000000001</v>
      </c>
      <c r="J483" s="158">
        <v>9.1943999999999999</v>
      </c>
      <c r="K483" s="158">
        <v>2.6574</v>
      </c>
      <c r="L483" s="158">
        <v>-1.8576999999999999</v>
      </c>
      <c r="M483" s="158">
        <v>-4.7656000000000001</v>
      </c>
      <c r="N483" s="158">
        <v>2.4756999999999998</v>
      </c>
      <c r="O483" s="158">
        <v>19.5871</v>
      </c>
      <c r="P483" s="158">
        <v>12.279400000000001</v>
      </c>
      <c r="Q483" s="158">
        <v>12.617000000000001</v>
      </c>
      <c r="R483" s="158">
        <v>26.089300000000001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44777</v>
      </c>
      <c r="E484" s="158">
        <v>102.63800000000001</v>
      </c>
      <c r="F484" s="158">
        <v>0.39600000000000002</v>
      </c>
      <c r="G484" s="158">
        <v>0.43440000000000001</v>
      </c>
      <c r="H484" s="158">
        <v>2.8797999999999999</v>
      </c>
      <c r="I484" s="158">
        <v>3.2749000000000001</v>
      </c>
      <c r="J484" s="158">
        <v>9.1371000000000002</v>
      </c>
      <c r="K484" s="158">
        <v>2.4977</v>
      </c>
      <c r="L484" s="158">
        <v>-2.1560999999999999</v>
      </c>
      <c r="M484" s="158">
        <v>-5.2039</v>
      </c>
      <c r="N484" s="158">
        <v>1.8495999999999999</v>
      </c>
      <c r="O484" s="158">
        <v>18.901299999999999</v>
      </c>
      <c r="P484" s="158">
        <v>11.6098</v>
      </c>
      <c r="Q484" s="158">
        <v>14.438700000000001</v>
      </c>
      <c r="R484" s="158">
        <v>25.345400000000001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0.13779285714285713</v>
      </c>
      <c r="G485" s="160">
        <v>0.29450714285714286</v>
      </c>
      <c r="H485" s="160">
        <v>2.6152714285714285</v>
      </c>
      <c r="I485" s="160">
        <v>3.2542142857142857</v>
      </c>
      <c r="J485" s="160">
        <v>8.9366142857142865</v>
      </c>
      <c r="K485" s="160">
        <v>3.3347357142857139</v>
      </c>
      <c r="L485" s="160">
        <v>-0.47184285714285717</v>
      </c>
      <c r="M485" s="160">
        <v>7.3642857142858075E-3</v>
      </c>
      <c r="N485" s="160">
        <v>7.9366714285714277</v>
      </c>
      <c r="O485" s="160">
        <v>21.213433333333331</v>
      </c>
      <c r="P485" s="160">
        <v>11.413369999999997</v>
      </c>
      <c r="Q485" s="160">
        <v>16.102864285714286</v>
      </c>
      <c r="R485" s="160">
        <v>30.292833333333331</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0.21160000000000001</v>
      </c>
      <c r="G486" s="160">
        <v>0.2283</v>
      </c>
      <c r="H486" s="160">
        <v>2.5315500000000002</v>
      </c>
      <c r="I486" s="160">
        <v>3.2871000000000001</v>
      </c>
      <c r="J486" s="160">
        <v>9.1999999999999993</v>
      </c>
      <c r="K486" s="160">
        <v>3.0473499999999998</v>
      </c>
      <c r="L486" s="160">
        <v>-1.0683</v>
      </c>
      <c r="M486" s="160">
        <v>-0.87959999999999994</v>
      </c>
      <c r="N486" s="160">
        <v>7.7086000000000006</v>
      </c>
      <c r="O486" s="160">
        <v>20.527699999999999</v>
      </c>
      <c r="P486" s="160">
        <v>11.8744</v>
      </c>
      <c r="Q486" s="160">
        <v>14.236800000000001</v>
      </c>
      <c r="R486" s="160">
        <v>26.52815</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44777</v>
      </c>
      <c r="E489" s="158">
        <v>39.368200000000002</v>
      </c>
      <c r="F489" s="158">
        <v>37.402200000000001</v>
      </c>
      <c r="G489" s="158">
        <v>19.5322</v>
      </c>
      <c r="H489" s="158">
        <v>21.398499999999999</v>
      </c>
      <c r="I489" s="158">
        <v>17.420100000000001</v>
      </c>
      <c r="J489" s="158">
        <v>45.7958</v>
      </c>
      <c r="K489" s="158">
        <v>18.006499999999999</v>
      </c>
      <c r="L489" s="158">
        <v>9.4266000000000005</v>
      </c>
      <c r="M489" s="158">
        <v>6.6479999999999997</v>
      </c>
      <c r="N489" s="158">
        <v>6.5312999999999999</v>
      </c>
      <c r="O489" s="158">
        <v>4.8055000000000003</v>
      </c>
      <c r="P489" s="158">
        <v>4.7619999999999996</v>
      </c>
      <c r="Q489" s="158">
        <v>7.6361999999999997</v>
      </c>
      <c r="R489" s="158">
        <v>6.4527999999999999</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44777</v>
      </c>
      <c r="E490" s="158">
        <v>25.816800000000001</v>
      </c>
      <c r="F490" s="158">
        <v>36.796100000000003</v>
      </c>
      <c r="G490" s="158">
        <v>18.927299999999999</v>
      </c>
      <c r="H490" s="158">
        <v>20.805099999999999</v>
      </c>
      <c r="I490" s="158">
        <v>16.821100000000001</v>
      </c>
      <c r="J490" s="158">
        <v>45.168399999999998</v>
      </c>
      <c r="K490" s="158">
        <v>17.378399999999999</v>
      </c>
      <c r="L490" s="158">
        <v>8.7873000000000001</v>
      </c>
      <c r="M490" s="158">
        <v>6.0106999999999999</v>
      </c>
      <c r="N490" s="158">
        <v>5.8834</v>
      </c>
      <c r="O490" s="158">
        <v>4.2003000000000004</v>
      </c>
      <c r="P490" s="158">
        <v>4.1757999999999997</v>
      </c>
      <c r="Q490" s="158">
        <v>7.3734999999999999</v>
      </c>
      <c r="R490" s="158">
        <v>5.8338000000000001</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44777</v>
      </c>
      <c r="E491" s="158">
        <v>37.330399999999997</v>
      </c>
      <c r="F491" s="158">
        <v>36.800699999999999</v>
      </c>
      <c r="G491" s="158">
        <v>18.932700000000001</v>
      </c>
      <c r="H491" s="158">
        <v>20.7971</v>
      </c>
      <c r="I491" s="158">
        <v>16.813400000000001</v>
      </c>
      <c r="J491" s="158">
        <v>45.172899999999998</v>
      </c>
      <c r="K491" s="158">
        <v>17.379899999999999</v>
      </c>
      <c r="L491" s="158">
        <v>8.7974999999999994</v>
      </c>
      <c r="M491" s="158">
        <v>6.0178000000000003</v>
      </c>
      <c r="N491" s="158">
        <v>5.8928000000000003</v>
      </c>
      <c r="O491" s="158">
        <v>4.2084999999999999</v>
      </c>
      <c r="P491" s="158">
        <v>4.181</v>
      </c>
      <c r="Q491" s="158">
        <v>7.6527000000000003</v>
      </c>
      <c r="R491" s="158">
        <v>5.8433999999999999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44777</v>
      </c>
      <c r="E492" s="158">
        <v>0.59450000000000003</v>
      </c>
      <c r="F492" s="158">
        <v>0</v>
      </c>
      <c r="G492" s="158">
        <v>0</v>
      </c>
      <c r="H492" s="158">
        <v>0.87719999999999998</v>
      </c>
      <c r="I492" s="158">
        <v>0.43859999999999999</v>
      </c>
      <c r="J492" s="158">
        <v>0.59450000000000003</v>
      </c>
      <c r="K492" s="158">
        <v>0.4677</v>
      </c>
      <c r="L492" s="158">
        <v>-119.1088</v>
      </c>
      <c r="M492" s="158">
        <v>-78.681399999999996</v>
      </c>
      <c r="N492" s="158">
        <v>-59.064900000000002</v>
      </c>
      <c r="O492" s="158"/>
      <c r="P492" s="158"/>
      <c r="Q492" s="158">
        <v>-35.160600000000002</v>
      </c>
      <c r="R492" s="158">
        <v>-36.019500000000001</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44777</v>
      </c>
      <c r="E493" s="158">
        <v>0.39600000000000002</v>
      </c>
      <c r="F493" s="158">
        <v>0</v>
      </c>
      <c r="G493" s="158">
        <v>0</v>
      </c>
      <c r="H493" s="158">
        <v>1.3170999999999999</v>
      </c>
      <c r="I493" s="158">
        <v>0.65849999999999997</v>
      </c>
      <c r="J493" s="158">
        <v>0.59499999999999997</v>
      </c>
      <c r="K493" s="158">
        <v>0.50160000000000005</v>
      </c>
      <c r="L493" s="158">
        <v>-119.1101</v>
      </c>
      <c r="M493" s="158">
        <v>-78.682199999999995</v>
      </c>
      <c r="N493" s="158">
        <v>-59.0655</v>
      </c>
      <c r="O493" s="158"/>
      <c r="P493" s="158"/>
      <c r="Q493" s="158">
        <v>-35.159399999999998</v>
      </c>
      <c r="R493" s="158">
        <v>-36.020000000000003</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44777</v>
      </c>
      <c r="E494" s="158">
        <v>0.57240000000000002</v>
      </c>
      <c r="F494" s="158">
        <v>0</v>
      </c>
      <c r="G494" s="158">
        <v>0</v>
      </c>
      <c r="H494" s="158">
        <v>0</v>
      </c>
      <c r="I494" s="158">
        <v>0.4556</v>
      </c>
      <c r="J494" s="158">
        <v>0.41149999999999998</v>
      </c>
      <c r="K494" s="158">
        <v>0.4163</v>
      </c>
      <c r="L494" s="158">
        <v>-119.1199</v>
      </c>
      <c r="M494" s="158">
        <v>-78.688699999999997</v>
      </c>
      <c r="N494" s="158">
        <v>-59.070399999999999</v>
      </c>
      <c r="O494" s="158"/>
      <c r="P494" s="158"/>
      <c r="Q494" s="158">
        <v>-35.1629</v>
      </c>
      <c r="R494" s="158">
        <v>-36.023800000000001</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44777</v>
      </c>
      <c r="E495" s="158">
        <v>25.9559</v>
      </c>
      <c r="F495" s="158">
        <v>51.399700000000003</v>
      </c>
      <c r="G495" s="158">
        <v>47.480800000000002</v>
      </c>
      <c r="H495" s="158">
        <v>35.883200000000002</v>
      </c>
      <c r="I495" s="158">
        <v>25.263300000000001</v>
      </c>
      <c r="J495" s="158">
        <v>16.6721</v>
      </c>
      <c r="K495" s="158">
        <v>10.0282</v>
      </c>
      <c r="L495" s="158">
        <v>2.8347000000000002</v>
      </c>
      <c r="M495" s="158">
        <v>1.0313000000000001</v>
      </c>
      <c r="N495" s="158">
        <v>2.5268000000000002</v>
      </c>
      <c r="O495" s="158">
        <v>6.5970000000000004</v>
      </c>
      <c r="P495" s="158">
        <v>7.0155000000000003</v>
      </c>
      <c r="Q495" s="158">
        <v>8.7041000000000004</v>
      </c>
      <c r="R495" s="158">
        <v>3.1185999999999998</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44777</v>
      </c>
      <c r="E496" s="158">
        <v>23.863199999999999</v>
      </c>
      <c r="F496" s="158">
        <v>51.005200000000002</v>
      </c>
      <c r="G496" s="158">
        <v>47.0364</v>
      </c>
      <c r="H496" s="158">
        <v>35.440800000000003</v>
      </c>
      <c r="I496" s="158">
        <v>24.849499999999999</v>
      </c>
      <c r="J496" s="158">
        <v>16.257000000000001</v>
      </c>
      <c r="K496" s="158">
        <v>9.6073000000000004</v>
      </c>
      <c r="L496" s="158">
        <v>2.4358</v>
      </c>
      <c r="M496" s="158">
        <v>0.63439999999999996</v>
      </c>
      <c r="N496" s="158">
        <v>2.1187</v>
      </c>
      <c r="O496" s="158">
        <v>6.1196000000000002</v>
      </c>
      <c r="P496" s="158">
        <v>6.3685999999999998</v>
      </c>
      <c r="Q496" s="158">
        <v>8.016</v>
      </c>
      <c r="R496" s="158">
        <v>2.6999</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44777</v>
      </c>
      <c r="E497" s="158">
        <v>36.999699999999997</v>
      </c>
      <c r="F497" s="158">
        <v>35.251899999999999</v>
      </c>
      <c r="G497" s="158">
        <v>19.135200000000001</v>
      </c>
      <c r="H497" s="158">
        <v>22.3337</v>
      </c>
      <c r="I497" s="158">
        <v>18.385899999999999</v>
      </c>
      <c r="J497" s="158">
        <v>12.6112</v>
      </c>
      <c r="K497" s="158">
        <v>5.9257999999999997</v>
      </c>
      <c r="L497" s="158">
        <v>2.8862999999999999</v>
      </c>
      <c r="M497" s="158">
        <v>1.5192000000000001</v>
      </c>
      <c r="N497" s="158">
        <v>2.2082999999999999</v>
      </c>
      <c r="O497" s="158">
        <v>4.1176000000000004</v>
      </c>
      <c r="P497" s="158">
        <v>4.5448000000000004</v>
      </c>
      <c r="Q497" s="158">
        <v>7.5942999999999996</v>
      </c>
      <c r="R497" s="158">
        <v>1.9393</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44777</v>
      </c>
      <c r="E498" s="158">
        <v>40.06</v>
      </c>
      <c r="F498" s="158">
        <v>36.207900000000002</v>
      </c>
      <c r="G498" s="158">
        <v>20.138999999999999</v>
      </c>
      <c r="H498" s="158">
        <v>23.3248</v>
      </c>
      <c r="I498" s="158">
        <v>19.374300000000002</v>
      </c>
      <c r="J498" s="158">
        <v>13.601900000000001</v>
      </c>
      <c r="K498" s="158">
        <v>6.9656000000000002</v>
      </c>
      <c r="L498" s="158">
        <v>3.9870999999999999</v>
      </c>
      <c r="M498" s="158">
        <v>2.6562999999999999</v>
      </c>
      <c r="N498" s="158">
        <v>3.3993000000000002</v>
      </c>
      <c r="O498" s="158">
        <v>5.2397999999999998</v>
      </c>
      <c r="P498" s="158">
        <v>5.6374000000000004</v>
      </c>
      <c r="Q498" s="158">
        <v>7.9741</v>
      </c>
      <c r="R498" s="158">
        <v>3.1665000000000001</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44777</v>
      </c>
      <c r="E499" s="158">
        <v>26.055099999999999</v>
      </c>
      <c r="F499" s="158">
        <v>35.195900000000002</v>
      </c>
      <c r="G499" s="158">
        <v>19.128699999999998</v>
      </c>
      <c r="H499" s="158">
        <v>22.3291</v>
      </c>
      <c r="I499" s="158">
        <v>18.380099999999999</v>
      </c>
      <c r="J499" s="158">
        <v>12.6105</v>
      </c>
      <c r="K499" s="158">
        <v>6.1464999999999996</v>
      </c>
      <c r="L499" s="158">
        <v>3.3102999999999998</v>
      </c>
      <c r="M499" s="158">
        <v>2.0295000000000001</v>
      </c>
      <c r="N499" s="158">
        <v>2.7879</v>
      </c>
      <c r="O499" s="158">
        <v>4.6829999999999998</v>
      </c>
      <c r="P499" s="158">
        <v>5.1346999999999996</v>
      </c>
      <c r="Q499" s="158">
        <v>7.3628</v>
      </c>
      <c r="R499" s="158">
        <v>2.6012</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44777</v>
      </c>
      <c r="E502" s="158">
        <v>26.1999</v>
      </c>
      <c r="F502" s="158">
        <v>84.339799999999997</v>
      </c>
      <c r="G502" s="158">
        <v>30.6797</v>
      </c>
      <c r="H502" s="158">
        <v>28.1934</v>
      </c>
      <c r="I502" s="158">
        <v>22.603899999999999</v>
      </c>
      <c r="J502" s="158">
        <v>13.4588</v>
      </c>
      <c r="K502" s="158">
        <v>7.5157999999999996</v>
      </c>
      <c r="L502" s="158">
        <v>3.2138</v>
      </c>
      <c r="M502" s="158">
        <v>2.5815999999999999</v>
      </c>
      <c r="N502" s="158">
        <v>2.968</v>
      </c>
      <c r="O502" s="158">
        <v>5.0094000000000003</v>
      </c>
      <c r="P502" s="158">
        <v>5.4419000000000004</v>
      </c>
      <c r="Q502" s="158">
        <v>7.9602000000000004</v>
      </c>
      <c r="R502" s="158">
        <v>2.8275999999999999</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44777</v>
      </c>
      <c r="E503" s="158">
        <v>24.518899999999999</v>
      </c>
      <c r="F503" s="158">
        <v>83.256</v>
      </c>
      <c r="G503" s="158">
        <v>29.596699999999998</v>
      </c>
      <c r="H503" s="158">
        <v>27.106000000000002</v>
      </c>
      <c r="I503" s="158">
        <v>21.5061</v>
      </c>
      <c r="J503" s="158">
        <v>12.359299999999999</v>
      </c>
      <c r="K503" s="158">
        <v>6.4092000000000002</v>
      </c>
      <c r="L503" s="158">
        <v>2.1311</v>
      </c>
      <c r="M503" s="158">
        <v>1.4832000000000001</v>
      </c>
      <c r="N503" s="158">
        <v>1.8624000000000001</v>
      </c>
      <c r="O503" s="158">
        <v>4.0107999999999997</v>
      </c>
      <c r="P503" s="158">
        <v>4.5265000000000004</v>
      </c>
      <c r="Q503" s="158">
        <v>7.0350999999999999</v>
      </c>
      <c r="R503" s="158">
        <v>1.7802</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44777</v>
      </c>
      <c r="E504" s="158">
        <v>2828.2224000000001</v>
      </c>
      <c r="F504" s="158">
        <v>23.4452</v>
      </c>
      <c r="G504" s="158">
        <v>15.0183</v>
      </c>
      <c r="H504" s="158">
        <v>13.357200000000001</v>
      </c>
      <c r="I504" s="158">
        <v>10.2193</v>
      </c>
      <c r="J504" s="158">
        <v>6.7214999999999998</v>
      </c>
      <c r="K504" s="158">
        <v>3.7269000000000001</v>
      </c>
      <c r="L504" s="158">
        <v>2.3786</v>
      </c>
      <c r="M504" s="158">
        <v>1.6574</v>
      </c>
      <c r="N504" s="158">
        <v>2.8595999999999999</v>
      </c>
      <c r="O504" s="158">
        <v>6.9512999999999998</v>
      </c>
      <c r="P504" s="158">
        <v>6.4995000000000003</v>
      </c>
      <c r="Q504" s="158">
        <v>8.1455000000000002</v>
      </c>
      <c r="R504" s="158">
        <v>2.9857</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44777</v>
      </c>
      <c r="E505" s="158">
        <v>2704.9038999999998</v>
      </c>
      <c r="F505" s="158">
        <v>22.794799999999999</v>
      </c>
      <c r="G505" s="158">
        <v>14.3674</v>
      </c>
      <c r="H505" s="158">
        <v>12.705399999999999</v>
      </c>
      <c r="I505" s="158">
        <v>9.5668000000000006</v>
      </c>
      <c r="J505" s="158">
        <v>6.0678999999999998</v>
      </c>
      <c r="K505" s="158">
        <v>3.0737999999999999</v>
      </c>
      <c r="L505" s="158">
        <v>1.7371000000000001</v>
      </c>
      <c r="M505" s="158">
        <v>1.0144</v>
      </c>
      <c r="N505" s="158">
        <v>2.2069000000000001</v>
      </c>
      <c r="O505" s="158">
        <v>6.2718999999999996</v>
      </c>
      <c r="P505" s="158">
        <v>5.9016000000000002</v>
      </c>
      <c r="Q505" s="158">
        <v>6.7428999999999997</v>
      </c>
      <c r="R505" s="158">
        <v>2.3307000000000002</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44777</v>
      </c>
      <c r="E506" s="158">
        <v>93.795100000000005</v>
      </c>
      <c r="F506" s="158">
        <v>7.3952999999999998</v>
      </c>
      <c r="G506" s="158">
        <v>5.4115000000000002</v>
      </c>
      <c r="H506" s="158">
        <v>5.0804999999999998</v>
      </c>
      <c r="I506" s="158">
        <v>5.0519999999999996</v>
      </c>
      <c r="J506" s="158">
        <v>4.8224999999999998</v>
      </c>
      <c r="K506" s="158">
        <v>4.5327000000000002</v>
      </c>
      <c r="L506" s="158">
        <v>42.618499999999997</v>
      </c>
      <c r="M506" s="158">
        <v>28.596299999999999</v>
      </c>
      <c r="N506" s="158">
        <v>30.488600000000002</v>
      </c>
      <c r="O506" s="158">
        <v>11.329499999999999</v>
      </c>
      <c r="P506" s="158">
        <v>9.7501999999999995</v>
      </c>
      <c r="Q506" s="158">
        <v>9.2006999999999994</v>
      </c>
      <c r="R506" s="158">
        <v>19.381699999999999</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44777</v>
      </c>
      <c r="E507" s="158">
        <v>83.152600000000007</v>
      </c>
      <c r="F507" s="158">
        <v>7.3758999999999997</v>
      </c>
      <c r="G507" s="158">
        <v>5.4161999999999999</v>
      </c>
      <c r="H507" s="158">
        <v>5.0780000000000003</v>
      </c>
      <c r="I507" s="158">
        <v>5.0514000000000001</v>
      </c>
      <c r="J507" s="158">
        <v>4.8227000000000002</v>
      </c>
      <c r="K507" s="158">
        <v>4.5327999999999999</v>
      </c>
      <c r="L507" s="158">
        <v>0.92749999999999999</v>
      </c>
      <c r="M507" s="158">
        <v>0.98050000000000004</v>
      </c>
      <c r="N507" s="158">
        <v>8.2181999999999995</v>
      </c>
      <c r="O507" s="158">
        <v>5.0811999999999999</v>
      </c>
      <c r="P507" s="158">
        <v>6.3935000000000004</v>
      </c>
      <c r="Q507" s="158">
        <v>8.2174999999999994</v>
      </c>
      <c r="R507" s="158">
        <v>8.9802999999999997</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44777</v>
      </c>
      <c r="E510" s="158">
        <v>0.78449999999999998</v>
      </c>
      <c r="F510" s="158">
        <v>9.3077000000000005</v>
      </c>
      <c r="G510" s="158">
        <v>10.8659</v>
      </c>
      <c r="H510" s="158">
        <v>10.6564</v>
      </c>
      <c r="I510" s="158">
        <v>10.6782</v>
      </c>
      <c r="J510" s="158">
        <v>10.753399999999999</v>
      </c>
      <c r="K510" s="158">
        <v>10.5389</v>
      </c>
      <c r="L510" s="158"/>
      <c r="M510" s="158"/>
      <c r="N510" s="158"/>
      <c r="O510" s="158"/>
      <c r="P510" s="158"/>
      <c r="Q510" s="158">
        <v>11.227</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44777</v>
      </c>
      <c r="E511" s="158">
        <v>0.83099999999999996</v>
      </c>
      <c r="F511" s="158">
        <v>13.181699999999999</v>
      </c>
      <c r="G511" s="158">
        <v>10.257300000000001</v>
      </c>
      <c r="H511" s="158">
        <v>10.6889</v>
      </c>
      <c r="I511" s="158">
        <v>10.710800000000001</v>
      </c>
      <c r="J511" s="158">
        <v>10.867599999999999</v>
      </c>
      <c r="K511" s="158">
        <v>11.041</v>
      </c>
      <c r="L511" s="158"/>
      <c r="M511" s="158"/>
      <c r="N511" s="158"/>
      <c r="O511" s="158"/>
      <c r="P511" s="158"/>
      <c r="Q511" s="158">
        <v>11.2531</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44777</v>
      </c>
      <c r="E514" s="158">
        <v>72.998599999999996</v>
      </c>
      <c r="F514" s="158">
        <v>61.5548</v>
      </c>
      <c r="G514" s="158">
        <v>26.324000000000002</v>
      </c>
      <c r="H514" s="158">
        <v>22.115300000000001</v>
      </c>
      <c r="I514" s="158">
        <v>15.0365</v>
      </c>
      <c r="J514" s="158">
        <v>10.297499999999999</v>
      </c>
      <c r="K514" s="158">
        <v>4.0335999999999999</v>
      </c>
      <c r="L514" s="158">
        <v>1.3068</v>
      </c>
      <c r="M514" s="158">
        <v>-0.12709999999999999</v>
      </c>
      <c r="N514" s="158">
        <v>0.77429999999999999</v>
      </c>
      <c r="O514" s="158">
        <v>6.1839000000000004</v>
      </c>
      <c r="P514" s="158">
        <v>4.3825000000000003</v>
      </c>
      <c r="Q514" s="158">
        <v>8.1791</v>
      </c>
      <c r="R514" s="158">
        <v>4.8444000000000003</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44777</v>
      </c>
      <c r="E515" s="158">
        <v>78.505399999999995</v>
      </c>
      <c r="F515" s="158">
        <v>62.781199999999998</v>
      </c>
      <c r="G515" s="158">
        <v>27.586600000000001</v>
      </c>
      <c r="H515" s="158">
        <v>23.370999999999999</v>
      </c>
      <c r="I515" s="158">
        <v>16.2943</v>
      </c>
      <c r="J515" s="158">
        <v>11.5557</v>
      </c>
      <c r="K515" s="158">
        <v>5.2957000000000001</v>
      </c>
      <c r="L515" s="158">
        <v>2.5388999999999999</v>
      </c>
      <c r="M515" s="158">
        <v>1.1009</v>
      </c>
      <c r="N515" s="158">
        <v>1.9033</v>
      </c>
      <c r="O515" s="158">
        <v>7.0448000000000004</v>
      </c>
      <c r="P515" s="158">
        <v>5.1414999999999997</v>
      </c>
      <c r="Q515" s="158">
        <v>7.7172000000000001</v>
      </c>
      <c r="R515" s="158">
        <v>5.7145000000000001</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44777</v>
      </c>
      <c r="E516" s="158">
        <v>72.998599999999996</v>
      </c>
      <c r="F516" s="158">
        <v>61.5548</v>
      </c>
      <c r="G516" s="158">
        <v>26.324000000000002</v>
      </c>
      <c r="H516" s="158">
        <v>22.115300000000001</v>
      </c>
      <c r="I516" s="158">
        <v>15.0365</v>
      </c>
      <c r="J516" s="158">
        <v>10.297499999999999</v>
      </c>
      <c r="K516" s="158">
        <v>4.0335999999999999</v>
      </c>
      <c r="L516" s="158">
        <v>1.3068</v>
      </c>
      <c r="M516" s="158">
        <v>-0.12709999999999999</v>
      </c>
      <c r="N516" s="158">
        <v>0.77429999999999999</v>
      </c>
      <c r="O516" s="158">
        <v>6.1839000000000004</v>
      </c>
      <c r="P516" s="158">
        <v>4.3825000000000003</v>
      </c>
      <c r="Q516" s="158">
        <v>8.1791</v>
      </c>
      <c r="R516" s="158">
        <v>4.8444000000000003</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44777</v>
      </c>
      <c r="E517" s="158">
        <v>72.998599999999996</v>
      </c>
      <c r="F517" s="158">
        <v>61.5548</v>
      </c>
      <c r="G517" s="158">
        <v>26.324000000000002</v>
      </c>
      <c r="H517" s="158">
        <v>22.115300000000001</v>
      </c>
      <c r="I517" s="158">
        <v>15.0365</v>
      </c>
      <c r="J517" s="158">
        <v>10.297499999999999</v>
      </c>
      <c r="K517" s="158">
        <v>4.0335999999999999</v>
      </c>
      <c r="L517" s="158">
        <v>1.3068</v>
      </c>
      <c r="M517" s="158">
        <v>-0.12709999999999999</v>
      </c>
      <c r="N517" s="158">
        <v>0.77429999999999999</v>
      </c>
      <c r="O517" s="158">
        <v>6.1839000000000004</v>
      </c>
      <c r="P517" s="158">
        <v>4.3825000000000003</v>
      </c>
      <c r="Q517" s="158">
        <v>8.1791</v>
      </c>
      <c r="R517" s="158">
        <v>4.8444000000000003</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44777</v>
      </c>
      <c r="E518" s="158">
        <v>28.813300000000002</v>
      </c>
      <c r="F518" s="158">
        <v>83.035600000000002</v>
      </c>
      <c r="G518" s="158">
        <v>31.794499999999999</v>
      </c>
      <c r="H518" s="158">
        <v>28.439599999999999</v>
      </c>
      <c r="I518" s="158">
        <v>22.653300000000002</v>
      </c>
      <c r="J518" s="158">
        <v>13.006</v>
      </c>
      <c r="K518" s="158">
        <v>6.1239999999999997</v>
      </c>
      <c r="L518" s="158">
        <v>1.345</v>
      </c>
      <c r="M518" s="158">
        <v>0.27610000000000001</v>
      </c>
      <c r="N518" s="158">
        <v>1.2201</v>
      </c>
      <c r="O518" s="158">
        <v>3.8102999999999998</v>
      </c>
      <c r="P518" s="158">
        <v>4.5875000000000004</v>
      </c>
      <c r="Q518" s="158">
        <v>7.3909000000000002</v>
      </c>
      <c r="R518" s="158">
        <v>1.6545000000000001</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44777</v>
      </c>
      <c r="E519" s="158">
        <v>31.017900000000001</v>
      </c>
      <c r="F519" s="158">
        <v>83.740200000000002</v>
      </c>
      <c r="G519" s="158">
        <v>32.564999999999998</v>
      </c>
      <c r="H519" s="158">
        <v>29.228400000000001</v>
      </c>
      <c r="I519" s="158">
        <v>23.4496</v>
      </c>
      <c r="J519" s="158">
        <v>13.8064</v>
      </c>
      <c r="K519" s="158">
        <v>6.9260000000000002</v>
      </c>
      <c r="L519" s="158">
        <v>2.1413000000000002</v>
      </c>
      <c r="M519" s="158">
        <v>1.0692999999999999</v>
      </c>
      <c r="N519" s="158">
        <v>2.0217999999999998</v>
      </c>
      <c r="O519" s="158">
        <v>4.6275000000000004</v>
      </c>
      <c r="P519" s="158">
        <v>5.3963999999999999</v>
      </c>
      <c r="Q519" s="158">
        <v>7.0915999999999997</v>
      </c>
      <c r="R519" s="158">
        <v>2.4580000000000002</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44777</v>
      </c>
      <c r="E520" s="158">
        <v>27.628499999999999</v>
      </c>
      <c r="F520" s="158">
        <v>82.755899999999997</v>
      </c>
      <c r="G520" s="158">
        <v>31.567900000000002</v>
      </c>
      <c r="H520" s="158">
        <v>28.177600000000002</v>
      </c>
      <c r="I520" s="158">
        <v>22.404199999999999</v>
      </c>
      <c r="J520" s="158">
        <v>12.7553</v>
      </c>
      <c r="K520" s="158">
        <v>5.8696999999999999</v>
      </c>
      <c r="L520" s="158">
        <v>1.0933999999999999</v>
      </c>
      <c r="M520" s="158">
        <v>2.5600000000000001E-2</v>
      </c>
      <c r="N520" s="158">
        <v>0.96699999999999997</v>
      </c>
      <c r="O520" s="158">
        <v>3.5562</v>
      </c>
      <c r="P520" s="158">
        <v>4.3296000000000001</v>
      </c>
      <c r="Q520" s="158">
        <v>7.0875000000000004</v>
      </c>
      <c r="R520" s="158">
        <v>1.4025000000000001</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44777</v>
      </c>
      <c r="E521" s="158">
        <v>29.500900000000001</v>
      </c>
      <c r="F521" s="158">
        <v>34.427999999999997</v>
      </c>
      <c r="G521" s="158">
        <v>19.207699999999999</v>
      </c>
      <c r="H521" s="158">
        <v>18.9099</v>
      </c>
      <c r="I521" s="158">
        <v>19.391200000000001</v>
      </c>
      <c r="J521" s="158">
        <v>15.4175</v>
      </c>
      <c r="K521" s="158">
        <v>8.3079999999999998</v>
      </c>
      <c r="L521" s="158">
        <v>5.0620000000000003</v>
      </c>
      <c r="M521" s="158">
        <v>2.5908000000000002</v>
      </c>
      <c r="N521" s="158">
        <v>3.4632999999999998</v>
      </c>
      <c r="O521" s="158">
        <v>6.9028</v>
      </c>
      <c r="P521" s="158">
        <v>6.5777000000000001</v>
      </c>
      <c r="Q521" s="158">
        <v>9.0061999999999998</v>
      </c>
      <c r="R521" s="158">
        <v>4.3914</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44777</v>
      </c>
      <c r="E522" s="158">
        <v>31.2088</v>
      </c>
      <c r="F522" s="158">
        <v>35.237200000000001</v>
      </c>
      <c r="G522" s="158">
        <v>19.953900000000001</v>
      </c>
      <c r="H522" s="158">
        <v>19.6553</v>
      </c>
      <c r="I522" s="158">
        <v>20.145299999999999</v>
      </c>
      <c r="J522" s="158">
        <v>16.181699999999999</v>
      </c>
      <c r="K522" s="158">
        <v>9.0776000000000003</v>
      </c>
      <c r="L522" s="158">
        <v>5.8334000000000001</v>
      </c>
      <c r="M522" s="158">
        <v>3.3679999999999999</v>
      </c>
      <c r="N522" s="158">
        <v>4.2603999999999997</v>
      </c>
      <c r="O522" s="158">
        <v>7.6826999999999996</v>
      </c>
      <c r="P522" s="158">
        <v>7.3502999999999998</v>
      </c>
      <c r="Q522" s="158">
        <v>9.9839000000000002</v>
      </c>
      <c r="R522" s="158">
        <v>5.1943999999999999</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44777</v>
      </c>
      <c r="E523" s="158">
        <v>18.075900000000001</v>
      </c>
      <c r="F523" s="158">
        <v>56.222000000000001</v>
      </c>
      <c r="G523" s="158">
        <v>39.571199999999997</v>
      </c>
      <c r="H523" s="158">
        <v>35.256599999999999</v>
      </c>
      <c r="I523" s="158">
        <v>27.076799999999999</v>
      </c>
      <c r="J523" s="158">
        <v>15.4755</v>
      </c>
      <c r="K523" s="158">
        <v>8.0436999999999994</v>
      </c>
      <c r="L523" s="158">
        <v>3.1545000000000001</v>
      </c>
      <c r="M523" s="158">
        <v>0.8679</v>
      </c>
      <c r="N523" s="158">
        <v>2.9302999999999999</v>
      </c>
      <c r="O523" s="158">
        <v>5.4188000000000001</v>
      </c>
      <c r="P523" s="158">
        <v>4.5464000000000002</v>
      </c>
      <c r="Q523" s="158">
        <v>5.8242000000000003</v>
      </c>
      <c r="R523" s="158">
        <v>3.8212000000000002</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44777</v>
      </c>
      <c r="E524" s="158">
        <v>19.521100000000001</v>
      </c>
      <c r="F524" s="158">
        <v>57.1173</v>
      </c>
      <c r="G524" s="158">
        <v>40.333399999999997</v>
      </c>
      <c r="H524" s="158">
        <v>36.013100000000001</v>
      </c>
      <c r="I524" s="158">
        <v>27.833100000000002</v>
      </c>
      <c r="J524" s="158">
        <v>16.234500000000001</v>
      </c>
      <c r="K524" s="158">
        <v>8.8085000000000004</v>
      </c>
      <c r="L524" s="158">
        <v>3.9175</v>
      </c>
      <c r="M524" s="158">
        <v>1.6259999999999999</v>
      </c>
      <c r="N524" s="158">
        <v>3.7054999999999998</v>
      </c>
      <c r="O524" s="158">
        <v>6.2218999999999998</v>
      </c>
      <c r="P524" s="158">
        <v>5.5570000000000004</v>
      </c>
      <c r="Q524" s="158">
        <v>6.3223000000000003</v>
      </c>
      <c r="R524" s="158">
        <v>4.5999999999999996</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44777</v>
      </c>
      <c r="E525" s="158">
        <v>30.1905</v>
      </c>
      <c r="F525" s="158">
        <v>115.9466</v>
      </c>
      <c r="G525" s="158">
        <v>24.956299999999999</v>
      </c>
      <c r="H525" s="158">
        <v>28.165299999999998</v>
      </c>
      <c r="I525" s="158">
        <v>22.243600000000001</v>
      </c>
      <c r="J525" s="158">
        <v>15.4009</v>
      </c>
      <c r="K525" s="158">
        <v>7.1928000000000001</v>
      </c>
      <c r="L525" s="158">
        <v>2.2265000000000001</v>
      </c>
      <c r="M525" s="158">
        <v>1.2950999999999999</v>
      </c>
      <c r="N525" s="158">
        <v>2.2456999999999998</v>
      </c>
      <c r="O525" s="158">
        <v>6.2382</v>
      </c>
      <c r="P525" s="158">
        <v>6.7748999999999997</v>
      </c>
      <c r="Q525" s="158">
        <v>8.6214999999999993</v>
      </c>
      <c r="R525" s="158">
        <v>2.7892999999999999</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44777</v>
      </c>
      <c r="E526" s="158">
        <v>27.852399999999999</v>
      </c>
      <c r="F526" s="158">
        <v>115.1602</v>
      </c>
      <c r="G526" s="158">
        <v>24.073</v>
      </c>
      <c r="H526" s="158">
        <v>27.3066</v>
      </c>
      <c r="I526" s="158">
        <v>21.385000000000002</v>
      </c>
      <c r="J526" s="158">
        <v>14.533300000000001</v>
      </c>
      <c r="K526" s="158">
        <v>6.3181000000000003</v>
      </c>
      <c r="L526" s="158">
        <v>1.3587</v>
      </c>
      <c r="M526" s="158">
        <v>0.42649999999999999</v>
      </c>
      <c r="N526" s="158">
        <v>1.3636999999999999</v>
      </c>
      <c r="O526" s="158">
        <v>5.3517999999999999</v>
      </c>
      <c r="P526" s="158">
        <v>5.9356999999999998</v>
      </c>
      <c r="Q526" s="158">
        <v>7.774</v>
      </c>
      <c r="R526" s="158">
        <v>1.8979999999999999</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44777</v>
      </c>
      <c r="E527" s="158">
        <v>18.925699999999999</v>
      </c>
      <c r="F527" s="158">
        <v>40.738799999999998</v>
      </c>
      <c r="G527" s="158">
        <v>17.704499999999999</v>
      </c>
      <c r="H527" s="158">
        <v>23.385300000000001</v>
      </c>
      <c r="I527" s="158">
        <v>18.996300000000002</v>
      </c>
      <c r="J527" s="158">
        <v>13.656700000000001</v>
      </c>
      <c r="K527" s="158">
        <v>7.3686999999999996</v>
      </c>
      <c r="L527" s="158">
        <v>3.7399</v>
      </c>
      <c r="M527" s="158">
        <v>3.7092000000000001</v>
      </c>
      <c r="N527" s="158">
        <v>4.1928999999999998</v>
      </c>
      <c r="O527" s="158">
        <v>6.5720000000000001</v>
      </c>
      <c r="P527" s="158">
        <v>6.4821999999999997</v>
      </c>
      <c r="Q527" s="158">
        <v>7.2472000000000003</v>
      </c>
      <c r="R527" s="158">
        <v>5.6486999999999998</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44777</v>
      </c>
      <c r="E528" s="158">
        <v>18.0701</v>
      </c>
      <c r="F528" s="158">
        <v>40.645400000000002</v>
      </c>
      <c r="G528" s="158">
        <v>17.4636</v>
      </c>
      <c r="H528" s="158">
        <v>23.158200000000001</v>
      </c>
      <c r="I528" s="158">
        <v>18.745899999999999</v>
      </c>
      <c r="J528" s="158">
        <v>13.4041</v>
      </c>
      <c r="K528" s="158">
        <v>7.1138000000000003</v>
      </c>
      <c r="L528" s="158">
        <v>3.4864000000000002</v>
      </c>
      <c r="M528" s="158">
        <v>3.4533</v>
      </c>
      <c r="N528" s="158">
        <v>3.9329999999999998</v>
      </c>
      <c r="O528" s="158">
        <v>6.1109</v>
      </c>
      <c r="P528" s="158">
        <v>5.9379</v>
      </c>
      <c r="Q528" s="158">
        <v>6.7043999999999997</v>
      </c>
      <c r="R528" s="158">
        <v>5.3037000000000001</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44777</v>
      </c>
      <c r="E529" s="158">
        <v>1254.8320000000001</v>
      </c>
      <c r="F529" s="158">
        <v>29.306000000000001</v>
      </c>
      <c r="G529" s="158">
        <v>12.162000000000001</v>
      </c>
      <c r="H529" s="158">
        <v>11.843500000000001</v>
      </c>
      <c r="I529" s="158">
        <v>10.1965</v>
      </c>
      <c r="J529" s="158">
        <v>8.7049000000000003</v>
      </c>
      <c r="K529" s="158">
        <v>4.0580999999999996</v>
      </c>
      <c r="L529" s="158">
        <v>2.2248000000000001</v>
      </c>
      <c r="M529" s="158">
        <v>2.1614</v>
      </c>
      <c r="N529" s="158">
        <v>2.7909000000000002</v>
      </c>
      <c r="O529" s="158">
        <v>5.1369999999999996</v>
      </c>
      <c r="P529" s="158"/>
      <c r="Q529" s="158">
        <v>6.3833000000000002</v>
      </c>
      <c r="R529" s="158">
        <v>3.9329000000000001</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44777</v>
      </c>
      <c r="E530" s="158">
        <v>1231.1837</v>
      </c>
      <c r="F530" s="158">
        <v>28.791399999999999</v>
      </c>
      <c r="G530" s="158">
        <v>11.6463</v>
      </c>
      <c r="H530" s="158">
        <v>11.3253</v>
      </c>
      <c r="I530" s="158">
        <v>9.6786999999999992</v>
      </c>
      <c r="J530" s="158">
        <v>8.1807999999999996</v>
      </c>
      <c r="K530" s="158">
        <v>3.5363000000000002</v>
      </c>
      <c r="L530" s="158">
        <v>1.7011000000000001</v>
      </c>
      <c r="M530" s="158">
        <v>1.6281000000000001</v>
      </c>
      <c r="N530" s="158">
        <v>2.2547000000000001</v>
      </c>
      <c r="O530" s="158">
        <v>4.5903999999999998</v>
      </c>
      <c r="P530" s="158"/>
      <c r="Q530" s="158">
        <v>5.8330000000000002</v>
      </c>
      <c r="R530" s="158">
        <v>3.3929</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44777</v>
      </c>
      <c r="E531" s="158">
        <v>35.729599999999998</v>
      </c>
      <c r="F531" s="158">
        <v>31.081900000000001</v>
      </c>
      <c r="G531" s="158">
        <v>12.612299999999999</v>
      </c>
      <c r="H531" s="158">
        <v>12.287599999999999</v>
      </c>
      <c r="I531" s="158">
        <v>10.785399999999999</v>
      </c>
      <c r="J531" s="158">
        <v>6.2812999999999999</v>
      </c>
      <c r="K531" s="158">
        <v>5.3181000000000003</v>
      </c>
      <c r="L531" s="158">
        <v>4.0138999999999996</v>
      </c>
      <c r="M531" s="158">
        <v>3.6000999999999999</v>
      </c>
      <c r="N531" s="158">
        <v>3.7803</v>
      </c>
      <c r="O531" s="158">
        <v>5.4104999999999999</v>
      </c>
      <c r="P531" s="158">
        <v>6.3445999999999998</v>
      </c>
      <c r="Q531" s="158">
        <v>7.6341999999999999</v>
      </c>
      <c r="R531" s="158">
        <v>3.9832000000000001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44777</v>
      </c>
      <c r="E532" s="158">
        <v>33.875900000000001</v>
      </c>
      <c r="F532" s="158">
        <v>30.8415</v>
      </c>
      <c r="G532" s="158">
        <v>12.295500000000001</v>
      </c>
      <c r="H532" s="158">
        <v>11.9719</v>
      </c>
      <c r="I532" s="158">
        <v>10.4391</v>
      </c>
      <c r="J532" s="158">
        <v>5.9034000000000004</v>
      </c>
      <c r="K532" s="158">
        <v>4.9206000000000003</v>
      </c>
      <c r="L532" s="158">
        <v>3.6107999999999998</v>
      </c>
      <c r="M532" s="158">
        <v>3.1276000000000002</v>
      </c>
      <c r="N532" s="158">
        <v>3.2336</v>
      </c>
      <c r="O532" s="158">
        <v>4.7568999999999999</v>
      </c>
      <c r="P532" s="158">
        <v>5.7366999999999999</v>
      </c>
      <c r="Q532" s="158">
        <v>6.5881999999999996</v>
      </c>
      <c r="R532" s="158">
        <v>3.3311000000000002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44777</v>
      </c>
      <c r="E533" s="158">
        <v>32.248800000000003</v>
      </c>
      <c r="F533" s="158">
        <v>59.971899999999998</v>
      </c>
      <c r="G533" s="158">
        <v>24.269400000000001</v>
      </c>
      <c r="H533" s="158">
        <v>19.540299999999998</v>
      </c>
      <c r="I533" s="158">
        <v>20.755099999999999</v>
      </c>
      <c r="J533" s="158">
        <v>16.305599999999998</v>
      </c>
      <c r="K533" s="158">
        <v>5.4134000000000002</v>
      </c>
      <c r="L533" s="158">
        <v>2.6949999999999998</v>
      </c>
      <c r="M533" s="158">
        <v>1.9970000000000001</v>
      </c>
      <c r="N533" s="158">
        <v>3.4106000000000001</v>
      </c>
      <c r="O533" s="158">
        <v>6.5659000000000001</v>
      </c>
      <c r="P533" s="158">
        <v>7.4706999999999999</v>
      </c>
      <c r="Q533" s="158">
        <v>8.9296000000000006</v>
      </c>
      <c r="R533" s="158">
        <v>4.1704999999999997</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44777</v>
      </c>
      <c r="E534" s="158">
        <v>30.294699999999999</v>
      </c>
      <c r="F534" s="158">
        <v>59.132399999999997</v>
      </c>
      <c r="G534" s="158">
        <v>23.338100000000001</v>
      </c>
      <c r="H534" s="158">
        <v>18.620699999999999</v>
      </c>
      <c r="I534" s="158">
        <v>19.814</v>
      </c>
      <c r="J534" s="158">
        <v>15.363200000000001</v>
      </c>
      <c r="K534" s="158">
        <v>4.4428999999999998</v>
      </c>
      <c r="L534" s="158">
        <v>1.7132000000000001</v>
      </c>
      <c r="M534" s="158">
        <v>1.0775999999999999</v>
      </c>
      <c r="N534" s="158">
        <v>2.5207999999999999</v>
      </c>
      <c r="O534" s="158">
        <v>5.7759</v>
      </c>
      <c r="P534" s="158">
        <v>6.7388000000000003</v>
      </c>
      <c r="Q534" s="158">
        <v>8.1196999999999999</v>
      </c>
      <c r="R534" s="158">
        <v>3.3490000000000002</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44777</v>
      </c>
      <c r="E535" s="158">
        <v>25.789400000000001</v>
      </c>
      <c r="F535" s="158">
        <v>78.576999999999998</v>
      </c>
      <c r="G535" s="158">
        <v>25.244800000000001</v>
      </c>
      <c r="H535" s="158">
        <v>23.110900000000001</v>
      </c>
      <c r="I535" s="158">
        <v>18.058199999999999</v>
      </c>
      <c r="J535" s="158">
        <v>12.3734</v>
      </c>
      <c r="K535" s="158">
        <v>6.9214000000000002</v>
      </c>
      <c r="L535" s="158">
        <v>4.3821000000000003</v>
      </c>
      <c r="M535" s="158">
        <v>2.6063999999999998</v>
      </c>
      <c r="N535" s="158">
        <v>3.1572</v>
      </c>
      <c r="O535" s="158">
        <v>5.6136999999999997</v>
      </c>
      <c r="P535" s="158">
        <v>6.4996</v>
      </c>
      <c r="Q535" s="158">
        <v>8.2371999999999996</v>
      </c>
      <c r="R535" s="158">
        <v>3.105</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44777</v>
      </c>
      <c r="E536" s="158">
        <v>24.198399999999999</v>
      </c>
      <c r="F536" s="158">
        <v>77.846400000000003</v>
      </c>
      <c r="G536" s="158">
        <v>24.5352</v>
      </c>
      <c r="H536" s="158">
        <v>22.376300000000001</v>
      </c>
      <c r="I536" s="158">
        <v>17.342300000000002</v>
      </c>
      <c r="J536" s="158">
        <v>11.6457</v>
      </c>
      <c r="K536" s="158">
        <v>6.1909000000000001</v>
      </c>
      <c r="L536" s="158">
        <v>3.6482000000000001</v>
      </c>
      <c r="M536" s="158">
        <v>1.8740000000000001</v>
      </c>
      <c r="N536" s="158">
        <v>2.4176000000000002</v>
      </c>
      <c r="O536" s="158">
        <v>4.8773999999999997</v>
      </c>
      <c r="P536" s="158">
        <v>5.7046999999999999</v>
      </c>
      <c r="Q536" s="158">
        <v>5.7005999999999997</v>
      </c>
      <c r="R536" s="158">
        <v>2.3767</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44777</v>
      </c>
      <c r="E537" s="158">
        <v>12.3208</v>
      </c>
      <c r="F537" s="158">
        <v>98.321899999999999</v>
      </c>
      <c r="G537" s="158">
        <v>39.230699999999999</v>
      </c>
      <c r="H537" s="158">
        <v>35.965299999999999</v>
      </c>
      <c r="I537" s="158">
        <v>26.354600000000001</v>
      </c>
      <c r="J537" s="158">
        <v>15.9427</v>
      </c>
      <c r="K537" s="158">
        <v>7.4234</v>
      </c>
      <c r="L537" s="158">
        <v>1.95</v>
      </c>
      <c r="M537" s="158">
        <v>0.77759999999999996</v>
      </c>
      <c r="N537" s="158">
        <v>1.5770999999999999</v>
      </c>
      <c r="O537" s="158">
        <v>4.5339999999999998</v>
      </c>
      <c r="P537" s="158"/>
      <c r="Q537" s="158">
        <v>5.4131999999999998</v>
      </c>
      <c r="R537" s="158">
        <v>3.097</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44777</v>
      </c>
      <c r="E538" s="158">
        <v>11.795999999999999</v>
      </c>
      <c r="F538" s="158">
        <v>97.1083</v>
      </c>
      <c r="G538" s="158">
        <v>38.075200000000002</v>
      </c>
      <c r="H538" s="158">
        <v>34.8429</v>
      </c>
      <c r="I538" s="158">
        <v>25.216699999999999</v>
      </c>
      <c r="J538" s="158">
        <v>14.817</v>
      </c>
      <c r="K538" s="158">
        <v>6.2934999999999999</v>
      </c>
      <c r="L538" s="158">
        <v>0.88249999999999995</v>
      </c>
      <c r="M538" s="158">
        <v>-0.30080000000000001</v>
      </c>
      <c r="N538" s="158">
        <v>0.48130000000000001</v>
      </c>
      <c r="O538" s="158">
        <v>3.3912</v>
      </c>
      <c r="P538" s="158"/>
      <c r="Q538" s="158">
        <v>4.2605000000000004</v>
      </c>
      <c r="R538" s="158">
        <v>1.9899</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44777</v>
      </c>
      <c r="E539" s="158">
        <v>14.352</v>
      </c>
      <c r="F539" s="158">
        <v>44.560299999999998</v>
      </c>
      <c r="G539" s="158">
        <v>25.6555</v>
      </c>
      <c r="H539" s="158">
        <v>32.352800000000002</v>
      </c>
      <c r="I539" s="158">
        <v>22.241299999999999</v>
      </c>
      <c r="J539" s="158">
        <v>18.456399999999999</v>
      </c>
      <c r="K539" s="158">
        <v>8.4268000000000001</v>
      </c>
      <c r="L539" s="158">
        <v>2.2202999999999999</v>
      </c>
      <c r="M539" s="158">
        <v>1.5664</v>
      </c>
      <c r="N539" s="158">
        <v>1.9563999999999999</v>
      </c>
      <c r="O539" s="158">
        <v>5.4263000000000003</v>
      </c>
      <c r="P539" s="158">
        <v>6.6733000000000002</v>
      </c>
      <c r="Q539" s="158">
        <v>6.9635999999999996</v>
      </c>
      <c r="R539" s="158">
        <v>2.6652</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44777</v>
      </c>
      <c r="E540" s="158">
        <v>13.48</v>
      </c>
      <c r="F540" s="158">
        <v>43.646299999999997</v>
      </c>
      <c r="G540" s="158">
        <v>24.690200000000001</v>
      </c>
      <c r="H540" s="158">
        <v>31.364899999999999</v>
      </c>
      <c r="I540" s="158">
        <v>21.273</v>
      </c>
      <c r="J540" s="158">
        <v>17.507300000000001</v>
      </c>
      <c r="K540" s="158">
        <v>7.4664000000000001</v>
      </c>
      <c r="L540" s="158">
        <v>1.266</v>
      </c>
      <c r="M540" s="158">
        <v>0.61250000000000004</v>
      </c>
      <c r="N540" s="158">
        <v>0.99270000000000003</v>
      </c>
      <c r="O540" s="158">
        <v>4.4137000000000004</v>
      </c>
      <c r="P540" s="158">
        <v>5.44</v>
      </c>
      <c r="Q540" s="158">
        <v>5.7215999999999996</v>
      </c>
      <c r="R540" s="158">
        <v>1.6984999999999999</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44777</v>
      </c>
      <c r="E541" s="158">
        <v>29.844200000000001</v>
      </c>
      <c r="F541" s="158">
        <v>55.732300000000002</v>
      </c>
      <c r="G541" s="158">
        <v>49.159300000000002</v>
      </c>
      <c r="H541" s="158">
        <v>42.041200000000003</v>
      </c>
      <c r="I541" s="158">
        <v>29.347100000000001</v>
      </c>
      <c r="J541" s="158">
        <v>18.749600000000001</v>
      </c>
      <c r="K541" s="158">
        <v>9.5235000000000003</v>
      </c>
      <c r="L541" s="158">
        <v>2.5592000000000001</v>
      </c>
      <c r="M541" s="158">
        <v>1.0042</v>
      </c>
      <c r="N541" s="158">
        <v>2.3740999999999999</v>
      </c>
      <c r="O541" s="158">
        <v>4.7436999999999996</v>
      </c>
      <c r="P541" s="158">
        <v>5.0193000000000003</v>
      </c>
      <c r="Q541" s="158">
        <v>6.3616000000000001</v>
      </c>
      <c r="R541" s="158">
        <v>2.2530999999999999</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44777</v>
      </c>
      <c r="E542" s="158">
        <v>31.6494</v>
      </c>
      <c r="F542" s="158">
        <v>56.134700000000002</v>
      </c>
      <c r="G542" s="158">
        <v>49.560600000000001</v>
      </c>
      <c r="H542" s="158">
        <v>42.453299999999999</v>
      </c>
      <c r="I542" s="158">
        <v>29.768899999999999</v>
      </c>
      <c r="J542" s="158">
        <v>19.168500000000002</v>
      </c>
      <c r="K542" s="158">
        <v>9.9482999999999997</v>
      </c>
      <c r="L542" s="158">
        <v>2.9781</v>
      </c>
      <c r="M542" s="158">
        <v>1.4208000000000001</v>
      </c>
      <c r="N542" s="158">
        <v>2.7961999999999998</v>
      </c>
      <c r="O542" s="158">
        <v>5.2542</v>
      </c>
      <c r="P542" s="158">
        <v>5.6159999999999997</v>
      </c>
      <c r="Q542" s="158">
        <v>7.8033000000000001</v>
      </c>
      <c r="R542" s="158">
        <v>2.6831</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44777</v>
      </c>
      <c r="E543" s="158">
        <v>2160.027</v>
      </c>
      <c r="F543" s="158">
        <v>47.558599999999998</v>
      </c>
      <c r="G543" s="158">
        <v>15.3796</v>
      </c>
      <c r="H543" s="158">
        <v>15.4884</v>
      </c>
      <c r="I543" s="158">
        <v>14.238200000000001</v>
      </c>
      <c r="J543" s="158">
        <v>7.7412999999999998</v>
      </c>
      <c r="K543" s="158">
        <v>4.8396999999999997</v>
      </c>
      <c r="L543" s="158">
        <v>3.2896000000000001</v>
      </c>
      <c r="M543" s="158">
        <v>1.5356000000000001</v>
      </c>
      <c r="N543" s="158">
        <v>2.2890000000000001</v>
      </c>
      <c r="O543" s="158">
        <v>4.8197999999999999</v>
      </c>
      <c r="P543" s="158">
        <v>5.5730000000000004</v>
      </c>
      <c r="Q543" s="158">
        <v>7.56</v>
      </c>
      <c r="R543" s="158">
        <v>2.7082000000000002</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44777</v>
      </c>
      <c r="E544" s="158">
        <v>2364.7143999999998</v>
      </c>
      <c r="F544" s="158">
        <v>48.786499999999997</v>
      </c>
      <c r="G544" s="158">
        <v>16.607800000000001</v>
      </c>
      <c r="H544" s="158">
        <v>16.7196</v>
      </c>
      <c r="I544" s="158">
        <v>15.472300000000001</v>
      </c>
      <c r="J544" s="158">
        <v>8.9771000000000001</v>
      </c>
      <c r="K544" s="158">
        <v>6.0827999999999998</v>
      </c>
      <c r="L544" s="158">
        <v>4.5358000000000001</v>
      </c>
      <c r="M544" s="158">
        <v>2.7765</v>
      </c>
      <c r="N544" s="158">
        <v>3.5221</v>
      </c>
      <c r="O544" s="158">
        <v>5.9004000000000003</v>
      </c>
      <c r="P544" s="158">
        <v>6.6314000000000002</v>
      </c>
      <c r="Q544" s="158">
        <v>8.3614999999999995</v>
      </c>
      <c r="R544" s="158">
        <v>3.8948</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44777</v>
      </c>
      <c r="E549" s="158">
        <v>17.176300000000001</v>
      </c>
      <c r="F549" s="158">
        <v>45.958300000000001</v>
      </c>
      <c r="G549" s="158">
        <v>13.4024</v>
      </c>
      <c r="H549" s="158">
        <v>14.4598</v>
      </c>
      <c r="I549" s="158">
        <v>10.9594</v>
      </c>
      <c r="J549" s="158">
        <v>8.2211999999999996</v>
      </c>
      <c r="K549" s="158">
        <v>6.8540999999999999</v>
      </c>
      <c r="L549" s="158">
        <v>4.7011000000000003</v>
      </c>
      <c r="M549" s="158">
        <v>2.8542000000000001</v>
      </c>
      <c r="N549" s="158">
        <v>3.3957000000000002</v>
      </c>
      <c r="O549" s="158">
        <v>5.6593999999999998</v>
      </c>
      <c r="P549" s="158">
        <v>5.8244999999999996</v>
      </c>
      <c r="Q549" s="158">
        <v>7.7840999999999996</v>
      </c>
      <c r="R549" s="158">
        <v>3.8997999999999999</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44777</v>
      </c>
      <c r="E550" s="158">
        <v>17.072500000000002</v>
      </c>
      <c r="F550" s="158">
        <v>45.809399999999997</v>
      </c>
      <c r="G550" s="158">
        <v>13.1983</v>
      </c>
      <c r="H550" s="158">
        <v>14.302199999999999</v>
      </c>
      <c r="I550" s="158">
        <v>10.8261</v>
      </c>
      <c r="J550" s="158">
        <v>8.0967000000000002</v>
      </c>
      <c r="K550" s="158">
        <v>6.7329999999999997</v>
      </c>
      <c r="L550" s="158">
        <v>4.5782999999999996</v>
      </c>
      <c r="M550" s="158">
        <v>2.7320000000000002</v>
      </c>
      <c r="N550" s="158">
        <v>3.2719</v>
      </c>
      <c r="O550" s="158">
        <v>5.5298999999999996</v>
      </c>
      <c r="P550" s="158">
        <v>5.7019000000000002</v>
      </c>
      <c r="Q550" s="158">
        <v>7.6657000000000002</v>
      </c>
      <c r="R550" s="158">
        <v>3.7757000000000001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44777</v>
      </c>
      <c r="E551" s="158">
        <v>30.479600000000001</v>
      </c>
      <c r="F551" s="158">
        <v>19.7698</v>
      </c>
      <c r="G551" s="158">
        <v>10.4274</v>
      </c>
      <c r="H551" s="158">
        <v>10.061500000000001</v>
      </c>
      <c r="I551" s="158">
        <v>8.7627000000000006</v>
      </c>
      <c r="J551" s="158">
        <v>3.5724999999999998</v>
      </c>
      <c r="K551" s="158">
        <v>5.1261999999999999</v>
      </c>
      <c r="L551" s="158">
        <v>3.3433999999999999</v>
      </c>
      <c r="M551" s="158">
        <v>2.5019</v>
      </c>
      <c r="N551" s="158">
        <v>2.9148999999999998</v>
      </c>
      <c r="O551" s="158">
        <v>5.8000999999999996</v>
      </c>
      <c r="P551" s="158">
        <v>6.6071999999999997</v>
      </c>
      <c r="Q551" s="158">
        <v>8.1556999999999995</v>
      </c>
      <c r="R551" s="158">
        <v>3.0720000000000001</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44777</v>
      </c>
      <c r="E552" s="158">
        <v>28.515599999999999</v>
      </c>
      <c r="F552" s="158">
        <v>18.953900000000001</v>
      </c>
      <c r="G552" s="158">
        <v>9.6075999999999997</v>
      </c>
      <c r="H552" s="158">
        <v>9.2690000000000001</v>
      </c>
      <c r="I552" s="158">
        <v>7.9878</v>
      </c>
      <c r="J552" s="158">
        <v>2.7978999999999998</v>
      </c>
      <c r="K552" s="158">
        <v>4.3518999999999997</v>
      </c>
      <c r="L552" s="158">
        <v>2.5646</v>
      </c>
      <c r="M552" s="158">
        <v>1.7215</v>
      </c>
      <c r="N552" s="158">
        <v>2.1269999999999998</v>
      </c>
      <c r="O552" s="158">
        <v>5.0442</v>
      </c>
      <c r="P552" s="158">
        <v>5.8129999999999997</v>
      </c>
      <c r="Q552" s="158">
        <v>5.8051000000000004</v>
      </c>
      <c r="R552" s="158">
        <v>2.2820999999999998</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44777</v>
      </c>
      <c r="E553" s="158">
        <v>37.769599999999997</v>
      </c>
      <c r="F553" s="158">
        <v>3.7692999999999999</v>
      </c>
      <c r="G553" s="158">
        <v>18.0014</v>
      </c>
      <c r="H553" s="158">
        <v>27.186</v>
      </c>
      <c r="I553" s="158">
        <v>32.002699999999997</v>
      </c>
      <c r="J553" s="158">
        <v>12.946999999999999</v>
      </c>
      <c r="K553" s="158">
        <v>9.6106999999999996</v>
      </c>
      <c r="L553" s="158">
        <v>6.5762</v>
      </c>
      <c r="M553" s="158">
        <v>5.6589</v>
      </c>
      <c r="N553" s="158">
        <v>5.3478000000000003</v>
      </c>
      <c r="O553" s="158">
        <v>6.8060999999999998</v>
      </c>
      <c r="P553" s="158">
        <v>6.3704000000000001</v>
      </c>
      <c r="Q553" s="158">
        <v>8.7566000000000006</v>
      </c>
      <c r="R553" s="158">
        <v>5.2824</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44777</v>
      </c>
      <c r="E554" s="158">
        <v>34.516500000000001</v>
      </c>
      <c r="F554" s="158">
        <v>3.2784</v>
      </c>
      <c r="G554" s="158">
        <v>17.508600000000001</v>
      </c>
      <c r="H554" s="158">
        <v>26.724</v>
      </c>
      <c r="I554" s="158">
        <v>31.542100000000001</v>
      </c>
      <c r="J554" s="158">
        <v>12.489800000000001</v>
      </c>
      <c r="K554" s="158">
        <v>9.1475000000000009</v>
      </c>
      <c r="L554" s="158">
        <v>6.3635999999999999</v>
      </c>
      <c r="M554" s="158">
        <v>5.3582999999999998</v>
      </c>
      <c r="N554" s="158">
        <v>4.9957000000000003</v>
      </c>
      <c r="O554" s="158">
        <v>5.9692999999999996</v>
      </c>
      <c r="P554" s="158">
        <v>5.4339000000000004</v>
      </c>
      <c r="Q554" s="158">
        <v>6.7626999999999997</v>
      </c>
      <c r="R554" s="158">
        <v>4.6326999999999998</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44777</v>
      </c>
      <c r="E555" s="158">
        <v>19.117599999999999</v>
      </c>
      <c r="F555" s="158">
        <v>42.4343</v>
      </c>
      <c r="G555" s="158">
        <v>19.122399999999999</v>
      </c>
      <c r="H555" s="158">
        <v>17.761600000000001</v>
      </c>
      <c r="I555" s="158">
        <v>12.235300000000001</v>
      </c>
      <c r="J555" s="158">
        <v>8.2173999999999996</v>
      </c>
      <c r="K555" s="158">
        <v>4.8651999999999997</v>
      </c>
      <c r="L555" s="158">
        <v>0.51819999999999999</v>
      </c>
      <c r="M555" s="158">
        <v>-1.1173</v>
      </c>
      <c r="N555" s="158">
        <v>0.46029999999999999</v>
      </c>
      <c r="O555" s="158">
        <v>4.3421000000000003</v>
      </c>
      <c r="P555" s="158">
        <v>4.8829000000000002</v>
      </c>
      <c r="Q555" s="158">
        <v>6.3789999999999996</v>
      </c>
      <c r="R555" s="158">
        <v>1.3263</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44777</v>
      </c>
      <c r="E556" s="158">
        <v>20.047000000000001</v>
      </c>
      <c r="F556" s="158">
        <v>42.837200000000003</v>
      </c>
      <c r="G556" s="158">
        <v>19.391200000000001</v>
      </c>
      <c r="H556" s="158">
        <v>18.035299999999999</v>
      </c>
      <c r="I556" s="158">
        <v>12.4925</v>
      </c>
      <c r="J556" s="158">
        <v>8.4888999999999992</v>
      </c>
      <c r="K556" s="158">
        <v>5.1603000000000003</v>
      </c>
      <c r="L556" s="158">
        <v>0.76939999999999997</v>
      </c>
      <c r="M556" s="158">
        <v>-0.87860000000000005</v>
      </c>
      <c r="N556" s="158">
        <v>0.70230000000000004</v>
      </c>
      <c r="O556" s="158">
        <v>4.6128999999999998</v>
      </c>
      <c r="P556" s="158">
        <v>5.1708999999999996</v>
      </c>
      <c r="Q556" s="158">
        <v>6.6294000000000004</v>
      </c>
      <c r="R556" s="158">
        <v>1.5755999999999999</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44777</v>
      </c>
      <c r="E559" s="158">
        <v>26.801600000000001</v>
      </c>
      <c r="F559" s="158">
        <v>32.168199999999999</v>
      </c>
      <c r="G559" s="158">
        <v>14.862399999999999</v>
      </c>
      <c r="H559" s="158">
        <v>12.3247</v>
      </c>
      <c r="I559" s="158">
        <v>9.4111999999999991</v>
      </c>
      <c r="J559" s="158">
        <v>6.3025000000000002</v>
      </c>
      <c r="K559" s="158">
        <v>34.0199</v>
      </c>
      <c r="L559" s="158">
        <v>18.2317</v>
      </c>
      <c r="M559" s="158">
        <v>11.2752</v>
      </c>
      <c r="N559" s="158">
        <v>19.4724</v>
      </c>
      <c r="O559" s="158">
        <v>8.8267000000000007</v>
      </c>
      <c r="P559" s="158">
        <v>5.4580000000000002</v>
      </c>
      <c r="Q559" s="158">
        <v>8.2484999999999999</v>
      </c>
      <c r="R559" s="158">
        <v>10.4635</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44777</v>
      </c>
      <c r="E560" s="158">
        <v>25.252099999999999</v>
      </c>
      <c r="F560" s="158">
        <v>31.537500000000001</v>
      </c>
      <c r="G560" s="158">
        <v>14.181699999999999</v>
      </c>
      <c r="H560" s="158">
        <v>11.651300000000001</v>
      </c>
      <c r="I560" s="158">
        <v>8.7431000000000001</v>
      </c>
      <c r="J560" s="158">
        <v>5.6313000000000004</v>
      </c>
      <c r="K560" s="158">
        <v>33.322299999999998</v>
      </c>
      <c r="L560" s="158">
        <v>17.5244</v>
      </c>
      <c r="M560" s="158">
        <v>10.6389</v>
      </c>
      <c r="N560" s="158">
        <v>18.7988</v>
      </c>
      <c r="O560" s="158">
        <v>8.2012</v>
      </c>
      <c r="P560" s="158">
        <v>4.7919</v>
      </c>
      <c r="Q560" s="158">
        <v>7.9404000000000003</v>
      </c>
      <c r="R560" s="158">
        <v>9.8392999999999997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45.625708333333336</v>
      </c>
      <c r="G561" s="160">
        <v>21.530680000000004</v>
      </c>
      <c r="H561" s="160">
        <v>20.814424999999993</v>
      </c>
      <c r="I561" s="160">
        <v>16.765355000000003</v>
      </c>
      <c r="J561" s="160">
        <v>12.742799999999997</v>
      </c>
      <c r="K561" s="160">
        <v>7.7123250000000017</v>
      </c>
      <c r="L561" s="160">
        <v>-1.9518482758620688</v>
      </c>
      <c r="M561" s="160">
        <v>-1.4750741379310346</v>
      </c>
      <c r="N561" s="160">
        <v>0.66073620689655166</v>
      </c>
      <c r="O561" s="160">
        <v>5.6130527272727271</v>
      </c>
      <c r="P561" s="160">
        <v>5.717652941176472</v>
      </c>
      <c r="Q561" s="160">
        <v>5.431988333333333</v>
      </c>
      <c r="R561" s="160">
        <v>2.0011775862068966</v>
      </c>
    </row>
    <row r="562" spans="1:34" x14ac:dyDescent="0.3">
      <c r="A562" s="159" t="s">
        <v>407</v>
      </c>
      <c r="B562" s="154"/>
      <c r="C562" s="154"/>
      <c r="D562" s="154"/>
      <c r="E562" s="154"/>
      <c r="F562" s="160">
        <v>42.635750000000002</v>
      </c>
      <c r="G562" s="160">
        <v>19.17145</v>
      </c>
      <c r="H562" s="160">
        <v>21.756900000000002</v>
      </c>
      <c r="I562" s="160">
        <v>17.3812</v>
      </c>
      <c r="J562" s="160">
        <v>12.4316</v>
      </c>
      <c r="K562" s="160">
        <v>6.3636499999999998</v>
      </c>
      <c r="L562" s="160">
        <v>2.76485</v>
      </c>
      <c r="M562" s="160">
        <v>1.5962000000000001</v>
      </c>
      <c r="N562" s="160">
        <v>2.6573500000000001</v>
      </c>
      <c r="O562" s="160">
        <v>5.4188000000000001</v>
      </c>
      <c r="P562" s="160">
        <v>5.6374000000000004</v>
      </c>
      <c r="Q562" s="160">
        <v>7.6351999999999993</v>
      </c>
      <c r="R562" s="160">
        <v>3.14255</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44777</v>
      </c>
      <c r="E565" s="158">
        <v>49.11</v>
      </c>
      <c r="F565" s="158">
        <v>0.1019</v>
      </c>
      <c r="G565" s="158">
        <v>-8.14E-2</v>
      </c>
      <c r="H565" s="158">
        <v>1.9938</v>
      </c>
      <c r="I565" s="158">
        <v>2.9775999999999998</v>
      </c>
      <c r="J565" s="158">
        <v>9.4983000000000004</v>
      </c>
      <c r="K565" s="158">
        <v>3.1505999999999998</v>
      </c>
      <c r="L565" s="158">
        <v>-2.4628000000000001</v>
      </c>
      <c r="M565" s="158">
        <v>-5.9015000000000004</v>
      </c>
      <c r="N565" s="158">
        <v>-3.0022000000000002</v>
      </c>
      <c r="O565" s="158">
        <v>11.401999999999999</v>
      </c>
      <c r="P565" s="158">
        <v>6.6181999999999999</v>
      </c>
      <c r="Q565" s="158">
        <v>10.5647</v>
      </c>
      <c r="R565" s="158">
        <v>15.099600000000001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44777</v>
      </c>
      <c r="E566" s="158">
        <v>53.37</v>
      </c>
      <c r="F566" s="158">
        <v>7.4999999999999997E-2</v>
      </c>
      <c r="G566" s="158">
        <v>-9.3600000000000003E-2</v>
      </c>
      <c r="H566" s="158">
        <v>1.9874000000000001</v>
      </c>
      <c r="I566" s="158">
        <v>2.9712999999999998</v>
      </c>
      <c r="J566" s="158">
        <v>9.5442999999999998</v>
      </c>
      <c r="K566" s="158">
        <v>3.2700999999999998</v>
      </c>
      <c r="L566" s="158">
        <v>-2.2706</v>
      </c>
      <c r="M566" s="158">
        <v>-5.5731999999999999</v>
      </c>
      <c r="N566" s="158">
        <v>-2.5026999999999999</v>
      </c>
      <c r="O566" s="158">
        <v>12.0809</v>
      </c>
      <c r="P566" s="158">
        <v>7.4238</v>
      </c>
      <c r="Q566" s="158">
        <v>13.7691</v>
      </c>
      <c r="R566" s="158">
        <v>15.7705</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44777</v>
      </c>
      <c r="E567" s="158">
        <v>40.42</v>
      </c>
      <c r="F567" s="158">
        <v>4.9500000000000002E-2</v>
      </c>
      <c r="G567" s="158">
        <v>-0.1729</v>
      </c>
      <c r="H567" s="158">
        <v>2.0192000000000001</v>
      </c>
      <c r="I567" s="158">
        <v>2.9022000000000001</v>
      </c>
      <c r="J567" s="158">
        <v>9.3318999999999992</v>
      </c>
      <c r="K567" s="158">
        <v>3.3231000000000002</v>
      </c>
      <c r="L567" s="158">
        <v>-2.1307999999999998</v>
      </c>
      <c r="M567" s="158">
        <v>-5.6929999999999996</v>
      </c>
      <c r="N567" s="158">
        <v>-2.5554000000000001</v>
      </c>
      <c r="O567" s="158">
        <v>12.0433</v>
      </c>
      <c r="P567" s="158">
        <v>7.2794999999999996</v>
      </c>
      <c r="Q567" s="158">
        <v>10.2698</v>
      </c>
      <c r="R567" s="158">
        <v>15.613200000000001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44777</v>
      </c>
      <c r="E568" s="158">
        <v>40.42</v>
      </c>
      <c r="F568" s="158">
        <v>4.9500000000000002E-2</v>
      </c>
      <c r="G568" s="158">
        <v>-0.1729</v>
      </c>
      <c r="H568" s="158">
        <v>2.0192000000000001</v>
      </c>
      <c r="I568" s="158">
        <v>2.9022000000000001</v>
      </c>
      <c r="J568" s="158">
        <v>9.3318999999999992</v>
      </c>
      <c r="K568" s="158">
        <v>3.3231000000000002</v>
      </c>
      <c r="L568" s="158">
        <v>-2.1307999999999998</v>
      </c>
      <c r="M568" s="158">
        <v>-5.6929999999999996</v>
      </c>
      <c r="N568" s="158">
        <v>-2.5554000000000001</v>
      </c>
      <c r="O568" s="158">
        <v>12.0433</v>
      </c>
      <c r="P568" s="158">
        <v>7.2794999999999996</v>
      </c>
      <c r="Q568" s="158">
        <v>10.2698</v>
      </c>
      <c r="R568" s="158">
        <v>15.613200000000001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44777</v>
      </c>
      <c r="E569" s="158">
        <v>44.11</v>
      </c>
      <c r="F569" s="158">
        <v>6.8099999999999994E-2</v>
      </c>
      <c r="G569" s="158">
        <v>-0.15840000000000001</v>
      </c>
      <c r="H569" s="158">
        <v>2.0356000000000001</v>
      </c>
      <c r="I569" s="158">
        <v>2.9405000000000001</v>
      </c>
      <c r="J569" s="158">
        <v>9.3998000000000008</v>
      </c>
      <c r="K569" s="158">
        <v>3.5446</v>
      </c>
      <c r="L569" s="158">
        <v>-1.7157</v>
      </c>
      <c r="M569" s="158">
        <v>-5.1193999999999997</v>
      </c>
      <c r="N569" s="158">
        <v>-1.7376</v>
      </c>
      <c r="O569" s="158">
        <v>13.061299999999999</v>
      </c>
      <c r="P569" s="158">
        <v>8.3369999999999997</v>
      </c>
      <c r="Q569" s="158">
        <v>14.561400000000001</v>
      </c>
      <c r="R569" s="158">
        <v>16.625900000000001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44777</v>
      </c>
      <c r="E570" s="158">
        <v>74.227199999999996</v>
      </c>
      <c r="F570" s="158">
        <v>0.46610000000000001</v>
      </c>
      <c r="G570" s="158">
        <v>0.70240000000000002</v>
      </c>
      <c r="H570" s="158">
        <v>3.2277</v>
      </c>
      <c r="I570" s="158">
        <v>6.0980999999999996</v>
      </c>
      <c r="J570" s="158">
        <v>13.133100000000001</v>
      </c>
      <c r="K570" s="158">
        <v>3.1322000000000001</v>
      </c>
      <c r="L570" s="158">
        <v>-4.9916999999999998</v>
      </c>
      <c r="M570" s="158">
        <v>-10.950100000000001</v>
      </c>
      <c r="N570" s="158">
        <v>-2.3595999999999999</v>
      </c>
      <c r="O570" s="158">
        <v>16.3734</v>
      </c>
      <c r="P570" s="158">
        <v>12.8047</v>
      </c>
      <c r="Q570" s="158">
        <v>18.206</v>
      </c>
      <c r="R570" s="158">
        <v>23.390599999999999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44777</v>
      </c>
      <c r="E571" s="158">
        <v>67.212400000000002</v>
      </c>
      <c r="F571" s="158">
        <v>0.46379999999999999</v>
      </c>
      <c r="G571" s="158">
        <v>0.69530000000000003</v>
      </c>
      <c r="H571" s="158">
        <v>3.2107999999999999</v>
      </c>
      <c r="I571" s="158">
        <v>6.0632999999999999</v>
      </c>
      <c r="J571" s="158">
        <v>13.0547</v>
      </c>
      <c r="K571" s="158">
        <v>2.9222000000000001</v>
      </c>
      <c r="L571" s="158">
        <v>-5.3910999999999998</v>
      </c>
      <c r="M571" s="158">
        <v>-11.514900000000001</v>
      </c>
      <c r="N571" s="158">
        <v>-3.1678999999999999</v>
      </c>
      <c r="O571" s="158">
        <v>15.4129</v>
      </c>
      <c r="P571" s="158">
        <v>11.7864</v>
      </c>
      <c r="Q571" s="158">
        <v>16.316700000000001</v>
      </c>
      <c r="R571" s="158">
        <v>22.3459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44777</v>
      </c>
      <c r="E572" s="158">
        <v>17.07</v>
      </c>
      <c r="F572" s="158">
        <v>1.0657000000000001</v>
      </c>
      <c r="G572" s="158">
        <v>1.1855</v>
      </c>
      <c r="H572" s="158">
        <v>3.9586000000000001</v>
      </c>
      <c r="I572" s="158">
        <v>5.0461999999999998</v>
      </c>
      <c r="J572" s="158">
        <v>11.787800000000001</v>
      </c>
      <c r="K572" s="158">
        <v>3.8953000000000002</v>
      </c>
      <c r="L572" s="158">
        <v>-4.4767999999999999</v>
      </c>
      <c r="M572" s="158">
        <v>-4.3160999999999996</v>
      </c>
      <c r="N572" s="158">
        <v>0.64859999999999995</v>
      </c>
      <c r="O572" s="158">
        <v>29.082000000000001</v>
      </c>
      <c r="P572" s="158"/>
      <c r="Q572" s="158">
        <v>12.7455</v>
      </c>
      <c r="R572" s="158">
        <v>32.931600000000003</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44777</v>
      </c>
      <c r="E573" s="158">
        <v>16.53</v>
      </c>
      <c r="F573" s="158">
        <v>1.1009</v>
      </c>
      <c r="G573" s="158">
        <v>1.2246999999999999</v>
      </c>
      <c r="H573" s="158">
        <v>3.9622999999999999</v>
      </c>
      <c r="I573" s="158">
        <v>5.0190999999999999</v>
      </c>
      <c r="J573" s="158">
        <v>11.764699999999999</v>
      </c>
      <c r="K573" s="158">
        <v>3.7665000000000002</v>
      </c>
      <c r="L573" s="158">
        <v>-4.7262000000000004</v>
      </c>
      <c r="M573" s="158">
        <v>-4.7262000000000004</v>
      </c>
      <c r="N573" s="158">
        <v>0.1211</v>
      </c>
      <c r="O573" s="158">
        <v>28.250599999999999</v>
      </c>
      <c r="P573" s="158"/>
      <c r="Q573" s="158">
        <v>11.9353</v>
      </c>
      <c r="R573" s="158">
        <v>32.117800000000003</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44777</v>
      </c>
      <c r="E574" s="158">
        <v>20.41</v>
      </c>
      <c r="F574" s="158">
        <v>1.0396000000000001</v>
      </c>
      <c r="G574" s="158">
        <v>1.4918</v>
      </c>
      <c r="H574" s="158">
        <v>3.8149000000000002</v>
      </c>
      <c r="I574" s="158">
        <v>4.7740999999999998</v>
      </c>
      <c r="J574" s="158">
        <v>11.835599999999999</v>
      </c>
      <c r="K574" s="158">
        <v>3.8149000000000002</v>
      </c>
      <c r="L574" s="158">
        <v>-4.4923000000000002</v>
      </c>
      <c r="M574" s="158">
        <v>-5.1580000000000004</v>
      </c>
      <c r="N574" s="158">
        <v>-1.3532999999999999</v>
      </c>
      <c r="O574" s="158">
        <v>26.4712</v>
      </c>
      <c r="P574" s="158"/>
      <c r="Q574" s="158">
        <v>20.685600000000001</v>
      </c>
      <c r="R574" s="158">
        <v>32.645499999999998</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44777</v>
      </c>
      <c r="E575" s="158">
        <v>19.649999999999999</v>
      </c>
      <c r="F575" s="158">
        <v>1.0283</v>
      </c>
      <c r="G575" s="158">
        <v>1.3932</v>
      </c>
      <c r="H575" s="158">
        <v>3.7486999999999999</v>
      </c>
      <c r="I575" s="158">
        <v>4.6882999999999999</v>
      </c>
      <c r="J575" s="158">
        <v>11.7112</v>
      </c>
      <c r="K575" s="158">
        <v>3.5846</v>
      </c>
      <c r="L575" s="158">
        <v>-4.8887</v>
      </c>
      <c r="M575" s="158">
        <v>-5.7102000000000004</v>
      </c>
      <c r="N575" s="158">
        <v>-2.0926999999999998</v>
      </c>
      <c r="O575" s="158">
        <v>25.2591</v>
      </c>
      <c r="P575" s="158"/>
      <c r="Q575" s="158">
        <v>19.4847</v>
      </c>
      <c r="R575" s="158">
        <v>31.462199999999999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44777</v>
      </c>
      <c r="E576" s="158">
        <v>107.72</v>
      </c>
      <c r="F576" s="158">
        <v>0.2606</v>
      </c>
      <c r="G576" s="158">
        <v>0.37269999999999998</v>
      </c>
      <c r="H576" s="158">
        <v>2.9041000000000001</v>
      </c>
      <c r="I576" s="158">
        <v>4.1879999999999997</v>
      </c>
      <c r="J576" s="158">
        <v>10.2898</v>
      </c>
      <c r="K576" s="158">
        <v>2.9434</v>
      </c>
      <c r="L576" s="158">
        <v>-3.2425999999999999</v>
      </c>
      <c r="M576" s="158">
        <v>-5.2011000000000003</v>
      </c>
      <c r="N576" s="158">
        <v>0.35399999999999998</v>
      </c>
      <c r="O576" s="158">
        <v>27.433</v>
      </c>
      <c r="P576" s="158">
        <v>16.066199999999998</v>
      </c>
      <c r="Q576" s="158">
        <v>17.259799999999998</v>
      </c>
      <c r="R576" s="158">
        <v>31.188500000000001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44777</v>
      </c>
      <c r="E577" s="158">
        <v>95.6</v>
      </c>
      <c r="F577" s="158">
        <v>0.25169999999999998</v>
      </c>
      <c r="G577" s="158">
        <v>0.36749999999999999</v>
      </c>
      <c r="H577" s="158">
        <v>2.8731</v>
      </c>
      <c r="I577" s="158">
        <v>4.1394000000000002</v>
      </c>
      <c r="J577" s="158">
        <v>10.189</v>
      </c>
      <c r="K577" s="158">
        <v>2.6412</v>
      </c>
      <c r="L577" s="158">
        <v>-3.7938999999999998</v>
      </c>
      <c r="M577" s="158">
        <v>-5.9888000000000003</v>
      </c>
      <c r="N577" s="158">
        <v>-0.70630000000000004</v>
      </c>
      <c r="O577" s="158">
        <v>26.070599999999999</v>
      </c>
      <c r="P577" s="158">
        <v>14.7462</v>
      </c>
      <c r="Q577" s="158">
        <v>18.280999999999999</v>
      </c>
      <c r="R577" s="158">
        <v>29.802900000000001</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44777</v>
      </c>
      <c r="E578" s="158">
        <v>102.6</v>
      </c>
      <c r="F578" s="158">
        <v>0.25409999999999999</v>
      </c>
      <c r="G578" s="158">
        <v>0.3619</v>
      </c>
      <c r="H578" s="158">
        <v>2.8778000000000001</v>
      </c>
      <c r="I578" s="158">
        <v>4.1413000000000002</v>
      </c>
      <c r="J578" s="158">
        <v>10.2041</v>
      </c>
      <c r="K578" s="158">
        <v>2.7027000000000001</v>
      </c>
      <c r="L578" s="158">
        <v>-3.6619999999999999</v>
      </c>
      <c r="M578" s="158">
        <v>-5.8023999999999996</v>
      </c>
      <c r="N578" s="158">
        <v>-0.45600000000000002</v>
      </c>
      <c r="O578" s="158">
        <v>26.664000000000001</v>
      </c>
      <c r="P578" s="158">
        <v>15.4381</v>
      </c>
      <c r="Q578" s="158">
        <v>18.904299999999999</v>
      </c>
      <c r="R578" s="158">
        <v>30.290099999999999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44777</v>
      </c>
      <c r="E579" s="158">
        <v>62.655200000000001</v>
      </c>
      <c r="F579" s="158">
        <v>8.72E-2</v>
      </c>
      <c r="G579" s="158">
        <v>-7.2999999999999995E-2</v>
      </c>
      <c r="H579" s="158">
        <v>2.2911999999999999</v>
      </c>
      <c r="I579" s="158">
        <v>4.1492000000000004</v>
      </c>
      <c r="J579" s="158">
        <v>9.9540000000000006</v>
      </c>
      <c r="K579" s="158">
        <v>4.6338999999999997</v>
      </c>
      <c r="L579" s="158">
        <v>-4.9973000000000001</v>
      </c>
      <c r="M579" s="158">
        <v>-6.5279999999999996</v>
      </c>
      <c r="N579" s="158">
        <v>1.4724999999999999</v>
      </c>
      <c r="O579" s="158">
        <v>17.054400000000001</v>
      </c>
      <c r="P579" s="158">
        <v>10.99</v>
      </c>
      <c r="Q579" s="158">
        <v>14.5451</v>
      </c>
      <c r="R579" s="158">
        <v>21.9894</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44777</v>
      </c>
      <c r="E580" s="158">
        <v>57.600499999999997</v>
      </c>
      <c r="F580" s="158">
        <v>8.3699999999999997E-2</v>
      </c>
      <c r="G580" s="158">
        <v>-8.3400000000000002E-2</v>
      </c>
      <c r="H580" s="158">
        <v>2.2664</v>
      </c>
      <c r="I580" s="158">
        <v>4.0990000000000002</v>
      </c>
      <c r="J580" s="158">
        <v>9.8369999999999997</v>
      </c>
      <c r="K580" s="158">
        <v>4.3051000000000004</v>
      </c>
      <c r="L580" s="158">
        <v>-5.5682999999999998</v>
      </c>
      <c r="M580" s="158">
        <v>-7.3977000000000004</v>
      </c>
      <c r="N580" s="158">
        <v>0.19739999999999999</v>
      </c>
      <c r="O580" s="158">
        <v>15.595000000000001</v>
      </c>
      <c r="P580" s="158">
        <v>9.6618999999999993</v>
      </c>
      <c r="Q580" s="158">
        <v>11.132</v>
      </c>
      <c r="R580" s="158">
        <v>20.430299999999999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44777</v>
      </c>
      <c r="E583" s="158">
        <v>123.15</v>
      </c>
      <c r="F583" s="158">
        <v>0.13009999999999999</v>
      </c>
      <c r="G583" s="158">
        <v>-9.7299999999999998E-2</v>
      </c>
      <c r="H583" s="158">
        <v>2.4371999999999998</v>
      </c>
      <c r="I583" s="158">
        <v>4.1437999999999997</v>
      </c>
      <c r="J583" s="158">
        <v>10.458299999999999</v>
      </c>
      <c r="K583" s="158">
        <v>6.3563000000000001</v>
      </c>
      <c r="L583" s="158">
        <v>-1.9897</v>
      </c>
      <c r="M583" s="158">
        <v>-3.1535000000000002</v>
      </c>
      <c r="N583" s="158">
        <v>5.8171999999999997</v>
      </c>
      <c r="O583" s="158">
        <v>24.132300000000001</v>
      </c>
      <c r="P583" s="158">
        <v>16.427800000000001</v>
      </c>
      <c r="Q583" s="158">
        <v>15.909700000000001</v>
      </c>
      <c r="R583" s="158">
        <v>30.4391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44777</v>
      </c>
      <c r="E584" s="158">
        <v>114.16</v>
      </c>
      <c r="F584" s="158">
        <v>0.13159999999999999</v>
      </c>
      <c r="G584" s="158">
        <v>-0.1137</v>
      </c>
      <c r="H584" s="158">
        <v>2.4131999999999998</v>
      </c>
      <c r="I584" s="158">
        <v>4.0941000000000001</v>
      </c>
      <c r="J584" s="158">
        <v>10.3315</v>
      </c>
      <c r="K584" s="158">
        <v>5.9882999999999997</v>
      </c>
      <c r="L584" s="158">
        <v>-2.6768999999999998</v>
      </c>
      <c r="M584" s="158">
        <v>-4.1478000000000002</v>
      </c>
      <c r="N584" s="158">
        <v>4.3891999999999998</v>
      </c>
      <c r="O584" s="158">
        <v>22.690100000000001</v>
      </c>
      <c r="P584" s="158">
        <v>15.226599999999999</v>
      </c>
      <c r="Q584" s="158">
        <v>19.386800000000001</v>
      </c>
      <c r="R584" s="158">
        <v>28.8139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44777</v>
      </c>
      <c r="E585" s="158">
        <v>86.69</v>
      </c>
      <c r="F585" s="158">
        <v>1.7299999999999999E-2</v>
      </c>
      <c r="G585" s="158">
        <v>-0.35399999999999998</v>
      </c>
      <c r="H585" s="158">
        <v>1.7703</v>
      </c>
      <c r="I585" s="158">
        <v>3.2774000000000001</v>
      </c>
      <c r="J585" s="158">
        <v>9.0701000000000001</v>
      </c>
      <c r="K585" s="158">
        <v>3.8328000000000002</v>
      </c>
      <c r="L585" s="158">
        <v>-2.2395999999999998</v>
      </c>
      <c r="M585" s="158">
        <v>-2.9434</v>
      </c>
      <c r="N585" s="158">
        <v>3.2244999999999999</v>
      </c>
      <c r="O585" s="158">
        <v>21.431699999999999</v>
      </c>
      <c r="P585" s="158">
        <v>13.525</v>
      </c>
      <c r="Q585" s="158">
        <v>17.180399999999999</v>
      </c>
      <c r="R585" s="158">
        <v>31.8004</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44777</v>
      </c>
      <c r="E586" s="158">
        <v>80.228999999999999</v>
      </c>
      <c r="F586" s="158">
        <v>1.37E-2</v>
      </c>
      <c r="G586" s="158">
        <v>-0.3614</v>
      </c>
      <c r="H586" s="158">
        <v>1.7515000000000001</v>
      </c>
      <c r="I586" s="158">
        <v>3.2389000000000001</v>
      </c>
      <c r="J586" s="158">
        <v>8.9816000000000003</v>
      </c>
      <c r="K586" s="158">
        <v>3.5828000000000002</v>
      </c>
      <c r="L586" s="158">
        <v>-2.7197</v>
      </c>
      <c r="M586" s="158">
        <v>-3.6530999999999998</v>
      </c>
      <c r="N586" s="158">
        <v>2.2311999999999999</v>
      </c>
      <c r="O586" s="158">
        <v>20.270800000000001</v>
      </c>
      <c r="P586" s="158">
        <v>12.407299999999999</v>
      </c>
      <c r="Q586" s="158">
        <v>14.3256</v>
      </c>
      <c r="R586" s="158">
        <v>30.5398</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44777</v>
      </c>
      <c r="E587" s="158">
        <v>78.23</v>
      </c>
      <c r="F587" s="158">
        <v>0</v>
      </c>
      <c r="G587" s="158">
        <v>3.8399999999999997E-2</v>
      </c>
      <c r="H587" s="158">
        <v>2.3818999999999999</v>
      </c>
      <c r="I587" s="158">
        <v>3.3420999999999998</v>
      </c>
      <c r="J587" s="158">
        <v>9.2750000000000004</v>
      </c>
      <c r="K587" s="158">
        <v>4.9081000000000001</v>
      </c>
      <c r="L587" s="158">
        <v>-3.0966999999999998</v>
      </c>
      <c r="M587" s="158">
        <v>-2.6263000000000001</v>
      </c>
      <c r="N587" s="158">
        <v>4.4737999999999998</v>
      </c>
      <c r="O587" s="158">
        <v>18.708400000000001</v>
      </c>
      <c r="P587" s="158">
        <v>11.3584</v>
      </c>
      <c r="Q587" s="158">
        <v>14.3323</v>
      </c>
      <c r="R587" s="158">
        <v>27.6234</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44777</v>
      </c>
      <c r="E588" s="158">
        <v>69.47</v>
      </c>
      <c r="F588" s="158">
        <v>0</v>
      </c>
      <c r="G588" s="158">
        <v>1.44E-2</v>
      </c>
      <c r="H588" s="158">
        <v>2.3574000000000002</v>
      </c>
      <c r="I588" s="158">
        <v>3.2704</v>
      </c>
      <c r="J588" s="158">
        <v>9.1095000000000006</v>
      </c>
      <c r="K588" s="158">
        <v>4.4348000000000001</v>
      </c>
      <c r="L588" s="158">
        <v>-3.9275000000000002</v>
      </c>
      <c r="M588" s="158">
        <v>-3.8877000000000002</v>
      </c>
      <c r="N588" s="158">
        <v>2.6903000000000001</v>
      </c>
      <c r="O588" s="158">
        <v>16.695499999999999</v>
      </c>
      <c r="P588" s="158">
        <v>9.5985999999999994</v>
      </c>
      <c r="Q588" s="158">
        <v>15.3146</v>
      </c>
      <c r="R588" s="158">
        <v>25.467600000000001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44777</v>
      </c>
      <c r="E589" s="158">
        <v>851.13329999999996</v>
      </c>
      <c r="F589" s="158">
        <v>6.3299999999999995E-2</v>
      </c>
      <c r="G589" s="158">
        <v>0.22370000000000001</v>
      </c>
      <c r="H589" s="158">
        <v>2.1732</v>
      </c>
      <c r="I589" s="158">
        <v>2.6635</v>
      </c>
      <c r="J589" s="158">
        <v>8.6303000000000001</v>
      </c>
      <c r="K589" s="158">
        <v>3.9790999999999999</v>
      </c>
      <c r="L589" s="158">
        <v>-3.8361000000000001</v>
      </c>
      <c r="M589" s="158">
        <v>-4.6355000000000004</v>
      </c>
      <c r="N589" s="158">
        <v>5.8914999999999997</v>
      </c>
      <c r="O589" s="158">
        <v>16.877400000000002</v>
      </c>
      <c r="P589" s="158">
        <v>9.7555999999999994</v>
      </c>
      <c r="Q589" s="158">
        <v>20.979299999999999</v>
      </c>
      <c r="R589" s="158">
        <v>32.196899999999999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44777</v>
      </c>
      <c r="E590" s="158">
        <v>926.29740000000004</v>
      </c>
      <c r="F590" s="158">
        <v>6.5600000000000006E-2</v>
      </c>
      <c r="G590" s="158">
        <v>0.23039999999999999</v>
      </c>
      <c r="H590" s="158">
        <v>2.1892999999999998</v>
      </c>
      <c r="I590" s="158">
        <v>2.6960999999999999</v>
      </c>
      <c r="J590" s="158">
        <v>8.7063000000000006</v>
      </c>
      <c r="K590" s="158">
        <v>4.1944999999999997</v>
      </c>
      <c r="L590" s="158">
        <v>-3.4443000000000001</v>
      </c>
      <c r="M590" s="158">
        <v>-4.0519999999999996</v>
      </c>
      <c r="N590" s="158">
        <v>6.7641999999999998</v>
      </c>
      <c r="O590" s="158">
        <v>17.921900000000001</v>
      </c>
      <c r="P590" s="158">
        <v>10.775700000000001</v>
      </c>
      <c r="Q590" s="158">
        <v>14.984299999999999</v>
      </c>
      <c r="R590" s="158">
        <v>33.317700000000002</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44777</v>
      </c>
      <c r="E593" s="158">
        <v>2489.2895890983</v>
      </c>
      <c r="F593" s="158">
        <v>5.21E-2</v>
      </c>
      <c r="G593" s="158">
        <v>-2.1000000000000001E-2</v>
      </c>
      <c r="H593" s="158">
        <v>2.0078</v>
      </c>
      <c r="I593" s="158">
        <v>3.1276000000000002</v>
      </c>
      <c r="J593" s="158">
        <v>8.4041999999999994</v>
      </c>
      <c r="K593" s="158">
        <v>6.0454999999999997</v>
      </c>
      <c r="L593" s="158">
        <v>3.0112999999999999</v>
      </c>
      <c r="M593" s="158">
        <v>2.2391999999999999</v>
      </c>
      <c r="N593" s="158">
        <v>12.751099999999999</v>
      </c>
      <c r="O593" s="158">
        <v>16.542000000000002</v>
      </c>
      <c r="P593" s="158">
        <v>8.3975000000000009</v>
      </c>
      <c r="Q593" s="158">
        <v>23.28</v>
      </c>
      <c r="R593" s="158">
        <v>30.308599999999998</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44777</v>
      </c>
      <c r="E594" s="158">
        <v>809.06399999999996</v>
      </c>
      <c r="F594" s="158">
        <v>5.3699999999999998E-2</v>
      </c>
      <c r="G594" s="158">
        <v>-1.5800000000000002E-2</v>
      </c>
      <c r="H594" s="158">
        <v>2.0203000000000002</v>
      </c>
      <c r="I594" s="158">
        <v>3.1530999999999998</v>
      </c>
      <c r="J594" s="158">
        <v>8.4638000000000009</v>
      </c>
      <c r="K594" s="158">
        <v>6.2137000000000002</v>
      </c>
      <c r="L594" s="158">
        <v>3.3216000000000001</v>
      </c>
      <c r="M594" s="158">
        <v>2.7122999999999999</v>
      </c>
      <c r="N594" s="158">
        <v>13.452400000000001</v>
      </c>
      <c r="O594" s="158">
        <v>17.2258</v>
      </c>
      <c r="P594" s="158">
        <v>9.0827000000000009</v>
      </c>
      <c r="Q594" s="158">
        <v>13.304600000000001</v>
      </c>
      <c r="R594" s="158">
        <v>31.0854</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44777</v>
      </c>
      <c r="E595" s="158">
        <v>55.601100000000002</v>
      </c>
      <c r="F595" s="158">
        <v>0.3009</v>
      </c>
      <c r="G595" s="158">
        <v>7.3599999999999999E-2</v>
      </c>
      <c r="H595" s="158">
        <v>2.2837000000000001</v>
      </c>
      <c r="I595" s="158">
        <v>4.2817999999999996</v>
      </c>
      <c r="J595" s="158">
        <v>10.689299999999999</v>
      </c>
      <c r="K595" s="158">
        <v>4.9669999999999996</v>
      </c>
      <c r="L595" s="158">
        <v>-3.6768000000000001</v>
      </c>
      <c r="M595" s="158">
        <v>-4.0862999999999996</v>
      </c>
      <c r="N595" s="158">
        <v>5.8722000000000003</v>
      </c>
      <c r="O595" s="158">
        <v>17.460999999999999</v>
      </c>
      <c r="P595" s="158">
        <v>9.1031999999999993</v>
      </c>
      <c r="Q595" s="158">
        <v>11.633699999999999</v>
      </c>
      <c r="R595" s="158">
        <v>27.267499999999998</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44777</v>
      </c>
      <c r="E596" s="158">
        <v>60.651400000000002</v>
      </c>
      <c r="F596" s="158">
        <v>0.30449999999999999</v>
      </c>
      <c r="G596" s="158">
        <v>8.3799999999999999E-2</v>
      </c>
      <c r="H596" s="158">
        <v>2.3079000000000001</v>
      </c>
      <c r="I596" s="158">
        <v>4.3311999999999999</v>
      </c>
      <c r="J596" s="158">
        <v>10.806100000000001</v>
      </c>
      <c r="K596" s="158">
        <v>5.2961</v>
      </c>
      <c r="L596" s="158">
        <v>-3.0752000000000002</v>
      </c>
      <c r="M596" s="158">
        <v>-3.1762999999999999</v>
      </c>
      <c r="N596" s="158">
        <v>7.2114000000000003</v>
      </c>
      <c r="O596" s="158">
        <v>18.9573</v>
      </c>
      <c r="P596" s="158">
        <v>10.2767</v>
      </c>
      <c r="Q596" s="158">
        <v>14.204000000000001</v>
      </c>
      <c r="R596" s="158">
        <v>28.878900000000002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44777</v>
      </c>
      <c r="E597" s="158">
        <v>587.35</v>
      </c>
      <c r="F597" s="158">
        <v>0.12790000000000001</v>
      </c>
      <c r="G597" s="158">
        <v>-0.32750000000000001</v>
      </c>
      <c r="H597" s="158">
        <v>2.3079999999999998</v>
      </c>
      <c r="I597" s="158">
        <v>3.2212999999999998</v>
      </c>
      <c r="J597" s="158">
        <v>8.8813999999999993</v>
      </c>
      <c r="K597" s="158">
        <v>4.7773000000000003</v>
      </c>
      <c r="L597" s="158">
        <v>-2.0005000000000002</v>
      </c>
      <c r="M597" s="158">
        <v>-4.3186</v>
      </c>
      <c r="N597" s="158">
        <v>5.7698</v>
      </c>
      <c r="O597" s="158">
        <v>17.9192</v>
      </c>
      <c r="P597" s="158">
        <v>12.277900000000001</v>
      </c>
      <c r="Q597" s="158">
        <v>19.3964</v>
      </c>
      <c r="R597" s="158">
        <v>29.533899999999999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44777</v>
      </c>
      <c r="E598" s="158">
        <v>639.82000000000005</v>
      </c>
      <c r="F598" s="158">
        <v>0.12989999999999999</v>
      </c>
      <c r="G598" s="158">
        <v>-0.32250000000000001</v>
      </c>
      <c r="H598" s="158">
        <v>2.3220999999999998</v>
      </c>
      <c r="I598" s="158">
        <v>3.2517</v>
      </c>
      <c r="J598" s="158">
        <v>8.9499999999999993</v>
      </c>
      <c r="K598" s="158">
        <v>4.9832000000000001</v>
      </c>
      <c r="L598" s="158">
        <v>-1.6463000000000001</v>
      </c>
      <c r="M598" s="158">
        <v>-3.8096000000000001</v>
      </c>
      <c r="N598" s="158">
        <v>6.5389999999999997</v>
      </c>
      <c r="O598" s="158">
        <v>18.749300000000002</v>
      </c>
      <c r="P598" s="158">
        <v>13.196400000000001</v>
      </c>
      <c r="Q598" s="158">
        <v>15.613099999999999</v>
      </c>
      <c r="R598" s="158">
        <v>30.4559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44777</v>
      </c>
      <c r="E599" s="158">
        <v>17.059999999999999</v>
      </c>
      <c r="F599" s="158">
        <v>-0.17549999999999999</v>
      </c>
      <c r="G599" s="158">
        <v>5.8700000000000002E-2</v>
      </c>
      <c r="H599" s="158">
        <v>2.9571999999999998</v>
      </c>
      <c r="I599" s="158">
        <v>3.8344</v>
      </c>
      <c r="J599" s="158">
        <v>9.6401000000000003</v>
      </c>
      <c r="K599" s="158">
        <v>10.2067</v>
      </c>
      <c r="L599" s="158">
        <v>5.3737000000000004</v>
      </c>
      <c r="M599" s="158">
        <v>3.6452</v>
      </c>
      <c r="N599" s="158">
        <v>16.769300000000001</v>
      </c>
      <c r="O599" s="158">
        <v>18.840800000000002</v>
      </c>
      <c r="P599" s="158"/>
      <c r="Q599" s="158">
        <v>13.002000000000001</v>
      </c>
      <c r="R599" s="158">
        <v>34.5749</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44777</v>
      </c>
      <c r="E600" s="158">
        <v>17.600000000000001</v>
      </c>
      <c r="F600" s="158">
        <v>-0.2268</v>
      </c>
      <c r="G600" s="158">
        <v>5.6899999999999999E-2</v>
      </c>
      <c r="H600" s="158">
        <v>2.9239999999999999</v>
      </c>
      <c r="I600" s="158">
        <v>3.8348</v>
      </c>
      <c r="J600" s="158">
        <v>9.6572999999999993</v>
      </c>
      <c r="K600" s="158">
        <v>10.344799999999999</v>
      </c>
      <c r="L600" s="158">
        <v>5.5789</v>
      </c>
      <c r="M600" s="158">
        <v>3.8961000000000001</v>
      </c>
      <c r="N600" s="158">
        <v>17.177099999999999</v>
      </c>
      <c r="O600" s="158">
        <v>19.340299999999999</v>
      </c>
      <c r="P600" s="158"/>
      <c r="Q600" s="158">
        <v>13.810700000000001</v>
      </c>
      <c r="R600" s="158">
        <v>35.189599999999999</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44777</v>
      </c>
      <c r="E601" s="158">
        <v>42.2</v>
      </c>
      <c r="F601" s="158">
        <v>0.35670000000000002</v>
      </c>
      <c r="G601" s="158">
        <v>0.33289999999999997</v>
      </c>
      <c r="H601" s="158">
        <v>2.4022999999999999</v>
      </c>
      <c r="I601" s="158">
        <v>4.2489999999999997</v>
      </c>
      <c r="J601" s="158">
        <v>11.1989</v>
      </c>
      <c r="K601" s="158">
        <v>4.6627000000000001</v>
      </c>
      <c r="L601" s="158">
        <v>-1.6775</v>
      </c>
      <c r="M601" s="158">
        <v>-2.2696000000000001</v>
      </c>
      <c r="N601" s="158">
        <v>7.3244999999999996</v>
      </c>
      <c r="O601" s="158">
        <v>16.991800000000001</v>
      </c>
      <c r="P601" s="158">
        <v>10.446899999999999</v>
      </c>
      <c r="Q601" s="158">
        <v>17.551300000000001</v>
      </c>
      <c r="R601" s="158">
        <v>25.884</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44777</v>
      </c>
      <c r="E602" s="158">
        <v>37.99</v>
      </c>
      <c r="F602" s="158">
        <v>0.36990000000000001</v>
      </c>
      <c r="G602" s="158">
        <v>0.31690000000000002</v>
      </c>
      <c r="H602" s="158">
        <v>2.3713000000000002</v>
      </c>
      <c r="I602" s="158">
        <v>4.2249999999999996</v>
      </c>
      <c r="J602" s="158">
        <v>11.081899999999999</v>
      </c>
      <c r="K602" s="158">
        <v>4.3395000000000001</v>
      </c>
      <c r="L602" s="158">
        <v>-2.2639999999999998</v>
      </c>
      <c r="M602" s="158">
        <v>-3.1362000000000001</v>
      </c>
      <c r="N602" s="158">
        <v>6.0285000000000002</v>
      </c>
      <c r="O602" s="158">
        <v>15.6044</v>
      </c>
      <c r="P602" s="158">
        <v>8.9252000000000002</v>
      </c>
      <c r="Q602" s="158">
        <v>16.172000000000001</v>
      </c>
      <c r="R602" s="158">
        <v>24.371400000000001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44777</v>
      </c>
      <c r="E603" s="158">
        <v>107.22499999999999</v>
      </c>
      <c r="F603" s="158">
        <v>0</v>
      </c>
      <c r="G603" s="158">
        <v>4.7000000000000002E-3</v>
      </c>
      <c r="H603" s="158">
        <v>2.2067000000000001</v>
      </c>
      <c r="I603" s="158">
        <v>2.9327000000000001</v>
      </c>
      <c r="J603" s="158">
        <v>9.6034000000000006</v>
      </c>
      <c r="K603" s="158">
        <v>1.5581</v>
      </c>
      <c r="L603" s="158">
        <v>-2.9988999999999999</v>
      </c>
      <c r="M603" s="158">
        <v>-0.84609999999999996</v>
      </c>
      <c r="N603" s="158">
        <v>8.6263000000000005</v>
      </c>
      <c r="O603" s="158">
        <v>25.029299999999999</v>
      </c>
      <c r="P603" s="158">
        <v>14.4641</v>
      </c>
      <c r="Q603" s="158">
        <v>17.776299999999999</v>
      </c>
      <c r="R603" s="158">
        <v>39.791400000000003</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44777</v>
      </c>
      <c r="E604" s="158">
        <v>96.537000000000006</v>
      </c>
      <c r="F604" s="158">
        <v>-4.1000000000000003E-3</v>
      </c>
      <c r="G604" s="158">
        <v>-3.0999999999999999E-3</v>
      </c>
      <c r="H604" s="158">
        <v>2.1880000000000002</v>
      </c>
      <c r="I604" s="158">
        <v>2.8849999999999998</v>
      </c>
      <c r="J604" s="158">
        <v>9.5020000000000007</v>
      </c>
      <c r="K604" s="158">
        <v>1.2555000000000001</v>
      </c>
      <c r="L604" s="158">
        <v>-3.5787</v>
      </c>
      <c r="M604" s="158">
        <v>-1.7435</v>
      </c>
      <c r="N604" s="158">
        <v>7.3349000000000002</v>
      </c>
      <c r="O604" s="158">
        <v>23.653700000000001</v>
      </c>
      <c r="P604" s="158">
        <v>13.1275</v>
      </c>
      <c r="Q604" s="158">
        <v>18.1221</v>
      </c>
      <c r="R604" s="158">
        <v>38.206800000000001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44777</v>
      </c>
      <c r="E605" s="158">
        <v>14.28</v>
      </c>
      <c r="F605" s="158">
        <v>-0.27929999999999999</v>
      </c>
      <c r="G605" s="158">
        <v>-0.34889999999999999</v>
      </c>
      <c r="H605" s="158">
        <v>2.2189999999999999</v>
      </c>
      <c r="I605" s="158">
        <v>3.6284000000000001</v>
      </c>
      <c r="J605" s="158">
        <v>9.0076000000000001</v>
      </c>
      <c r="K605" s="158">
        <v>5.4653</v>
      </c>
      <c r="L605" s="158">
        <v>-1.0395000000000001</v>
      </c>
      <c r="M605" s="158">
        <v>-2.9891000000000001</v>
      </c>
      <c r="N605" s="158">
        <v>6.0921000000000003</v>
      </c>
      <c r="O605" s="158">
        <v>15.239699999999999</v>
      </c>
      <c r="P605" s="158"/>
      <c r="Q605" s="158">
        <v>8.048</v>
      </c>
      <c r="R605" s="158">
        <v>24.048100000000002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44777</v>
      </c>
      <c r="E606" s="158">
        <v>13.2</v>
      </c>
      <c r="F606" s="158">
        <v>-0.37740000000000001</v>
      </c>
      <c r="G606" s="158">
        <v>-0.37740000000000001</v>
      </c>
      <c r="H606" s="158">
        <v>2.1671999999999998</v>
      </c>
      <c r="I606" s="158">
        <v>3.5293999999999999</v>
      </c>
      <c r="J606" s="158">
        <v>8.8210999999999995</v>
      </c>
      <c r="K606" s="158">
        <v>5.0118999999999998</v>
      </c>
      <c r="L606" s="158">
        <v>-1.9316</v>
      </c>
      <c r="M606" s="158">
        <v>-4.2785000000000002</v>
      </c>
      <c r="N606" s="158">
        <v>4.1830999999999996</v>
      </c>
      <c r="O606" s="158">
        <v>12.8323</v>
      </c>
      <c r="P606" s="158"/>
      <c r="Q606" s="158">
        <v>6.2175000000000002</v>
      </c>
      <c r="R606" s="158">
        <v>20.971699999999998</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44777</v>
      </c>
      <c r="E607" s="158">
        <v>77.22</v>
      </c>
      <c r="F607" s="158">
        <v>0.20760000000000001</v>
      </c>
      <c r="G607" s="158">
        <v>0.66479999999999995</v>
      </c>
      <c r="H607" s="158">
        <v>3.2629000000000001</v>
      </c>
      <c r="I607" s="158">
        <v>4.4359999999999999</v>
      </c>
      <c r="J607" s="158">
        <v>9.8278999999999996</v>
      </c>
      <c r="K607" s="158">
        <v>2.7682000000000002</v>
      </c>
      <c r="L607" s="158">
        <v>-8.0275999999999996</v>
      </c>
      <c r="M607" s="158">
        <v>-9.2597000000000005</v>
      </c>
      <c r="N607" s="158">
        <v>-1.5177</v>
      </c>
      <c r="O607" s="158">
        <v>17.171500000000002</v>
      </c>
      <c r="P607" s="158">
        <v>11.3635</v>
      </c>
      <c r="Q607" s="158">
        <v>13.9924</v>
      </c>
      <c r="R607" s="158">
        <v>22.641400000000001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44777</v>
      </c>
      <c r="E608" s="158">
        <v>88.24</v>
      </c>
      <c r="F608" s="158">
        <v>0.21579999999999999</v>
      </c>
      <c r="G608" s="158">
        <v>0.66159999999999997</v>
      </c>
      <c r="H608" s="158">
        <v>3.2892000000000001</v>
      </c>
      <c r="I608" s="158">
        <v>4.4755000000000003</v>
      </c>
      <c r="J608" s="158">
        <v>9.9427000000000003</v>
      </c>
      <c r="K608" s="158">
        <v>3.0962000000000001</v>
      </c>
      <c r="L608" s="158">
        <v>-7.4081999999999999</v>
      </c>
      <c r="M608" s="158">
        <v>-8.3411000000000008</v>
      </c>
      <c r="N608" s="158">
        <v>-0.2261</v>
      </c>
      <c r="O608" s="158">
        <v>18.607800000000001</v>
      </c>
      <c r="P608" s="158">
        <v>12.871700000000001</v>
      </c>
      <c r="Q608" s="158">
        <v>16.890799999999999</v>
      </c>
      <c r="R608" s="158">
        <v>24.2255</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44777</v>
      </c>
      <c r="E609" s="158">
        <v>14.3781</v>
      </c>
      <c r="F609" s="158">
        <v>1.7399999999999999E-2</v>
      </c>
      <c r="G609" s="158">
        <v>0.1114</v>
      </c>
      <c r="H609" s="158">
        <v>2.5234999999999999</v>
      </c>
      <c r="I609" s="158">
        <v>3.6692999999999998</v>
      </c>
      <c r="J609" s="158">
        <v>9.5007000000000001</v>
      </c>
      <c r="K609" s="158">
        <v>5.6567999999999996</v>
      </c>
      <c r="L609" s="158">
        <v>-2.0798999999999999</v>
      </c>
      <c r="M609" s="158">
        <v>-7.7262000000000004</v>
      </c>
      <c r="N609" s="158">
        <v>-4.4949000000000003</v>
      </c>
      <c r="O609" s="158"/>
      <c r="P609" s="158"/>
      <c r="Q609" s="158">
        <v>13.861599999999999</v>
      </c>
      <c r="R609" s="158">
        <v>21.523599999999998</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44777</v>
      </c>
      <c r="E610" s="158">
        <v>13.529400000000001</v>
      </c>
      <c r="F610" s="158">
        <v>1.11E-2</v>
      </c>
      <c r="G610" s="158">
        <v>9.3200000000000005E-2</v>
      </c>
      <c r="H610" s="158">
        <v>2.4815</v>
      </c>
      <c r="I610" s="158">
        <v>3.5855000000000001</v>
      </c>
      <c r="J610" s="158">
        <v>9.3028999999999993</v>
      </c>
      <c r="K610" s="158">
        <v>5.0803000000000003</v>
      </c>
      <c r="L610" s="158">
        <v>-3.1331000000000002</v>
      </c>
      <c r="M610" s="158">
        <v>-9.1889000000000003</v>
      </c>
      <c r="N610" s="158">
        <v>-6.5217000000000001</v>
      </c>
      <c r="O610" s="158"/>
      <c r="P610" s="158"/>
      <c r="Q610" s="158">
        <v>11.411799999999999</v>
      </c>
      <c r="R610" s="158">
        <v>18.912199999999999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44777</v>
      </c>
      <c r="E611" s="158">
        <v>27.681999999999999</v>
      </c>
      <c r="F611" s="158">
        <v>6.1400000000000003E-2</v>
      </c>
      <c r="G611" s="158">
        <v>-0.27450000000000002</v>
      </c>
      <c r="H611" s="158">
        <v>1.8814</v>
      </c>
      <c r="I611" s="158">
        <v>2.7816999999999998</v>
      </c>
      <c r="J611" s="158">
        <v>9.9512999999999998</v>
      </c>
      <c r="K611" s="158">
        <v>5.1904000000000003</v>
      </c>
      <c r="L611" s="158">
        <v>-3.5594999999999999</v>
      </c>
      <c r="M611" s="158">
        <v>-7.2506000000000004</v>
      </c>
      <c r="N611" s="158">
        <v>4.5038</v>
      </c>
      <c r="O611" s="158">
        <v>19.195699999999999</v>
      </c>
      <c r="P611" s="158">
        <v>11.9627</v>
      </c>
      <c r="Q611" s="158">
        <v>7.3513999999999999</v>
      </c>
      <c r="R611" s="158">
        <v>29.276199999999999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44777</v>
      </c>
      <c r="E612" s="158">
        <v>30.587199999999999</v>
      </c>
      <c r="F612" s="158">
        <v>6.4399999999999999E-2</v>
      </c>
      <c r="G612" s="158">
        <v>-0.2651</v>
      </c>
      <c r="H612" s="158">
        <v>1.905</v>
      </c>
      <c r="I612" s="158">
        <v>2.8233999999999999</v>
      </c>
      <c r="J612" s="158">
        <v>10.040100000000001</v>
      </c>
      <c r="K612" s="158">
        <v>5.4324000000000003</v>
      </c>
      <c r="L612" s="158">
        <v>-3.1522999999999999</v>
      </c>
      <c r="M612" s="158">
        <v>-6.6475999999999997</v>
      </c>
      <c r="N612" s="158">
        <v>5.3800999999999997</v>
      </c>
      <c r="O612" s="158">
        <v>20.1249</v>
      </c>
      <c r="P612" s="158">
        <v>12.8233</v>
      </c>
      <c r="Q612" s="158">
        <v>16.3629</v>
      </c>
      <c r="R612" s="158">
        <v>30.3032</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44777</v>
      </c>
      <c r="E613" s="158">
        <v>72.129000000000005</v>
      </c>
      <c r="F613" s="158">
        <v>8.5999999999999993E-2</v>
      </c>
      <c r="G613" s="158">
        <v>7.7700000000000005E-2</v>
      </c>
      <c r="H613" s="158">
        <v>2.1873999999999998</v>
      </c>
      <c r="I613" s="158">
        <v>3.7513999999999998</v>
      </c>
      <c r="J613" s="158">
        <v>9.8506</v>
      </c>
      <c r="K613" s="158">
        <v>4.7899000000000003</v>
      </c>
      <c r="L613" s="158">
        <v>-1.486</v>
      </c>
      <c r="M613" s="158">
        <v>0.63060000000000005</v>
      </c>
      <c r="N613" s="158">
        <v>6.3489000000000004</v>
      </c>
      <c r="O613" s="158">
        <v>19.578800000000001</v>
      </c>
      <c r="P613" s="158">
        <v>12.093400000000001</v>
      </c>
      <c r="Q613" s="158">
        <v>12.554500000000001</v>
      </c>
      <c r="R613" s="158">
        <v>29.239000000000001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44777</v>
      </c>
      <c r="E614" s="158">
        <v>81.475999999999999</v>
      </c>
      <c r="F614" s="158">
        <v>8.9700000000000002E-2</v>
      </c>
      <c r="G614" s="158">
        <v>8.8400000000000006E-2</v>
      </c>
      <c r="H614" s="158">
        <v>2.2130000000000001</v>
      </c>
      <c r="I614" s="158">
        <v>3.8043</v>
      </c>
      <c r="J614" s="158">
        <v>9.9733999999999998</v>
      </c>
      <c r="K614" s="158">
        <v>5.1412000000000004</v>
      </c>
      <c r="L614" s="158">
        <v>-0.82050000000000001</v>
      </c>
      <c r="M614" s="158">
        <v>1.6607000000000001</v>
      </c>
      <c r="N614" s="158">
        <v>7.7995999999999999</v>
      </c>
      <c r="O614" s="158">
        <v>21.142299999999999</v>
      </c>
      <c r="P614" s="158">
        <v>13.493399999999999</v>
      </c>
      <c r="Q614" s="158">
        <v>15.5726</v>
      </c>
      <c r="R614" s="158">
        <v>30.979900000000001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44777</v>
      </c>
      <c r="E615" s="158">
        <v>81.921000000000006</v>
      </c>
      <c r="F615" s="158">
        <v>4.8899999999999999E-2</v>
      </c>
      <c r="G615" s="158">
        <v>0.36759999999999998</v>
      </c>
      <c r="H615" s="158">
        <v>2.4653</v>
      </c>
      <c r="I615" s="158">
        <v>3.9369000000000001</v>
      </c>
      <c r="J615" s="158">
        <v>11.4556</v>
      </c>
      <c r="K615" s="158">
        <v>3.1816</v>
      </c>
      <c r="L615" s="158">
        <v>-3.6960000000000002</v>
      </c>
      <c r="M615" s="158">
        <v>-3.5644999999999998</v>
      </c>
      <c r="N615" s="158">
        <v>1.0409999999999999</v>
      </c>
      <c r="O615" s="158">
        <v>15.8872</v>
      </c>
      <c r="P615" s="158">
        <v>8.9323999999999995</v>
      </c>
      <c r="Q615" s="158">
        <v>13.822699999999999</v>
      </c>
      <c r="R615" s="158">
        <v>24.379300000000001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44777</v>
      </c>
      <c r="E616" s="158">
        <v>76.933999999999997</v>
      </c>
      <c r="F616" s="158">
        <v>4.5499999999999999E-2</v>
      </c>
      <c r="G616" s="158">
        <v>0.36130000000000001</v>
      </c>
      <c r="H616" s="158">
        <v>2.4502999999999999</v>
      </c>
      <c r="I616" s="158">
        <v>3.9058999999999999</v>
      </c>
      <c r="J616" s="158">
        <v>11.380699999999999</v>
      </c>
      <c r="K616" s="158">
        <v>2.9767999999999999</v>
      </c>
      <c r="L616" s="158">
        <v>-4.0674999999999999</v>
      </c>
      <c r="M616" s="158">
        <v>-4.1224999999999996</v>
      </c>
      <c r="N616" s="158">
        <v>0.26850000000000002</v>
      </c>
      <c r="O616" s="158">
        <v>15.113200000000001</v>
      </c>
      <c r="P616" s="158">
        <v>8.1989999999999998</v>
      </c>
      <c r="Q616" s="158">
        <v>13.210699999999999</v>
      </c>
      <c r="R616" s="158">
        <v>23.484200000000001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44777</v>
      </c>
      <c r="E617" s="158">
        <v>108.82640000000001</v>
      </c>
      <c r="F617" s="158">
        <v>0.1817</v>
      </c>
      <c r="G617" s="158">
        <v>0.51759999999999995</v>
      </c>
      <c r="H617" s="158">
        <v>2.7782</v>
      </c>
      <c r="I617" s="158">
        <v>4.4748000000000001</v>
      </c>
      <c r="J617" s="158">
        <v>10.5853</v>
      </c>
      <c r="K617" s="158">
        <v>5.2614999999999998</v>
      </c>
      <c r="L617" s="158">
        <v>-1.119</v>
      </c>
      <c r="M617" s="158">
        <v>-2.6387</v>
      </c>
      <c r="N617" s="158">
        <v>7.3010999999999999</v>
      </c>
      <c r="O617" s="158">
        <v>16.923999999999999</v>
      </c>
      <c r="P617" s="158">
        <v>11.8238</v>
      </c>
      <c r="Q617" s="158">
        <v>14.3741</v>
      </c>
      <c r="R617" s="158">
        <v>27.315100000000001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44777</v>
      </c>
      <c r="E618" s="158">
        <v>98.576599999999999</v>
      </c>
      <c r="F618" s="158">
        <v>0.17879999999999999</v>
      </c>
      <c r="G618" s="158">
        <v>0.50870000000000004</v>
      </c>
      <c r="H618" s="158">
        <v>2.7570999999999999</v>
      </c>
      <c r="I618" s="158">
        <v>4.4329999999999998</v>
      </c>
      <c r="J618" s="158">
        <v>10.4885</v>
      </c>
      <c r="K618" s="158">
        <v>4.9764999999999997</v>
      </c>
      <c r="L618" s="158">
        <v>-1.6822999999999999</v>
      </c>
      <c r="M618" s="158">
        <v>-3.5005999999999999</v>
      </c>
      <c r="N618" s="158">
        <v>6.0137</v>
      </c>
      <c r="O618" s="158">
        <v>15.534800000000001</v>
      </c>
      <c r="P618" s="158">
        <v>10.497</v>
      </c>
      <c r="Q618" s="158">
        <v>9.7018000000000004</v>
      </c>
      <c r="R618" s="158">
        <v>25.758700000000001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44777</v>
      </c>
      <c r="E619" s="158">
        <v>20.922499999999999</v>
      </c>
      <c r="F619" s="158">
        <v>0.21510000000000001</v>
      </c>
      <c r="G619" s="158">
        <v>7.17E-2</v>
      </c>
      <c r="H619" s="158">
        <v>2.319</v>
      </c>
      <c r="I619" s="158">
        <v>4.2237</v>
      </c>
      <c r="J619" s="158">
        <v>10.359500000000001</v>
      </c>
      <c r="K619" s="158">
        <v>5.8322000000000003</v>
      </c>
      <c r="L619" s="158">
        <v>-0.52959999999999996</v>
      </c>
      <c r="M619" s="158">
        <v>-0.60519999999999996</v>
      </c>
      <c r="N619" s="158">
        <v>8.4201999999999995</v>
      </c>
      <c r="O619" s="158">
        <v>22.452999999999999</v>
      </c>
      <c r="P619" s="158">
        <v>11.762499999999999</v>
      </c>
      <c r="Q619" s="158">
        <v>13.5806</v>
      </c>
      <c r="R619" s="158">
        <v>33.6614</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44777</v>
      </c>
      <c r="E620" s="158">
        <v>18.709099999999999</v>
      </c>
      <c r="F620" s="158">
        <v>0.21</v>
      </c>
      <c r="G620" s="158">
        <v>5.7200000000000001E-2</v>
      </c>
      <c r="H620" s="158">
        <v>2.2847</v>
      </c>
      <c r="I620" s="158">
        <v>4.1535000000000002</v>
      </c>
      <c r="J620" s="158">
        <v>10.195499999999999</v>
      </c>
      <c r="K620" s="158">
        <v>5.3630000000000004</v>
      </c>
      <c r="L620" s="158">
        <v>-1.3909</v>
      </c>
      <c r="M620" s="158">
        <v>-1.8884000000000001</v>
      </c>
      <c r="N620" s="158">
        <v>6.5766</v>
      </c>
      <c r="O620" s="158">
        <v>20.412500000000001</v>
      </c>
      <c r="P620" s="158">
        <v>9.7165999999999997</v>
      </c>
      <c r="Q620" s="158">
        <v>11.4109</v>
      </c>
      <c r="R620" s="158">
        <v>31.435400000000001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44777</v>
      </c>
      <c r="E621" s="158">
        <v>33.520000000000003</v>
      </c>
      <c r="F621" s="158">
        <v>6.8699999999999997E-2</v>
      </c>
      <c r="G621" s="158">
        <v>5.67E-2</v>
      </c>
      <c r="H621" s="158">
        <v>2.5327000000000002</v>
      </c>
      <c r="I621" s="158">
        <v>3.4823</v>
      </c>
      <c r="J621" s="158">
        <v>8.5175999999999998</v>
      </c>
      <c r="K621" s="158">
        <v>3.7995999999999999</v>
      </c>
      <c r="L621" s="158">
        <v>-2.2256</v>
      </c>
      <c r="M621" s="158">
        <v>-3.5507</v>
      </c>
      <c r="N621" s="158">
        <v>4.8909000000000002</v>
      </c>
      <c r="O621" s="158">
        <v>23.321100000000001</v>
      </c>
      <c r="P621" s="158">
        <v>16.257300000000001</v>
      </c>
      <c r="Q621" s="158">
        <v>20.095199999999998</v>
      </c>
      <c r="R621" s="158">
        <v>32.465000000000003</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44777</v>
      </c>
      <c r="E622" s="158">
        <v>30.533999999999999</v>
      </c>
      <c r="F622" s="158">
        <v>6.2300000000000001E-2</v>
      </c>
      <c r="G622" s="158">
        <v>4.5900000000000003E-2</v>
      </c>
      <c r="H622" s="158">
        <v>2.5112000000000001</v>
      </c>
      <c r="I622" s="158">
        <v>3.4350000000000001</v>
      </c>
      <c r="J622" s="158">
        <v>8.4110999999999994</v>
      </c>
      <c r="K622" s="158">
        <v>3.5085999999999999</v>
      </c>
      <c r="L622" s="158">
        <v>-2.7982</v>
      </c>
      <c r="M622" s="158">
        <v>-4.4318999999999997</v>
      </c>
      <c r="N622" s="158">
        <v>3.5998999999999999</v>
      </c>
      <c r="O622" s="158">
        <v>21.582100000000001</v>
      </c>
      <c r="P622" s="158">
        <v>14.6562</v>
      </c>
      <c r="Q622" s="158">
        <v>18.410799999999998</v>
      </c>
      <c r="R622" s="158">
        <v>30.694299999999998</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44777</v>
      </c>
      <c r="E623" s="158">
        <v>28.511299999999999</v>
      </c>
      <c r="F623" s="158">
        <v>-1.7899999999999999E-2</v>
      </c>
      <c r="G623" s="158">
        <v>0.37669999999999998</v>
      </c>
      <c r="H623" s="158">
        <v>2.5497999999999998</v>
      </c>
      <c r="I623" s="158">
        <v>3.8965999999999998</v>
      </c>
      <c r="J623" s="158">
        <v>10.577500000000001</v>
      </c>
      <c r="K623" s="158">
        <v>6.4417999999999997</v>
      </c>
      <c r="L623" s="158">
        <v>-4.7492999999999999</v>
      </c>
      <c r="M623" s="158">
        <v>-5.1910999999999996</v>
      </c>
      <c r="N623" s="158">
        <v>-0.18940000000000001</v>
      </c>
      <c r="O623" s="158">
        <v>18.179300000000001</v>
      </c>
      <c r="P623" s="158">
        <v>10.1494</v>
      </c>
      <c r="Q623" s="158">
        <v>14.9077</v>
      </c>
      <c r="R623" s="158">
        <v>28.056000000000001</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44777</v>
      </c>
      <c r="E624" s="158">
        <v>25.788900000000002</v>
      </c>
      <c r="F624" s="158">
        <v>-2.0899999999999998E-2</v>
      </c>
      <c r="G624" s="158">
        <v>0.36620000000000003</v>
      </c>
      <c r="H624" s="158">
        <v>2.5249000000000001</v>
      </c>
      <c r="I624" s="158">
        <v>3.8454999999999999</v>
      </c>
      <c r="J624" s="158">
        <v>10.457700000000001</v>
      </c>
      <c r="K624" s="158">
        <v>6.1128</v>
      </c>
      <c r="L624" s="158">
        <v>-5.3155999999999999</v>
      </c>
      <c r="M624" s="158">
        <v>-6.0427999999999997</v>
      </c>
      <c r="N624" s="158">
        <v>-1.4054</v>
      </c>
      <c r="O624" s="158">
        <v>16.6568</v>
      </c>
      <c r="P624" s="158">
        <v>8.7421000000000006</v>
      </c>
      <c r="Q624" s="158">
        <v>13.388400000000001</v>
      </c>
      <c r="R624" s="158">
        <v>26.425899999999999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44777</v>
      </c>
      <c r="E625" s="158">
        <v>22.187200000000001</v>
      </c>
      <c r="F625" s="158">
        <v>-8.8700000000000001E-2</v>
      </c>
      <c r="G625" s="158">
        <v>-0.1719</v>
      </c>
      <c r="H625" s="158">
        <v>2.4903</v>
      </c>
      <c r="I625" s="158">
        <v>3.8809</v>
      </c>
      <c r="J625" s="158">
        <v>9.6341000000000001</v>
      </c>
      <c r="K625" s="158">
        <v>3.3708</v>
      </c>
      <c r="L625" s="158">
        <v>-4.1369999999999996</v>
      </c>
      <c r="M625" s="158">
        <v>-5.6783000000000001</v>
      </c>
      <c r="N625" s="158">
        <v>5.2443999999999997</v>
      </c>
      <c r="O625" s="158">
        <v>15.8261</v>
      </c>
      <c r="P625" s="158">
        <v>9.9686000000000003</v>
      </c>
      <c r="Q625" s="158">
        <v>12.8339</v>
      </c>
      <c r="R625" s="158">
        <v>24.3888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44777</v>
      </c>
      <c r="E626" s="158">
        <v>19.797499999999999</v>
      </c>
      <c r="F626" s="158">
        <v>-9.3899999999999997E-2</v>
      </c>
      <c r="G626" s="158">
        <v>-0.18809999999999999</v>
      </c>
      <c r="H626" s="158">
        <v>2.4519000000000002</v>
      </c>
      <c r="I626" s="158">
        <v>3.8111000000000002</v>
      </c>
      <c r="J626" s="158">
        <v>9.4673999999999996</v>
      </c>
      <c r="K626" s="158">
        <v>2.8494999999999999</v>
      </c>
      <c r="L626" s="158">
        <v>-5.0776000000000003</v>
      </c>
      <c r="M626" s="158">
        <v>-7.0526999999999997</v>
      </c>
      <c r="N626" s="158">
        <v>3.2475000000000001</v>
      </c>
      <c r="O626" s="158">
        <v>13.7624</v>
      </c>
      <c r="P626" s="158">
        <v>8.0480999999999998</v>
      </c>
      <c r="Q626" s="158">
        <v>10.9024</v>
      </c>
      <c r="R626" s="158">
        <v>21.994</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44777</v>
      </c>
      <c r="E627" s="158">
        <v>77.429400000000001</v>
      </c>
      <c r="F627" s="158">
        <v>-0.22950000000000001</v>
      </c>
      <c r="G627" s="158">
        <v>-0.31900000000000001</v>
      </c>
      <c r="H627" s="158">
        <v>2.1309999999999998</v>
      </c>
      <c r="I627" s="158">
        <v>3.9649000000000001</v>
      </c>
      <c r="J627" s="158">
        <v>9.7558000000000007</v>
      </c>
      <c r="K627" s="158">
        <v>4.9101999999999997</v>
      </c>
      <c r="L627" s="158">
        <v>-0.82769999999999999</v>
      </c>
      <c r="M627" s="158">
        <v>-2.0832999999999999</v>
      </c>
      <c r="N627" s="158">
        <v>8.0146999999999995</v>
      </c>
      <c r="O627" s="158">
        <v>16.565200000000001</v>
      </c>
      <c r="P627" s="158">
        <v>4.8810000000000002</v>
      </c>
      <c r="Q627" s="158">
        <v>12.8917</v>
      </c>
      <c r="R627" s="158">
        <v>33.276600000000002</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44777</v>
      </c>
      <c r="E628" s="158">
        <v>83.316699999999997</v>
      </c>
      <c r="F628" s="158">
        <v>-0.22700000000000001</v>
      </c>
      <c r="G628" s="158">
        <v>-0.31140000000000001</v>
      </c>
      <c r="H628" s="158">
        <v>2.1492</v>
      </c>
      <c r="I628" s="158">
        <v>4.0022000000000002</v>
      </c>
      <c r="J628" s="158">
        <v>9.843</v>
      </c>
      <c r="K628" s="158">
        <v>5.1497000000000002</v>
      </c>
      <c r="L628" s="158">
        <v>-0.42820000000000003</v>
      </c>
      <c r="M628" s="158">
        <v>-1.5105</v>
      </c>
      <c r="N628" s="158">
        <v>8.8452999999999999</v>
      </c>
      <c r="O628" s="158">
        <v>17.406099999999999</v>
      </c>
      <c r="P628" s="158">
        <v>5.71</v>
      </c>
      <c r="Q628" s="158">
        <v>13.4643</v>
      </c>
      <c r="R628" s="158">
        <v>34.255600000000001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44777</v>
      </c>
      <c r="E629" s="158">
        <v>19.430800000000001</v>
      </c>
      <c r="F629" s="158">
        <v>-0.1459</v>
      </c>
      <c r="G629" s="158">
        <v>-6.1699999999999998E-2</v>
      </c>
      <c r="H629" s="158">
        <v>1.5920000000000001</v>
      </c>
      <c r="I629" s="158">
        <v>3.2328999999999999</v>
      </c>
      <c r="J629" s="158">
        <v>6.2366999999999999</v>
      </c>
      <c r="K629" s="158">
        <v>3.2663000000000002</v>
      </c>
      <c r="L629" s="158">
        <v>-1.1024</v>
      </c>
      <c r="M629" s="158">
        <v>1.7366999999999999</v>
      </c>
      <c r="N629" s="158">
        <v>11.844200000000001</v>
      </c>
      <c r="O629" s="158">
        <v>24.877400000000002</v>
      </c>
      <c r="P629" s="158"/>
      <c r="Q629" s="158">
        <v>24.4862</v>
      </c>
      <c r="R629" s="158">
        <v>29.422799999999999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44777</v>
      </c>
      <c r="E630" s="158">
        <v>18.704499999999999</v>
      </c>
      <c r="F630" s="158">
        <v>-0.15</v>
      </c>
      <c r="G630" s="158">
        <v>-7.3200000000000001E-2</v>
      </c>
      <c r="H630" s="158">
        <v>1.5654999999999999</v>
      </c>
      <c r="I630" s="158">
        <v>3.1785000000000001</v>
      </c>
      <c r="J630" s="158">
        <v>6.1128</v>
      </c>
      <c r="K630" s="158">
        <v>2.9070999999999998</v>
      </c>
      <c r="L630" s="158">
        <v>-1.7666999999999999</v>
      </c>
      <c r="M630" s="158">
        <v>0.71989999999999998</v>
      </c>
      <c r="N630" s="158">
        <v>10.368</v>
      </c>
      <c r="O630" s="158">
        <v>23.317900000000002</v>
      </c>
      <c r="P630" s="158"/>
      <c r="Q630" s="158">
        <v>22.932300000000001</v>
      </c>
      <c r="R630" s="158">
        <v>27.791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44777</v>
      </c>
      <c r="E631" s="158">
        <v>25.63</v>
      </c>
      <c r="F631" s="158">
        <v>-3.9E-2</v>
      </c>
      <c r="G631" s="158">
        <v>-0.2336</v>
      </c>
      <c r="H631" s="158">
        <v>1.6659999999999999</v>
      </c>
      <c r="I631" s="158">
        <v>2.8904000000000001</v>
      </c>
      <c r="J631" s="158">
        <v>7.4183000000000003</v>
      </c>
      <c r="K631" s="158">
        <v>2.52</v>
      </c>
      <c r="L631" s="158">
        <v>-2.9533999999999998</v>
      </c>
      <c r="M631" s="158">
        <v>0.50980000000000003</v>
      </c>
      <c r="N631" s="158">
        <v>7.3282999999999996</v>
      </c>
      <c r="O631" s="158">
        <v>21.2652</v>
      </c>
      <c r="P631" s="158">
        <v>13.571</v>
      </c>
      <c r="Q631" s="158">
        <v>15.198499999999999</v>
      </c>
      <c r="R631" s="158">
        <v>31.374500000000001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44777</v>
      </c>
      <c r="E632" s="158">
        <v>23.41</v>
      </c>
      <c r="F632" s="158">
        <v>-4.2700000000000002E-2</v>
      </c>
      <c r="G632" s="158">
        <v>-0.25559999999999999</v>
      </c>
      <c r="H632" s="158">
        <v>1.65</v>
      </c>
      <c r="I632" s="158">
        <v>2.8559000000000001</v>
      </c>
      <c r="J632" s="158">
        <v>7.2869000000000002</v>
      </c>
      <c r="K632" s="158">
        <v>2.1379000000000001</v>
      </c>
      <c r="L632" s="158">
        <v>-3.6625999999999999</v>
      </c>
      <c r="M632" s="158">
        <v>-0.55230000000000001</v>
      </c>
      <c r="N632" s="158">
        <v>5.9276</v>
      </c>
      <c r="O632" s="158">
        <v>19.6691</v>
      </c>
      <c r="P632" s="158">
        <v>11.847799999999999</v>
      </c>
      <c r="Q632" s="158">
        <v>13.6402</v>
      </c>
      <c r="R632" s="158">
        <v>29.775700000000001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44777</v>
      </c>
      <c r="E635" s="158">
        <v>226.34870000000001</v>
      </c>
      <c r="F635" s="158">
        <v>-0.45419999999999999</v>
      </c>
      <c r="G635" s="158">
        <v>-0.58919999999999995</v>
      </c>
      <c r="H635" s="158">
        <v>1.8509</v>
      </c>
      <c r="I635" s="158">
        <v>3.1676000000000002</v>
      </c>
      <c r="J635" s="158">
        <v>10.282500000000001</v>
      </c>
      <c r="K635" s="158">
        <v>2.0326</v>
      </c>
      <c r="L635" s="158">
        <v>-1.3569</v>
      </c>
      <c r="M635" s="158">
        <v>2.0371000000000001</v>
      </c>
      <c r="N635" s="158">
        <v>7.4282000000000004</v>
      </c>
      <c r="O635" s="158">
        <v>37.213799999999999</v>
      </c>
      <c r="P635" s="158">
        <v>20.698399999999999</v>
      </c>
      <c r="Q635" s="158">
        <v>14.972099999999999</v>
      </c>
      <c r="R635" s="158">
        <v>47.145499999999998</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44777</v>
      </c>
      <c r="E636" s="158">
        <v>244.5831</v>
      </c>
      <c r="F636" s="158">
        <v>-0.44940000000000002</v>
      </c>
      <c r="G636" s="158">
        <v>-0.57489999999999997</v>
      </c>
      <c r="H636" s="158">
        <v>1.8849</v>
      </c>
      <c r="I636" s="158">
        <v>3.2364000000000002</v>
      </c>
      <c r="J636" s="158">
        <v>10.4483</v>
      </c>
      <c r="K636" s="158">
        <v>2.4983</v>
      </c>
      <c r="L636" s="158">
        <v>-0.46439999999999998</v>
      </c>
      <c r="M636" s="158">
        <v>3.4807999999999999</v>
      </c>
      <c r="N636" s="158">
        <v>9.5259999999999998</v>
      </c>
      <c r="O636" s="158">
        <v>39.874400000000001</v>
      </c>
      <c r="P636" s="158">
        <v>22.3705</v>
      </c>
      <c r="Q636" s="158">
        <v>21.08</v>
      </c>
      <c r="R636" s="158">
        <v>50.133699999999997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44777</v>
      </c>
      <c r="E637" s="158">
        <v>77.760000000000005</v>
      </c>
      <c r="F637" s="158">
        <v>7.7200000000000005E-2</v>
      </c>
      <c r="G637" s="158">
        <v>0.16750000000000001</v>
      </c>
      <c r="H637" s="158">
        <v>2.2753999999999999</v>
      </c>
      <c r="I637" s="158">
        <v>3.2258</v>
      </c>
      <c r="J637" s="158">
        <v>8.6488999999999994</v>
      </c>
      <c r="K637" s="158">
        <v>5.4659000000000004</v>
      </c>
      <c r="L637" s="158">
        <v>1.3028</v>
      </c>
      <c r="M637" s="158">
        <v>-1.8676999999999999</v>
      </c>
      <c r="N637" s="158">
        <v>3.5556999999999999</v>
      </c>
      <c r="O637" s="158">
        <v>14.4145</v>
      </c>
      <c r="P637" s="158">
        <v>8.7672000000000008</v>
      </c>
      <c r="Q637" s="158">
        <v>16.249600000000001</v>
      </c>
      <c r="R637" s="158">
        <v>28.231100000000001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44777</v>
      </c>
      <c r="E638" s="158">
        <v>76.19</v>
      </c>
      <c r="F638" s="158">
        <v>7.8799999999999995E-2</v>
      </c>
      <c r="G638" s="158">
        <v>0.15770000000000001</v>
      </c>
      <c r="H638" s="158">
        <v>2.2685</v>
      </c>
      <c r="I638" s="158">
        <v>3.1964999999999999</v>
      </c>
      <c r="J638" s="158">
        <v>8.6100999999999992</v>
      </c>
      <c r="K638" s="158">
        <v>5.3220999999999998</v>
      </c>
      <c r="L638" s="158">
        <v>1.0477000000000001</v>
      </c>
      <c r="M638" s="158">
        <v>-2.2452999999999999</v>
      </c>
      <c r="N638" s="158">
        <v>3.0569000000000002</v>
      </c>
      <c r="O638" s="158">
        <v>13.8607</v>
      </c>
      <c r="P638" s="158">
        <v>8.3374000000000006</v>
      </c>
      <c r="Q638" s="158">
        <v>15.8987</v>
      </c>
      <c r="R638" s="158">
        <v>27.62</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44777</v>
      </c>
      <c r="E639" s="158">
        <v>236.68610000000001</v>
      </c>
      <c r="F639" s="158">
        <v>0.14649999999999999</v>
      </c>
      <c r="G639" s="158">
        <v>0.1386</v>
      </c>
      <c r="H639" s="158">
        <v>2.1092</v>
      </c>
      <c r="I639" s="158">
        <v>2.5059999999999998</v>
      </c>
      <c r="J639" s="158">
        <v>8.9037000000000006</v>
      </c>
      <c r="K639" s="158">
        <v>5.4257</v>
      </c>
      <c r="L639" s="158">
        <v>-7.5200000000000003E-2</v>
      </c>
      <c r="M639" s="158">
        <v>-2.2273000000000001</v>
      </c>
      <c r="N639" s="158">
        <v>6.5563000000000002</v>
      </c>
      <c r="O639" s="158">
        <v>19.534199999999998</v>
      </c>
      <c r="P639" s="158">
        <v>10.665699999999999</v>
      </c>
      <c r="Q639" s="158">
        <v>13.959199999999999</v>
      </c>
      <c r="R639" s="158">
        <v>27.764299999999999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44777</v>
      </c>
      <c r="E640" s="158">
        <v>693.68350799909695</v>
      </c>
      <c r="F640" s="158">
        <v>0.14480000000000001</v>
      </c>
      <c r="G640" s="158">
        <v>0.13350000000000001</v>
      </c>
      <c r="H640" s="158">
        <v>2.0975999999999999</v>
      </c>
      <c r="I640" s="158">
        <v>2.4834000000000001</v>
      </c>
      <c r="J640" s="158">
        <v>8.8513000000000002</v>
      </c>
      <c r="K640" s="158">
        <v>5.2808000000000002</v>
      </c>
      <c r="L640" s="158">
        <v>-0.37880000000000003</v>
      </c>
      <c r="M640" s="158">
        <v>-2.6778</v>
      </c>
      <c r="N640" s="158">
        <v>5.9035000000000002</v>
      </c>
      <c r="O640" s="158">
        <v>18.792999999999999</v>
      </c>
      <c r="P640" s="158">
        <v>9.9540000000000006</v>
      </c>
      <c r="Q640" s="158">
        <v>15.531499999999999</v>
      </c>
      <c r="R640" s="158">
        <v>26.9803</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44777</v>
      </c>
      <c r="E641" s="158">
        <v>26.706199999999999</v>
      </c>
      <c r="F641" s="158">
        <v>0.1091</v>
      </c>
      <c r="G641" s="158">
        <v>1.8279000000000001</v>
      </c>
      <c r="H641" s="158">
        <v>4.2558999999999996</v>
      </c>
      <c r="I641" s="158">
        <v>3.6945000000000001</v>
      </c>
      <c r="J641" s="158">
        <v>12.215199999999999</v>
      </c>
      <c r="K641" s="158">
        <v>6.1932</v>
      </c>
      <c r="L641" s="158">
        <v>-2.9990999999999999</v>
      </c>
      <c r="M641" s="158">
        <v>6.7470999999999997</v>
      </c>
      <c r="N641" s="158">
        <v>16.312100000000001</v>
      </c>
      <c r="O641" s="158">
        <v>27.036999999999999</v>
      </c>
      <c r="P641" s="158">
        <v>14.0662</v>
      </c>
      <c r="Q641" s="158">
        <v>14.086600000000001</v>
      </c>
      <c r="R641" s="158">
        <v>39.764899999999997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44777</v>
      </c>
      <c r="E642" s="158">
        <v>25.950399999999998</v>
      </c>
      <c r="F642" s="158">
        <v>0.1084</v>
      </c>
      <c r="G642" s="158">
        <v>1.8253999999999999</v>
      </c>
      <c r="H642" s="158">
        <v>4.2495000000000003</v>
      </c>
      <c r="I642" s="158">
        <v>3.6804999999999999</v>
      </c>
      <c r="J642" s="158">
        <v>12.182</v>
      </c>
      <c r="K642" s="158">
        <v>6.1022999999999996</v>
      </c>
      <c r="L642" s="158">
        <v>-3.1686999999999999</v>
      </c>
      <c r="M642" s="158">
        <v>6.4657999999999998</v>
      </c>
      <c r="N642" s="158">
        <v>15.904299999999999</v>
      </c>
      <c r="O642" s="158">
        <v>26.592099999999999</v>
      </c>
      <c r="P642" s="158">
        <v>13.505800000000001</v>
      </c>
      <c r="Q642" s="158">
        <v>13.649800000000001</v>
      </c>
      <c r="R642" s="158">
        <v>39.2729</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44777</v>
      </c>
      <c r="E643" s="158">
        <v>28.0442</v>
      </c>
      <c r="F643" s="158">
        <v>0.1196</v>
      </c>
      <c r="G643" s="158">
        <v>1.8367</v>
      </c>
      <c r="H643" s="158">
        <v>4.1738</v>
      </c>
      <c r="I643" s="158">
        <v>3.5253999999999999</v>
      </c>
      <c r="J643" s="158">
        <v>11.9131</v>
      </c>
      <c r="K643" s="158">
        <v>5.7039</v>
      </c>
      <c r="L643" s="158">
        <v>-3.4234</v>
      </c>
      <c r="M643" s="158">
        <v>5.6369999999999996</v>
      </c>
      <c r="N643" s="158">
        <v>14.895200000000001</v>
      </c>
      <c r="O643" s="158">
        <v>27.410900000000002</v>
      </c>
      <c r="P643" s="158">
        <v>14.753399999999999</v>
      </c>
      <c r="Q643" s="158">
        <v>15.0283</v>
      </c>
      <c r="R643" s="158">
        <v>38.597499999999997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44777</v>
      </c>
      <c r="E644" s="158">
        <v>27.2593</v>
      </c>
      <c r="F644" s="158">
        <v>0.1183</v>
      </c>
      <c r="G644" s="158">
        <v>1.8334999999999999</v>
      </c>
      <c r="H644" s="158">
        <v>4.1664000000000003</v>
      </c>
      <c r="I644" s="158">
        <v>3.5114000000000001</v>
      </c>
      <c r="J644" s="158">
        <v>11.8794</v>
      </c>
      <c r="K644" s="158">
        <v>5.6128</v>
      </c>
      <c r="L644" s="158">
        <v>-3.5888</v>
      </c>
      <c r="M644" s="158">
        <v>5.3621999999999996</v>
      </c>
      <c r="N644" s="158">
        <v>14.4964</v>
      </c>
      <c r="O644" s="158">
        <v>26.970800000000001</v>
      </c>
      <c r="P644" s="158">
        <v>14.203200000000001</v>
      </c>
      <c r="Q644" s="158">
        <v>14.585100000000001</v>
      </c>
      <c r="R644" s="158">
        <v>38.115099999999998</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44777</v>
      </c>
      <c r="E645" s="158">
        <v>28.168099999999999</v>
      </c>
      <c r="F645" s="158">
        <v>0.1198</v>
      </c>
      <c r="G645" s="158">
        <v>1.8509</v>
      </c>
      <c r="H645" s="158">
        <v>4.3124000000000002</v>
      </c>
      <c r="I645" s="158">
        <v>3.7801</v>
      </c>
      <c r="J645" s="158">
        <v>12.2034</v>
      </c>
      <c r="K645" s="158">
        <v>6.4706999999999999</v>
      </c>
      <c r="L645" s="158">
        <v>-2.5558000000000001</v>
      </c>
      <c r="M645" s="158">
        <v>7.7462</v>
      </c>
      <c r="N645" s="158">
        <v>17.262</v>
      </c>
      <c r="O645" s="158">
        <v>28.250699999999998</v>
      </c>
      <c r="P645" s="158">
        <v>15.577</v>
      </c>
      <c r="Q645" s="158">
        <v>17.720199999999998</v>
      </c>
      <c r="R645" s="158">
        <v>40.352899999999998</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44777</v>
      </c>
      <c r="E646" s="158">
        <v>26.738399999999999</v>
      </c>
      <c r="F646" s="158">
        <v>0.1183</v>
      </c>
      <c r="G646" s="158">
        <v>1.847</v>
      </c>
      <c r="H646" s="158">
        <v>4.3034999999999997</v>
      </c>
      <c r="I646" s="158">
        <v>3.7618999999999998</v>
      </c>
      <c r="J646" s="158">
        <v>12.160500000000001</v>
      </c>
      <c r="K646" s="158">
        <v>6.3503999999999996</v>
      </c>
      <c r="L646" s="158">
        <v>-2.7719</v>
      </c>
      <c r="M646" s="158">
        <v>7.3840000000000003</v>
      </c>
      <c r="N646" s="158">
        <v>16.737100000000002</v>
      </c>
      <c r="O646" s="158">
        <v>27.650200000000002</v>
      </c>
      <c r="P646" s="158">
        <v>14.821300000000001</v>
      </c>
      <c r="Q646" s="158">
        <v>16.758099999999999</v>
      </c>
      <c r="R646" s="158">
        <v>39.708100000000002</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44777</v>
      </c>
      <c r="E647" s="158">
        <v>31.5762</v>
      </c>
      <c r="F647" s="158">
        <v>-0.29709999999999998</v>
      </c>
      <c r="G647" s="158">
        <v>-0.54210000000000003</v>
      </c>
      <c r="H647" s="158">
        <v>2.0840000000000001</v>
      </c>
      <c r="I647" s="158">
        <v>3.0121000000000002</v>
      </c>
      <c r="J647" s="158">
        <v>8.0307999999999993</v>
      </c>
      <c r="K647" s="158">
        <v>1.9625999999999999</v>
      </c>
      <c r="L647" s="158">
        <v>0.1075</v>
      </c>
      <c r="M647" s="158">
        <v>-0.23880000000000001</v>
      </c>
      <c r="N647" s="158">
        <v>6.6337999999999999</v>
      </c>
      <c r="O647" s="158">
        <v>37.232300000000002</v>
      </c>
      <c r="P647" s="158">
        <v>22.2287</v>
      </c>
      <c r="Q647" s="158">
        <v>23.9864</v>
      </c>
      <c r="R647" s="158">
        <v>49.527999999999999</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44777</v>
      </c>
      <c r="E648" s="158">
        <v>30.476099999999999</v>
      </c>
      <c r="F648" s="158">
        <v>-0.29799999999999999</v>
      </c>
      <c r="G648" s="158">
        <v>-0.54559999999999997</v>
      </c>
      <c r="H648" s="158">
        <v>2.0752999999999999</v>
      </c>
      <c r="I648" s="158">
        <v>2.9946000000000002</v>
      </c>
      <c r="J648" s="158">
        <v>7.9897</v>
      </c>
      <c r="K648" s="158">
        <v>1.8473999999999999</v>
      </c>
      <c r="L648" s="158">
        <v>-0.115</v>
      </c>
      <c r="M648" s="158">
        <v>-0.57450000000000001</v>
      </c>
      <c r="N648" s="158">
        <v>6.1555999999999997</v>
      </c>
      <c r="O648" s="158">
        <v>36.5824</v>
      </c>
      <c r="P648" s="158">
        <v>21.439800000000002</v>
      </c>
      <c r="Q648" s="158">
        <v>23.167000000000002</v>
      </c>
      <c r="R648" s="158">
        <v>48.840499999999999</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44777</v>
      </c>
      <c r="E649" s="158">
        <v>16.902100000000001</v>
      </c>
      <c r="F649" s="158">
        <v>0.122</v>
      </c>
      <c r="G649" s="158">
        <v>0.32829999999999998</v>
      </c>
      <c r="H649" s="158">
        <v>2.1972999999999998</v>
      </c>
      <c r="I649" s="158">
        <v>4.1494</v>
      </c>
      <c r="J649" s="158">
        <v>7.9827000000000004</v>
      </c>
      <c r="K649" s="158">
        <v>3.6227</v>
      </c>
      <c r="L649" s="158">
        <v>-1.3460000000000001</v>
      </c>
      <c r="M649" s="158">
        <v>-1.1492</v>
      </c>
      <c r="N649" s="158">
        <v>8.7567000000000004</v>
      </c>
      <c r="O649" s="158">
        <v>20.022300000000001</v>
      </c>
      <c r="P649" s="158"/>
      <c r="Q649" s="158">
        <v>12.7958</v>
      </c>
      <c r="R649" s="158">
        <v>28.6465</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44777</v>
      </c>
      <c r="E650" s="158">
        <v>16.444299999999998</v>
      </c>
      <c r="F650" s="158">
        <v>0.1206</v>
      </c>
      <c r="G650" s="158">
        <v>0.3246</v>
      </c>
      <c r="H650" s="158">
        <v>2.1892999999999998</v>
      </c>
      <c r="I650" s="158">
        <v>4.1326000000000001</v>
      </c>
      <c r="J650" s="158">
        <v>7.9454000000000002</v>
      </c>
      <c r="K650" s="158">
        <v>3.5190000000000001</v>
      </c>
      <c r="L650" s="158">
        <v>-1.5406</v>
      </c>
      <c r="M650" s="158">
        <v>-1.4456</v>
      </c>
      <c r="N650" s="158">
        <v>8.3230000000000004</v>
      </c>
      <c r="O650" s="158">
        <v>19.447700000000001</v>
      </c>
      <c r="P650" s="158"/>
      <c r="Q650" s="158">
        <v>12.0875</v>
      </c>
      <c r="R650" s="158">
        <v>28.105399999999999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44777</v>
      </c>
      <c r="E651" s="158">
        <v>17.857900000000001</v>
      </c>
      <c r="F651" s="158">
        <v>-3.4700000000000002E-2</v>
      </c>
      <c r="G651" s="158">
        <v>-0.54020000000000001</v>
      </c>
      <c r="H651" s="158">
        <v>2.2315</v>
      </c>
      <c r="I651" s="158">
        <v>3.5228999999999999</v>
      </c>
      <c r="J651" s="158">
        <v>8.0770999999999997</v>
      </c>
      <c r="K651" s="158">
        <v>3.6652999999999998</v>
      </c>
      <c r="L651" s="158">
        <v>-3.56</v>
      </c>
      <c r="M651" s="158">
        <v>-3.8708999999999998</v>
      </c>
      <c r="N651" s="158">
        <v>4.2991999999999999</v>
      </c>
      <c r="O651" s="158">
        <v>20.786300000000001</v>
      </c>
      <c r="P651" s="158"/>
      <c r="Q651" s="158">
        <v>15.3849</v>
      </c>
      <c r="R651" s="158">
        <v>30.888100000000001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44777</v>
      </c>
      <c r="E652" s="158">
        <v>17.3796</v>
      </c>
      <c r="F652" s="158">
        <v>-3.5700000000000003E-2</v>
      </c>
      <c r="G652" s="158">
        <v>-0.54359999999999997</v>
      </c>
      <c r="H652" s="158">
        <v>2.2233000000000001</v>
      </c>
      <c r="I652" s="158">
        <v>3.5066999999999999</v>
      </c>
      <c r="J652" s="158">
        <v>8.0397999999999996</v>
      </c>
      <c r="K652" s="158">
        <v>3.5628000000000002</v>
      </c>
      <c r="L652" s="158">
        <v>-3.7488000000000001</v>
      </c>
      <c r="M652" s="158">
        <v>-4.157</v>
      </c>
      <c r="N652" s="158">
        <v>3.8847</v>
      </c>
      <c r="O652" s="158">
        <v>20.181999999999999</v>
      </c>
      <c r="P652" s="158"/>
      <c r="Q652" s="158">
        <v>14.6144</v>
      </c>
      <c r="R652" s="158">
        <v>30.322199999999999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44777</v>
      </c>
      <c r="E654" s="158">
        <v>63.263800000000003</v>
      </c>
      <c r="F654" s="158">
        <v>-0.33260000000000001</v>
      </c>
      <c r="G654" s="158">
        <v>5.8799999999999998E-2</v>
      </c>
      <c r="H654" s="158">
        <v>2.9619</v>
      </c>
      <c r="I654" s="158">
        <v>4.8859000000000004</v>
      </c>
      <c r="J654" s="158">
        <v>9.0593000000000004</v>
      </c>
      <c r="K654" s="158">
        <v>6.1753</v>
      </c>
      <c r="L654" s="158">
        <v>4.9596999999999998</v>
      </c>
      <c r="M654" s="158">
        <v>3.9579</v>
      </c>
      <c r="N654" s="158">
        <v>12.7721</v>
      </c>
      <c r="O654" s="158">
        <v>37.456499999999998</v>
      </c>
      <c r="P654" s="158">
        <v>23.7395</v>
      </c>
      <c r="Q654" s="158">
        <v>24.6937</v>
      </c>
      <c r="R654" s="158">
        <v>44.263800000000003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44777</v>
      </c>
      <c r="E655" s="158">
        <v>61.1477</v>
      </c>
      <c r="F655" s="158">
        <v>-0.33360000000000001</v>
      </c>
      <c r="G655" s="158">
        <v>5.5500000000000001E-2</v>
      </c>
      <c r="H655" s="158">
        <v>2.9540000000000002</v>
      </c>
      <c r="I655" s="158">
        <v>4.8697999999999997</v>
      </c>
      <c r="J655" s="158">
        <v>9.0223999999999993</v>
      </c>
      <c r="K655" s="158">
        <v>6.0693000000000001</v>
      </c>
      <c r="L655" s="158">
        <v>4.7538999999999998</v>
      </c>
      <c r="M655" s="158">
        <v>3.6486000000000001</v>
      </c>
      <c r="N655" s="158">
        <v>12.324400000000001</v>
      </c>
      <c r="O655" s="158">
        <v>36.842500000000001</v>
      </c>
      <c r="P655" s="158">
        <v>23.045000000000002</v>
      </c>
      <c r="Q655" s="158">
        <v>24.187200000000001</v>
      </c>
      <c r="R655" s="158">
        <v>43.653500000000001</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44777</v>
      </c>
      <c r="E656" s="158">
        <v>16.2362</v>
      </c>
      <c r="F656" s="158">
        <v>4.19E-2</v>
      </c>
      <c r="G656" s="158">
        <v>-8.3099999999999993E-2</v>
      </c>
      <c r="H656" s="158">
        <v>2.0977999999999999</v>
      </c>
      <c r="I656" s="158">
        <v>2.9986999999999999</v>
      </c>
      <c r="J656" s="158">
        <v>8.3902000000000001</v>
      </c>
      <c r="K656" s="158">
        <v>4.1931000000000003</v>
      </c>
      <c r="L656" s="158">
        <v>-1.7375</v>
      </c>
      <c r="M656" s="158">
        <v>-3.8567</v>
      </c>
      <c r="N656" s="158">
        <v>6.8818000000000001</v>
      </c>
      <c r="O656" s="158">
        <v>17.2501</v>
      </c>
      <c r="P656" s="158"/>
      <c r="Q656" s="158">
        <v>14.7346</v>
      </c>
      <c r="R656" s="158">
        <v>19.946000000000002</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44777</v>
      </c>
      <c r="E657" s="158">
        <v>15.193099999999999</v>
      </c>
      <c r="F657" s="158">
        <v>3.7499999999999999E-2</v>
      </c>
      <c r="G657" s="158">
        <v>-9.7299999999999998E-2</v>
      </c>
      <c r="H657" s="158">
        <v>2.0636999999999999</v>
      </c>
      <c r="I657" s="158">
        <v>2.9293999999999998</v>
      </c>
      <c r="J657" s="158">
        <v>8.2276000000000007</v>
      </c>
      <c r="K657" s="158">
        <v>3.722</v>
      </c>
      <c r="L657" s="158">
        <v>-2.6126999999999998</v>
      </c>
      <c r="M657" s="158">
        <v>-5.1475</v>
      </c>
      <c r="N657" s="158">
        <v>4.9798</v>
      </c>
      <c r="O657" s="158">
        <v>15.0999</v>
      </c>
      <c r="P657" s="158"/>
      <c r="Q657" s="158">
        <v>12.594200000000001</v>
      </c>
      <c r="R657" s="158">
        <v>17.787299999999998</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44777</v>
      </c>
      <c r="E658" s="158">
        <v>149.0728</v>
      </c>
      <c r="F658" s="158">
        <v>-7.0900000000000005E-2</v>
      </c>
      <c r="G658" s="158">
        <v>-6.7599999999999993E-2</v>
      </c>
      <c r="H658" s="158">
        <v>2.4279000000000002</v>
      </c>
      <c r="I658" s="158">
        <v>3.8578000000000001</v>
      </c>
      <c r="J658" s="158">
        <v>9.8604000000000003</v>
      </c>
      <c r="K658" s="158">
        <v>6.1455000000000002</v>
      </c>
      <c r="L658" s="158">
        <v>-0.25769999999999998</v>
      </c>
      <c r="M658" s="158">
        <v>-0.78239999999999998</v>
      </c>
      <c r="N658" s="158">
        <v>7.7706999999999997</v>
      </c>
      <c r="O658" s="158">
        <v>16.881</v>
      </c>
      <c r="P658" s="158">
        <v>8.1964000000000006</v>
      </c>
      <c r="Q658" s="158">
        <v>15.0692</v>
      </c>
      <c r="R658" s="158">
        <v>28.823399999999999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44777</v>
      </c>
      <c r="E659" s="158">
        <v>155.33179999999999</v>
      </c>
      <c r="F659" s="158">
        <v>-6.9000000000000006E-2</v>
      </c>
      <c r="G659" s="158">
        <v>-6.2199999999999998E-2</v>
      </c>
      <c r="H659" s="158">
        <v>2.4409000000000001</v>
      </c>
      <c r="I659" s="158">
        <v>3.8841000000000001</v>
      </c>
      <c r="J659" s="158">
        <v>9.9220000000000006</v>
      </c>
      <c r="K659" s="158">
        <v>6.3223000000000003</v>
      </c>
      <c r="L659" s="158">
        <v>7.1999999999999995E-2</v>
      </c>
      <c r="M659" s="158">
        <v>-0.31909999999999999</v>
      </c>
      <c r="N659" s="158">
        <v>8.3695000000000004</v>
      </c>
      <c r="O659" s="158">
        <v>17.440999999999999</v>
      </c>
      <c r="P659" s="158">
        <v>8.7418999999999993</v>
      </c>
      <c r="Q659" s="158">
        <v>12.854900000000001</v>
      </c>
      <c r="R659" s="158">
        <v>29.508199999999999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44777</v>
      </c>
      <c r="E660" s="158">
        <v>19.192299999999999</v>
      </c>
      <c r="F660" s="158">
        <v>-0.2235</v>
      </c>
      <c r="G660" s="158">
        <v>0.7026</v>
      </c>
      <c r="H660" s="158">
        <v>2.8388</v>
      </c>
      <c r="I660" s="158">
        <v>4.1871</v>
      </c>
      <c r="J660" s="158">
        <v>10.7973</v>
      </c>
      <c r="K660" s="158">
        <v>2.0985999999999998</v>
      </c>
      <c r="L660" s="158">
        <v>-0.90200000000000002</v>
      </c>
      <c r="M660" s="158">
        <v>0.60489999999999999</v>
      </c>
      <c r="N660" s="158">
        <v>9.2469999999999999</v>
      </c>
      <c r="O660" s="158">
        <v>28.9238</v>
      </c>
      <c r="P660" s="158">
        <v>8.7982999999999993</v>
      </c>
      <c r="Q660" s="158">
        <v>12.0893</v>
      </c>
      <c r="R660" s="158">
        <v>54.6083</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44777</v>
      </c>
      <c r="E661" s="158">
        <v>18.736899999999999</v>
      </c>
      <c r="F661" s="158">
        <v>-0.22420000000000001</v>
      </c>
      <c r="G661" s="158">
        <v>0.70030000000000003</v>
      </c>
      <c r="H661" s="158">
        <v>2.8353000000000002</v>
      </c>
      <c r="I661" s="158">
        <v>4.1795</v>
      </c>
      <c r="J661" s="158">
        <v>10.7807</v>
      </c>
      <c r="K661" s="158">
        <v>2.0545</v>
      </c>
      <c r="L661" s="158">
        <v>-0.97770000000000001</v>
      </c>
      <c r="M661" s="158">
        <v>0.48430000000000001</v>
      </c>
      <c r="N661" s="158">
        <v>9.0704999999999991</v>
      </c>
      <c r="O661" s="158">
        <v>28.7212</v>
      </c>
      <c r="P661" s="158">
        <v>8.5137999999999998</v>
      </c>
      <c r="Q661" s="158">
        <v>11.6191</v>
      </c>
      <c r="R661" s="158">
        <v>54.363199999999999</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44777</v>
      </c>
      <c r="E662" s="158">
        <v>16.521599999999999</v>
      </c>
      <c r="F662" s="158">
        <v>-0.26140000000000002</v>
      </c>
      <c r="G662" s="158">
        <v>0.66110000000000002</v>
      </c>
      <c r="H662" s="158">
        <v>2.7105000000000001</v>
      </c>
      <c r="I662" s="158">
        <v>4.0579999999999998</v>
      </c>
      <c r="J662" s="158">
        <v>10.691599999999999</v>
      </c>
      <c r="K662" s="158">
        <v>2.2572000000000001</v>
      </c>
      <c r="L662" s="158">
        <v>-0.76819999999999999</v>
      </c>
      <c r="M662" s="158">
        <v>0.92979999999999996</v>
      </c>
      <c r="N662" s="158">
        <v>9.7838999999999992</v>
      </c>
      <c r="O662" s="158">
        <v>29.879100000000001</v>
      </c>
      <c r="P662" s="158">
        <v>9.2446999999999999</v>
      </c>
      <c r="Q662" s="158">
        <v>9.8063000000000002</v>
      </c>
      <c r="R662" s="158">
        <v>55.758800000000001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44777</v>
      </c>
      <c r="E663" s="158">
        <v>16.211300000000001</v>
      </c>
      <c r="F663" s="158">
        <v>-0.2621</v>
      </c>
      <c r="G663" s="158">
        <v>0.66</v>
      </c>
      <c r="H663" s="158">
        <v>2.7078000000000002</v>
      </c>
      <c r="I663" s="158">
        <v>4.0533000000000001</v>
      </c>
      <c r="J663" s="158">
        <v>10.6808</v>
      </c>
      <c r="K663" s="158">
        <v>2.2284999999999999</v>
      </c>
      <c r="L663" s="158">
        <v>-0.81740000000000002</v>
      </c>
      <c r="M663" s="158">
        <v>0.85170000000000001</v>
      </c>
      <c r="N663" s="158">
        <v>9.6684999999999999</v>
      </c>
      <c r="O663" s="158">
        <v>29.733699999999999</v>
      </c>
      <c r="P663" s="158">
        <v>8.8984000000000005</v>
      </c>
      <c r="Q663" s="158">
        <v>9.4191000000000003</v>
      </c>
      <c r="R663" s="158">
        <v>55.598199999999999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44777</v>
      </c>
      <c r="E664" s="158">
        <v>16.2895</v>
      </c>
      <c r="F664" s="158">
        <v>-0.1061</v>
      </c>
      <c r="G664" s="158">
        <v>0.78759999999999997</v>
      </c>
      <c r="H664" s="158">
        <v>3.0707</v>
      </c>
      <c r="I664" s="158">
        <v>4.2521000000000004</v>
      </c>
      <c r="J664" s="158">
        <v>10.9223</v>
      </c>
      <c r="K664" s="158">
        <v>1.7216</v>
      </c>
      <c r="L664" s="158">
        <v>-1.0124</v>
      </c>
      <c r="M664" s="158">
        <v>2.76E-2</v>
      </c>
      <c r="N664" s="158">
        <v>8.4297000000000004</v>
      </c>
      <c r="O664" s="158">
        <v>30.782499999999999</v>
      </c>
      <c r="P664" s="158">
        <v>10.334099999999999</v>
      </c>
      <c r="Q664" s="158">
        <v>10.071199999999999</v>
      </c>
      <c r="R664" s="158">
        <v>56.816000000000003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44777</v>
      </c>
      <c r="E665" s="158">
        <v>15.944800000000001</v>
      </c>
      <c r="F665" s="158">
        <v>-0.10589999999999999</v>
      </c>
      <c r="G665" s="158">
        <v>0.7863</v>
      </c>
      <c r="H665" s="158">
        <v>3.0678000000000001</v>
      </c>
      <c r="I665" s="158">
        <v>4.2450000000000001</v>
      </c>
      <c r="J665" s="158">
        <v>10.9057</v>
      </c>
      <c r="K665" s="158">
        <v>1.6732</v>
      </c>
      <c r="L665" s="158">
        <v>-1.1169</v>
      </c>
      <c r="M665" s="158">
        <v>-0.1265</v>
      </c>
      <c r="N665" s="158">
        <v>8.2111000000000001</v>
      </c>
      <c r="O665" s="158">
        <v>30.432500000000001</v>
      </c>
      <c r="P665" s="158">
        <v>9.8777000000000008</v>
      </c>
      <c r="Q665" s="158">
        <v>9.6091999999999995</v>
      </c>
      <c r="R665" s="158">
        <v>56.4392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44777</v>
      </c>
      <c r="E666" s="158">
        <v>15.606299999999999</v>
      </c>
      <c r="F666" s="158">
        <v>-9.2799999999999994E-2</v>
      </c>
      <c r="G666" s="158">
        <v>0.62280000000000002</v>
      </c>
      <c r="H666" s="158">
        <v>2.5152000000000001</v>
      </c>
      <c r="I666" s="158">
        <v>3.8073999999999999</v>
      </c>
      <c r="J666" s="158">
        <v>10.6586</v>
      </c>
      <c r="K666" s="158">
        <v>2.0867</v>
      </c>
      <c r="L666" s="158">
        <v>-0.73839999999999995</v>
      </c>
      <c r="M666" s="158">
        <v>-4.8000000000000001E-2</v>
      </c>
      <c r="N666" s="158">
        <v>9.2349999999999994</v>
      </c>
      <c r="O666" s="158">
        <v>31.097799999999999</v>
      </c>
      <c r="P666" s="158"/>
      <c r="Q666" s="158">
        <v>9.6071000000000009</v>
      </c>
      <c r="R666" s="158">
        <v>58.096400000000003</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44777</v>
      </c>
      <c r="E667" s="158">
        <v>14.997199999999999</v>
      </c>
      <c r="F667" s="158">
        <v>-9.2600000000000002E-2</v>
      </c>
      <c r="G667" s="158">
        <v>0.622</v>
      </c>
      <c r="H667" s="158">
        <v>2.512</v>
      </c>
      <c r="I667" s="158">
        <v>3.8005</v>
      </c>
      <c r="J667" s="158">
        <v>10.642899999999999</v>
      </c>
      <c r="K667" s="158">
        <v>2.0411999999999999</v>
      </c>
      <c r="L667" s="158">
        <v>-0.85089999999999999</v>
      </c>
      <c r="M667" s="158">
        <v>-0.20760000000000001</v>
      </c>
      <c r="N667" s="158">
        <v>9.0119000000000007</v>
      </c>
      <c r="O667" s="158">
        <v>30.7776</v>
      </c>
      <c r="P667" s="158"/>
      <c r="Q667" s="158">
        <v>8.7114999999999991</v>
      </c>
      <c r="R667" s="158">
        <v>57.739400000000003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44777</v>
      </c>
      <c r="E668" s="158">
        <v>22.412199999999999</v>
      </c>
      <c r="F668" s="158">
        <v>-0.17369999999999999</v>
      </c>
      <c r="G668" s="158">
        <v>-0.1052</v>
      </c>
      <c r="H668" s="158">
        <v>2.0861999999999998</v>
      </c>
      <c r="I668" s="158">
        <v>4.1295000000000002</v>
      </c>
      <c r="J668" s="158">
        <v>9.7861999999999991</v>
      </c>
      <c r="K668" s="158">
        <v>5.2443</v>
      </c>
      <c r="L668" s="158">
        <v>1.0678000000000001</v>
      </c>
      <c r="M668" s="158">
        <v>0.24779999999999999</v>
      </c>
      <c r="N668" s="158">
        <v>8.5152999999999999</v>
      </c>
      <c r="O668" s="158">
        <v>20.6187</v>
      </c>
      <c r="P668" s="158">
        <v>11.454499999999999</v>
      </c>
      <c r="Q668" s="158">
        <v>11.5814</v>
      </c>
      <c r="R668" s="158">
        <v>29.956700000000001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44777</v>
      </c>
      <c r="E669" s="158">
        <v>21.8888</v>
      </c>
      <c r="F669" s="158">
        <v>-0.17469999999999999</v>
      </c>
      <c r="G669" s="158">
        <v>-0.1082</v>
      </c>
      <c r="H669" s="158">
        <v>2.0790000000000002</v>
      </c>
      <c r="I669" s="158">
        <v>4.1148999999999996</v>
      </c>
      <c r="J669" s="158">
        <v>9.7530000000000001</v>
      </c>
      <c r="K669" s="158">
        <v>5.1501999999999999</v>
      </c>
      <c r="L669" s="158">
        <v>1.0390999999999999</v>
      </c>
      <c r="M669" s="158">
        <v>0.12809999999999999</v>
      </c>
      <c r="N669" s="158">
        <v>8.2896000000000001</v>
      </c>
      <c r="O669" s="158">
        <v>20.402799999999999</v>
      </c>
      <c r="P669" s="158">
        <v>11.1739</v>
      </c>
      <c r="Q669" s="158">
        <v>11.2239</v>
      </c>
      <c r="R669" s="158">
        <v>29.8065</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44777</v>
      </c>
      <c r="E670" s="158">
        <v>24.438199999999998</v>
      </c>
      <c r="F670" s="158">
        <v>-0.19520000000000001</v>
      </c>
      <c r="G670" s="158">
        <v>-0.1046</v>
      </c>
      <c r="H670" s="158">
        <v>2.2385999999999999</v>
      </c>
      <c r="I670" s="158">
        <v>4.0326000000000004</v>
      </c>
      <c r="J670" s="158">
        <v>9.7980999999999998</v>
      </c>
      <c r="K670" s="158">
        <v>5.3525</v>
      </c>
      <c r="L670" s="158">
        <v>0.99929999999999997</v>
      </c>
      <c r="M670" s="158">
        <v>9.7500000000000003E-2</v>
      </c>
      <c r="N670" s="158">
        <v>8.7524999999999995</v>
      </c>
      <c r="O670" s="158">
        <v>20.81</v>
      </c>
      <c r="P670" s="158">
        <v>12.2012</v>
      </c>
      <c r="Q670" s="158">
        <v>15.0457</v>
      </c>
      <c r="R670" s="158">
        <v>29.525600000000001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44777</v>
      </c>
      <c r="E671" s="158">
        <v>23.855699999999999</v>
      </c>
      <c r="F671" s="158">
        <v>-0.1958</v>
      </c>
      <c r="G671" s="158">
        <v>-0.10589999999999999</v>
      </c>
      <c r="H671" s="158">
        <v>2.2353999999999998</v>
      </c>
      <c r="I671" s="158">
        <v>4.0256999999999996</v>
      </c>
      <c r="J671" s="158">
        <v>9.7818000000000005</v>
      </c>
      <c r="K671" s="158">
        <v>5.3049999999999997</v>
      </c>
      <c r="L671" s="158">
        <v>0.90559999999999996</v>
      </c>
      <c r="M671" s="158">
        <v>-4.1099999999999998E-2</v>
      </c>
      <c r="N671" s="158">
        <v>8.5524000000000004</v>
      </c>
      <c r="O671" s="158">
        <v>20.574100000000001</v>
      </c>
      <c r="P671" s="158">
        <v>11.7743</v>
      </c>
      <c r="Q671" s="158">
        <v>14.6112</v>
      </c>
      <c r="R671" s="158">
        <v>29.301100000000002</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44777</v>
      </c>
      <c r="E672" s="158">
        <v>16.369299999999999</v>
      </c>
      <c r="F672" s="158">
        <v>-4.4600000000000001E-2</v>
      </c>
      <c r="G672" s="158">
        <v>0.84460000000000002</v>
      </c>
      <c r="H672" s="158">
        <v>3.3010999999999999</v>
      </c>
      <c r="I672" s="158">
        <v>4.3061999999999996</v>
      </c>
      <c r="J672" s="158">
        <v>11.380800000000001</v>
      </c>
      <c r="K672" s="158">
        <v>4.7561</v>
      </c>
      <c r="L672" s="158">
        <v>2.1886999999999999</v>
      </c>
      <c r="M672" s="158">
        <v>4.0370999999999997</v>
      </c>
      <c r="N672" s="158">
        <v>14.2645</v>
      </c>
      <c r="O672" s="158">
        <v>30.308399999999999</v>
      </c>
      <c r="P672" s="158"/>
      <c r="Q672" s="158">
        <v>11.978</v>
      </c>
      <c r="R672" s="158">
        <v>55.255899999999997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44777</v>
      </c>
      <c r="E673" s="158">
        <v>15.952999999999999</v>
      </c>
      <c r="F673" s="158">
        <v>-4.5100000000000001E-2</v>
      </c>
      <c r="G673" s="158">
        <v>0.84130000000000005</v>
      </c>
      <c r="H673" s="158">
        <v>3.2930999999999999</v>
      </c>
      <c r="I673" s="158">
        <v>4.2904999999999998</v>
      </c>
      <c r="J673" s="158">
        <v>11.343</v>
      </c>
      <c r="K673" s="158">
        <v>4.6509999999999998</v>
      </c>
      <c r="L673" s="158">
        <v>2.0659000000000001</v>
      </c>
      <c r="M673" s="158">
        <v>3.8066</v>
      </c>
      <c r="N673" s="158">
        <v>13.8979</v>
      </c>
      <c r="O673" s="158">
        <v>29.993600000000001</v>
      </c>
      <c r="P673" s="158"/>
      <c r="Q673" s="158">
        <v>11.3178</v>
      </c>
      <c r="R673" s="158">
        <v>54.856299999999997</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44777</v>
      </c>
      <c r="E674" s="158">
        <v>18.677900000000001</v>
      </c>
      <c r="F674" s="158">
        <v>-6.4699999999999994E-2</v>
      </c>
      <c r="G674" s="158">
        <v>0.80359999999999998</v>
      </c>
      <c r="H674" s="158">
        <v>3.2892999999999999</v>
      </c>
      <c r="I674" s="158">
        <v>4.3498999999999999</v>
      </c>
      <c r="J674" s="158">
        <v>11.3271</v>
      </c>
      <c r="K674" s="158">
        <v>4.6421999999999999</v>
      </c>
      <c r="L674" s="158">
        <v>1.6285000000000001</v>
      </c>
      <c r="M674" s="158">
        <v>3.4260000000000002</v>
      </c>
      <c r="N674" s="158">
        <v>14.335100000000001</v>
      </c>
      <c r="O674" s="158">
        <v>30.062899999999999</v>
      </c>
      <c r="P674" s="158"/>
      <c r="Q674" s="158">
        <v>16.4543</v>
      </c>
      <c r="R674" s="158">
        <v>54.771799999999999</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44777</v>
      </c>
      <c r="E675" s="158">
        <v>18.4407</v>
      </c>
      <c r="F675" s="158">
        <v>-6.4500000000000002E-2</v>
      </c>
      <c r="G675" s="158">
        <v>0.80300000000000005</v>
      </c>
      <c r="H675" s="158">
        <v>3.2873000000000001</v>
      </c>
      <c r="I675" s="158">
        <v>4.3456999999999999</v>
      </c>
      <c r="J675" s="158">
        <v>11.316599999999999</v>
      </c>
      <c r="K675" s="158">
        <v>4.6109</v>
      </c>
      <c r="L675" s="158">
        <v>1.5709</v>
      </c>
      <c r="M675" s="158">
        <v>3.3353000000000002</v>
      </c>
      <c r="N675" s="158">
        <v>14.171200000000001</v>
      </c>
      <c r="O675" s="158">
        <v>29.7425</v>
      </c>
      <c r="P675" s="158"/>
      <c r="Q675" s="158">
        <v>16.091899999999999</v>
      </c>
      <c r="R675" s="158">
        <v>54.423000000000002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44777</v>
      </c>
      <c r="E680" s="158">
        <v>344.83280000000002</v>
      </c>
      <c r="F680" s="158">
        <v>-0.15989999999999999</v>
      </c>
      <c r="G680" s="158">
        <v>-0.2172</v>
      </c>
      <c r="H680" s="158">
        <v>1.9879</v>
      </c>
      <c r="I680" s="158">
        <v>3.0945</v>
      </c>
      <c r="J680" s="158">
        <v>9.1257000000000001</v>
      </c>
      <c r="K680" s="158">
        <v>5.1158999999999999</v>
      </c>
      <c r="L680" s="158">
        <v>-1.8613999999999999</v>
      </c>
      <c r="M680" s="158">
        <v>-2.1501000000000001</v>
      </c>
      <c r="N680" s="158">
        <v>9.0174000000000003</v>
      </c>
      <c r="O680" s="158">
        <v>19.977399999999999</v>
      </c>
      <c r="P680" s="158">
        <v>11.386100000000001</v>
      </c>
      <c r="Q680" s="158">
        <v>15.6174</v>
      </c>
      <c r="R680" s="158">
        <v>30.173300000000001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44777</v>
      </c>
      <c r="E681" s="158">
        <v>494.62448510974701</v>
      </c>
      <c r="F681" s="158">
        <v>-0.16159999999999999</v>
      </c>
      <c r="G681" s="158">
        <v>-0.22220000000000001</v>
      </c>
      <c r="H681" s="158">
        <v>1.9759</v>
      </c>
      <c r="I681" s="158">
        <v>3.0701000000000001</v>
      </c>
      <c r="J681" s="158">
        <v>9.0677000000000003</v>
      </c>
      <c r="K681" s="158">
        <v>4.9470999999999998</v>
      </c>
      <c r="L681" s="158">
        <v>-2.1595</v>
      </c>
      <c r="M681" s="158">
        <v>-2.5870000000000002</v>
      </c>
      <c r="N681" s="158">
        <v>8.3869000000000007</v>
      </c>
      <c r="O681" s="158">
        <v>19.349900000000002</v>
      </c>
      <c r="P681" s="158">
        <v>10.746499999999999</v>
      </c>
      <c r="Q681" s="158">
        <v>15.9499</v>
      </c>
      <c r="R681" s="158">
        <v>29.4603</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44777</v>
      </c>
      <c r="E682" s="158">
        <v>31.246300000000002</v>
      </c>
      <c r="F682" s="158">
        <v>0.14419999999999999</v>
      </c>
      <c r="G682" s="158">
        <v>0.20780000000000001</v>
      </c>
      <c r="H682" s="158">
        <v>2.7403</v>
      </c>
      <c r="I682" s="158">
        <v>4.3185000000000002</v>
      </c>
      <c r="J682" s="158">
        <v>10.647500000000001</v>
      </c>
      <c r="K682" s="158">
        <v>6.0444000000000004</v>
      </c>
      <c r="L682" s="158">
        <v>-0.28239999999999998</v>
      </c>
      <c r="M682" s="158">
        <v>-0.67859999999999998</v>
      </c>
      <c r="N682" s="158">
        <v>9.2497000000000007</v>
      </c>
      <c r="O682" s="158">
        <v>19.159500000000001</v>
      </c>
      <c r="P682" s="158">
        <v>12.949</v>
      </c>
      <c r="Q682" s="158">
        <v>15.6976</v>
      </c>
      <c r="R682" s="158">
        <v>29.279800000000002</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44777</v>
      </c>
      <c r="E683" s="158">
        <v>28.2316</v>
      </c>
      <c r="F683" s="158">
        <v>0.14080000000000001</v>
      </c>
      <c r="G683" s="158">
        <v>0.19800000000000001</v>
      </c>
      <c r="H683" s="158">
        <v>2.7164000000000001</v>
      </c>
      <c r="I683" s="158">
        <v>4.2694999999999999</v>
      </c>
      <c r="J683" s="158">
        <v>10.533099999999999</v>
      </c>
      <c r="K683" s="158">
        <v>5.7180999999999997</v>
      </c>
      <c r="L683" s="158">
        <v>-0.89929999999999999</v>
      </c>
      <c r="M683" s="158">
        <v>-1.605</v>
      </c>
      <c r="N683" s="158">
        <v>7.9020000000000001</v>
      </c>
      <c r="O683" s="158">
        <v>17.547599999999999</v>
      </c>
      <c r="P683" s="158">
        <v>11.4527</v>
      </c>
      <c r="Q683" s="158">
        <v>14.205</v>
      </c>
      <c r="R683" s="158">
        <v>27.6313</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44777</v>
      </c>
      <c r="E684" s="158">
        <v>118.1</v>
      </c>
      <c r="F684" s="158">
        <v>9.3200000000000005E-2</v>
      </c>
      <c r="G684" s="158">
        <v>6.7799999999999999E-2</v>
      </c>
      <c r="H684" s="158">
        <v>1.2517</v>
      </c>
      <c r="I684" s="158">
        <v>2.3752</v>
      </c>
      <c r="J684" s="158">
        <v>6.0715000000000003</v>
      </c>
      <c r="K684" s="158">
        <v>1.2950999999999999</v>
      </c>
      <c r="L684" s="158">
        <v>-2.8622999999999998</v>
      </c>
      <c r="M684" s="158">
        <v>-3.5287999999999999</v>
      </c>
      <c r="N684" s="158">
        <v>2.2422</v>
      </c>
      <c r="O684" s="158">
        <v>15.363799999999999</v>
      </c>
      <c r="P684" s="158">
        <v>10.1541</v>
      </c>
      <c r="Q684" s="158">
        <v>12.3345</v>
      </c>
      <c r="R684" s="158">
        <v>20.2818</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44777</v>
      </c>
      <c r="E685" s="158">
        <v>167.684214374074</v>
      </c>
      <c r="F685" s="158">
        <v>9.06E-2</v>
      </c>
      <c r="G685" s="158">
        <v>6.3399999999999998E-2</v>
      </c>
      <c r="H685" s="158">
        <v>1.2377</v>
      </c>
      <c r="I685" s="158">
        <v>2.3450000000000002</v>
      </c>
      <c r="J685" s="158">
        <v>6.01</v>
      </c>
      <c r="K685" s="158">
        <v>1.1265000000000001</v>
      </c>
      <c r="L685" s="158">
        <v>-3.1657999999999999</v>
      </c>
      <c r="M685" s="158">
        <v>-4.016</v>
      </c>
      <c r="N685" s="158">
        <v>1.5263</v>
      </c>
      <c r="O685" s="158">
        <v>14.55</v>
      </c>
      <c r="P685" s="158">
        <v>9.4079999999999995</v>
      </c>
      <c r="Q685" s="158">
        <v>11.288399999999999</v>
      </c>
      <c r="R685" s="158">
        <v>19.502800000000001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44777</v>
      </c>
      <c r="E686" s="158">
        <v>41.55</v>
      </c>
      <c r="F686" s="158">
        <v>0.26540000000000002</v>
      </c>
      <c r="G686" s="158">
        <v>0.5323</v>
      </c>
      <c r="H686" s="158">
        <v>2.8975</v>
      </c>
      <c r="I686" s="158">
        <v>4.1614000000000004</v>
      </c>
      <c r="J686" s="158">
        <v>9.8625000000000007</v>
      </c>
      <c r="K686" s="158">
        <v>4.6599000000000004</v>
      </c>
      <c r="L686" s="158">
        <v>-0.3836</v>
      </c>
      <c r="M686" s="158">
        <v>-3.4394999999999998</v>
      </c>
      <c r="N686" s="158">
        <v>6.6752000000000002</v>
      </c>
      <c r="O686" s="158">
        <v>21.619800000000001</v>
      </c>
      <c r="P686" s="158">
        <v>12.8743</v>
      </c>
      <c r="Q686" s="158">
        <v>14.3498</v>
      </c>
      <c r="R686" s="158">
        <v>28.995999999999999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44777</v>
      </c>
      <c r="E687" s="158">
        <v>43.95</v>
      </c>
      <c r="F687" s="158">
        <v>0.27379999999999999</v>
      </c>
      <c r="G687" s="158">
        <v>0.52610000000000001</v>
      </c>
      <c r="H687" s="158">
        <v>2.9274</v>
      </c>
      <c r="I687" s="158">
        <v>4.1962999999999999</v>
      </c>
      <c r="J687" s="158">
        <v>9.9574999999999996</v>
      </c>
      <c r="K687" s="158">
        <v>4.8925999999999998</v>
      </c>
      <c r="L687" s="158">
        <v>6.83E-2</v>
      </c>
      <c r="M687" s="158">
        <v>-2.83</v>
      </c>
      <c r="N687" s="158">
        <v>7.5098000000000003</v>
      </c>
      <c r="O687" s="158">
        <v>22.3444</v>
      </c>
      <c r="P687" s="158">
        <v>13.4955</v>
      </c>
      <c r="Q687" s="158">
        <v>13.4193</v>
      </c>
      <c r="R687" s="158">
        <v>29.864999999999998</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44777</v>
      </c>
      <c r="E698" s="158">
        <v>152.52010000000001</v>
      </c>
      <c r="F698" s="158">
        <v>-1.4E-2</v>
      </c>
      <c r="G698" s="158">
        <v>0.2414</v>
      </c>
      <c r="H698" s="158">
        <v>2.4609999999999999</v>
      </c>
      <c r="I698" s="158">
        <v>3.5055000000000001</v>
      </c>
      <c r="J698" s="158">
        <v>9.8292999999999999</v>
      </c>
      <c r="K698" s="158">
        <v>4.9927000000000001</v>
      </c>
      <c r="L698" s="158">
        <v>-4.5533999999999999</v>
      </c>
      <c r="M698" s="158">
        <v>-5.2961</v>
      </c>
      <c r="N698" s="158">
        <v>2.8130999999999999</v>
      </c>
      <c r="O698" s="158">
        <v>21.3109</v>
      </c>
      <c r="P698" s="158">
        <v>12.4552</v>
      </c>
      <c r="Q698" s="158">
        <v>14.2554</v>
      </c>
      <c r="R698" s="158">
        <v>28.982299999999999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44777</v>
      </c>
      <c r="E699" s="158">
        <v>140.41380000000001</v>
      </c>
      <c r="F699" s="158">
        <v>-1.6799999999999999E-2</v>
      </c>
      <c r="G699" s="158">
        <v>0.2331</v>
      </c>
      <c r="H699" s="158">
        <v>2.4413999999999998</v>
      </c>
      <c r="I699" s="158">
        <v>3.4653999999999998</v>
      </c>
      <c r="J699" s="158">
        <v>9.7330000000000005</v>
      </c>
      <c r="K699" s="158">
        <v>4.7386999999999997</v>
      </c>
      <c r="L699" s="158">
        <v>-5.0109000000000004</v>
      </c>
      <c r="M699" s="158">
        <v>-6.0153999999999996</v>
      </c>
      <c r="N699" s="158">
        <v>1.8104</v>
      </c>
      <c r="O699" s="158">
        <v>20.160399999999999</v>
      </c>
      <c r="P699" s="158">
        <v>11.4381</v>
      </c>
      <c r="Q699" s="158">
        <v>11.712</v>
      </c>
      <c r="R699" s="158">
        <v>27.7562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44777</v>
      </c>
      <c r="E700" s="158">
        <v>224.711393258492</v>
      </c>
      <c r="F700" s="158">
        <v>0.1371</v>
      </c>
      <c r="G700" s="158">
        <v>5.7799999999999997E-2</v>
      </c>
      <c r="H700" s="158">
        <v>2.4925999999999999</v>
      </c>
      <c r="I700" s="158">
        <v>3.6583999999999999</v>
      </c>
      <c r="J700" s="158">
        <v>9.6957000000000004</v>
      </c>
      <c r="K700" s="158">
        <v>4.3201000000000001</v>
      </c>
      <c r="L700" s="158">
        <v>-2.6490999999999998</v>
      </c>
      <c r="M700" s="158">
        <v>-3.8193000000000001</v>
      </c>
      <c r="N700" s="158">
        <v>4.4566999999999997</v>
      </c>
      <c r="O700" s="158">
        <v>15.7547</v>
      </c>
      <c r="P700" s="158">
        <v>9.6489999999999991</v>
      </c>
      <c r="Q700" s="158">
        <v>17.4329</v>
      </c>
      <c r="R700" s="158">
        <v>25.296199999999999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5.0106086956521752E-2</v>
      </c>
      <c r="G701" s="160">
        <v>0.23620434782608693</v>
      </c>
      <c r="H701" s="160">
        <v>2.530922608695652</v>
      </c>
      <c r="I701" s="160">
        <v>3.7425547826086945</v>
      </c>
      <c r="J701" s="160">
        <v>9.8144026086956568</v>
      </c>
      <c r="K701" s="160">
        <v>4.3136486956521738</v>
      </c>
      <c r="L701" s="160">
        <v>-1.8400652173913041</v>
      </c>
      <c r="M701" s="160">
        <v>-2.0922539130434794</v>
      </c>
      <c r="N701" s="160">
        <v>6.063808695652174</v>
      </c>
      <c r="O701" s="160">
        <v>21.547011504424781</v>
      </c>
      <c r="P701" s="160">
        <v>11.863364835164836</v>
      </c>
      <c r="Q701" s="160">
        <v>14.764470434782611</v>
      </c>
      <c r="R701" s="160">
        <v>32.171130434782604</v>
      </c>
    </row>
    <row r="702" spans="1:34" x14ac:dyDescent="0.3">
      <c r="A702" s="159" t="s">
        <v>407</v>
      </c>
      <c r="B702" s="154"/>
      <c r="C702" s="154"/>
      <c r="D702" s="154"/>
      <c r="E702" s="154"/>
      <c r="F702" s="160">
        <v>4.9500000000000002E-2</v>
      </c>
      <c r="G702" s="160">
        <v>7.17E-2</v>
      </c>
      <c r="H702" s="160">
        <v>2.3818999999999999</v>
      </c>
      <c r="I702" s="160">
        <v>3.8073999999999999</v>
      </c>
      <c r="J702" s="160">
        <v>9.8292999999999999</v>
      </c>
      <c r="K702" s="160">
        <v>4.6338999999999997</v>
      </c>
      <c r="L702" s="160">
        <v>-2.0798999999999999</v>
      </c>
      <c r="M702" s="160">
        <v>-2.6387</v>
      </c>
      <c r="N702" s="160">
        <v>6.5389999999999997</v>
      </c>
      <c r="O702" s="160">
        <v>20.022300000000001</v>
      </c>
      <c r="P702" s="160">
        <v>11.386100000000001</v>
      </c>
      <c r="Q702" s="160">
        <v>14.3498</v>
      </c>
      <c r="R702" s="160">
        <v>29.802900000000001</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44777</v>
      </c>
      <c r="E705" s="158">
        <v>33.657699999999998</v>
      </c>
      <c r="F705" s="158">
        <v>0.1714</v>
      </c>
      <c r="G705" s="158">
        <v>4.99E-2</v>
      </c>
      <c r="H705" s="158">
        <v>1.8692</v>
      </c>
      <c r="I705" s="158">
        <v>2.9967999999999999</v>
      </c>
      <c r="J705" s="158">
        <v>6.6660000000000004</v>
      </c>
      <c r="K705" s="158">
        <v>2.7086000000000001</v>
      </c>
      <c r="L705" s="158">
        <v>-0.95430000000000004</v>
      </c>
      <c r="M705" s="158">
        <v>-1.2405999999999999</v>
      </c>
      <c r="N705" s="158">
        <v>3.6711999999999998</v>
      </c>
      <c r="O705" s="158">
        <v>15.567600000000001</v>
      </c>
      <c r="P705" s="158">
        <v>9.3726000000000003</v>
      </c>
      <c r="Q705" s="158">
        <v>11.395099999999999</v>
      </c>
      <c r="R705" s="158">
        <v>19.317900000000002</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44777</v>
      </c>
      <c r="E706" s="158">
        <v>36.119700000000002</v>
      </c>
      <c r="F706" s="158">
        <v>0.1736</v>
      </c>
      <c r="G706" s="158">
        <v>5.7099999999999998E-2</v>
      </c>
      <c r="H706" s="158">
        <v>1.8863000000000001</v>
      </c>
      <c r="I706" s="158">
        <v>3.0318999999999998</v>
      </c>
      <c r="J706" s="158">
        <v>6.7411000000000003</v>
      </c>
      <c r="K706" s="158">
        <v>2.9142000000000001</v>
      </c>
      <c r="L706" s="158">
        <v>-0.57779999999999998</v>
      </c>
      <c r="M706" s="158">
        <v>-0.65210000000000001</v>
      </c>
      <c r="N706" s="158">
        <v>4.5472000000000001</v>
      </c>
      <c r="O706" s="158">
        <v>16.6311</v>
      </c>
      <c r="P706" s="158">
        <v>10.307600000000001</v>
      </c>
      <c r="Q706" s="158">
        <v>12.6746</v>
      </c>
      <c r="R706" s="158">
        <v>20.475100000000001</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44777</v>
      </c>
      <c r="E707" s="158">
        <v>117.0719</v>
      </c>
      <c r="F707" s="158">
        <v>0.1711</v>
      </c>
      <c r="G707" s="158">
        <v>0.29010000000000002</v>
      </c>
      <c r="H707" s="158">
        <v>2.0743999999999998</v>
      </c>
      <c r="I707" s="158">
        <v>2.8334000000000001</v>
      </c>
      <c r="J707" s="158">
        <v>7.2500999999999998</v>
      </c>
      <c r="K707" s="158">
        <v>4.5282999999999998</v>
      </c>
      <c r="L707" s="158">
        <v>-1.4754</v>
      </c>
      <c r="M707" s="158">
        <v>-3.9868999999999999</v>
      </c>
      <c r="N707" s="158">
        <v>3.9453</v>
      </c>
      <c r="O707" s="158">
        <v>14.608700000000001</v>
      </c>
      <c r="P707" s="158">
        <v>8.1071000000000009</v>
      </c>
      <c r="Q707" s="158">
        <v>14.0707</v>
      </c>
      <c r="R707" s="158">
        <v>27.475999999999999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44777</v>
      </c>
      <c r="E708" s="158">
        <v>122.5384</v>
      </c>
      <c r="F708" s="158">
        <v>0.17249999999999999</v>
      </c>
      <c r="G708" s="158">
        <v>0.29420000000000002</v>
      </c>
      <c r="H708" s="158">
        <v>2.0842999999999998</v>
      </c>
      <c r="I708" s="158">
        <v>2.8531</v>
      </c>
      <c r="J708" s="158">
        <v>7.2957999999999998</v>
      </c>
      <c r="K708" s="158">
        <v>4.6574</v>
      </c>
      <c r="L708" s="158">
        <v>-1.2423</v>
      </c>
      <c r="M708" s="158">
        <v>-3.6471</v>
      </c>
      <c r="N708" s="158">
        <v>4.4389000000000003</v>
      </c>
      <c r="O708" s="158">
        <v>15.2837</v>
      </c>
      <c r="P708" s="158">
        <v>8.6783999999999999</v>
      </c>
      <c r="Q708" s="158">
        <v>11.8095</v>
      </c>
      <c r="R708" s="158">
        <v>28.151199999999999</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44777</v>
      </c>
      <c r="E709" s="158">
        <v>78.817099999999996</v>
      </c>
      <c r="F709" s="158">
        <v>0.1507</v>
      </c>
      <c r="G709" s="158">
        <v>0.24729999999999999</v>
      </c>
      <c r="H709" s="158">
        <v>1.5094000000000001</v>
      </c>
      <c r="I709" s="158">
        <v>2.0522999999999998</v>
      </c>
      <c r="J709" s="158">
        <v>5.0286</v>
      </c>
      <c r="K709" s="158">
        <v>3.3624000000000001</v>
      </c>
      <c r="L709" s="158">
        <v>-0.30609999999999998</v>
      </c>
      <c r="M709" s="158">
        <v>-1.6972</v>
      </c>
      <c r="N709" s="158">
        <v>5.4790000000000001</v>
      </c>
      <c r="O709" s="158">
        <v>10.8728</v>
      </c>
      <c r="P709" s="158">
        <v>7.0012999999999996</v>
      </c>
      <c r="Q709" s="158">
        <v>11.680999999999999</v>
      </c>
      <c r="R709" s="158">
        <v>24.6113</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44777</v>
      </c>
      <c r="E710" s="158">
        <v>83.202500000000001</v>
      </c>
      <c r="F710" s="158">
        <v>0.15179999999999999</v>
      </c>
      <c r="G710" s="158">
        <v>0.25040000000000001</v>
      </c>
      <c r="H710" s="158">
        <v>1.5168999999999999</v>
      </c>
      <c r="I710" s="158">
        <v>2.0669</v>
      </c>
      <c r="J710" s="158">
        <v>5.0620000000000003</v>
      </c>
      <c r="K710" s="158">
        <v>3.4596</v>
      </c>
      <c r="L710" s="158">
        <v>-0.1085</v>
      </c>
      <c r="M710" s="158">
        <v>-1.3943000000000001</v>
      </c>
      <c r="N710" s="158">
        <v>5.9269999999999996</v>
      </c>
      <c r="O710" s="158">
        <v>11.489100000000001</v>
      </c>
      <c r="P710" s="158">
        <v>7.6264000000000003</v>
      </c>
      <c r="Q710" s="158">
        <v>10.3817</v>
      </c>
      <c r="R710" s="158">
        <v>25.2379</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44776</v>
      </c>
      <c r="E711" s="158">
        <v>26.273399999999999</v>
      </c>
      <c r="F711" s="158">
        <v>-2.1299999999999999E-2</v>
      </c>
      <c r="G711" s="158">
        <v>0.84209999999999996</v>
      </c>
      <c r="H711" s="158">
        <v>2.9683000000000002</v>
      </c>
      <c r="I711" s="158">
        <v>3.8412999999999999</v>
      </c>
      <c r="J711" s="158">
        <v>9.5492000000000008</v>
      </c>
      <c r="K711" s="158">
        <v>1.7009000000000001</v>
      </c>
      <c r="L711" s="158">
        <v>-3.9784999999999999</v>
      </c>
      <c r="M711" s="158">
        <v>-4.0923999999999996</v>
      </c>
      <c r="N711" s="158">
        <v>3.0604</v>
      </c>
      <c r="O711" s="158">
        <v>15.345599999999999</v>
      </c>
      <c r="P711" s="158">
        <v>9.1074999999999999</v>
      </c>
      <c r="Q711" s="158">
        <v>12.396699999999999</v>
      </c>
      <c r="R711" s="158">
        <v>23.372299999999999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44776</v>
      </c>
      <c r="E712" s="158">
        <v>26.938700000000001</v>
      </c>
      <c r="F712" s="158">
        <v>-2.0400000000000001E-2</v>
      </c>
      <c r="G712" s="158">
        <v>0.84719999999999995</v>
      </c>
      <c r="H712" s="158">
        <v>2.9754999999999998</v>
      </c>
      <c r="I712" s="158">
        <v>3.8555999999999999</v>
      </c>
      <c r="J712" s="158">
        <v>9.5853000000000002</v>
      </c>
      <c r="K712" s="158">
        <v>1.7929999999999999</v>
      </c>
      <c r="L712" s="158">
        <v>-3.8098999999999998</v>
      </c>
      <c r="M712" s="158">
        <v>-3.8388</v>
      </c>
      <c r="N712" s="158">
        <v>3.4249999999999998</v>
      </c>
      <c r="O712" s="158">
        <v>15.7545</v>
      </c>
      <c r="P712" s="158">
        <v>9.4612999999999996</v>
      </c>
      <c r="Q712" s="158">
        <v>12.737299999999999</v>
      </c>
      <c r="R712" s="158">
        <v>23.808499999999999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44776</v>
      </c>
      <c r="E713" s="158">
        <v>24.0578</v>
      </c>
      <c r="F713" s="158">
        <v>-2.87E-2</v>
      </c>
      <c r="G713" s="158">
        <v>0.71250000000000002</v>
      </c>
      <c r="H713" s="158">
        <v>2.4538000000000002</v>
      </c>
      <c r="I713" s="158">
        <v>3.1917</v>
      </c>
      <c r="J713" s="158">
        <v>7.8327</v>
      </c>
      <c r="K713" s="158">
        <v>1.4177</v>
      </c>
      <c r="L713" s="158">
        <v>-3.1934</v>
      </c>
      <c r="M713" s="158">
        <v>-3.3148</v>
      </c>
      <c r="N713" s="158">
        <v>2.6859999999999999</v>
      </c>
      <c r="O713" s="158">
        <v>13.4132</v>
      </c>
      <c r="P713" s="158">
        <v>8.3056000000000001</v>
      </c>
      <c r="Q713" s="158">
        <v>11.2051</v>
      </c>
      <c r="R713" s="158">
        <v>19.025500000000001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44776</v>
      </c>
      <c r="E714" s="158">
        <v>24.848299999999998</v>
      </c>
      <c r="F714" s="158">
        <v>-2.7E-2</v>
      </c>
      <c r="G714" s="158">
        <v>0.72109999999999996</v>
      </c>
      <c r="H714" s="158">
        <v>2.4659</v>
      </c>
      <c r="I714" s="158">
        <v>3.2159</v>
      </c>
      <c r="J714" s="158">
        <v>7.8916000000000004</v>
      </c>
      <c r="K714" s="158">
        <v>1.5717000000000001</v>
      </c>
      <c r="L714" s="158">
        <v>-2.8976000000000002</v>
      </c>
      <c r="M714" s="158">
        <v>-2.8696000000000002</v>
      </c>
      <c r="N714" s="158">
        <v>3.3098999999999998</v>
      </c>
      <c r="O714" s="158">
        <v>14.1035</v>
      </c>
      <c r="P714" s="158">
        <v>8.8302999999999994</v>
      </c>
      <c r="Q714" s="158">
        <v>11.6409</v>
      </c>
      <c r="R714" s="158">
        <v>19.736799999999999</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44777</v>
      </c>
      <c r="E715" s="158">
        <v>14.9308</v>
      </c>
      <c r="F715" s="158">
        <v>-0.61109999999999998</v>
      </c>
      <c r="G715" s="158">
        <v>-0.70689999999999997</v>
      </c>
      <c r="H715" s="158">
        <v>1.3384</v>
      </c>
      <c r="I715" s="158">
        <v>2.6743000000000001</v>
      </c>
      <c r="J715" s="158">
        <v>9.7619000000000007</v>
      </c>
      <c r="K715" s="158">
        <v>3.7755000000000001</v>
      </c>
      <c r="L715" s="158">
        <v>4.6923000000000004</v>
      </c>
      <c r="M715" s="158">
        <v>9.8902999999999999</v>
      </c>
      <c r="N715" s="158">
        <v>23.5809</v>
      </c>
      <c r="O715" s="158">
        <v>13.418100000000001</v>
      </c>
      <c r="P715" s="158"/>
      <c r="Q715" s="158">
        <v>10.2669</v>
      </c>
      <c r="R715" s="158">
        <v>40.579300000000003</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44777</v>
      </c>
      <c r="E716" s="158">
        <v>14.932</v>
      </c>
      <c r="F716" s="158">
        <v>-0.61170000000000002</v>
      </c>
      <c r="G716" s="158">
        <v>-0.70689999999999997</v>
      </c>
      <c r="H716" s="158">
        <v>1.339</v>
      </c>
      <c r="I716" s="158">
        <v>2.6741000000000001</v>
      </c>
      <c r="J716" s="158">
        <v>9.7626000000000008</v>
      </c>
      <c r="K716" s="158">
        <v>3.778</v>
      </c>
      <c r="L716" s="158">
        <v>4.6978</v>
      </c>
      <c r="M716" s="158">
        <v>9.8984000000000005</v>
      </c>
      <c r="N716" s="158">
        <v>23.591899999999999</v>
      </c>
      <c r="O716" s="158">
        <v>13.421099999999999</v>
      </c>
      <c r="P716" s="158"/>
      <c r="Q716" s="158">
        <v>10.269</v>
      </c>
      <c r="R716" s="158">
        <v>40.585900000000002</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44777</v>
      </c>
      <c r="E717" s="158">
        <v>17.169899999999998</v>
      </c>
      <c r="F717" s="158">
        <v>0.27979999999999999</v>
      </c>
      <c r="G717" s="158">
        <v>0.22359999999999999</v>
      </c>
      <c r="H717" s="158">
        <v>2.5472999999999999</v>
      </c>
      <c r="I717" s="158">
        <v>3.0594000000000001</v>
      </c>
      <c r="J717" s="158">
        <v>8.2433999999999994</v>
      </c>
      <c r="K717" s="158">
        <v>4.7590000000000003</v>
      </c>
      <c r="L717" s="158">
        <v>0.14760000000000001</v>
      </c>
      <c r="M717" s="158">
        <v>0.26219999999999999</v>
      </c>
      <c r="N717" s="158">
        <v>11.1623</v>
      </c>
      <c r="O717" s="158"/>
      <c r="P717" s="158"/>
      <c r="Q717" s="158">
        <v>24.7881</v>
      </c>
      <c r="R717" s="158">
        <v>36.306699999999999</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44777</v>
      </c>
      <c r="E718" s="158">
        <v>17.556000000000001</v>
      </c>
      <c r="F718" s="158">
        <v>0.28160000000000002</v>
      </c>
      <c r="G718" s="158">
        <v>0.22950000000000001</v>
      </c>
      <c r="H718" s="158">
        <v>2.5575000000000001</v>
      </c>
      <c r="I718" s="158">
        <v>3.0880999999999998</v>
      </c>
      <c r="J718" s="158">
        <v>8.3175000000000008</v>
      </c>
      <c r="K718" s="158">
        <v>4.9836999999999998</v>
      </c>
      <c r="L718" s="158">
        <v>0.56479999999999997</v>
      </c>
      <c r="M718" s="158">
        <v>0.92269999999999996</v>
      </c>
      <c r="N718" s="158">
        <v>12.169600000000001</v>
      </c>
      <c r="O718" s="158"/>
      <c r="P718" s="158"/>
      <c r="Q718" s="158">
        <v>25.930099999999999</v>
      </c>
      <c r="R718" s="158">
        <v>37.586799999999997</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44777</v>
      </c>
      <c r="E719" s="158">
        <v>97.882300000000001</v>
      </c>
      <c r="F719" s="158">
        <v>0.4607</v>
      </c>
      <c r="G719" s="158">
        <v>0.40200000000000002</v>
      </c>
      <c r="H719" s="158">
        <v>2.3774999999999999</v>
      </c>
      <c r="I719" s="158">
        <v>3.9439000000000002</v>
      </c>
      <c r="J719" s="158">
        <v>9.2962000000000007</v>
      </c>
      <c r="K719" s="158">
        <v>4.7015000000000002</v>
      </c>
      <c r="L719" s="158">
        <v>-1.8743000000000001</v>
      </c>
      <c r="M719" s="158">
        <v>-3.2715000000000001</v>
      </c>
      <c r="N719" s="158">
        <v>5.6981000000000002</v>
      </c>
      <c r="O719" s="158">
        <v>15.9199</v>
      </c>
      <c r="P719" s="158">
        <v>9.9335000000000004</v>
      </c>
      <c r="Q719" s="158">
        <v>13.0176</v>
      </c>
      <c r="R719" s="158">
        <v>27.999600000000001</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44777</v>
      </c>
      <c r="E720" s="158">
        <v>101.62430000000001</v>
      </c>
      <c r="F720" s="158">
        <v>0.46160000000000001</v>
      </c>
      <c r="G720" s="158">
        <v>0.40460000000000002</v>
      </c>
      <c r="H720" s="158">
        <v>2.383</v>
      </c>
      <c r="I720" s="158">
        <v>3.9546999999999999</v>
      </c>
      <c r="J720" s="158">
        <v>9.3208000000000002</v>
      </c>
      <c r="K720" s="158">
        <v>4.7735000000000003</v>
      </c>
      <c r="L720" s="158">
        <v>-1.7414000000000001</v>
      </c>
      <c r="M720" s="158">
        <v>-3.0663999999999998</v>
      </c>
      <c r="N720" s="158">
        <v>5.9974999999999996</v>
      </c>
      <c r="O720" s="158">
        <v>16.303699999999999</v>
      </c>
      <c r="P720" s="158">
        <v>10.3141</v>
      </c>
      <c r="Q720" s="158">
        <v>11.4994</v>
      </c>
      <c r="R720" s="158">
        <v>28.417400000000001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44777</v>
      </c>
      <c r="E721" s="158">
        <v>129.26519999999999</v>
      </c>
      <c r="F721" s="158">
        <v>0.23219999999999999</v>
      </c>
      <c r="G721" s="158">
        <v>2.0299999999999999E-2</v>
      </c>
      <c r="H721" s="158">
        <v>1.9265000000000001</v>
      </c>
      <c r="I721" s="158">
        <v>2.7787999999999999</v>
      </c>
      <c r="J721" s="158">
        <v>7.1935000000000002</v>
      </c>
      <c r="K721" s="158">
        <v>3.7408999999999999</v>
      </c>
      <c r="L721" s="158">
        <v>-1.7609999999999999</v>
      </c>
      <c r="M721" s="158">
        <v>-1.9917</v>
      </c>
      <c r="N721" s="158">
        <v>6.7485999999999997</v>
      </c>
      <c r="O721" s="158">
        <v>24.45</v>
      </c>
      <c r="P721" s="158">
        <v>13.2204</v>
      </c>
      <c r="Q721" s="158">
        <v>14.7164</v>
      </c>
      <c r="R721" s="158">
        <v>34.835799999999999</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44777</v>
      </c>
      <c r="E722" s="158">
        <v>133.33600000000001</v>
      </c>
      <c r="F722" s="158">
        <v>0.23599999999999999</v>
      </c>
      <c r="G722" s="158">
        <v>3.1699999999999999E-2</v>
      </c>
      <c r="H722" s="158">
        <v>1.9530000000000001</v>
      </c>
      <c r="I722" s="158">
        <v>2.8325999999999998</v>
      </c>
      <c r="J722" s="158">
        <v>7.319</v>
      </c>
      <c r="K722" s="158">
        <v>4.1013999999999999</v>
      </c>
      <c r="L722" s="158">
        <v>-1.0869</v>
      </c>
      <c r="M722" s="158">
        <v>-0.9738</v>
      </c>
      <c r="N722" s="158">
        <v>8.0853999999999999</v>
      </c>
      <c r="O722" s="158">
        <v>25.0976</v>
      </c>
      <c r="P722" s="158">
        <v>13.7898</v>
      </c>
      <c r="Q722" s="158">
        <v>14.970800000000001</v>
      </c>
      <c r="R722" s="158">
        <v>35.920900000000003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44777</v>
      </c>
      <c r="E723" s="158">
        <v>32.750999999999998</v>
      </c>
      <c r="F723" s="158">
        <v>5.4699999999999999E-2</v>
      </c>
      <c r="G723" s="158">
        <v>3.5099999999999999E-2</v>
      </c>
      <c r="H723" s="158">
        <v>1.7033</v>
      </c>
      <c r="I723" s="158">
        <v>2.5655000000000001</v>
      </c>
      <c r="J723" s="158">
        <v>6.9686000000000003</v>
      </c>
      <c r="K723" s="158">
        <v>4.016</v>
      </c>
      <c r="L723" s="158">
        <v>-1.8452999999999999</v>
      </c>
      <c r="M723" s="158">
        <v>-2.2189000000000001</v>
      </c>
      <c r="N723" s="158">
        <v>3.1377999999999999</v>
      </c>
      <c r="O723" s="158">
        <v>13.178599999999999</v>
      </c>
      <c r="P723" s="158">
        <v>7.9217000000000004</v>
      </c>
      <c r="Q723" s="158">
        <v>9.8798999999999992</v>
      </c>
      <c r="R723" s="158">
        <v>18.638100000000001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44777</v>
      </c>
      <c r="E724" s="158">
        <v>30.949200000000001</v>
      </c>
      <c r="F724" s="158">
        <v>5.2699999999999997E-2</v>
      </c>
      <c r="G724" s="158">
        <v>2.9700000000000001E-2</v>
      </c>
      <c r="H724" s="158">
        <v>1.6901999999999999</v>
      </c>
      <c r="I724" s="158">
        <v>2.5394999999999999</v>
      </c>
      <c r="J724" s="158">
        <v>6.9061000000000003</v>
      </c>
      <c r="K724" s="158">
        <v>3.8243</v>
      </c>
      <c r="L724" s="158">
        <v>-2.1901000000000002</v>
      </c>
      <c r="M724" s="158">
        <v>-2.7454999999999998</v>
      </c>
      <c r="N724" s="158">
        <v>2.3679000000000001</v>
      </c>
      <c r="O724" s="158">
        <v>12.263999999999999</v>
      </c>
      <c r="P724" s="158">
        <v>7.0689000000000002</v>
      </c>
      <c r="Q724" s="158">
        <v>9.4710999999999999</v>
      </c>
      <c r="R724" s="158">
        <v>17.699200000000001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44777</v>
      </c>
      <c r="E725" s="158">
        <v>15.442399999999999</v>
      </c>
      <c r="F725" s="158">
        <v>0.52659999999999996</v>
      </c>
      <c r="G725" s="158">
        <v>0.57310000000000005</v>
      </c>
      <c r="H725" s="158">
        <v>3.3281999999999998</v>
      </c>
      <c r="I725" s="158">
        <v>3.5005999999999999</v>
      </c>
      <c r="J725" s="158">
        <v>12.0411</v>
      </c>
      <c r="K725" s="158">
        <v>1.3233999999999999</v>
      </c>
      <c r="L725" s="158">
        <v>-0.3543</v>
      </c>
      <c r="M725" s="158">
        <v>-1.8576999999999999</v>
      </c>
      <c r="N725" s="158">
        <v>5.7176999999999998</v>
      </c>
      <c r="O725" s="158">
        <v>17.772500000000001</v>
      </c>
      <c r="P725" s="158"/>
      <c r="Q725" s="158">
        <v>13.5863</v>
      </c>
      <c r="R725" s="158">
        <v>25.061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44777</v>
      </c>
      <c r="E726" s="158">
        <v>15.302199999999999</v>
      </c>
      <c r="F726" s="158">
        <v>0.5262</v>
      </c>
      <c r="G726" s="158">
        <v>0.57110000000000005</v>
      </c>
      <c r="H726" s="158">
        <v>3.3233999999999999</v>
      </c>
      <c r="I726" s="158">
        <v>3.4904000000000002</v>
      </c>
      <c r="J726" s="158">
        <v>12.0162</v>
      </c>
      <c r="K726" s="158">
        <v>1.2573000000000001</v>
      </c>
      <c r="L726" s="158">
        <v>-0.4884</v>
      </c>
      <c r="M726" s="158">
        <v>-2.0546000000000002</v>
      </c>
      <c r="N726" s="158">
        <v>5.4371999999999998</v>
      </c>
      <c r="O726" s="158">
        <v>17.4726</v>
      </c>
      <c r="P726" s="158"/>
      <c r="Q726" s="158">
        <v>13.282999999999999</v>
      </c>
      <c r="R726" s="158">
        <v>24.732900000000001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44777</v>
      </c>
      <c r="E727" s="158">
        <v>52.905000000000001</v>
      </c>
      <c r="F727" s="158">
        <v>0.1401</v>
      </c>
      <c r="G727" s="158">
        <v>0.1477</v>
      </c>
      <c r="H727" s="158">
        <v>2.4358</v>
      </c>
      <c r="I727" s="158">
        <v>3.8881000000000001</v>
      </c>
      <c r="J727" s="158">
        <v>9.7728000000000002</v>
      </c>
      <c r="K727" s="158">
        <v>4.4706999999999999</v>
      </c>
      <c r="L727" s="158">
        <v>-2.9622000000000002</v>
      </c>
      <c r="M727" s="158">
        <v>-4.8813000000000004</v>
      </c>
      <c r="N727" s="158">
        <v>2.92</v>
      </c>
      <c r="O727" s="158">
        <v>16.5017</v>
      </c>
      <c r="P727" s="158">
        <v>9.952</v>
      </c>
      <c r="Q727" s="158">
        <v>13.617000000000001</v>
      </c>
      <c r="R727" s="158">
        <v>25.1465</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0.12709130434782606</v>
      </c>
      <c r="G728" s="160">
        <v>0.24202173913043476</v>
      </c>
      <c r="H728" s="160">
        <v>2.2046565217391305</v>
      </c>
      <c r="I728" s="160">
        <v>3.0838652173913035</v>
      </c>
      <c r="J728" s="160">
        <v>8.2531347826086954</v>
      </c>
      <c r="K728" s="160">
        <v>3.3747391304347825</v>
      </c>
      <c r="L728" s="160">
        <v>-0.98892173913043468</v>
      </c>
      <c r="M728" s="160">
        <v>-1.2531130434782607</v>
      </c>
      <c r="N728" s="160">
        <v>6.8306434782608676</v>
      </c>
      <c r="O728" s="160">
        <v>15.660457142857142</v>
      </c>
      <c r="P728" s="160">
        <v>9.3528529411764687</v>
      </c>
      <c r="Q728" s="160">
        <v>13.273400000000001</v>
      </c>
      <c r="R728" s="160">
        <v>27.16185217391304</v>
      </c>
    </row>
    <row r="729" spans="1:34" x14ac:dyDescent="0.3">
      <c r="A729" s="159" t="s">
        <v>407</v>
      </c>
      <c r="B729" s="154"/>
      <c r="C729" s="154"/>
      <c r="D729" s="154"/>
      <c r="E729" s="154"/>
      <c r="F729" s="160">
        <v>0.1711</v>
      </c>
      <c r="G729" s="160">
        <v>0.24729999999999999</v>
      </c>
      <c r="H729" s="160">
        <v>2.0842999999999998</v>
      </c>
      <c r="I729" s="160">
        <v>3.0318999999999998</v>
      </c>
      <c r="J729" s="160">
        <v>7.8916000000000004</v>
      </c>
      <c r="K729" s="160">
        <v>3.7755000000000001</v>
      </c>
      <c r="L729" s="160">
        <v>-1.2423</v>
      </c>
      <c r="M729" s="160">
        <v>-2.0546000000000002</v>
      </c>
      <c r="N729" s="160">
        <v>5.4371999999999998</v>
      </c>
      <c r="O729" s="160">
        <v>15.345599999999999</v>
      </c>
      <c r="P729" s="160">
        <v>9.1074999999999999</v>
      </c>
      <c r="Q729" s="160">
        <v>12.396699999999999</v>
      </c>
      <c r="R729" s="160">
        <v>25.1465</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44777</v>
      </c>
      <c r="E732" s="158">
        <v>18.510000000000002</v>
      </c>
      <c r="F732" s="158">
        <v>0</v>
      </c>
      <c r="G732" s="158">
        <v>-0.1079</v>
      </c>
      <c r="H732" s="158">
        <v>0.92689999999999995</v>
      </c>
      <c r="I732" s="158">
        <v>1.6474</v>
      </c>
      <c r="J732" s="158">
        <v>4.1642999999999999</v>
      </c>
      <c r="K732" s="158">
        <v>1.6474</v>
      </c>
      <c r="L732" s="158">
        <v>-2.3218999999999999</v>
      </c>
      <c r="M732" s="158">
        <v>-2.6301999999999999</v>
      </c>
      <c r="N732" s="158">
        <v>1.2028000000000001</v>
      </c>
      <c r="O732" s="158">
        <v>10.2271</v>
      </c>
      <c r="P732" s="158">
        <v>6.6547000000000001</v>
      </c>
      <c r="Q732" s="158">
        <v>8.3386999999999993</v>
      </c>
      <c r="R732" s="158">
        <v>12.7903</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44777</v>
      </c>
      <c r="E733" s="158">
        <v>17.059999999999999</v>
      </c>
      <c r="F733" s="158">
        <v>0</v>
      </c>
      <c r="G733" s="158">
        <v>-0.1171</v>
      </c>
      <c r="H733" s="158">
        <v>0.94669999999999999</v>
      </c>
      <c r="I733" s="158">
        <v>1.6081000000000001</v>
      </c>
      <c r="J733" s="158">
        <v>4.0879000000000003</v>
      </c>
      <c r="K733" s="158">
        <v>1.3666</v>
      </c>
      <c r="L733" s="158">
        <v>-2.7919999999999998</v>
      </c>
      <c r="M733" s="158">
        <v>-3.3428</v>
      </c>
      <c r="N733" s="158">
        <v>0.1174</v>
      </c>
      <c r="O733" s="158">
        <v>9.1494</v>
      </c>
      <c r="P733" s="158">
        <v>5.5667999999999997</v>
      </c>
      <c r="Q733" s="158">
        <v>7.1951999999999998</v>
      </c>
      <c r="R733" s="158">
        <v>11.6318</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44777</v>
      </c>
      <c r="E734" s="158">
        <v>18.25</v>
      </c>
      <c r="F734" s="158">
        <v>5.4800000000000001E-2</v>
      </c>
      <c r="G734" s="158">
        <v>0.21970000000000001</v>
      </c>
      <c r="H734" s="158">
        <v>1.3889</v>
      </c>
      <c r="I734" s="158">
        <v>2.3555999999999999</v>
      </c>
      <c r="J734" s="158">
        <v>4.9454000000000002</v>
      </c>
      <c r="K734" s="158">
        <v>3.4580000000000002</v>
      </c>
      <c r="L734" s="158">
        <v>-5.4800000000000001E-2</v>
      </c>
      <c r="M734" s="158">
        <v>-0.97670000000000001</v>
      </c>
      <c r="N734" s="158">
        <v>3.6932</v>
      </c>
      <c r="O734" s="158">
        <v>10.8972</v>
      </c>
      <c r="P734" s="158">
        <v>9.2188999999999997</v>
      </c>
      <c r="Q734" s="158">
        <v>9.0035000000000007</v>
      </c>
      <c r="R734" s="158">
        <v>13.930199999999999</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44777</v>
      </c>
      <c r="E735" s="158">
        <v>16.739999999999998</v>
      </c>
      <c r="F735" s="158">
        <v>0.1196</v>
      </c>
      <c r="G735" s="158">
        <v>0.23949999999999999</v>
      </c>
      <c r="H735" s="158">
        <v>1.3931</v>
      </c>
      <c r="I735" s="158">
        <v>2.3227000000000002</v>
      </c>
      <c r="J735" s="158">
        <v>4.8872</v>
      </c>
      <c r="K735" s="158">
        <v>3.1423000000000001</v>
      </c>
      <c r="L735" s="158">
        <v>-0.7117</v>
      </c>
      <c r="M735" s="158">
        <v>-1.9332</v>
      </c>
      <c r="N735" s="158">
        <v>2.3853</v>
      </c>
      <c r="O735" s="158">
        <v>9.4445999999999994</v>
      </c>
      <c r="P735" s="158">
        <v>7.8689</v>
      </c>
      <c r="Q735" s="158">
        <v>7.6627000000000001</v>
      </c>
      <c r="R735" s="158">
        <v>12.4009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44777</v>
      </c>
      <c r="E736" s="158">
        <v>12.8879</v>
      </c>
      <c r="F736" s="158">
        <v>6.4399999999999999E-2</v>
      </c>
      <c r="G736" s="158">
        <v>0.1033</v>
      </c>
      <c r="H736" s="158">
        <v>1.1093</v>
      </c>
      <c r="I736" s="158">
        <v>1.9532</v>
      </c>
      <c r="J736" s="158">
        <v>4.4687999999999999</v>
      </c>
      <c r="K736" s="158">
        <v>3.6362999999999999</v>
      </c>
      <c r="L736" s="158">
        <v>1.4795</v>
      </c>
      <c r="M736" s="158">
        <v>1.9612000000000001</v>
      </c>
      <c r="N736" s="158">
        <v>5.2073</v>
      </c>
      <c r="O736" s="158">
        <v>8.7272999999999996</v>
      </c>
      <c r="P736" s="158"/>
      <c r="Q736" s="158">
        <v>8.7332000000000001</v>
      </c>
      <c r="R736" s="158">
        <v>7.6077000000000004</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44777</v>
      </c>
      <c r="E737" s="158">
        <v>12.4726</v>
      </c>
      <c r="F737" s="158">
        <v>6.1800000000000001E-2</v>
      </c>
      <c r="G737" s="158">
        <v>9.4700000000000006E-2</v>
      </c>
      <c r="H737" s="158">
        <v>1.0876999999999999</v>
      </c>
      <c r="I737" s="158">
        <v>1.9087000000000001</v>
      </c>
      <c r="J737" s="158">
        <v>4.3670999999999998</v>
      </c>
      <c r="K737" s="158">
        <v>3.339</v>
      </c>
      <c r="L737" s="158">
        <v>0.91100000000000003</v>
      </c>
      <c r="M737" s="158">
        <v>1.1565000000000001</v>
      </c>
      <c r="N737" s="158">
        <v>4.0250000000000004</v>
      </c>
      <c r="O737" s="158">
        <v>7.5856000000000003</v>
      </c>
      <c r="P737" s="158"/>
      <c r="Q737" s="158">
        <v>7.5640999999999998</v>
      </c>
      <c r="R737" s="158">
        <v>6.4835000000000003</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44777</v>
      </c>
      <c r="E738" s="158">
        <v>17.791</v>
      </c>
      <c r="F738" s="158">
        <v>9.5600000000000004E-2</v>
      </c>
      <c r="G738" s="158">
        <v>3.3700000000000001E-2</v>
      </c>
      <c r="H738" s="158">
        <v>0.74180000000000001</v>
      </c>
      <c r="I738" s="158">
        <v>0.83309999999999995</v>
      </c>
      <c r="J738" s="158">
        <v>2.7372000000000001</v>
      </c>
      <c r="K738" s="158">
        <v>2.2294999999999998</v>
      </c>
      <c r="L738" s="158">
        <v>0.14069999999999999</v>
      </c>
      <c r="M738" s="158">
        <v>2.0476999999999999</v>
      </c>
      <c r="N738" s="158">
        <v>4.3399000000000001</v>
      </c>
      <c r="O738" s="158">
        <v>11.1151</v>
      </c>
      <c r="P738" s="158">
        <v>7.9034000000000004</v>
      </c>
      <c r="Q738" s="158">
        <v>9.4871999999999996</v>
      </c>
      <c r="R738" s="158">
        <v>14.708500000000001</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44777</v>
      </c>
      <c r="E739" s="158">
        <v>16.277999999999999</v>
      </c>
      <c r="F739" s="158">
        <v>9.8400000000000001E-2</v>
      </c>
      <c r="G739" s="158">
        <v>3.0700000000000002E-2</v>
      </c>
      <c r="H739" s="158">
        <v>0.73019999999999996</v>
      </c>
      <c r="I739" s="158">
        <v>0.80510000000000004</v>
      </c>
      <c r="J739" s="158">
        <v>2.6743999999999999</v>
      </c>
      <c r="K739" s="158">
        <v>2.0371999999999999</v>
      </c>
      <c r="L739" s="158">
        <v>-0.28179999999999999</v>
      </c>
      <c r="M739" s="158">
        <v>1.37</v>
      </c>
      <c r="N739" s="158">
        <v>3.2343999999999999</v>
      </c>
      <c r="O739" s="158">
        <v>9.5911000000000008</v>
      </c>
      <c r="P739" s="158">
        <v>6.3322000000000003</v>
      </c>
      <c r="Q739" s="158">
        <v>7.9668999999999999</v>
      </c>
      <c r="R739" s="158">
        <v>13.209199999999999</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44777</v>
      </c>
      <c r="E740" s="158">
        <v>19.640899999999998</v>
      </c>
      <c r="F740" s="158">
        <v>4.53E-2</v>
      </c>
      <c r="G740" s="158">
        <v>0.18260000000000001</v>
      </c>
      <c r="H740" s="158">
        <v>1.0657000000000001</v>
      </c>
      <c r="I740" s="158">
        <v>1.5144</v>
      </c>
      <c r="J740" s="158">
        <v>3.2086000000000001</v>
      </c>
      <c r="K740" s="158">
        <v>2.0720000000000001</v>
      </c>
      <c r="L740" s="158">
        <v>0.76600000000000001</v>
      </c>
      <c r="M740" s="158">
        <v>1.0418000000000001</v>
      </c>
      <c r="N740" s="158">
        <v>4.3213999999999997</v>
      </c>
      <c r="O740" s="158">
        <v>11.264200000000001</v>
      </c>
      <c r="P740" s="158">
        <v>9.2006999999999994</v>
      </c>
      <c r="Q740" s="158">
        <v>9.0231999999999992</v>
      </c>
      <c r="R740" s="158">
        <v>11.6203</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44777</v>
      </c>
      <c r="E741" s="158">
        <v>18.3825</v>
      </c>
      <c r="F741" s="158">
        <v>4.1399999999999999E-2</v>
      </c>
      <c r="G741" s="158">
        <v>0.1711</v>
      </c>
      <c r="H741" s="158">
        <v>1.0387999999999999</v>
      </c>
      <c r="I741" s="158">
        <v>1.4610000000000001</v>
      </c>
      <c r="J741" s="158">
        <v>3.0889000000000002</v>
      </c>
      <c r="K741" s="158">
        <v>1.7221</v>
      </c>
      <c r="L741" s="158">
        <v>9.4700000000000006E-2</v>
      </c>
      <c r="M741" s="158">
        <v>8.2000000000000007E-3</v>
      </c>
      <c r="N741" s="158">
        <v>2.8921000000000001</v>
      </c>
      <c r="O741" s="158">
        <v>9.9953000000000003</v>
      </c>
      <c r="P741" s="158">
        <v>8.0152999999999999</v>
      </c>
      <c r="Q741" s="158">
        <v>8.1031999999999993</v>
      </c>
      <c r="R741" s="158">
        <v>10.2592</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44777</v>
      </c>
      <c r="E742" s="158">
        <v>12.834099999999999</v>
      </c>
      <c r="F742" s="158">
        <v>2.7300000000000001E-2</v>
      </c>
      <c r="G742" s="158">
        <v>0.23980000000000001</v>
      </c>
      <c r="H742" s="158">
        <v>1.0519000000000001</v>
      </c>
      <c r="I742" s="158">
        <v>1.3944000000000001</v>
      </c>
      <c r="J742" s="158">
        <v>3.4523999999999999</v>
      </c>
      <c r="K742" s="158">
        <v>2.1587000000000001</v>
      </c>
      <c r="L742" s="158">
        <v>-0.66180000000000005</v>
      </c>
      <c r="M742" s="158">
        <v>-0.79849999999999999</v>
      </c>
      <c r="N742" s="158">
        <v>3.5600999999999998</v>
      </c>
      <c r="O742" s="158">
        <v>8.4650999999999996</v>
      </c>
      <c r="P742" s="158"/>
      <c r="Q742" s="158">
        <v>6.5382999999999996</v>
      </c>
      <c r="R742" s="158">
        <v>13.161</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44777</v>
      </c>
      <c r="E743" s="158">
        <v>13.635400000000001</v>
      </c>
      <c r="F743" s="158">
        <v>3.0800000000000001E-2</v>
      </c>
      <c r="G743" s="158">
        <v>0.25</v>
      </c>
      <c r="H743" s="158">
        <v>1.0748</v>
      </c>
      <c r="I743" s="158">
        <v>1.4402999999999999</v>
      </c>
      <c r="J743" s="158">
        <v>3.5558000000000001</v>
      </c>
      <c r="K743" s="158">
        <v>2.4702000000000002</v>
      </c>
      <c r="L743" s="158">
        <v>-5.5E-2</v>
      </c>
      <c r="M743" s="158">
        <v>0.127</v>
      </c>
      <c r="N743" s="158">
        <v>4.8658999999999999</v>
      </c>
      <c r="O743" s="158">
        <v>10.060600000000001</v>
      </c>
      <c r="P743" s="158"/>
      <c r="Q743" s="158">
        <v>8.1887000000000008</v>
      </c>
      <c r="R743" s="158">
        <v>14.615600000000001</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44777</v>
      </c>
      <c r="E744" s="158">
        <v>48.753999999999998</v>
      </c>
      <c r="F744" s="158">
        <v>1.23E-2</v>
      </c>
      <c r="G744" s="158">
        <v>3.9E-2</v>
      </c>
      <c r="H744" s="158">
        <v>0.90439999999999998</v>
      </c>
      <c r="I744" s="158">
        <v>1.3532999999999999</v>
      </c>
      <c r="J744" s="158">
        <v>3.5116999999999998</v>
      </c>
      <c r="K744" s="158">
        <v>1.9786999999999999</v>
      </c>
      <c r="L744" s="158">
        <v>0.43049999999999999</v>
      </c>
      <c r="M744" s="158">
        <v>1.0068999999999999</v>
      </c>
      <c r="N744" s="158">
        <v>4.8495999999999997</v>
      </c>
      <c r="O744" s="158">
        <v>10.4299</v>
      </c>
      <c r="P744" s="158">
        <v>7.4584999999999999</v>
      </c>
      <c r="Q744" s="158">
        <v>9.2589000000000006</v>
      </c>
      <c r="R744" s="158">
        <v>15.882</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44777</v>
      </c>
      <c r="E745" s="158">
        <v>53.091000000000001</v>
      </c>
      <c r="F745" s="158">
        <v>1.32E-2</v>
      </c>
      <c r="G745" s="158">
        <v>4.7100000000000003E-2</v>
      </c>
      <c r="H745" s="158">
        <v>0.92190000000000005</v>
      </c>
      <c r="I745" s="158">
        <v>1.3884000000000001</v>
      </c>
      <c r="J745" s="158">
        <v>3.5922000000000001</v>
      </c>
      <c r="K745" s="158">
        <v>2.2101000000000002</v>
      </c>
      <c r="L745" s="158">
        <v>0.86829999999999996</v>
      </c>
      <c r="M745" s="158">
        <v>1.6678999999999999</v>
      </c>
      <c r="N745" s="158">
        <v>5.7610999999999999</v>
      </c>
      <c r="O745" s="158">
        <v>11.3017</v>
      </c>
      <c r="P745" s="158">
        <v>8.5701999999999998</v>
      </c>
      <c r="Q745" s="158">
        <v>10.1213</v>
      </c>
      <c r="R745" s="158">
        <v>16.8415</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44777</v>
      </c>
      <c r="E748" s="158">
        <v>17.510000000000002</v>
      </c>
      <c r="F748" s="158">
        <v>0.1144</v>
      </c>
      <c r="G748" s="158">
        <v>0.1144</v>
      </c>
      <c r="H748" s="158">
        <v>0.57440000000000002</v>
      </c>
      <c r="I748" s="158">
        <v>0.57440000000000002</v>
      </c>
      <c r="J748" s="158">
        <v>1.331</v>
      </c>
      <c r="K748" s="158">
        <v>1.2724</v>
      </c>
      <c r="L748" s="158">
        <v>2.3378000000000001</v>
      </c>
      <c r="M748" s="158">
        <v>4.2262000000000004</v>
      </c>
      <c r="N748" s="158">
        <v>6.25</v>
      </c>
      <c r="O748" s="158">
        <v>8.0289999999999999</v>
      </c>
      <c r="P748" s="158">
        <v>6.9863999999999997</v>
      </c>
      <c r="Q748" s="158">
        <v>7.5785</v>
      </c>
      <c r="R748" s="158">
        <v>11.084099999999999</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44777</v>
      </c>
      <c r="E749" s="158">
        <v>18.53</v>
      </c>
      <c r="F749" s="158">
        <v>0.108</v>
      </c>
      <c r="G749" s="158">
        <v>0.108</v>
      </c>
      <c r="H749" s="158">
        <v>0.59719999999999995</v>
      </c>
      <c r="I749" s="158">
        <v>0.59719999999999995</v>
      </c>
      <c r="J749" s="158">
        <v>1.4231</v>
      </c>
      <c r="K749" s="158">
        <v>1.3675999999999999</v>
      </c>
      <c r="L749" s="158">
        <v>2.6023999999999998</v>
      </c>
      <c r="M749" s="158">
        <v>4.6893000000000002</v>
      </c>
      <c r="N749" s="158">
        <v>6.8627000000000002</v>
      </c>
      <c r="O749" s="158">
        <v>8.6936999999999998</v>
      </c>
      <c r="P749" s="158">
        <v>7.6920000000000002</v>
      </c>
      <c r="Q749" s="158">
        <v>8.3757000000000001</v>
      </c>
      <c r="R749" s="158">
        <v>11.7431</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44777</v>
      </c>
      <c r="E750" s="158">
        <v>21.157299999999999</v>
      </c>
      <c r="F750" s="158">
        <v>-6.1899999999999997E-2</v>
      </c>
      <c r="G750" s="158">
        <v>-1.89E-2</v>
      </c>
      <c r="H750" s="158">
        <v>1.1961999999999999</v>
      </c>
      <c r="I750" s="158">
        <v>1.875</v>
      </c>
      <c r="J750" s="158">
        <v>4.4794999999999998</v>
      </c>
      <c r="K750" s="158">
        <v>2.9102000000000001</v>
      </c>
      <c r="L750" s="158">
        <v>0.3362</v>
      </c>
      <c r="M750" s="158">
        <v>0.54700000000000004</v>
      </c>
      <c r="N750" s="158">
        <v>3.6158000000000001</v>
      </c>
      <c r="O750" s="158">
        <v>8.9703999999999997</v>
      </c>
      <c r="P750" s="158">
        <v>5.7912999999999997</v>
      </c>
      <c r="Q750" s="158">
        <v>6.7827999999999999</v>
      </c>
      <c r="R750" s="158">
        <v>11.7471</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44777</v>
      </c>
      <c r="E751" s="158">
        <v>23.1813</v>
      </c>
      <c r="F751" s="158">
        <v>-5.9499999999999997E-2</v>
      </c>
      <c r="G751" s="158">
        <v>-1.12E-2</v>
      </c>
      <c r="H751" s="158">
        <v>1.2151000000000001</v>
      </c>
      <c r="I751" s="158">
        <v>1.9128000000000001</v>
      </c>
      <c r="J751" s="158">
        <v>4.5663</v>
      </c>
      <c r="K751" s="158">
        <v>3.1656</v>
      </c>
      <c r="L751" s="158">
        <v>0.80100000000000005</v>
      </c>
      <c r="M751" s="158">
        <v>1.266</v>
      </c>
      <c r="N751" s="158">
        <v>4.6196000000000002</v>
      </c>
      <c r="O751" s="158">
        <v>9.9978999999999996</v>
      </c>
      <c r="P751" s="158">
        <v>7.1372999999999998</v>
      </c>
      <c r="Q751" s="158">
        <v>7.5138999999999996</v>
      </c>
      <c r="R751" s="158">
        <v>12.8384</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44777</v>
      </c>
      <c r="E752" s="158">
        <v>27.021000000000001</v>
      </c>
      <c r="F752" s="158">
        <v>0.1111</v>
      </c>
      <c r="G752" s="158">
        <v>0.152</v>
      </c>
      <c r="H752" s="158">
        <v>0.74939999999999996</v>
      </c>
      <c r="I752" s="158">
        <v>1.2021999999999999</v>
      </c>
      <c r="J752" s="158">
        <v>2.6634000000000002</v>
      </c>
      <c r="K752" s="158">
        <v>2.1587999999999998</v>
      </c>
      <c r="L752" s="158">
        <v>0.86229999999999996</v>
      </c>
      <c r="M752" s="158">
        <v>2.2747999999999999</v>
      </c>
      <c r="N752" s="158">
        <v>4.9359000000000002</v>
      </c>
      <c r="O752" s="158">
        <v>9.2626000000000008</v>
      </c>
      <c r="P752" s="158">
        <v>7.2301000000000002</v>
      </c>
      <c r="Q752" s="158">
        <v>7.5506000000000002</v>
      </c>
      <c r="R752" s="158">
        <v>10.474500000000001</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44777</v>
      </c>
      <c r="E753" s="158">
        <v>25.052</v>
      </c>
      <c r="F753" s="158">
        <v>0.1079</v>
      </c>
      <c r="G753" s="158">
        <v>0.12790000000000001</v>
      </c>
      <c r="H753" s="158">
        <v>0.73180000000000001</v>
      </c>
      <c r="I753" s="158">
        <v>1.1793</v>
      </c>
      <c r="J753" s="158">
        <v>2.5880000000000001</v>
      </c>
      <c r="K753" s="158">
        <v>1.8788</v>
      </c>
      <c r="L753" s="158">
        <v>0.32840000000000003</v>
      </c>
      <c r="M753" s="158">
        <v>1.4661999999999999</v>
      </c>
      <c r="N753" s="158">
        <v>3.8210000000000002</v>
      </c>
      <c r="O753" s="158">
        <v>8.1349</v>
      </c>
      <c r="P753" s="158">
        <v>6.1375999999999999</v>
      </c>
      <c r="Q753" s="158">
        <v>6.6997999999999998</v>
      </c>
      <c r="R753" s="158">
        <v>9.3264999999999993</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44777</v>
      </c>
      <c r="E754" s="158">
        <v>13.117599999999999</v>
      </c>
      <c r="F754" s="158">
        <v>0.12520000000000001</v>
      </c>
      <c r="G754" s="158">
        <v>0.32119999999999999</v>
      </c>
      <c r="H754" s="158">
        <v>1.3560000000000001</v>
      </c>
      <c r="I754" s="158">
        <v>1.6553</v>
      </c>
      <c r="J754" s="158">
        <v>3.9397000000000002</v>
      </c>
      <c r="K754" s="158">
        <v>1.7057</v>
      </c>
      <c r="L754" s="158">
        <v>-1.3098000000000001</v>
      </c>
      <c r="M754" s="158">
        <v>-1.2994000000000001</v>
      </c>
      <c r="N754" s="158">
        <v>1.9872000000000001</v>
      </c>
      <c r="O754" s="158">
        <v>8.8651</v>
      </c>
      <c r="P754" s="158"/>
      <c r="Q754" s="158">
        <v>8.2738999999999994</v>
      </c>
      <c r="R754" s="158">
        <v>9.0193999999999992</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44777</v>
      </c>
      <c r="E755" s="158">
        <v>12.3535</v>
      </c>
      <c r="F755" s="158">
        <v>0.11990000000000001</v>
      </c>
      <c r="G755" s="158">
        <v>0.30769999999999997</v>
      </c>
      <c r="H755" s="158">
        <v>1.323</v>
      </c>
      <c r="I755" s="158">
        <v>1.5895999999999999</v>
      </c>
      <c r="J755" s="158">
        <v>3.79</v>
      </c>
      <c r="K755" s="158">
        <v>1.274</v>
      </c>
      <c r="L755" s="158">
        <v>-2.1334</v>
      </c>
      <c r="M755" s="158">
        <v>-2.5488</v>
      </c>
      <c r="N755" s="158">
        <v>0.27439999999999998</v>
      </c>
      <c r="O755" s="158">
        <v>6.9947999999999997</v>
      </c>
      <c r="P755" s="158"/>
      <c r="Q755" s="158">
        <v>6.3869999999999996</v>
      </c>
      <c r="R755" s="158">
        <v>7.1771000000000003</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44777</v>
      </c>
      <c r="E756" s="158">
        <v>18.836600000000001</v>
      </c>
      <c r="F756" s="158">
        <v>-4.5600000000000002E-2</v>
      </c>
      <c r="G756" s="158">
        <v>0.2165</v>
      </c>
      <c r="H756" s="158">
        <v>1.0129999999999999</v>
      </c>
      <c r="I756" s="158">
        <v>1.1448</v>
      </c>
      <c r="J756" s="158">
        <v>2.8361000000000001</v>
      </c>
      <c r="K756" s="158">
        <v>1.7528999999999999</v>
      </c>
      <c r="L756" s="158">
        <v>1.5817000000000001</v>
      </c>
      <c r="M756" s="158">
        <v>2.3433000000000002</v>
      </c>
      <c r="N756" s="158">
        <v>7.3390000000000004</v>
      </c>
      <c r="O756" s="158">
        <v>9.9956999999999994</v>
      </c>
      <c r="P756" s="158">
        <v>8.0056999999999992</v>
      </c>
      <c r="Q756" s="158">
        <v>8.4413999999999998</v>
      </c>
      <c r="R756" s="158">
        <v>11.587300000000001</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44777</v>
      </c>
      <c r="E757" s="158">
        <v>20.038599999999999</v>
      </c>
      <c r="F757" s="158">
        <v>-4.2900000000000001E-2</v>
      </c>
      <c r="G757" s="158">
        <v>0.22509999999999999</v>
      </c>
      <c r="H757" s="158">
        <v>1.0330999999999999</v>
      </c>
      <c r="I757" s="158">
        <v>1.1851</v>
      </c>
      <c r="J757" s="158">
        <v>2.9257</v>
      </c>
      <c r="K757" s="158">
        <v>2.0129000000000001</v>
      </c>
      <c r="L757" s="158">
        <v>2.0903</v>
      </c>
      <c r="M757" s="158">
        <v>3.1221999999999999</v>
      </c>
      <c r="N757" s="158">
        <v>8.4192999999999998</v>
      </c>
      <c r="O757" s="158">
        <v>11.0527</v>
      </c>
      <c r="P757" s="158">
        <v>8.9345999999999997</v>
      </c>
      <c r="Q757" s="158">
        <v>9.3033000000000001</v>
      </c>
      <c r="R757" s="158">
        <v>12.6858</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44777</v>
      </c>
      <c r="E758" s="158">
        <v>25.029</v>
      </c>
      <c r="F758" s="158">
        <v>0.17610000000000001</v>
      </c>
      <c r="G758" s="158">
        <v>0.28050000000000003</v>
      </c>
      <c r="H758" s="158">
        <v>0.93559999999999999</v>
      </c>
      <c r="I758" s="158">
        <v>1.2868999999999999</v>
      </c>
      <c r="J758" s="158">
        <v>3.2294</v>
      </c>
      <c r="K758" s="158">
        <v>1.5416000000000001</v>
      </c>
      <c r="L758" s="158">
        <v>0.88270000000000004</v>
      </c>
      <c r="M758" s="158">
        <v>1.9303999999999999</v>
      </c>
      <c r="N758" s="158">
        <v>4.8773999999999997</v>
      </c>
      <c r="O758" s="158">
        <v>11.7409</v>
      </c>
      <c r="P758" s="158">
        <v>7.9023000000000003</v>
      </c>
      <c r="Q758" s="158">
        <v>8.8661999999999992</v>
      </c>
      <c r="R758" s="158">
        <v>15.933400000000001</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44777</v>
      </c>
      <c r="E759" s="158">
        <v>23.163</v>
      </c>
      <c r="F759" s="158">
        <v>0.16869999999999999</v>
      </c>
      <c r="G759" s="158">
        <v>0.26840000000000003</v>
      </c>
      <c r="H759" s="158">
        <v>0.91490000000000005</v>
      </c>
      <c r="I759" s="158">
        <v>1.2502</v>
      </c>
      <c r="J759" s="158">
        <v>3.1484000000000001</v>
      </c>
      <c r="K759" s="158">
        <v>1.3122</v>
      </c>
      <c r="L759" s="158">
        <v>0.43790000000000001</v>
      </c>
      <c r="M759" s="158">
        <v>1.2502</v>
      </c>
      <c r="N759" s="158">
        <v>3.9445000000000001</v>
      </c>
      <c r="O759" s="158">
        <v>10.741899999999999</v>
      </c>
      <c r="P759" s="158">
        <v>6.9790999999999999</v>
      </c>
      <c r="Q759" s="158">
        <v>8.0858000000000008</v>
      </c>
      <c r="R759" s="158">
        <v>14.926399999999999</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44777</v>
      </c>
      <c r="E760" s="158">
        <v>17.179500000000001</v>
      </c>
      <c r="F760" s="158">
        <v>-0.15110000000000001</v>
      </c>
      <c r="G760" s="158">
        <v>0.11600000000000001</v>
      </c>
      <c r="H760" s="158">
        <v>0.96379999999999999</v>
      </c>
      <c r="I760" s="158">
        <v>1.3940999999999999</v>
      </c>
      <c r="J760" s="158">
        <v>3.7848000000000002</v>
      </c>
      <c r="K760" s="158">
        <v>1.1684000000000001</v>
      </c>
      <c r="L760" s="158">
        <v>-0.35670000000000002</v>
      </c>
      <c r="M760" s="158">
        <v>-1.0932999999999999</v>
      </c>
      <c r="N760" s="158">
        <v>5.2575000000000003</v>
      </c>
      <c r="O760" s="158">
        <v>13.5665</v>
      </c>
      <c r="P760" s="158">
        <v>9.1881000000000004</v>
      </c>
      <c r="Q760" s="158">
        <v>10.3255</v>
      </c>
      <c r="R760" s="158">
        <v>16.467400000000001</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44777</v>
      </c>
      <c r="E761" s="158">
        <v>15.4794</v>
      </c>
      <c r="F761" s="158">
        <v>-0.15609999999999999</v>
      </c>
      <c r="G761" s="158">
        <v>0.1002</v>
      </c>
      <c r="H761" s="158">
        <v>0.92720000000000002</v>
      </c>
      <c r="I761" s="158">
        <v>1.3196000000000001</v>
      </c>
      <c r="J761" s="158">
        <v>3.6173999999999999</v>
      </c>
      <c r="K761" s="158">
        <v>0.68100000000000005</v>
      </c>
      <c r="L761" s="158">
        <v>-1.2926</v>
      </c>
      <c r="M761" s="158">
        <v>-2.4828000000000001</v>
      </c>
      <c r="N761" s="158">
        <v>3.3302999999999998</v>
      </c>
      <c r="O761" s="158">
        <v>11.6477</v>
      </c>
      <c r="P761" s="158">
        <v>7.1874000000000002</v>
      </c>
      <c r="Q761" s="158">
        <v>8.2575000000000003</v>
      </c>
      <c r="R761" s="158">
        <v>14.440899999999999</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44777</v>
      </c>
      <c r="E762" s="158">
        <v>15.345000000000001</v>
      </c>
      <c r="F762" s="158">
        <v>6.5199999999999994E-2</v>
      </c>
      <c r="G762" s="158">
        <v>7.17E-2</v>
      </c>
      <c r="H762" s="158">
        <v>1.2938000000000001</v>
      </c>
      <c r="I762" s="158">
        <v>2.0076000000000001</v>
      </c>
      <c r="J762" s="158">
        <v>4.6012000000000004</v>
      </c>
      <c r="K762" s="158">
        <v>3.2498999999999998</v>
      </c>
      <c r="L762" s="158">
        <v>0.93400000000000005</v>
      </c>
      <c r="M762" s="158">
        <v>1.1802999999999999</v>
      </c>
      <c r="N762" s="158">
        <v>5.1170999999999998</v>
      </c>
      <c r="O762" s="158">
        <v>13.6226</v>
      </c>
      <c r="P762" s="158"/>
      <c r="Q762" s="158">
        <v>12.5097</v>
      </c>
      <c r="R762" s="158">
        <v>16.014399999999998</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44777</v>
      </c>
      <c r="E763" s="158">
        <v>14.756</v>
      </c>
      <c r="F763" s="158">
        <v>6.7799999999999999E-2</v>
      </c>
      <c r="G763" s="158">
        <v>6.0999999999999999E-2</v>
      </c>
      <c r="H763" s="158">
        <v>1.2696000000000001</v>
      </c>
      <c r="I763" s="158">
        <v>1.9695</v>
      </c>
      <c r="J763" s="158">
        <v>4.5117000000000003</v>
      </c>
      <c r="K763" s="158">
        <v>2.9872000000000001</v>
      </c>
      <c r="L763" s="158">
        <v>0.43559999999999999</v>
      </c>
      <c r="M763" s="158">
        <v>0.41510000000000002</v>
      </c>
      <c r="N763" s="158">
        <v>4.0547000000000004</v>
      </c>
      <c r="O763" s="158">
        <v>12.4552</v>
      </c>
      <c r="P763" s="158"/>
      <c r="Q763" s="158">
        <v>11.3041</v>
      </c>
      <c r="R763" s="158">
        <v>14.8285</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44777</v>
      </c>
      <c r="E764" s="158">
        <v>12.3895</v>
      </c>
      <c r="F764" s="158">
        <v>4.1200000000000001E-2</v>
      </c>
      <c r="G764" s="158">
        <v>1.7000000000000001E-2</v>
      </c>
      <c r="H764" s="158">
        <v>0.56899999999999995</v>
      </c>
      <c r="I764" s="158">
        <v>0.99780000000000002</v>
      </c>
      <c r="J764" s="158">
        <v>2.4018999999999999</v>
      </c>
      <c r="K764" s="158">
        <v>1.5307999999999999</v>
      </c>
      <c r="L764" s="158">
        <v>-2.5000000000000001E-2</v>
      </c>
      <c r="M764" s="158">
        <v>-0.54190000000000005</v>
      </c>
      <c r="N764" s="158">
        <v>2.6114000000000002</v>
      </c>
      <c r="O764" s="158">
        <v>0.71830000000000005</v>
      </c>
      <c r="P764" s="158">
        <v>0.25490000000000002</v>
      </c>
      <c r="Q764" s="158">
        <v>3.0265</v>
      </c>
      <c r="R764" s="158">
        <v>10.9663</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44777</v>
      </c>
      <c r="E765" s="158">
        <v>13.2742</v>
      </c>
      <c r="F765" s="158">
        <v>4.4499999999999998E-2</v>
      </c>
      <c r="G765" s="158">
        <v>2.41E-2</v>
      </c>
      <c r="H765" s="158">
        <v>0.58189999999999997</v>
      </c>
      <c r="I765" s="158">
        <v>1.0221</v>
      </c>
      <c r="J765" s="158">
        <v>2.4535999999999998</v>
      </c>
      <c r="K765" s="158">
        <v>1.6782999999999999</v>
      </c>
      <c r="L765" s="158">
        <v>0.32350000000000001</v>
      </c>
      <c r="M765" s="158">
        <v>1.5800000000000002E-2</v>
      </c>
      <c r="N765" s="158">
        <v>3.4034</v>
      </c>
      <c r="O765" s="158">
        <v>1.5175000000000001</v>
      </c>
      <c r="P765" s="158">
        <v>1.1541999999999999</v>
      </c>
      <c r="Q765" s="158">
        <v>4.0201000000000002</v>
      </c>
      <c r="R765" s="158">
        <v>11.8522</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44777</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44777</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44777</v>
      </c>
      <c r="E770" s="158">
        <v>39.998199999999997</v>
      </c>
      <c r="F770" s="158">
        <v>2.1499999999999998E-2</v>
      </c>
      <c r="G770" s="158">
        <v>-3.9199999999999999E-2</v>
      </c>
      <c r="H770" s="158">
        <v>0.46339999999999998</v>
      </c>
      <c r="I770" s="158">
        <v>0.59860000000000002</v>
      </c>
      <c r="J770" s="158">
        <v>1.5582</v>
      </c>
      <c r="K770" s="158">
        <v>0.81820000000000004</v>
      </c>
      <c r="L770" s="158">
        <v>0.4904</v>
      </c>
      <c r="M770" s="158">
        <v>0.90159999999999996</v>
      </c>
      <c r="N770" s="158">
        <v>3.173</v>
      </c>
      <c r="O770" s="158">
        <v>8.0248000000000008</v>
      </c>
      <c r="P770" s="158">
        <v>6.8007999999999997</v>
      </c>
      <c r="Q770" s="158">
        <v>7.7781000000000002</v>
      </c>
      <c r="R770" s="158">
        <v>11.436500000000001</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44777</v>
      </c>
      <c r="E771" s="158">
        <v>44.254800000000003</v>
      </c>
      <c r="F771" s="158">
        <v>2.4E-2</v>
      </c>
      <c r="G771" s="158">
        <v>-3.2300000000000002E-2</v>
      </c>
      <c r="H771" s="158">
        <v>0.47949999999999998</v>
      </c>
      <c r="I771" s="158">
        <v>0.63119999999999998</v>
      </c>
      <c r="J771" s="158">
        <v>1.6307</v>
      </c>
      <c r="K771" s="158">
        <v>1.0314000000000001</v>
      </c>
      <c r="L771" s="158">
        <v>0.9103</v>
      </c>
      <c r="M771" s="158">
        <v>1.5738000000000001</v>
      </c>
      <c r="N771" s="158">
        <v>4.1130000000000004</v>
      </c>
      <c r="O771" s="158">
        <v>9.2393999999999998</v>
      </c>
      <c r="P771" s="158">
        <v>8.0204000000000004</v>
      </c>
      <c r="Q771" s="158">
        <v>9.2708999999999993</v>
      </c>
      <c r="R771" s="158">
        <v>12.722300000000001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44777</v>
      </c>
      <c r="E774" s="158">
        <v>18.8141</v>
      </c>
      <c r="F774" s="158">
        <v>-1.6000000000000001E-3</v>
      </c>
      <c r="G774" s="158">
        <v>-6.7500000000000004E-2</v>
      </c>
      <c r="H774" s="158">
        <v>1.0479000000000001</v>
      </c>
      <c r="I774" s="158">
        <v>1.2322</v>
      </c>
      <c r="J774" s="158">
        <v>3.9998999999999998</v>
      </c>
      <c r="K774" s="158">
        <v>1.3313999999999999</v>
      </c>
      <c r="L774" s="158">
        <v>-0.38179999999999997</v>
      </c>
      <c r="M774" s="158">
        <v>0.45219999999999999</v>
      </c>
      <c r="N774" s="158">
        <v>4.0822000000000003</v>
      </c>
      <c r="O774" s="158">
        <v>11.374599999999999</v>
      </c>
      <c r="P774" s="158">
        <v>8.3879000000000001</v>
      </c>
      <c r="Q774" s="158">
        <v>9.1821999999999999</v>
      </c>
      <c r="R774" s="158">
        <v>14.0482</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44777</v>
      </c>
      <c r="E775" s="158">
        <v>17.328399999999998</v>
      </c>
      <c r="F775" s="158">
        <v>-2.8999999999999998E-3</v>
      </c>
      <c r="G775" s="158">
        <v>-7.2099999999999997E-2</v>
      </c>
      <c r="H775" s="158">
        <v>1.0373000000000001</v>
      </c>
      <c r="I775" s="158">
        <v>1.2108000000000001</v>
      </c>
      <c r="J775" s="158">
        <v>3.9514999999999998</v>
      </c>
      <c r="K775" s="158">
        <v>1.2013</v>
      </c>
      <c r="L775" s="158">
        <v>-0.64219999999999999</v>
      </c>
      <c r="M775" s="158">
        <v>4.3299999999999998E-2</v>
      </c>
      <c r="N775" s="158">
        <v>3.5131000000000001</v>
      </c>
      <c r="O775" s="158">
        <v>10.685</v>
      </c>
      <c r="P775" s="158">
        <v>7.3560999999999996</v>
      </c>
      <c r="Q775" s="158">
        <v>7.9409000000000001</v>
      </c>
      <c r="R775" s="158">
        <v>13.3508</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44777</v>
      </c>
      <c r="E776" s="158">
        <v>50.642699999999998</v>
      </c>
      <c r="F776" s="158">
        <v>-9.4299999999999995E-2</v>
      </c>
      <c r="G776" s="158">
        <v>-0.12659999999999999</v>
      </c>
      <c r="H776" s="158">
        <v>0.84830000000000005</v>
      </c>
      <c r="I776" s="158">
        <v>1.083</v>
      </c>
      <c r="J776" s="158">
        <v>3.6158999999999999</v>
      </c>
      <c r="K776" s="158">
        <v>2.2993999999999999</v>
      </c>
      <c r="L776" s="158">
        <v>-8.0100000000000005E-2</v>
      </c>
      <c r="M776" s="158">
        <v>-3.49E-2</v>
      </c>
      <c r="N776" s="158">
        <v>6.7232000000000003</v>
      </c>
      <c r="O776" s="158">
        <v>12.2514</v>
      </c>
      <c r="P776" s="158">
        <v>8.5079999999999991</v>
      </c>
      <c r="Q776" s="158">
        <v>8.3560999999999996</v>
      </c>
      <c r="R776" s="158">
        <v>15.555199999999999</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44777</v>
      </c>
      <c r="E777" s="158">
        <v>55.9953</v>
      </c>
      <c r="F777" s="158">
        <v>-8.9599999999999999E-2</v>
      </c>
      <c r="G777" s="158">
        <v>-0.11260000000000001</v>
      </c>
      <c r="H777" s="158">
        <v>0.88149999999999995</v>
      </c>
      <c r="I777" s="158">
        <v>1.1496</v>
      </c>
      <c r="J777" s="158">
        <v>3.7671000000000001</v>
      </c>
      <c r="K777" s="158">
        <v>2.7399</v>
      </c>
      <c r="L777" s="158">
        <v>0.77790000000000004</v>
      </c>
      <c r="M777" s="158">
        <v>1.2482</v>
      </c>
      <c r="N777" s="158">
        <v>8.4976000000000003</v>
      </c>
      <c r="O777" s="158">
        <v>13.818899999999999</v>
      </c>
      <c r="P777" s="158">
        <v>9.9590999999999994</v>
      </c>
      <c r="Q777" s="158">
        <v>9.1370000000000005</v>
      </c>
      <c r="R777" s="158">
        <v>17.314900000000002</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44777</v>
      </c>
      <c r="E780" s="158">
        <v>45.965699999999998</v>
      </c>
      <c r="F780" s="158">
        <v>2.76E-2</v>
      </c>
      <c r="G780" s="158">
        <v>0.18260000000000001</v>
      </c>
      <c r="H780" s="158">
        <v>0.9073</v>
      </c>
      <c r="I780" s="158">
        <v>1.4456</v>
      </c>
      <c r="J780" s="158">
        <v>3.012</v>
      </c>
      <c r="K780" s="158">
        <v>2.0531999999999999</v>
      </c>
      <c r="L780" s="158">
        <v>1.2952999999999999</v>
      </c>
      <c r="M780" s="158">
        <v>1.6315</v>
      </c>
      <c r="N780" s="158">
        <v>5.7134999999999998</v>
      </c>
      <c r="O780" s="158">
        <v>9.5096000000000007</v>
      </c>
      <c r="P780" s="158">
        <v>7.4809999999999999</v>
      </c>
      <c r="Q780" s="158">
        <v>8.1922999999999995</v>
      </c>
      <c r="R780" s="158">
        <v>12.1752</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44777</v>
      </c>
      <c r="E781" s="158">
        <v>54.957775965953303</v>
      </c>
      <c r="F781" s="158">
        <v>2.47E-2</v>
      </c>
      <c r="G781" s="158">
        <v>0.1757</v>
      </c>
      <c r="H781" s="158">
        <v>0.88859999999999995</v>
      </c>
      <c r="I781" s="158">
        <v>1.4040999999999999</v>
      </c>
      <c r="J781" s="158">
        <v>2.9272999999999998</v>
      </c>
      <c r="K781" s="158">
        <v>1.8067</v>
      </c>
      <c r="L781" s="158">
        <v>0.80479999999999996</v>
      </c>
      <c r="M781" s="158">
        <v>0.77929999999999999</v>
      </c>
      <c r="N781" s="158">
        <v>4.4821999999999997</v>
      </c>
      <c r="O781" s="158">
        <v>8.2906999999999993</v>
      </c>
      <c r="P781" s="158">
        <v>6.3215000000000003</v>
      </c>
      <c r="Q781" s="158">
        <v>7.7176</v>
      </c>
      <c r="R781" s="158">
        <v>10.9041</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44777</v>
      </c>
      <c r="E782" s="158">
        <v>13.56</v>
      </c>
      <c r="F782" s="158">
        <v>0</v>
      </c>
      <c r="G782" s="158">
        <v>7.3800000000000004E-2</v>
      </c>
      <c r="H782" s="158">
        <v>0.96799999999999997</v>
      </c>
      <c r="I782" s="158">
        <v>1.4970000000000001</v>
      </c>
      <c r="J782" s="158">
        <v>3.4325000000000001</v>
      </c>
      <c r="K782" s="158">
        <v>2.1084000000000001</v>
      </c>
      <c r="L782" s="158">
        <v>0.37009999999999998</v>
      </c>
      <c r="M782" s="158">
        <v>-0.4405</v>
      </c>
      <c r="N782" s="158">
        <v>3.0394999999999999</v>
      </c>
      <c r="O782" s="158">
        <v>8.6333000000000002</v>
      </c>
      <c r="P782" s="158"/>
      <c r="Q782" s="158">
        <v>7.9333999999999998</v>
      </c>
      <c r="R782" s="158">
        <v>9.2547999999999995</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44777</v>
      </c>
      <c r="E783" s="158">
        <v>13.24</v>
      </c>
      <c r="F783" s="158">
        <v>7.5600000000000001E-2</v>
      </c>
      <c r="G783" s="158">
        <v>7.5600000000000001E-2</v>
      </c>
      <c r="H783" s="158">
        <v>0.99160000000000004</v>
      </c>
      <c r="I783" s="158">
        <v>1.5337000000000001</v>
      </c>
      <c r="J783" s="158">
        <v>3.3567999999999998</v>
      </c>
      <c r="K783" s="158">
        <v>1.9246000000000001</v>
      </c>
      <c r="L783" s="158">
        <v>7.5600000000000001E-2</v>
      </c>
      <c r="M783" s="158">
        <v>-0.97230000000000005</v>
      </c>
      <c r="N783" s="158">
        <v>2.3975</v>
      </c>
      <c r="O783" s="158">
        <v>8.0467999999999993</v>
      </c>
      <c r="P783" s="158"/>
      <c r="Q783" s="158">
        <v>7.2891000000000004</v>
      </c>
      <c r="R783" s="158">
        <v>8.6294000000000004</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44777</v>
      </c>
      <c r="E784" s="158">
        <v>13.885</v>
      </c>
      <c r="F784" s="158">
        <v>2.2000000000000001E-3</v>
      </c>
      <c r="G784" s="158">
        <v>1.2200000000000001E-2</v>
      </c>
      <c r="H784" s="158">
        <v>0.97589999999999999</v>
      </c>
      <c r="I784" s="158">
        <v>1.5587</v>
      </c>
      <c r="J784" s="158">
        <v>3.7603</v>
      </c>
      <c r="K784" s="158">
        <v>3.1414</v>
      </c>
      <c r="L784" s="158">
        <v>1.5334000000000001</v>
      </c>
      <c r="M784" s="158">
        <v>2.3220999999999998</v>
      </c>
      <c r="N784" s="158">
        <v>6.6256000000000004</v>
      </c>
      <c r="O784" s="158">
        <v>10.7674</v>
      </c>
      <c r="P784" s="158"/>
      <c r="Q784" s="158">
        <v>8.7070000000000007</v>
      </c>
      <c r="R784" s="158">
        <v>14.647600000000001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44777</v>
      </c>
      <c r="E785" s="158">
        <v>13.397500000000001</v>
      </c>
      <c r="F785" s="158">
        <v>0</v>
      </c>
      <c r="G785" s="158">
        <v>6.0000000000000001E-3</v>
      </c>
      <c r="H785" s="158">
        <v>0.96009999999999995</v>
      </c>
      <c r="I785" s="158">
        <v>1.5269999999999999</v>
      </c>
      <c r="J785" s="158">
        <v>3.6894</v>
      </c>
      <c r="K785" s="158">
        <v>2.9285999999999999</v>
      </c>
      <c r="L785" s="158">
        <v>1.1185</v>
      </c>
      <c r="M785" s="158">
        <v>1.6888000000000001</v>
      </c>
      <c r="N785" s="158">
        <v>5.7477999999999998</v>
      </c>
      <c r="O785" s="158">
        <v>9.8858999999999995</v>
      </c>
      <c r="P785" s="158"/>
      <c r="Q785" s="158">
        <v>7.7232000000000003</v>
      </c>
      <c r="R785" s="158">
        <v>13.6957</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3.0108695652173913E-2</v>
      </c>
      <c r="G786" s="160">
        <v>8.6595652173913032E-2</v>
      </c>
      <c r="H786" s="160">
        <v>0.9147065217391307</v>
      </c>
      <c r="I786" s="160">
        <v>1.3265369565217391</v>
      </c>
      <c r="J786" s="160">
        <v>3.2551021739130435</v>
      </c>
      <c r="K786" s="160">
        <v>1.9674108695652179</v>
      </c>
      <c r="L786" s="160">
        <v>0.28087391304347831</v>
      </c>
      <c r="M786" s="160">
        <v>0.57955434782608684</v>
      </c>
      <c r="N786" s="160">
        <v>4.1148891304347828</v>
      </c>
      <c r="O786" s="160">
        <v>9.6543045454545435</v>
      </c>
      <c r="P786" s="160">
        <v>7.1939187499999999</v>
      </c>
      <c r="Q786" s="160">
        <v>7.8198956521739147</v>
      </c>
      <c r="R786" s="160">
        <v>11.999765217391309</v>
      </c>
    </row>
    <row r="787" spans="1:34" x14ac:dyDescent="0.3">
      <c r="A787" s="159" t="s">
        <v>407</v>
      </c>
      <c r="B787" s="154"/>
      <c r="C787" s="154"/>
      <c r="D787" s="154"/>
      <c r="E787" s="154"/>
      <c r="F787" s="160">
        <v>2.7450000000000002E-2</v>
      </c>
      <c r="G787" s="160">
        <v>7.4700000000000003E-2</v>
      </c>
      <c r="H787" s="160">
        <v>0.95340000000000003</v>
      </c>
      <c r="I787" s="160">
        <v>1.3912499999999999</v>
      </c>
      <c r="J787" s="160">
        <v>3.4820500000000001</v>
      </c>
      <c r="K787" s="160">
        <v>1.9516499999999999</v>
      </c>
      <c r="L787" s="160">
        <v>0.35314999999999996</v>
      </c>
      <c r="M787" s="160">
        <v>0.84044999999999992</v>
      </c>
      <c r="N787" s="160">
        <v>4.0684500000000003</v>
      </c>
      <c r="O787" s="160">
        <v>9.9405999999999999</v>
      </c>
      <c r="P787" s="160">
        <v>7.4697499999999994</v>
      </c>
      <c r="Q787" s="160">
        <v>8.1459499999999991</v>
      </c>
      <c r="R787" s="160">
        <v>12.54335</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44777</v>
      </c>
      <c r="E790" s="158">
        <v>1097.56</v>
      </c>
      <c r="F790" s="158">
        <v>0.26579999999999998</v>
      </c>
      <c r="G790" s="158">
        <v>0.21179999999999999</v>
      </c>
      <c r="H790" s="158">
        <v>2.4655999999999998</v>
      </c>
      <c r="I790" s="158">
        <v>4.1101000000000001</v>
      </c>
      <c r="J790" s="158">
        <v>9.0709999999999997</v>
      </c>
      <c r="K790" s="158">
        <v>2.8593000000000002</v>
      </c>
      <c r="L790" s="158">
        <v>-4.4095000000000004</v>
      </c>
      <c r="M790" s="158">
        <v>-6.9303999999999997</v>
      </c>
      <c r="N790" s="158">
        <v>0.26579999999999998</v>
      </c>
      <c r="O790" s="158">
        <v>17.4011</v>
      </c>
      <c r="P790" s="158">
        <v>9.7940000000000005</v>
      </c>
      <c r="Q790" s="158">
        <v>21.669899999999998</v>
      </c>
      <c r="R790" s="158">
        <v>26.3719</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44777</v>
      </c>
      <c r="E791" s="158">
        <v>1197.53</v>
      </c>
      <c r="F791" s="158">
        <v>0.26879999999999998</v>
      </c>
      <c r="G791" s="158">
        <v>0.21929999999999999</v>
      </c>
      <c r="H791" s="158">
        <v>2.4826000000000001</v>
      </c>
      <c r="I791" s="158">
        <v>4.1448</v>
      </c>
      <c r="J791" s="158">
        <v>9.1531000000000002</v>
      </c>
      <c r="K791" s="158">
        <v>3.0878000000000001</v>
      </c>
      <c r="L791" s="158">
        <v>-4.0010000000000003</v>
      </c>
      <c r="M791" s="158">
        <v>-6.3288000000000002</v>
      </c>
      <c r="N791" s="158">
        <v>1.1504000000000001</v>
      </c>
      <c r="O791" s="158">
        <v>18.419699999999999</v>
      </c>
      <c r="P791" s="158">
        <v>10.843999999999999</v>
      </c>
      <c r="Q791" s="158">
        <v>16.415800000000001</v>
      </c>
      <c r="R791" s="158">
        <v>27.4635</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44777</v>
      </c>
      <c r="E792" s="158">
        <v>19.16</v>
      </c>
      <c r="F792" s="158">
        <v>0.36670000000000003</v>
      </c>
      <c r="G792" s="158">
        <v>0.47189999999999999</v>
      </c>
      <c r="H792" s="158">
        <v>2.6244999999999998</v>
      </c>
      <c r="I792" s="158">
        <v>5.1592000000000002</v>
      </c>
      <c r="J792" s="158">
        <v>11.0725</v>
      </c>
      <c r="K792" s="158">
        <v>4.0174000000000003</v>
      </c>
      <c r="L792" s="158">
        <v>-4.8186999999999998</v>
      </c>
      <c r="M792" s="158">
        <v>-8.5005000000000006</v>
      </c>
      <c r="N792" s="158">
        <v>1.2150000000000001</v>
      </c>
      <c r="O792" s="158">
        <v>17.616900000000001</v>
      </c>
      <c r="P792" s="158"/>
      <c r="Q792" s="158">
        <v>14.786799999999999</v>
      </c>
      <c r="R792" s="158">
        <v>23.855899999999998</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44777</v>
      </c>
      <c r="E793" s="158">
        <v>17.89</v>
      </c>
      <c r="F793" s="158">
        <v>0.33650000000000002</v>
      </c>
      <c r="G793" s="158">
        <v>0.39279999999999998</v>
      </c>
      <c r="H793" s="158">
        <v>2.5802999999999998</v>
      </c>
      <c r="I793" s="158">
        <v>5.0499000000000001</v>
      </c>
      <c r="J793" s="158">
        <v>10.911300000000001</v>
      </c>
      <c r="K793" s="158">
        <v>3.7101000000000002</v>
      </c>
      <c r="L793" s="158">
        <v>-5.3940000000000001</v>
      </c>
      <c r="M793" s="158">
        <v>-9.3718000000000004</v>
      </c>
      <c r="N793" s="158">
        <v>-5.5899999999999998E-2</v>
      </c>
      <c r="O793" s="158">
        <v>16.058599999999998</v>
      </c>
      <c r="P793" s="158"/>
      <c r="Q793" s="158">
        <v>13.129300000000001</v>
      </c>
      <c r="R793" s="158">
        <v>22.252600000000001</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44777</v>
      </c>
      <c r="E794" s="158">
        <v>19.5</v>
      </c>
      <c r="F794" s="158">
        <v>-0.30669999999999997</v>
      </c>
      <c r="G794" s="158">
        <v>-0.76339999999999997</v>
      </c>
      <c r="H794" s="158">
        <v>1.9874000000000001</v>
      </c>
      <c r="I794" s="158">
        <v>2.9024000000000001</v>
      </c>
      <c r="J794" s="158">
        <v>10.2318</v>
      </c>
      <c r="K794" s="158">
        <v>1.5625</v>
      </c>
      <c r="L794" s="158">
        <v>-5.5232999999999999</v>
      </c>
      <c r="M794" s="158">
        <v>-3.8935</v>
      </c>
      <c r="N794" s="158">
        <v>3.7786</v>
      </c>
      <c r="O794" s="158"/>
      <c r="P794" s="158"/>
      <c r="Q794" s="158">
        <v>37.4681</v>
      </c>
      <c r="R794" s="158">
        <v>34.745800000000003</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44777</v>
      </c>
      <c r="E795" s="158">
        <v>18.829999999999998</v>
      </c>
      <c r="F795" s="158">
        <v>-0.31759999999999999</v>
      </c>
      <c r="G795" s="158">
        <v>-0.7903</v>
      </c>
      <c r="H795" s="158">
        <v>1.9491000000000001</v>
      </c>
      <c r="I795" s="158">
        <v>2.84</v>
      </c>
      <c r="J795" s="158">
        <v>10.0526</v>
      </c>
      <c r="K795" s="158">
        <v>1.1277999999999999</v>
      </c>
      <c r="L795" s="158">
        <v>-6.1783999999999999</v>
      </c>
      <c r="M795" s="158">
        <v>-4.9470000000000001</v>
      </c>
      <c r="N795" s="158">
        <v>2.2258</v>
      </c>
      <c r="O795" s="158"/>
      <c r="P795" s="158"/>
      <c r="Q795" s="158">
        <v>35.196800000000003</v>
      </c>
      <c r="R795" s="158">
        <v>32.534100000000002</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44777</v>
      </c>
      <c r="E796" s="158">
        <v>237.96</v>
      </c>
      <c r="F796" s="158">
        <v>-2.52E-2</v>
      </c>
      <c r="G796" s="158">
        <v>-0.15939999999999999</v>
      </c>
      <c r="H796" s="158">
        <v>2.1858</v>
      </c>
      <c r="I796" s="158">
        <v>4.1582999999999997</v>
      </c>
      <c r="J796" s="158">
        <v>9.8412000000000006</v>
      </c>
      <c r="K796" s="158">
        <v>4.9160000000000004</v>
      </c>
      <c r="L796" s="158">
        <v>-3.5076000000000001</v>
      </c>
      <c r="M796" s="158">
        <v>-4.3491999999999997</v>
      </c>
      <c r="N796" s="158">
        <v>4.8697999999999997</v>
      </c>
      <c r="O796" s="158">
        <v>21.435600000000001</v>
      </c>
      <c r="P796" s="158">
        <v>14.6997</v>
      </c>
      <c r="Q796" s="158">
        <v>14.6812</v>
      </c>
      <c r="R796" s="158">
        <v>26.9421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44777</v>
      </c>
      <c r="E797" s="158">
        <v>219.73</v>
      </c>
      <c r="F797" s="158">
        <v>-3.1800000000000002E-2</v>
      </c>
      <c r="G797" s="158">
        <v>-0.1726</v>
      </c>
      <c r="H797" s="158">
        <v>2.1572</v>
      </c>
      <c r="I797" s="158">
        <v>4.0979999999999999</v>
      </c>
      <c r="J797" s="158">
        <v>9.7058999999999997</v>
      </c>
      <c r="K797" s="158">
        <v>4.5487000000000002</v>
      </c>
      <c r="L797" s="158">
        <v>-4.1651999999999996</v>
      </c>
      <c r="M797" s="158">
        <v>-5.3296000000000001</v>
      </c>
      <c r="N797" s="158">
        <v>3.4363999999999999</v>
      </c>
      <c r="O797" s="158">
        <v>19.830200000000001</v>
      </c>
      <c r="P797" s="158">
        <v>13.4604</v>
      </c>
      <c r="Q797" s="158">
        <v>17.764600000000002</v>
      </c>
      <c r="R797" s="158">
        <v>25.266300000000001</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44777</v>
      </c>
      <c r="E798" s="158">
        <v>68.304000000000002</v>
      </c>
      <c r="F798" s="158">
        <v>0.2525</v>
      </c>
      <c r="G798" s="158">
        <v>-7.0199999999999999E-2</v>
      </c>
      <c r="H798" s="158">
        <v>2.2867000000000002</v>
      </c>
      <c r="I798" s="158">
        <v>4.8733000000000004</v>
      </c>
      <c r="J798" s="158">
        <v>12.170500000000001</v>
      </c>
      <c r="K798" s="158">
        <v>6.1165000000000003</v>
      </c>
      <c r="L798" s="158">
        <v>-3.8229000000000002</v>
      </c>
      <c r="M798" s="158">
        <v>-6.8323</v>
      </c>
      <c r="N798" s="158">
        <v>-1.0101</v>
      </c>
      <c r="O798" s="158">
        <v>20.11</v>
      </c>
      <c r="P798" s="158">
        <v>13.2141</v>
      </c>
      <c r="Q798" s="158">
        <v>15.0177</v>
      </c>
      <c r="R798" s="158">
        <v>27.4986</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44777</v>
      </c>
      <c r="E799" s="158">
        <v>188.74755803322699</v>
      </c>
      <c r="F799" s="158">
        <v>0.252</v>
      </c>
      <c r="G799" s="158">
        <v>-7.0999999999999994E-2</v>
      </c>
      <c r="H799" s="158">
        <v>2.2852000000000001</v>
      </c>
      <c r="I799" s="158">
        <v>4.8722000000000003</v>
      </c>
      <c r="J799" s="158">
        <v>12.1684</v>
      </c>
      <c r="K799" s="158">
        <v>6.1144999999999996</v>
      </c>
      <c r="L799" s="158">
        <v>-3.8245</v>
      </c>
      <c r="M799" s="158">
        <v>-6.8334000000000001</v>
      </c>
      <c r="N799" s="158">
        <v>-1.0111000000000001</v>
      </c>
      <c r="O799" s="158">
        <v>19.537199999999999</v>
      </c>
      <c r="P799" s="158">
        <v>12.5968</v>
      </c>
      <c r="Q799" s="158">
        <v>14.692399999999999</v>
      </c>
      <c r="R799" s="158">
        <v>27.498100000000001</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44777</v>
      </c>
      <c r="E800" s="158">
        <v>63.356999999999999</v>
      </c>
      <c r="F800" s="158">
        <v>0.25</v>
      </c>
      <c r="G800" s="158">
        <v>-7.8899999999999998E-2</v>
      </c>
      <c r="H800" s="158">
        <v>2.2646000000000002</v>
      </c>
      <c r="I800" s="158">
        <v>4.8280000000000003</v>
      </c>
      <c r="J800" s="158">
        <v>12.0609</v>
      </c>
      <c r="K800" s="158">
        <v>5.8066000000000004</v>
      </c>
      <c r="L800" s="158">
        <v>-4.3667999999999996</v>
      </c>
      <c r="M800" s="158">
        <v>-7.6334</v>
      </c>
      <c r="N800" s="158">
        <v>-2.1497999999999999</v>
      </c>
      <c r="O800" s="158">
        <v>18.860499999999998</v>
      </c>
      <c r="P800" s="158">
        <v>12.1591</v>
      </c>
      <c r="Q800" s="158">
        <v>12.941700000000001</v>
      </c>
      <c r="R800" s="158">
        <v>26.123999999999999</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44777</v>
      </c>
      <c r="E801" s="158">
        <v>790.17559978790803</v>
      </c>
      <c r="F801" s="158">
        <v>0.24909999999999999</v>
      </c>
      <c r="G801" s="158">
        <v>-7.9500000000000001E-2</v>
      </c>
      <c r="H801" s="158">
        <v>2.2627999999999999</v>
      </c>
      <c r="I801" s="158">
        <v>4.8266999999999998</v>
      </c>
      <c r="J801" s="158">
        <v>12.0594</v>
      </c>
      <c r="K801" s="158">
        <v>5.8057999999999996</v>
      </c>
      <c r="L801" s="158">
        <v>-4.3673999999999999</v>
      </c>
      <c r="M801" s="158">
        <v>-7.6346999999999996</v>
      </c>
      <c r="N801" s="158">
        <v>-2.1509999999999998</v>
      </c>
      <c r="O801" s="158">
        <v>18.292200000000001</v>
      </c>
      <c r="P801" s="158">
        <v>11.541399999999999</v>
      </c>
      <c r="Q801" s="158">
        <v>18.867100000000001</v>
      </c>
      <c r="R801" s="158">
        <v>26.125499999999999</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44777</v>
      </c>
      <c r="E802" s="158">
        <v>24.957999999999998</v>
      </c>
      <c r="F802" s="158">
        <v>0.1565</v>
      </c>
      <c r="G802" s="158">
        <v>9.2200000000000004E-2</v>
      </c>
      <c r="H802" s="158">
        <v>2.3246000000000002</v>
      </c>
      <c r="I802" s="158">
        <v>3.7927</v>
      </c>
      <c r="J802" s="158">
        <v>9.9859000000000009</v>
      </c>
      <c r="K802" s="158">
        <v>5.4459</v>
      </c>
      <c r="L802" s="158">
        <v>-1.9371</v>
      </c>
      <c r="M802" s="158">
        <v>-2.6181000000000001</v>
      </c>
      <c r="N802" s="158">
        <v>5.3169000000000004</v>
      </c>
      <c r="O802" s="158">
        <v>20.059999999999999</v>
      </c>
      <c r="P802" s="158">
        <v>13.866400000000001</v>
      </c>
      <c r="Q802" s="158">
        <v>12.962</v>
      </c>
      <c r="R802" s="158">
        <v>29.947399999999998</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44777</v>
      </c>
      <c r="E803" s="158">
        <v>22.611999999999998</v>
      </c>
      <c r="F803" s="158">
        <v>0.15060000000000001</v>
      </c>
      <c r="G803" s="158">
        <v>7.5200000000000003E-2</v>
      </c>
      <c r="H803" s="158">
        <v>2.2890000000000001</v>
      </c>
      <c r="I803" s="158">
        <v>3.7248000000000001</v>
      </c>
      <c r="J803" s="158">
        <v>9.8202999999999996</v>
      </c>
      <c r="K803" s="158">
        <v>4.9865000000000004</v>
      </c>
      <c r="L803" s="158">
        <v>-2.7816999999999998</v>
      </c>
      <c r="M803" s="158">
        <v>-3.8851</v>
      </c>
      <c r="N803" s="158">
        <v>3.5015999999999998</v>
      </c>
      <c r="O803" s="158">
        <v>17.959099999999999</v>
      </c>
      <c r="P803" s="158">
        <v>12.078099999999999</v>
      </c>
      <c r="Q803" s="158">
        <v>11.4857</v>
      </c>
      <c r="R803" s="158">
        <v>27.691700000000001</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44777</v>
      </c>
      <c r="E804" s="158">
        <v>947.01559999999995</v>
      </c>
      <c r="F804" s="158">
        <v>8.9099999999999999E-2</v>
      </c>
      <c r="G804" s="158">
        <v>0.2702</v>
      </c>
      <c r="H804" s="158">
        <v>2.1686000000000001</v>
      </c>
      <c r="I804" s="158">
        <v>2.6960999999999999</v>
      </c>
      <c r="J804" s="158">
        <v>8.5086999999999993</v>
      </c>
      <c r="K804" s="158">
        <v>3.9599000000000002</v>
      </c>
      <c r="L804" s="158">
        <v>-3.6564000000000001</v>
      </c>
      <c r="M804" s="158">
        <v>-4.6109</v>
      </c>
      <c r="N804" s="158">
        <v>7.6147</v>
      </c>
      <c r="O804" s="158">
        <v>20.0517</v>
      </c>
      <c r="P804" s="158">
        <v>10.9054</v>
      </c>
      <c r="Q804" s="158">
        <v>17.740100000000002</v>
      </c>
      <c r="R804" s="158">
        <v>33.511699999999998</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44777</v>
      </c>
      <c r="E805" s="158">
        <v>1030.4078999999999</v>
      </c>
      <c r="F805" s="158">
        <v>9.11E-2</v>
      </c>
      <c r="G805" s="158">
        <v>0.27600000000000002</v>
      </c>
      <c r="H805" s="158">
        <v>2.1825999999999999</v>
      </c>
      <c r="I805" s="158">
        <v>2.7242000000000002</v>
      </c>
      <c r="J805" s="158">
        <v>8.5744000000000007</v>
      </c>
      <c r="K805" s="158">
        <v>4.1479999999999997</v>
      </c>
      <c r="L805" s="158">
        <v>-3.3109000000000002</v>
      </c>
      <c r="M805" s="158">
        <v>-4.0972</v>
      </c>
      <c r="N805" s="158">
        <v>8.3834</v>
      </c>
      <c r="O805" s="158">
        <v>20.946100000000001</v>
      </c>
      <c r="P805" s="158">
        <v>11.8368</v>
      </c>
      <c r="Q805" s="158">
        <v>15.729200000000001</v>
      </c>
      <c r="R805" s="158">
        <v>34.482399999999998</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44777</v>
      </c>
      <c r="E806" s="158">
        <v>1058.0119999999999</v>
      </c>
      <c r="F806" s="158">
        <v>-0.31709999999999999</v>
      </c>
      <c r="G806" s="158">
        <v>-7.7700000000000005E-2</v>
      </c>
      <c r="H806" s="158">
        <v>2.3031999999999999</v>
      </c>
      <c r="I806" s="158">
        <v>3.8666</v>
      </c>
      <c r="J806" s="158">
        <v>9.5648999999999997</v>
      </c>
      <c r="K806" s="158">
        <v>6.0735999999999999</v>
      </c>
      <c r="L806" s="158">
        <v>3.7839999999999998</v>
      </c>
      <c r="M806" s="158">
        <v>4.6048</v>
      </c>
      <c r="N806" s="158">
        <v>14.952299999999999</v>
      </c>
      <c r="O806" s="158">
        <v>18.678100000000001</v>
      </c>
      <c r="P806" s="158">
        <v>11.946</v>
      </c>
      <c r="Q806" s="158">
        <v>18.393899999999999</v>
      </c>
      <c r="R806" s="158">
        <v>37.390099999999997</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44777</v>
      </c>
      <c r="E807" s="158">
        <v>1134.441</v>
      </c>
      <c r="F807" s="158">
        <v>-0.31540000000000001</v>
      </c>
      <c r="G807" s="158">
        <v>-7.2099999999999997E-2</v>
      </c>
      <c r="H807" s="158">
        <v>2.3170000000000002</v>
      </c>
      <c r="I807" s="158">
        <v>3.8946999999999998</v>
      </c>
      <c r="J807" s="158">
        <v>9.6303000000000001</v>
      </c>
      <c r="K807" s="158">
        <v>6.2542999999999997</v>
      </c>
      <c r="L807" s="158">
        <v>4.1323999999999996</v>
      </c>
      <c r="M807" s="158">
        <v>5.1364000000000001</v>
      </c>
      <c r="N807" s="158">
        <v>15.7073</v>
      </c>
      <c r="O807" s="158">
        <v>19.3918</v>
      </c>
      <c r="P807" s="158">
        <v>12.719200000000001</v>
      </c>
      <c r="Q807" s="158">
        <v>15.131399999999999</v>
      </c>
      <c r="R807" s="158">
        <v>38.242899999999999</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44777</v>
      </c>
      <c r="E808" s="158">
        <v>126.7664</v>
      </c>
      <c r="F808" s="158">
        <v>0.36020000000000002</v>
      </c>
      <c r="G808" s="158">
        <v>7.5600000000000001E-2</v>
      </c>
      <c r="H808" s="158">
        <v>2.4011</v>
      </c>
      <c r="I808" s="158">
        <v>4.3639000000000001</v>
      </c>
      <c r="J808" s="158">
        <v>10.886200000000001</v>
      </c>
      <c r="K808" s="158">
        <v>2.3544</v>
      </c>
      <c r="L808" s="158">
        <v>-6.5923999999999996</v>
      </c>
      <c r="M808" s="158">
        <v>-5.3674999999999997</v>
      </c>
      <c r="N808" s="158">
        <v>2.1092</v>
      </c>
      <c r="O808" s="158">
        <v>17.4572</v>
      </c>
      <c r="P808" s="158">
        <v>8.5042000000000009</v>
      </c>
      <c r="Q808" s="158">
        <v>14.754</v>
      </c>
      <c r="R808" s="158">
        <v>25.886199999999999</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44777</v>
      </c>
      <c r="E809" s="158">
        <v>138.00229999999999</v>
      </c>
      <c r="F809" s="158">
        <v>0.36330000000000001</v>
      </c>
      <c r="G809" s="158">
        <v>8.48E-2</v>
      </c>
      <c r="H809" s="158">
        <v>2.4239000000000002</v>
      </c>
      <c r="I809" s="158">
        <v>4.4139999999999997</v>
      </c>
      <c r="J809" s="158">
        <v>11.0046</v>
      </c>
      <c r="K809" s="158">
        <v>2.6732</v>
      </c>
      <c r="L809" s="158">
        <v>-6.0267999999999997</v>
      </c>
      <c r="M809" s="158">
        <v>-4.5094000000000003</v>
      </c>
      <c r="N809" s="158">
        <v>3.3347000000000002</v>
      </c>
      <c r="O809" s="158">
        <v>18.839500000000001</v>
      </c>
      <c r="P809" s="158">
        <v>9.6181999999999999</v>
      </c>
      <c r="Q809" s="158">
        <v>14.3041</v>
      </c>
      <c r="R809" s="158">
        <v>27.3767</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44777</v>
      </c>
      <c r="E810" s="158">
        <v>34.47</v>
      </c>
      <c r="F810" s="158">
        <v>0.29099999999999998</v>
      </c>
      <c r="G810" s="158">
        <v>0.29099999999999998</v>
      </c>
      <c r="H810" s="158">
        <v>3.0185</v>
      </c>
      <c r="I810" s="158">
        <v>5.0594000000000001</v>
      </c>
      <c r="J810" s="158">
        <v>12.316700000000001</v>
      </c>
      <c r="K810" s="158">
        <v>5.6714000000000002</v>
      </c>
      <c r="L810" s="158">
        <v>-2.5720999999999998</v>
      </c>
      <c r="M810" s="158">
        <v>-2.1573000000000002</v>
      </c>
      <c r="N810" s="158">
        <v>9.0823</v>
      </c>
      <c r="O810" s="158">
        <v>20.746300000000002</v>
      </c>
      <c r="P810" s="158">
        <v>11.6182</v>
      </c>
      <c r="Q810" s="158">
        <v>15.9567</v>
      </c>
      <c r="R810" s="158">
        <v>28.393699999999999</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44777</v>
      </c>
      <c r="E811" s="158">
        <v>38.42</v>
      </c>
      <c r="F811" s="158">
        <v>0.28710000000000002</v>
      </c>
      <c r="G811" s="158">
        <v>0.28710000000000002</v>
      </c>
      <c r="H811" s="158">
        <v>3.0303</v>
      </c>
      <c r="I811" s="158">
        <v>5.1162999999999998</v>
      </c>
      <c r="J811" s="158">
        <v>12.437799999999999</v>
      </c>
      <c r="K811" s="158">
        <v>6.0155000000000003</v>
      </c>
      <c r="L811" s="158">
        <v>-1.9898</v>
      </c>
      <c r="M811" s="158">
        <v>-1.2339</v>
      </c>
      <c r="N811" s="158">
        <v>10.4976</v>
      </c>
      <c r="O811" s="158">
        <v>22.3157</v>
      </c>
      <c r="P811" s="158">
        <v>13.3675</v>
      </c>
      <c r="Q811" s="158">
        <v>17.471399999999999</v>
      </c>
      <c r="R811" s="158">
        <v>30.067900000000002</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44777</v>
      </c>
      <c r="E812" s="158">
        <v>144.97</v>
      </c>
      <c r="F812" s="158">
        <v>0.36280000000000001</v>
      </c>
      <c r="G812" s="158">
        <v>0.68059999999999998</v>
      </c>
      <c r="H812" s="158">
        <v>3.1375000000000002</v>
      </c>
      <c r="I812" s="158">
        <v>4.9747000000000003</v>
      </c>
      <c r="J812" s="158">
        <v>11.738899999999999</v>
      </c>
      <c r="K812" s="158">
        <v>6.9494999999999996</v>
      </c>
      <c r="L812" s="158">
        <v>-2.12</v>
      </c>
      <c r="M812" s="158">
        <v>-2.0009000000000001</v>
      </c>
      <c r="N812" s="158">
        <v>6.0419999999999998</v>
      </c>
      <c r="O812" s="158">
        <v>16.725200000000001</v>
      </c>
      <c r="P812" s="158">
        <v>9.6776999999999997</v>
      </c>
      <c r="Q812" s="158">
        <v>14.2324</v>
      </c>
      <c r="R812" s="158">
        <v>27.398599999999998</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44777</v>
      </c>
      <c r="E813" s="158">
        <v>135.43799999999999</v>
      </c>
      <c r="F813" s="158">
        <v>0.3609</v>
      </c>
      <c r="G813" s="158">
        <v>0.67490000000000006</v>
      </c>
      <c r="H813" s="158">
        <v>3.1200999999999999</v>
      </c>
      <c r="I813" s="158">
        <v>4.9419000000000004</v>
      </c>
      <c r="J813" s="158">
        <v>11.6738</v>
      </c>
      <c r="K813" s="158">
        <v>6.7534000000000001</v>
      </c>
      <c r="L813" s="158">
        <v>-2.4643999999999999</v>
      </c>
      <c r="M813" s="158">
        <v>-2.5135000000000001</v>
      </c>
      <c r="N813" s="158">
        <v>5.3009000000000004</v>
      </c>
      <c r="O813" s="158">
        <v>15.9261</v>
      </c>
      <c r="P813" s="158">
        <v>8.9064999999999994</v>
      </c>
      <c r="Q813" s="158">
        <v>16.714500000000001</v>
      </c>
      <c r="R813" s="158">
        <v>26.512599999999999</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44777</v>
      </c>
      <c r="E814" s="158">
        <v>57.180500000000002</v>
      </c>
      <c r="F814" s="158">
        <v>-4.2099999999999999E-2</v>
      </c>
      <c r="G814" s="158">
        <v>-0.71689999999999998</v>
      </c>
      <c r="H814" s="158">
        <v>1.8577999999999999</v>
      </c>
      <c r="I814" s="158">
        <v>2.9154</v>
      </c>
      <c r="J814" s="158">
        <v>9.3619000000000003</v>
      </c>
      <c r="K814" s="158">
        <v>7.7009999999999996</v>
      </c>
      <c r="L814" s="158">
        <v>5.1999999999999998E-3</v>
      </c>
      <c r="M814" s="158">
        <v>-0.75160000000000005</v>
      </c>
      <c r="N814" s="158">
        <v>10.356199999999999</v>
      </c>
      <c r="O814" s="158">
        <v>20.016300000000001</v>
      </c>
      <c r="P814" s="158">
        <v>12.1938</v>
      </c>
      <c r="Q814" s="158">
        <v>16.028500000000001</v>
      </c>
      <c r="R814" s="158">
        <v>31.301300000000001</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44777</v>
      </c>
      <c r="E815" s="158">
        <v>52.112499999999997</v>
      </c>
      <c r="F815" s="158">
        <v>-4.4699999999999997E-2</v>
      </c>
      <c r="G815" s="158">
        <v>-0.72430000000000005</v>
      </c>
      <c r="H815" s="158">
        <v>1.8396999999999999</v>
      </c>
      <c r="I815" s="158">
        <v>2.8818000000000001</v>
      </c>
      <c r="J815" s="158">
        <v>9.2881</v>
      </c>
      <c r="K815" s="158">
        <v>7.4901</v>
      </c>
      <c r="L815" s="158">
        <v>-0.35089999999999999</v>
      </c>
      <c r="M815" s="158">
        <v>-1.3197000000000001</v>
      </c>
      <c r="N815" s="158">
        <v>9.5113000000000003</v>
      </c>
      <c r="O815" s="158">
        <v>19.089200000000002</v>
      </c>
      <c r="P815" s="158">
        <v>11.325200000000001</v>
      </c>
      <c r="Q815" s="158">
        <v>12.638199999999999</v>
      </c>
      <c r="R815" s="158">
        <v>30.288499999999999</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44777</v>
      </c>
      <c r="E816" s="158">
        <v>52.167999999999999</v>
      </c>
      <c r="F816" s="158">
        <v>0.14779999999999999</v>
      </c>
      <c r="G816" s="158">
        <v>-1.9199999999999998E-2</v>
      </c>
      <c r="H816" s="158">
        <v>2.1960000000000002</v>
      </c>
      <c r="I816" s="158">
        <v>3.7879999999999998</v>
      </c>
      <c r="J816" s="158">
        <v>10.235799999999999</v>
      </c>
      <c r="K816" s="158">
        <v>4.4341999999999997</v>
      </c>
      <c r="L816" s="158">
        <v>-1.8199000000000001</v>
      </c>
      <c r="M816" s="158">
        <v>-2.6880000000000002</v>
      </c>
      <c r="N816" s="158">
        <v>2.9097</v>
      </c>
      <c r="O816" s="158">
        <v>15.578099999999999</v>
      </c>
      <c r="P816" s="158">
        <v>10.341799999999999</v>
      </c>
      <c r="Q816" s="158">
        <v>13.656700000000001</v>
      </c>
      <c r="R816" s="158">
        <v>23.638300000000001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44777</v>
      </c>
      <c r="E817" s="158">
        <v>57.268999999999998</v>
      </c>
      <c r="F817" s="158">
        <v>0.15040000000000001</v>
      </c>
      <c r="G817" s="158">
        <v>-1.0500000000000001E-2</v>
      </c>
      <c r="H817" s="158">
        <v>2.2149999999999999</v>
      </c>
      <c r="I817" s="158">
        <v>3.8252999999999999</v>
      </c>
      <c r="J817" s="158">
        <v>10.3215</v>
      </c>
      <c r="K817" s="158">
        <v>4.6849999999999996</v>
      </c>
      <c r="L817" s="158">
        <v>-1.3539000000000001</v>
      </c>
      <c r="M817" s="158">
        <v>-1.9886999999999999</v>
      </c>
      <c r="N817" s="158">
        <v>3.8912</v>
      </c>
      <c r="O817" s="158">
        <v>16.684699999999999</v>
      </c>
      <c r="P817" s="158">
        <v>11.4466</v>
      </c>
      <c r="Q817" s="158">
        <v>16.362100000000002</v>
      </c>
      <c r="R817" s="158">
        <v>24.8216</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44777</v>
      </c>
      <c r="E818" s="158">
        <v>126.309</v>
      </c>
      <c r="F818" s="158">
        <v>0.14829999999999999</v>
      </c>
      <c r="G818" s="158">
        <v>0.2994</v>
      </c>
      <c r="H818" s="158">
        <v>2.9765999999999999</v>
      </c>
      <c r="I818" s="158">
        <v>3.3717999999999999</v>
      </c>
      <c r="J818" s="158">
        <v>9.0911000000000008</v>
      </c>
      <c r="K818" s="158">
        <v>3.5413000000000001</v>
      </c>
      <c r="L818" s="158">
        <v>-1.2725</v>
      </c>
      <c r="M818" s="158">
        <v>-3.6537000000000002</v>
      </c>
      <c r="N818" s="158">
        <v>4.6870000000000003</v>
      </c>
      <c r="O818" s="158">
        <v>15.7601</v>
      </c>
      <c r="P818" s="158">
        <v>9.7437000000000005</v>
      </c>
      <c r="Q818" s="158">
        <v>13.3253</v>
      </c>
      <c r="R818" s="158">
        <v>23.138000000000002</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44777</v>
      </c>
      <c r="E819" s="158">
        <v>118.17</v>
      </c>
      <c r="F819" s="158">
        <v>0.14580000000000001</v>
      </c>
      <c r="G819" s="158">
        <v>0.2928</v>
      </c>
      <c r="H819" s="158">
        <v>2.9615</v>
      </c>
      <c r="I819" s="158">
        <v>3.3424</v>
      </c>
      <c r="J819" s="158">
        <v>9.0210000000000008</v>
      </c>
      <c r="K819" s="158">
        <v>3.3479000000000001</v>
      </c>
      <c r="L819" s="158">
        <v>-1.6283000000000001</v>
      </c>
      <c r="M819" s="158">
        <v>-4.1745999999999999</v>
      </c>
      <c r="N819" s="158">
        <v>3.9268000000000001</v>
      </c>
      <c r="O819" s="158">
        <v>14.95</v>
      </c>
      <c r="P819" s="158">
        <v>8.9581</v>
      </c>
      <c r="Q819" s="158">
        <v>15.4107</v>
      </c>
      <c r="R819" s="158">
        <v>22.255099999999999</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44777</v>
      </c>
      <c r="E820" s="158">
        <v>69.5839</v>
      </c>
      <c r="F820" s="158">
        <v>-0.16569999999999999</v>
      </c>
      <c r="G820" s="158">
        <v>0.1105</v>
      </c>
      <c r="H820" s="158">
        <v>2.0796000000000001</v>
      </c>
      <c r="I820" s="158">
        <v>3.0808</v>
      </c>
      <c r="J820" s="158">
        <v>8.3961000000000006</v>
      </c>
      <c r="K820" s="158">
        <v>4.4896000000000003</v>
      </c>
      <c r="L820" s="158">
        <v>-3.6139000000000001</v>
      </c>
      <c r="M820" s="158">
        <v>-5.1798999999999999</v>
      </c>
      <c r="N820" s="158">
        <v>2.11</v>
      </c>
      <c r="O820" s="158">
        <v>13.696199999999999</v>
      </c>
      <c r="P820" s="158">
        <v>9.1258999999999997</v>
      </c>
      <c r="Q820" s="158">
        <v>10.170199999999999</v>
      </c>
      <c r="R820" s="158">
        <v>20.257200000000001</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44777</v>
      </c>
      <c r="E821" s="158">
        <v>64.809399999999997</v>
      </c>
      <c r="F821" s="158">
        <v>-0.1681</v>
      </c>
      <c r="G821" s="158">
        <v>0.1036</v>
      </c>
      <c r="H821" s="158">
        <v>2.0632000000000001</v>
      </c>
      <c r="I821" s="158">
        <v>3.0489999999999999</v>
      </c>
      <c r="J821" s="158">
        <v>8.3219999999999992</v>
      </c>
      <c r="K821" s="158">
        <v>4.2702999999999998</v>
      </c>
      <c r="L821" s="158">
        <v>-4.0407999999999999</v>
      </c>
      <c r="M821" s="158">
        <v>-5.8281999999999998</v>
      </c>
      <c r="N821" s="158">
        <v>1.1635</v>
      </c>
      <c r="O821" s="158">
        <v>12.747999999999999</v>
      </c>
      <c r="P821" s="158">
        <v>8.1902000000000008</v>
      </c>
      <c r="Q821" s="158">
        <v>8.9001999999999999</v>
      </c>
      <c r="R821" s="158">
        <v>19.155000000000001</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44777</v>
      </c>
      <c r="E822" s="158">
        <v>35.061999999999998</v>
      </c>
      <c r="F822" s="158">
        <v>0.38159999999999999</v>
      </c>
      <c r="G822" s="158">
        <v>0.33539999999999998</v>
      </c>
      <c r="H822" s="158">
        <v>2.2383000000000002</v>
      </c>
      <c r="I822" s="158">
        <v>3.4975999999999998</v>
      </c>
      <c r="J822" s="158">
        <v>8.6327999999999996</v>
      </c>
      <c r="K822" s="158">
        <v>4.6879999999999997</v>
      </c>
      <c r="L822" s="158">
        <v>-4.3407</v>
      </c>
      <c r="M822" s="158">
        <v>-7.9428000000000001</v>
      </c>
      <c r="N822" s="158">
        <v>-6.2740999999999998</v>
      </c>
      <c r="O822" s="158">
        <v>10.746700000000001</v>
      </c>
      <c r="P822" s="158">
        <v>5.7850999999999999</v>
      </c>
      <c r="Q822" s="158">
        <v>16.372299999999999</v>
      </c>
      <c r="R822" s="158">
        <v>14.653700000000001</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44777</v>
      </c>
      <c r="E823" s="158">
        <v>32.443199999999997</v>
      </c>
      <c r="F823" s="158">
        <v>0.37959999999999999</v>
      </c>
      <c r="G823" s="158">
        <v>0.32869999999999999</v>
      </c>
      <c r="H823" s="158">
        <v>2.2219000000000002</v>
      </c>
      <c r="I823" s="158">
        <v>3.4645999999999999</v>
      </c>
      <c r="J823" s="158">
        <v>8.5557999999999996</v>
      </c>
      <c r="K823" s="158">
        <v>4.4621000000000004</v>
      </c>
      <c r="L823" s="158">
        <v>-4.7546999999999997</v>
      </c>
      <c r="M823" s="158">
        <v>-8.5465999999999998</v>
      </c>
      <c r="N823" s="158">
        <v>-7.0960000000000001</v>
      </c>
      <c r="O823" s="158">
        <v>9.7542000000000009</v>
      </c>
      <c r="P823" s="158">
        <v>4.8251999999999997</v>
      </c>
      <c r="Q823" s="158">
        <v>15.285600000000001</v>
      </c>
      <c r="R823" s="158">
        <v>13.636200000000001</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44777</v>
      </c>
      <c r="E824" s="158">
        <v>17.033899999999999</v>
      </c>
      <c r="F824" s="158">
        <v>-0.1384</v>
      </c>
      <c r="G824" s="158">
        <v>0.21829999999999999</v>
      </c>
      <c r="H824" s="158">
        <v>2.6880999999999999</v>
      </c>
      <c r="I824" s="158">
        <v>4.0982000000000003</v>
      </c>
      <c r="J824" s="158">
        <v>10.6615</v>
      </c>
      <c r="K824" s="158">
        <v>4.0372000000000003</v>
      </c>
      <c r="L824" s="158">
        <v>-0.96509999999999996</v>
      </c>
      <c r="M824" s="158">
        <v>-3.1648000000000001</v>
      </c>
      <c r="N824" s="158">
        <v>7.0406000000000004</v>
      </c>
      <c r="O824" s="158">
        <v>18.085999999999999</v>
      </c>
      <c r="P824" s="158"/>
      <c r="Q824" s="158">
        <v>13.966799999999999</v>
      </c>
      <c r="R824" s="158">
        <v>27.638100000000001</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44777</v>
      </c>
      <c r="E825" s="158">
        <v>15.6608</v>
      </c>
      <c r="F825" s="158">
        <v>-0.14349999999999999</v>
      </c>
      <c r="G825" s="158">
        <v>0.20219999999999999</v>
      </c>
      <c r="H825" s="158">
        <v>2.6507000000000001</v>
      </c>
      <c r="I825" s="158">
        <v>4.0343</v>
      </c>
      <c r="J825" s="158">
        <v>10.5021</v>
      </c>
      <c r="K825" s="158">
        <v>3.4912000000000001</v>
      </c>
      <c r="L825" s="158">
        <v>-2.0066999999999999</v>
      </c>
      <c r="M825" s="158">
        <v>-4.6364000000000001</v>
      </c>
      <c r="N825" s="158">
        <v>4.9524999999999997</v>
      </c>
      <c r="O825" s="158">
        <v>15.770300000000001</v>
      </c>
      <c r="P825" s="158"/>
      <c r="Q825" s="158">
        <v>11.639799999999999</v>
      </c>
      <c r="R825" s="158">
        <v>25.089300000000001</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44777</v>
      </c>
      <c r="E826" s="158">
        <v>50.887300000000003</v>
      </c>
      <c r="F826" s="158">
        <v>0.62690000000000001</v>
      </c>
      <c r="G826" s="158">
        <v>0.45700000000000002</v>
      </c>
      <c r="H826" s="158">
        <v>2.4571999999999998</v>
      </c>
      <c r="I826" s="158">
        <v>3.4131</v>
      </c>
      <c r="J826" s="158">
        <v>7.8693999999999997</v>
      </c>
      <c r="K826" s="158">
        <v>2.4958</v>
      </c>
      <c r="L826" s="158">
        <v>-3.2261000000000002</v>
      </c>
      <c r="M826" s="158">
        <v>-4.9687999999999999</v>
      </c>
      <c r="N826" s="158">
        <v>5.1520999999999999</v>
      </c>
      <c r="O826" s="158">
        <v>26.095800000000001</v>
      </c>
      <c r="P826" s="158">
        <v>18.792400000000001</v>
      </c>
      <c r="Q826" s="158">
        <v>19.365200000000002</v>
      </c>
      <c r="R826" s="158">
        <v>28.3872</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44777</v>
      </c>
      <c r="E827" s="158">
        <v>47.757100000000001</v>
      </c>
      <c r="F827" s="158">
        <v>0.62370000000000003</v>
      </c>
      <c r="G827" s="158">
        <v>0.44779999999999998</v>
      </c>
      <c r="H827" s="158">
        <v>2.4350999999999998</v>
      </c>
      <c r="I827" s="158">
        <v>3.3685999999999998</v>
      </c>
      <c r="J827" s="158">
        <v>7.7666000000000004</v>
      </c>
      <c r="K827" s="158">
        <v>2.2058</v>
      </c>
      <c r="L827" s="158">
        <v>-3.7416999999999998</v>
      </c>
      <c r="M827" s="158">
        <v>-5.7055999999999996</v>
      </c>
      <c r="N827" s="158">
        <v>4.0872000000000002</v>
      </c>
      <c r="O827" s="158">
        <v>24.884799999999998</v>
      </c>
      <c r="P827" s="158">
        <v>17.803799999999999</v>
      </c>
      <c r="Q827" s="158">
        <v>18.543800000000001</v>
      </c>
      <c r="R827" s="158">
        <v>27.085999999999999</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44777</v>
      </c>
      <c r="E828" s="158">
        <v>27.68</v>
      </c>
      <c r="F828" s="158">
        <v>-7.22E-2</v>
      </c>
      <c r="G828" s="158">
        <v>-0.39579999999999999</v>
      </c>
      <c r="H828" s="158">
        <v>2.2534000000000001</v>
      </c>
      <c r="I828" s="158">
        <v>2.2911999999999999</v>
      </c>
      <c r="J828" s="158">
        <v>9.0623000000000005</v>
      </c>
      <c r="K828" s="158">
        <v>2.2911999999999999</v>
      </c>
      <c r="L828" s="158">
        <v>-7.1140999999999996</v>
      </c>
      <c r="M828" s="158">
        <v>-8.2835999999999999</v>
      </c>
      <c r="N828" s="158">
        <v>-0.753</v>
      </c>
      <c r="O828" s="158">
        <v>27.653300000000002</v>
      </c>
      <c r="P828" s="158">
        <v>16.0413</v>
      </c>
      <c r="Q828" s="158">
        <v>14.6974</v>
      </c>
      <c r="R828" s="158">
        <v>30.836200000000002</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44777</v>
      </c>
      <c r="E829" s="158">
        <v>24.7</v>
      </c>
      <c r="F829" s="158">
        <v>-4.0500000000000001E-2</v>
      </c>
      <c r="G829" s="158">
        <v>-0.36299999999999999</v>
      </c>
      <c r="H829" s="158">
        <v>2.2351000000000001</v>
      </c>
      <c r="I829" s="158">
        <v>2.2774000000000001</v>
      </c>
      <c r="J829" s="158">
        <v>8.9545999999999992</v>
      </c>
      <c r="K829" s="158">
        <v>1.9397</v>
      </c>
      <c r="L829" s="158">
        <v>-7.8357999999999999</v>
      </c>
      <c r="M829" s="158">
        <v>-9.391</v>
      </c>
      <c r="N829" s="158">
        <v>-2.4872000000000001</v>
      </c>
      <c r="O829" s="158">
        <v>25.275200000000002</v>
      </c>
      <c r="P829" s="158">
        <v>13.8474</v>
      </c>
      <c r="Q829" s="158">
        <v>12.9512</v>
      </c>
      <c r="R829" s="158">
        <v>28.365300000000001</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44777</v>
      </c>
      <c r="E830" s="158">
        <v>81.346100000000007</v>
      </c>
      <c r="F830" s="158">
        <v>-5.8999999999999999E-3</v>
      </c>
      <c r="G830" s="158">
        <v>-6.9400000000000003E-2</v>
      </c>
      <c r="H830" s="158">
        <v>2.4228000000000001</v>
      </c>
      <c r="I830" s="158">
        <v>3.8029000000000002</v>
      </c>
      <c r="J830" s="158">
        <v>8.3960000000000008</v>
      </c>
      <c r="K830" s="158">
        <v>2.9296000000000002</v>
      </c>
      <c r="L830" s="158">
        <v>-2.7366999999999999</v>
      </c>
      <c r="M830" s="158">
        <v>-3.4487999999999999</v>
      </c>
      <c r="N830" s="158">
        <v>4.7878999999999996</v>
      </c>
      <c r="O830" s="158">
        <v>17.7502</v>
      </c>
      <c r="P830" s="158">
        <v>12.017200000000001</v>
      </c>
      <c r="Q830" s="158">
        <v>16.3687</v>
      </c>
      <c r="R830" s="158">
        <v>29.616700000000002</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44777</v>
      </c>
      <c r="E831" s="158">
        <v>74.688500000000005</v>
      </c>
      <c r="F831" s="158">
        <v>-8.3999999999999995E-3</v>
      </c>
      <c r="G831" s="158">
        <v>-7.6899999999999996E-2</v>
      </c>
      <c r="H831" s="158">
        <v>2.4055</v>
      </c>
      <c r="I831" s="158">
        <v>3.7685</v>
      </c>
      <c r="J831" s="158">
        <v>8.3170000000000002</v>
      </c>
      <c r="K831" s="158">
        <v>2.7136999999999998</v>
      </c>
      <c r="L831" s="158">
        <v>-3.1791999999999998</v>
      </c>
      <c r="M831" s="158">
        <v>-4.1139999999999999</v>
      </c>
      <c r="N831" s="158">
        <v>3.8239000000000001</v>
      </c>
      <c r="O831" s="158">
        <v>16.634599999999999</v>
      </c>
      <c r="P831" s="158">
        <v>10.9117</v>
      </c>
      <c r="Q831" s="158">
        <v>12.64</v>
      </c>
      <c r="R831" s="158">
        <v>28.4041</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44777</v>
      </c>
      <c r="E832" s="158">
        <v>15.605399999999999</v>
      </c>
      <c r="F832" s="158">
        <v>0.24540000000000001</v>
      </c>
      <c r="G832" s="158">
        <v>0.12130000000000001</v>
      </c>
      <c r="H832" s="158">
        <v>2.2547000000000001</v>
      </c>
      <c r="I832" s="158">
        <v>3.2471999999999999</v>
      </c>
      <c r="J832" s="158">
        <v>10.4651</v>
      </c>
      <c r="K832" s="158">
        <v>6.1280999999999999</v>
      </c>
      <c r="L832" s="158">
        <v>-1.7113</v>
      </c>
      <c r="M832" s="158">
        <v>-3.0142000000000002</v>
      </c>
      <c r="N832" s="158">
        <v>6.6955999999999998</v>
      </c>
      <c r="O832" s="158">
        <v>15.799200000000001</v>
      </c>
      <c r="P832" s="158"/>
      <c r="Q832" s="158">
        <v>12.2469</v>
      </c>
      <c r="R832" s="158">
        <v>21.730799999999999</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44777</v>
      </c>
      <c r="E833" s="158">
        <v>14.551299999999999</v>
      </c>
      <c r="F833" s="158">
        <v>0.2397</v>
      </c>
      <c r="G833" s="158">
        <v>0.10589999999999999</v>
      </c>
      <c r="H833" s="158">
        <v>2.2183999999999999</v>
      </c>
      <c r="I833" s="158">
        <v>3.1743999999999999</v>
      </c>
      <c r="J833" s="158">
        <v>10.293100000000001</v>
      </c>
      <c r="K833" s="158">
        <v>5.6417000000000002</v>
      </c>
      <c r="L833" s="158">
        <v>-2.5939000000000001</v>
      </c>
      <c r="M833" s="158">
        <v>-4.3331999999999997</v>
      </c>
      <c r="N833" s="158">
        <v>4.7655000000000003</v>
      </c>
      <c r="O833" s="158">
        <v>13.7104</v>
      </c>
      <c r="P833" s="158"/>
      <c r="Q833" s="158">
        <v>10.227399999999999</v>
      </c>
      <c r="R833" s="158">
        <v>19.535799999999998</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44777</v>
      </c>
      <c r="E834" s="158">
        <v>16.520399999999999</v>
      </c>
      <c r="F834" s="158">
        <v>1.03E-2</v>
      </c>
      <c r="G834" s="158">
        <v>0.2324</v>
      </c>
      <c r="H834" s="158">
        <v>2.3988</v>
      </c>
      <c r="I834" s="158">
        <v>3.0508999999999999</v>
      </c>
      <c r="J834" s="158">
        <v>7.9425999999999997</v>
      </c>
      <c r="K834" s="158">
        <v>3.7250999999999999</v>
      </c>
      <c r="L834" s="158">
        <v>-2.3506999999999998</v>
      </c>
      <c r="M834" s="158">
        <v>-4.9896000000000003</v>
      </c>
      <c r="N834" s="158">
        <v>3.9005999999999998</v>
      </c>
      <c r="O834" s="158">
        <v>17.580500000000001</v>
      </c>
      <c r="P834" s="158"/>
      <c r="Q834" s="158">
        <v>13.6911</v>
      </c>
      <c r="R834" s="158">
        <v>22.557400000000001</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44777</v>
      </c>
      <c r="E835" s="158">
        <v>15.459300000000001</v>
      </c>
      <c r="F835" s="158">
        <v>6.4999999999999997E-3</v>
      </c>
      <c r="G835" s="158">
        <v>0.22170000000000001</v>
      </c>
      <c r="H835" s="158">
        <v>2.3713000000000002</v>
      </c>
      <c r="I835" s="158">
        <v>2.9961000000000002</v>
      </c>
      <c r="J835" s="158">
        <v>7.8159999999999998</v>
      </c>
      <c r="K835" s="158">
        <v>3.3611</v>
      </c>
      <c r="L835" s="158">
        <v>-3.0181</v>
      </c>
      <c r="M835" s="158">
        <v>-5.9767999999999999</v>
      </c>
      <c r="N835" s="158">
        <v>2.4628999999999999</v>
      </c>
      <c r="O835" s="158">
        <v>15.7066</v>
      </c>
      <c r="P835" s="158"/>
      <c r="Q835" s="158">
        <v>11.7783</v>
      </c>
      <c r="R835" s="158">
        <v>20.772099999999998</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44777</v>
      </c>
      <c r="E836" s="158">
        <v>153.81</v>
      </c>
      <c r="F836" s="158">
        <v>0.26729999999999998</v>
      </c>
      <c r="G836" s="158">
        <v>-0.40150000000000002</v>
      </c>
      <c r="H836" s="158">
        <v>2.3626</v>
      </c>
      <c r="I836" s="158">
        <v>3.0829</v>
      </c>
      <c r="J836" s="158">
        <v>10.599</v>
      </c>
      <c r="K836" s="158">
        <v>1.1175999999999999</v>
      </c>
      <c r="L836" s="158">
        <v>-1.6623000000000001</v>
      </c>
      <c r="M836" s="158">
        <v>-2.7073</v>
      </c>
      <c r="N836" s="158">
        <v>4.3769999999999998</v>
      </c>
      <c r="O836" s="158">
        <v>12.982699999999999</v>
      </c>
      <c r="P836" s="158">
        <v>5.8691000000000004</v>
      </c>
      <c r="Q836" s="158">
        <v>9.5660000000000007</v>
      </c>
      <c r="R836" s="158">
        <v>21.999500000000001</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44777</v>
      </c>
      <c r="E837" s="158">
        <v>148.08000000000001</v>
      </c>
      <c r="F837" s="158">
        <v>0.2641</v>
      </c>
      <c r="G837" s="158">
        <v>-0.40360000000000001</v>
      </c>
      <c r="H837" s="158">
        <v>2.3641999999999999</v>
      </c>
      <c r="I837" s="158">
        <v>3.0767000000000002</v>
      </c>
      <c r="J837" s="158">
        <v>10.59</v>
      </c>
      <c r="K837" s="158">
        <v>1.1061000000000001</v>
      </c>
      <c r="L837" s="158">
        <v>-1.6798</v>
      </c>
      <c r="M837" s="158">
        <v>-2.7324999999999999</v>
      </c>
      <c r="N837" s="158">
        <v>4.3331</v>
      </c>
      <c r="O837" s="158">
        <v>12.895300000000001</v>
      </c>
      <c r="P837" s="158">
        <v>5.7614999999999998</v>
      </c>
      <c r="Q837" s="158">
        <v>9.9068000000000005</v>
      </c>
      <c r="R837" s="158">
        <v>21.938400000000001</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44777</v>
      </c>
      <c r="E838" s="158">
        <v>35.33</v>
      </c>
      <c r="F838" s="158">
        <v>0.4264</v>
      </c>
      <c r="G838" s="158">
        <v>0.77010000000000001</v>
      </c>
      <c r="H838" s="158">
        <v>2.9129</v>
      </c>
      <c r="I838" s="158">
        <v>4.0955000000000004</v>
      </c>
      <c r="J838" s="158">
        <v>9.8569999999999993</v>
      </c>
      <c r="K838" s="158">
        <v>4.4648000000000003</v>
      </c>
      <c r="L838" s="158">
        <v>-1.6151</v>
      </c>
      <c r="M838" s="158">
        <v>-4.7195</v>
      </c>
      <c r="N838" s="158">
        <v>4.9926000000000004</v>
      </c>
      <c r="O838" s="158">
        <v>22.072500000000002</v>
      </c>
      <c r="P838" s="158">
        <v>13.440200000000001</v>
      </c>
      <c r="Q838" s="158">
        <v>13.0503</v>
      </c>
      <c r="R838" s="158">
        <v>28.971699999999998</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44777</v>
      </c>
      <c r="E839" s="158">
        <v>32.83</v>
      </c>
      <c r="F839" s="158">
        <v>0.42830000000000001</v>
      </c>
      <c r="G839" s="158">
        <v>0.73640000000000005</v>
      </c>
      <c r="H839" s="158">
        <v>2.8509000000000002</v>
      </c>
      <c r="I839" s="158">
        <v>4.0240999999999998</v>
      </c>
      <c r="J839" s="158">
        <v>9.7258999999999993</v>
      </c>
      <c r="K839" s="158">
        <v>4.1231</v>
      </c>
      <c r="L839" s="158">
        <v>-2.2334999999999998</v>
      </c>
      <c r="M839" s="158">
        <v>-5.5523999999999996</v>
      </c>
      <c r="N839" s="158">
        <v>3.8923999999999999</v>
      </c>
      <c r="O839" s="158">
        <v>21.005800000000001</v>
      </c>
      <c r="P839" s="158">
        <v>12.6145</v>
      </c>
      <c r="Q839" s="158">
        <v>11.241099999999999</v>
      </c>
      <c r="R839" s="158">
        <v>27.770199999999999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44777</v>
      </c>
      <c r="E840" s="158">
        <v>253.11799999999999</v>
      </c>
      <c r="F840" s="158">
        <v>0.77669999999999995</v>
      </c>
      <c r="G840" s="158">
        <v>0.9032</v>
      </c>
      <c r="H840" s="158">
        <v>3.3165</v>
      </c>
      <c r="I840" s="158">
        <v>5.1890999999999998</v>
      </c>
      <c r="J840" s="158">
        <v>12.0418</v>
      </c>
      <c r="K840" s="158">
        <v>4.1670999999999996</v>
      </c>
      <c r="L840" s="158">
        <v>-5.2617000000000003</v>
      </c>
      <c r="M840" s="158">
        <v>-9.9474999999999998</v>
      </c>
      <c r="N840" s="158">
        <v>-1.1901999999999999</v>
      </c>
      <c r="O840" s="158">
        <v>22.7438</v>
      </c>
      <c r="P840" s="158">
        <v>15.0837</v>
      </c>
      <c r="Q840" s="158">
        <v>15.532400000000001</v>
      </c>
      <c r="R840" s="158">
        <v>28.675699999999999</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44777</v>
      </c>
      <c r="E841" s="158">
        <v>222.24658372714001</v>
      </c>
      <c r="F841" s="158">
        <v>0.77669999999999995</v>
      </c>
      <c r="G841" s="158">
        <v>0.90310000000000001</v>
      </c>
      <c r="H841" s="158">
        <v>3.3166000000000002</v>
      </c>
      <c r="I841" s="158">
        <v>5.1890999999999998</v>
      </c>
      <c r="J841" s="158">
        <v>12.0419</v>
      </c>
      <c r="K841" s="158">
        <v>4.1669999999999998</v>
      </c>
      <c r="L841" s="158">
        <v>-5.2617000000000003</v>
      </c>
      <c r="M841" s="158">
        <v>-9.9474999999999998</v>
      </c>
      <c r="N841" s="158">
        <v>-1.1868000000000001</v>
      </c>
      <c r="O841" s="158">
        <v>22.607099999999999</v>
      </c>
      <c r="P841" s="158">
        <v>14.9323</v>
      </c>
      <c r="Q841" s="158">
        <v>15.446300000000001</v>
      </c>
      <c r="R841" s="158">
        <v>28.678100000000001</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44777</v>
      </c>
      <c r="E842" s="158">
        <v>241.11250000000001</v>
      </c>
      <c r="F842" s="158">
        <v>0.77429999999999999</v>
      </c>
      <c r="G842" s="158">
        <v>0.89659999999999995</v>
      </c>
      <c r="H842" s="158">
        <v>3.3010000000000002</v>
      </c>
      <c r="I842" s="158">
        <v>5.1565000000000003</v>
      </c>
      <c r="J842" s="158">
        <v>11.9628</v>
      </c>
      <c r="K842" s="158">
        <v>3.9418000000000002</v>
      </c>
      <c r="L842" s="158">
        <v>-5.6689999999999996</v>
      </c>
      <c r="M842" s="158">
        <v>-10.53</v>
      </c>
      <c r="N842" s="158">
        <v>-2.0301999999999998</v>
      </c>
      <c r="O842" s="158">
        <v>21.851099999999999</v>
      </c>
      <c r="P842" s="158">
        <v>14.3573</v>
      </c>
      <c r="Q842" s="158">
        <v>15.2295</v>
      </c>
      <c r="R842" s="158">
        <v>27.656700000000001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44777</v>
      </c>
      <c r="E843" s="158">
        <v>386.06015251916898</v>
      </c>
      <c r="F843" s="158">
        <v>0.77429999999999999</v>
      </c>
      <c r="G843" s="158">
        <v>0.89649999999999996</v>
      </c>
      <c r="H843" s="158">
        <v>3.3010000000000002</v>
      </c>
      <c r="I843" s="158">
        <v>5.1563999999999997</v>
      </c>
      <c r="J843" s="158">
        <v>11.9628</v>
      </c>
      <c r="K843" s="158">
        <v>3.9417</v>
      </c>
      <c r="L843" s="158">
        <v>-5.6691000000000003</v>
      </c>
      <c r="M843" s="158">
        <v>-10.53</v>
      </c>
      <c r="N843" s="158">
        <v>-2.0306000000000002</v>
      </c>
      <c r="O843" s="158">
        <v>21.709599999999998</v>
      </c>
      <c r="P843" s="158">
        <v>14.2018</v>
      </c>
      <c r="Q843" s="158">
        <v>12.8447</v>
      </c>
      <c r="R843" s="158">
        <v>27.656400000000001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0.18897777777777783</v>
      </c>
      <c r="G844" s="160">
        <v>0.13277962962962964</v>
      </c>
      <c r="H844" s="160">
        <v>2.4706407407407402</v>
      </c>
      <c r="I844" s="160">
        <v>3.8729999999999989</v>
      </c>
      <c r="J844" s="160">
        <v>10.049901851851851</v>
      </c>
      <c r="K844" s="160">
        <v>4.2232870370370366</v>
      </c>
      <c r="L844" s="160">
        <v>-3.1966018518518515</v>
      </c>
      <c r="M844" s="160">
        <v>-4.8630462962962957</v>
      </c>
      <c r="N844" s="160">
        <v>3.3921907407407419</v>
      </c>
      <c r="O844" s="160">
        <v>18.432636538461541</v>
      </c>
      <c r="P844" s="160">
        <v>11.612806818181818</v>
      </c>
      <c r="Q844" s="160">
        <v>15.307227777777777</v>
      </c>
      <c r="R844" s="160">
        <v>26.66835</v>
      </c>
    </row>
    <row r="845" spans="1:34" x14ac:dyDescent="0.3">
      <c r="A845" s="159" t="s">
        <v>407</v>
      </c>
      <c r="B845" s="154"/>
      <c r="C845" s="154"/>
      <c r="D845" s="154"/>
      <c r="E845" s="154"/>
      <c r="F845" s="160">
        <v>0.24254999999999999</v>
      </c>
      <c r="G845" s="160">
        <v>0.1159</v>
      </c>
      <c r="H845" s="160">
        <v>2.3633999999999999</v>
      </c>
      <c r="I845" s="160">
        <v>3.8140999999999998</v>
      </c>
      <c r="J845" s="160">
        <v>9.9214500000000001</v>
      </c>
      <c r="K845" s="160">
        <v>4.1574999999999998</v>
      </c>
      <c r="L845" s="160">
        <v>-3.2685000000000004</v>
      </c>
      <c r="M845" s="160">
        <v>-4.6779500000000001</v>
      </c>
      <c r="N845" s="160">
        <v>3.8575499999999998</v>
      </c>
      <c r="O845" s="160">
        <v>18.35595</v>
      </c>
      <c r="P845" s="160">
        <v>11.891400000000001</v>
      </c>
      <c r="Q845" s="160">
        <v>14.7257</v>
      </c>
      <c r="R845" s="160">
        <v>27.431049999999999</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44777</v>
      </c>
      <c r="E848" s="158">
        <v>281.05180000000001</v>
      </c>
      <c r="F848" s="158">
        <v>5.0655999999999999</v>
      </c>
      <c r="G848" s="158">
        <v>5.4222999999999999</v>
      </c>
      <c r="H848" s="158">
        <v>7.8186999999999998</v>
      </c>
      <c r="I848" s="158">
        <v>6.8929</v>
      </c>
      <c r="J848" s="158">
        <v>6.3906000000000001</v>
      </c>
      <c r="K848" s="158">
        <v>4.5236999999999998</v>
      </c>
      <c r="L848" s="158">
        <v>4.1586999999999996</v>
      </c>
      <c r="M848" s="158">
        <v>3.8029999999999999</v>
      </c>
      <c r="N848" s="158">
        <v>3.6162000000000001</v>
      </c>
      <c r="O848" s="158">
        <v>5.8723999999999998</v>
      </c>
      <c r="P848" s="158">
        <v>6.5568</v>
      </c>
      <c r="Q848" s="158">
        <v>8.0338999999999992</v>
      </c>
      <c r="R848" s="158">
        <v>4.2775999999999996</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44777</v>
      </c>
      <c r="E849" s="158">
        <v>286.99970000000002</v>
      </c>
      <c r="F849" s="158">
        <v>5.2914000000000003</v>
      </c>
      <c r="G849" s="158">
        <v>5.6451000000000002</v>
      </c>
      <c r="H849" s="158">
        <v>8.0427999999999997</v>
      </c>
      <c r="I849" s="158">
        <v>7.1185999999999998</v>
      </c>
      <c r="J849" s="158">
        <v>6.6311</v>
      </c>
      <c r="K849" s="158">
        <v>4.7763999999999998</v>
      </c>
      <c r="L849" s="158">
        <v>4.4134000000000002</v>
      </c>
      <c r="M849" s="158">
        <v>4.0491999999999999</v>
      </c>
      <c r="N849" s="158">
        <v>3.8519000000000001</v>
      </c>
      <c r="O849" s="158">
        <v>6.0823</v>
      </c>
      <c r="P849" s="158">
        <v>6.7896000000000001</v>
      </c>
      <c r="Q849" s="158">
        <v>8.0511999999999997</v>
      </c>
      <c r="R849" s="158">
        <v>4.4795999999999996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44777</v>
      </c>
      <c r="E850" s="158">
        <v>10.540800000000001</v>
      </c>
      <c r="F850" s="158">
        <v>20.7882</v>
      </c>
      <c r="G850" s="158">
        <v>-0.6925</v>
      </c>
      <c r="H850" s="158">
        <v>9.3661999999999992</v>
      </c>
      <c r="I850" s="158">
        <v>4.6582999999999997</v>
      </c>
      <c r="J850" s="158">
        <v>4.2824999999999998</v>
      </c>
      <c r="K850" s="158">
        <v>2.0049000000000001</v>
      </c>
      <c r="L850" s="158">
        <v>2.0407000000000002</v>
      </c>
      <c r="M850" s="158">
        <v>1.2848999999999999</v>
      </c>
      <c r="N850" s="158">
        <v>2.7738999999999998</v>
      </c>
      <c r="O850" s="158"/>
      <c r="P850" s="158"/>
      <c r="Q850" s="158">
        <v>3.8957999999999999</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44777</v>
      </c>
      <c r="E851" s="158">
        <v>10.500500000000001</v>
      </c>
      <c r="F851" s="158">
        <v>20.520099999999999</v>
      </c>
      <c r="G851" s="158">
        <v>-0.92689999999999995</v>
      </c>
      <c r="H851" s="158">
        <v>9.1530000000000005</v>
      </c>
      <c r="I851" s="158">
        <v>4.4020999999999999</v>
      </c>
      <c r="J851" s="158">
        <v>4.0053999999999998</v>
      </c>
      <c r="K851" s="158">
        <v>1.7342</v>
      </c>
      <c r="L851" s="158">
        <v>1.7726999999999999</v>
      </c>
      <c r="M851" s="158">
        <v>1.0098</v>
      </c>
      <c r="N851" s="158">
        <v>2.4969000000000001</v>
      </c>
      <c r="O851" s="158"/>
      <c r="P851" s="158"/>
      <c r="Q851" s="158">
        <v>3.6074000000000002</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44777</v>
      </c>
      <c r="E852" s="158">
        <v>32.722900000000003</v>
      </c>
      <c r="F852" s="158">
        <v>11.827400000000001</v>
      </c>
      <c r="G852" s="158">
        <v>-1.9331</v>
      </c>
      <c r="H852" s="158">
        <v>7.5640000000000001</v>
      </c>
      <c r="I852" s="158">
        <v>6.9821</v>
      </c>
      <c r="J852" s="158">
        <v>5.8471000000000002</v>
      </c>
      <c r="K852" s="158">
        <v>2.5122</v>
      </c>
      <c r="L852" s="158">
        <v>2.7452999999999999</v>
      </c>
      <c r="M852" s="158">
        <v>2.4327999999999999</v>
      </c>
      <c r="N852" s="158">
        <v>2.7035999999999998</v>
      </c>
      <c r="O852" s="158">
        <v>4.5955000000000004</v>
      </c>
      <c r="P852" s="158">
        <v>5.4596</v>
      </c>
      <c r="Q852" s="158">
        <v>5.7245999999999997</v>
      </c>
      <c r="R852" s="158">
        <v>3.5821000000000001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44777</v>
      </c>
      <c r="E853" s="158">
        <v>34.977899999999998</v>
      </c>
      <c r="F853" s="158">
        <v>12.5265</v>
      </c>
      <c r="G853" s="158">
        <v>-1.2521</v>
      </c>
      <c r="H853" s="158">
        <v>8.2568000000000001</v>
      </c>
      <c r="I853" s="158">
        <v>7.6775000000000002</v>
      </c>
      <c r="J853" s="158">
        <v>6.5464000000000002</v>
      </c>
      <c r="K853" s="158">
        <v>3.2119</v>
      </c>
      <c r="L853" s="158">
        <v>3.4420000000000002</v>
      </c>
      <c r="M853" s="158">
        <v>3.1217000000000001</v>
      </c>
      <c r="N853" s="158">
        <v>3.3982999999999999</v>
      </c>
      <c r="O853" s="158">
        <v>5.2868000000000004</v>
      </c>
      <c r="P853" s="158">
        <v>6.1067</v>
      </c>
      <c r="Q853" s="158">
        <v>6.6955999999999998</v>
      </c>
      <c r="R853" s="158">
        <v>4.2767999999999997</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44777</v>
      </c>
      <c r="E854" s="158">
        <v>39.931199999999997</v>
      </c>
      <c r="F854" s="158">
        <v>9.7832000000000008</v>
      </c>
      <c r="G854" s="158">
        <v>7.2865000000000002</v>
      </c>
      <c r="H854" s="158">
        <v>7.7680999999999996</v>
      </c>
      <c r="I854" s="158">
        <v>6.7030000000000003</v>
      </c>
      <c r="J854" s="158">
        <v>7.5015999999999998</v>
      </c>
      <c r="K854" s="158">
        <v>3.5122</v>
      </c>
      <c r="L854" s="158">
        <v>3.0846</v>
      </c>
      <c r="M854" s="158">
        <v>2.8980000000000001</v>
      </c>
      <c r="N854" s="158">
        <v>3.1661999999999999</v>
      </c>
      <c r="O854" s="158">
        <v>6.0477999999999996</v>
      </c>
      <c r="P854" s="158">
        <v>6.5777000000000001</v>
      </c>
      <c r="Q854" s="158">
        <v>7.7805</v>
      </c>
      <c r="R854" s="158">
        <v>4.5491999999999999</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44777</v>
      </c>
      <c r="E855" s="158">
        <v>40.463200000000001</v>
      </c>
      <c r="F855" s="158">
        <v>10.015499999999999</v>
      </c>
      <c r="G855" s="158">
        <v>7.4916999999999998</v>
      </c>
      <c r="H855" s="158">
        <v>7.9889999999999999</v>
      </c>
      <c r="I855" s="158">
        <v>6.9255000000000004</v>
      </c>
      <c r="J855" s="158">
        <v>7.7236000000000002</v>
      </c>
      <c r="K855" s="158">
        <v>3.7342</v>
      </c>
      <c r="L855" s="158">
        <v>3.3227000000000002</v>
      </c>
      <c r="M855" s="158">
        <v>3.1434000000000002</v>
      </c>
      <c r="N855" s="158">
        <v>3.4165999999999999</v>
      </c>
      <c r="O855" s="158">
        <v>6.2797999999999998</v>
      </c>
      <c r="P855" s="158">
        <v>6.7831999999999999</v>
      </c>
      <c r="Q855" s="158">
        <v>7.8304</v>
      </c>
      <c r="R855" s="158">
        <v>4.8070000000000004</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44777</v>
      </c>
      <c r="E856" s="158">
        <v>337.89530000000002</v>
      </c>
      <c r="F856" s="158">
        <v>-22.184999999999999</v>
      </c>
      <c r="G856" s="158">
        <v>-6.7763999999999998</v>
      </c>
      <c r="H856" s="158">
        <v>-4.1694000000000004</v>
      </c>
      <c r="I856" s="158">
        <v>4.2103999999999999</v>
      </c>
      <c r="J856" s="158">
        <v>7.4329000000000001</v>
      </c>
      <c r="K856" s="158">
        <v>0.8387</v>
      </c>
      <c r="L856" s="158">
        <v>1.5563</v>
      </c>
      <c r="M856" s="158">
        <v>0.96530000000000005</v>
      </c>
      <c r="N856" s="158">
        <v>1.8331</v>
      </c>
      <c r="O856" s="158">
        <v>5.7122999999999999</v>
      </c>
      <c r="P856" s="158">
        <v>6.1085000000000003</v>
      </c>
      <c r="Q856" s="158">
        <v>7.5522999999999998</v>
      </c>
      <c r="R856" s="158">
        <v>3.9689999999999999</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44777</v>
      </c>
      <c r="E857" s="158">
        <v>362.14679999999998</v>
      </c>
      <c r="F857" s="158">
        <v>-21.485399999999998</v>
      </c>
      <c r="G857" s="158">
        <v>-6.0811999999999999</v>
      </c>
      <c r="H857" s="158">
        <v>-3.4706000000000001</v>
      </c>
      <c r="I857" s="158">
        <v>4.9111000000000002</v>
      </c>
      <c r="J857" s="158">
        <v>8.1373999999999995</v>
      </c>
      <c r="K857" s="158">
        <v>1.5469999999999999</v>
      </c>
      <c r="L857" s="158">
        <v>2.2759</v>
      </c>
      <c r="M857" s="158">
        <v>1.6878</v>
      </c>
      <c r="N857" s="158">
        <v>2.5653999999999999</v>
      </c>
      <c r="O857" s="158">
        <v>6.4795999999999996</v>
      </c>
      <c r="P857" s="158">
        <v>6.9008000000000003</v>
      </c>
      <c r="Q857" s="158">
        <v>8.1620000000000008</v>
      </c>
      <c r="R857" s="158">
        <v>4.7183999999999999</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44777</v>
      </c>
      <c r="E858" s="158">
        <v>10.5749</v>
      </c>
      <c r="F858" s="158">
        <v>32.127800000000001</v>
      </c>
      <c r="G858" s="158">
        <v>11.746700000000001</v>
      </c>
      <c r="H858" s="158">
        <v>12.554399999999999</v>
      </c>
      <c r="I858" s="158">
        <v>9.4768000000000008</v>
      </c>
      <c r="J858" s="158">
        <v>7.6315</v>
      </c>
      <c r="K858" s="158">
        <v>5.1071999999999997</v>
      </c>
      <c r="L858" s="158">
        <v>3.8675999999999999</v>
      </c>
      <c r="M858" s="158">
        <v>3.6257000000000001</v>
      </c>
      <c r="N858" s="158">
        <v>3.6156000000000001</v>
      </c>
      <c r="O858" s="158"/>
      <c r="P858" s="158"/>
      <c r="Q858" s="158">
        <v>3.9096000000000002</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44777</v>
      </c>
      <c r="E859" s="158">
        <v>10.5</v>
      </c>
      <c r="F859" s="158">
        <v>31.3126</v>
      </c>
      <c r="G859" s="158">
        <v>11.2501</v>
      </c>
      <c r="H859" s="158">
        <v>12.045400000000001</v>
      </c>
      <c r="I859" s="158">
        <v>8.9945000000000004</v>
      </c>
      <c r="J859" s="158">
        <v>7.1412000000000004</v>
      </c>
      <c r="K859" s="158">
        <v>4.6174999999999997</v>
      </c>
      <c r="L859" s="158">
        <v>3.3662999999999998</v>
      </c>
      <c r="M859" s="158">
        <v>3.1227</v>
      </c>
      <c r="N859" s="158">
        <v>3.109</v>
      </c>
      <c r="O859" s="158"/>
      <c r="P859" s="158"/>
      <c r="Q859" s="158">
        <v>3.4041000000000001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44777</v>
      </c>
      <c r="E860" s="158">
        <v>1231.4724000000001</v>
      </c>
      <c r="F860" s="158">
        <v>13.568</v>
      </c>
      <c r="G860" s="158">
        <v>4.2912999999999997</v>
      </c>
      <c r="H860" s="158">
        <v>9.0764999999999993</v>
      </c>
      <c r="I860" s="158">
        <v>9.4681999999999995</v>
      </c>
      <c r="J860" s="158">
        <v>8.516</v>
      </c>
      <c r="K860" s="158">
        <v>4.4183000000000003</v>
      </c>
      <c r="L860" s="158">
        <v>2.6375000000000002</v>
      </c>
      <c r="M860" s="158">
        <v>2.5623</v>
      </c>
      <c r="N860" s="158">
        <v>3.2159</v>
      </c>
      <c r="O860" s="158">
        <v>6.5740999999999996</v>
      </c>
      <c r="P860" s="158"/>
      <c r="Q860" s="158">
        <v>6.6639999999999997</v>
      </c>
      <c r="R860" s="158">
        <v>4.6473000000000004</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44777</v>
      </c>
      <c r="E861" s="158">
        <v>1217.2375999999999</v>
      </c>
      <c r="F861" s="158">
        <v>13.1656</v>
      </c>
      <c r="G861" s="158">
        <v>3.8904000000000001</v>
      </c>
      <c r="H861" s="158">
        <v>8.6755999999999993</v>
      </c>
      <c r="I861" s="158">
        <v>9.0665999999999993</v>
      </c>
      <c r="J861" s="158">
        <v>8.1129999999999995</v>
      </c>
      <c r="K861" s="158">
        <v>4.0138999999999996</v>
      </c>
      <c r="L861" s="158">
        <v>2.2326000000000001</v>
      </c>
      <c r="M861" s="158">
        <v>2.1551</v>
      </c>
      <c r="N861" s="158">
        <v>2.8041999999999998</v>
      </c>
      <c r="O861" s="158">
        <v>6.1786000000000003</v>
      </c>
      <c r="P861" s="158"/>
      <c r="Q861" s="158">
        <v>6.2804000000000002</v>
      </c>
      <c r="R861" s="158">
        <v>4.2295999999999996</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44777</v>
      </c>
      <c r="E862" s="158">
        <v>36.4694</v>
      </c>
      <c r="F862" s="158">
        <v>11.813700000000001</v>
      </c>
      <c r="G862" s="158">
        <v>8.5130999999999997</v>
      </c>
      <c r="H862" s="158">
        <v>8.7362000000000002</v>
      </c>
      <c r="I862" s="158">
        <v>5.9614000000000003</v>
      </c>
      <c r="J862" s="158">
        <v>6.2087000000000003</v>
      </c>
      <c r="K862" s="158">
        <v>3.8189000000000002</v>
      </c>
      <c r="L862" s="158">
        <v>2.831</v>
      </c>
      <c r="M862" s="158">
        <v>2.8401000000000001</v>
      </c>
      <c r="N862" s="158">
        <v>2.8573</v>
      </c>
      <c r="O862" s="158">
        <v>6.5366999999999997</v>
      </c>
      <c r="P862" s="158">
        <v>6.4885999999999999</v>
      </c>
      <c r="Q862" s="158">
        <v>7.4824000000000002</v>
      </c>
      <c r="R862" s="158">
        <v>4.2503000000000002</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44777</v>
      </c>
      <c r="E863" s="158">
        <v>38.037300000000002</v>
      </c>
      <c r="F863" s="158">
        <v>12.094799999999999</v>
      </c>
      <c r="G863" s="158">
        <v>8.8026</v>
      </c>
      <c r="H863" s="158">
        <v>9.0632000000000001</v>
      </c>
      <c r="I863" s="158">
        <v>6.2935999999999996</v>
      </c>
      <c r="J863" s="158">
        <v>6.5396000000000001</v>
      </c>
      <c r="K863" s="158">
        <v>4.1524999999999999</v>
      </c>
      <c r="L863" s="158">
        <v>3.1657000000000002</v>
      </c>
      <c r="M863" s="158">
        <v>3.1776</v>
      </c>
      <c r="N863" s="158">
        <v>3.1970999999999998</v>
      </c>
      <c r="O863" s="158">
        <v>6.9191000000000003</v>
      </c>
      <c r="P863" s="158">
        <v>6.9097999999999997</v>
      </c>
      <c r="Q863" s="158">
        <v>8.0289000000000001</v>
      </c>
      <c r="R863" s="158">
        <v>4.6009000000000002</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44777</v>
      </c>
      <c r="E864" s="158">
        <v>10.7913</v>
      </c>
      <c r="F864" s="158">
        <v>10.488300000000001</v>
      </c>
      <c r="G864" s="158">
        <v>10.8332</v>
      </c>
      <c r="H864" s="158">
        <v>12.8361</v>
      </c>
      <c r="I864" s="158">
        <v>9.1645000000000003</v>
      </c>
      <c r="J864" s="158">
        <v>8.4838000000000005</v>
      </c>
      <c r="K864" s="158">
        <v>5.9291999999999998</v>
      </c>
      <c r="L864" s="158">
        <v>4.1500000000000004</v>
      </c>
      <c r="M864" s="158">
        <v>3.7988</v>
      </c>
      <c r="N864" s="158">
        <v>3.9394</v>
      </c>
      <c r="O864" s="158"/>
      <c r="P864" s="158"/>
      <c r="Q864" s="158">
        <v>4.3967999999999998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44777</v>
      </c>
      <c r="E865" s="158">
        <v>10.7525</v>
      </c>
      <c r="F865" s="158">
        <v>10.526199999999999</v>
      </c>
      <c r="G865" s="158">
        <v>10.6456</v>
      </c>
      <c r="H865" s="158">
        <v>12.6877</v>
      </c>
      <c r="I865" s="158">
        <v>8.9779</v>
      </c>
      <c r="J865" s="158">
        <v>8.2813999999999997</v>
      </c>
      <c r="K865" s="158">
        <v>5.7267999999999999</v>
      </c>
      <c r="L865" s="158">
        <v>3.9466999999999999</v>
      </c>
      <c r="M865" s="158">
        <v>3.593</v>
      </c>
      <c r="N865" s="158">
        <v>3.7294999999999998</v>
      </c>
      <c r="O865" s="158"/>
      <c r="P865" s="158"/>
      <c r="Q865" s="158">
        <v>4.1845999999999997</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44777</v>
      </c>
      <c r="E866" s="158">
        <v>1271.9917</v>
      </c>
      <c r="F866" s="158">
        <v>4.4598000000000004</v>
      </c>
      <c r="G866" s="158">
        <v>6.8342000000000001</v>
      </c>
      <c r="H866" s="158">
        <v>7.1375999999999999</v>
      </c>
      <c r="I866" s="158">
        <v>5.6885000000000003</v>
      </c>
      <c r="J866" s="158">
        <v>5.4612999999999996</v>
      </c>
      <c r="K866" s="158">
        <v>4.2541000000000002</v>
      </c>
      <c r="L866" s="158">
        <v>3.3864999999999998</v>
      </c>
      <c r="M866" s="158">
        <v>3.0282</v>
      </c>
      <c r="N866" s="158">
        <v>3.3134999999999999</v>
      </c>
      <c r="O866" s="158">
        <v>5.6954000000000002</v>
      </c>
      <c r="P866" s="158"/>
      <c r="Q866" s="158">
        <v>6.5997000000000003</v>
      </c>
      <c r="R866" s="158">
        <v>4.0019999999999998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44777</v>
      </c>
      <c r="E867" s="158">
        <v>1232.3463999999999</v>
      </c>
      <c r="F867" s="158">
        <v>3.9603999999999999</v>
      </c>
      <c r="G867" s="158">
        <v>6.3337000000000003</v>
      </c>
      <c r="H867" s="158">
        <v>6.6369999999999996</v>
      </c>
      <c r="I867" s="158">
        <v>5.1874000000000002</v>
      </c>
      <c r="J867" s="158">
        <v>4.9589999999999996</v>
      </c>
      <c r="K867" s="158">
        <v>3.7490000000000001</v>
      </c>
      <c r="L867" s="158">
        <v>2.8788</v>
      </c>
      <c r="M867" s="158">
        <v>2.5177999999999998</v>
      </c>
      <c r="N867" s="158">
        <v>2.7721</v>
      </c>
      <c r="O867" s="158">
        <v>4.8666</v>
      </c>
      <c r="P867" s="158"/>
      <c r="Q867" s="158">
        <v>5.7068000000000003</v>
      </c>
      <c r="R867" s="158">
        <v>3.2683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9.7832350000000012</v>
      </c>
      <c r="G868" s="160">
        <v>4.5662149999999997</v>
      </c>
      <c r="H868" s="160">
        <v>7.8884149999999993</v>
      </c>
      <c r="I868" s="160">
        <v>6.9380449999999998</v>
      </c>
      <c r="J868" s="160">
        <v>6.7917050000000021</v>
      </c>
      <c r="K868" s="160">
        <v>3.7091400000000001</v>
      </c>
      <c r="L868" s="160">
        <v>3.0637500000000002</v>
      </c>
      <c r="M868" s="160">
        <v>2.7408599999999996</v>
      </c>
      <c r="N868" s="160">
        <v>3.1187849999999999</v>
      </c>
      <c r="O868" s="160">
        <v>5.9376428571428574</v>
      </c>
      <c r="P868" s="160">
        <v>6.4681299999999995</v>
      </c>
      <c r="Q868" s="160">
        <v>6.1995500000000003</v>
      </c>
      <c r="R868" s="160">
        <v>4.2612928571428572</v>
      </c>
    </row>
    <row r="869" spans="1:34" x14ac:dyDescent="0.3">
      <c r="A869" s="159" t="s">
        <v>407</v>
      </c>
      <c r="B869" s="154"/>
      <c r="C869" s="154"/>
      <c r="D869" s="154"/>
      <c r="E869" s="154"/>
      <c r="F869" s="160">
        <v>11.16995</v>
      </c>
      <c r="G869" s="160">
        <v>5.9893999999999998</v>
      </c>
      <c r="H869" s="160">
        <v>8.4662000000000006</v>
      </c>
      <c r="I869" s="160">
        <v>6.9092000000000002</v>
      </c>
      <c r="J869" s="160">
        <v>6.8861500000000007</v>
      </c>
      <c r="K869" s="160">
        <v>3.9163999999999999</v>
      </c>
      <c r="L869" s="160">
        <v>3.1251500000000001</v>
      </c>
      <c r="M869" s="160">
        <v>2.9630999999999998</v>
      </c>
      <c r="N869" s="160">
        <v>3.1816499999999999</v>
      </c>
      <c r="O869" s="160">
        <v>6.0650499999999994</v>
      </c>
      <c r="P869" s="160">
        <v>6.5672499999999996</v>
      </c>
      <c r="Q869" s="160">
        <v>6.63185</v>
      </c>
      <c r="R869" s="160">
        <v>4.2771999999999997</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44777</v>
      </c>
      <c r="E872" s="158">
        <v>89.8566</v>
      </c>
      <c r="F872" s="158">
        <v>-0.1045</v>
      </c>
      <c r="G872" s="158">
        <v>-0.1651</v>
      </c>
      <c r="H872" s="158">
        <v>2.2204000000000002</v>
      </c>
      <c r="I872" s="158">
        <v>3.6162000000000001</v>
      </c>
      <c r="J872" s="158">
        <v>8.4494000000000007</v>
      </c>
      <c r="K872" s="158">
        <v>4.4751000000000003</v>
      </c>
      <c r="L872" s="158">
        <v>-2.4902000000000002</v>
      </c>
      <c r="M872" s="158">
        <v>-5.3525999999999998</v>
      </c>
      <c r="N872" s="158">
        <v>4.8239000000000001</v>
      </c>
      <c r="O872" s="158">
        <v>16.569299999999998</v>
      </c>
      <c r="P872" s="158">
        <v>9.8437999999999999</v>
      </c>
      <c r="Q872" s="158">
        <v>13.971399999999999</v>
      </c>
      <c r="R872" s="158">
        <v>24.081199999999999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44777</v>
      </c>
      <c r="E873" s="158">
        <v>98.385499999999993</v>
      </c>
      <c r="F873" s="158">
        <v>-0.1014</v>
      </c>
      <c r="G873" s="158">
        <v>-0.156</v>
      </c>
      <c r="H873" s="158">
        <v>2.2423000000000002</v>
      </c>
      <c r="I873" s="158">
        <v>3.6598999999999999</v>
      </c>
      <c r="J873" s="158">
        <v>8.5469000000000008</v>
      </c>
      <c r="K873" s="158">
        <v>4.7393000000000001</v>
      </c>
      <c r="L873" s="158">
        <v>-2.0379999999999998</v>
      </c>
      <c r="M873" s="158">
        <v>-4.6927000000000003</v>
      </c>
      <c r="N873" s="158">
        <v>5.7851999999999997</v>
      </c>
      <c r="O873" s="158">
        <v>17.619199999999999</v>
      </c>
      <c r="P873" s="158">
        <v>10.9077</v>
      </c>
      <c r="Q873" s="158">
        <v>14.7742</v>
      </c>
      <c r="R873" s="158">
        <v>25.207100000000001</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44777</v>
      </c>
      <c r="E874" s="158">
        <v>46.51</v>
      </c>
      <c r="F874" s="158">
        <v>0.19389999999999999</v>
      </c>
      <c r="G874" s="158">
        <v>0.41020000000000001</v>
      </c>
      <c r="H874" s="158">
        <v>2.6257999999999999</v>
      </c>
      <c r="I874" s="158">
        <v>5.4169999999999998</v>
      </c>
      <c r="J874" s="158">
        <v>12.2346</v>
      </c>
      <c r="K874" s="158">
        <v>2.5127000000000002</v>
      </c>
      <c r="L874" s="158">
        <v>-5.6208999999999998</v>
      </c>
      <c r="M874" s="158">
        <v>-12.2453</v>
      </c>
      <c r="N874" s="158">
        <v>-2.556</v>
      </c>
      <c r="O874" s="158">
        <v>16.4053</v>
      </c>
      <c r="P874" s="158">
        <v>12.632400000000001</v>
      </c>
      <c r="Q874" s="158">
        <v>15.511200000000001</v>
      </c>
      <c r="R874" s="158">
        <v>22.133600000000001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44777</v>
      </c>
      <c r="E875" s="158">
        <v>41.45</v>
      </c>
      <c r="F875" s="158">
        <v>0.16919999999999999</v>
      </c>
      <c r="G875" s="158">
        <v>0.38750000000000001</v>
      </c>
      <c r="H875" s="158">
        <v>2.5990000000000002</v>
      </c>
      <c r="I875" s="158">
        <v>5.3635000000000002</v>
      </c>
      <c r="J875" s="158">
        <v>12.117900000000001</v>
      </c>
      <c r="K875" s="158">
        <v>2.2195</v>
      </c>
      <c r="L875" s="158">
        <v>-6.1580000000000004</v>
      </c>
      <c r="M875" s="158">
        <v>-12.9933</v>
      </c>
      <c r="N875" s="158">
        <v>-3.6495000000000002</v>
      </c>
      <c r="O875" s="158">
        <v>15.0601</v>
      </c>
      <c r="P875" s="158">
        <v>11.301600000000001</v>
      </c>
      <c r="Q875" s="158">
        <v>15.110799999999999</v>
      </c>
      <c r="R875" s="158">
        <v>20.725100000000001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44777</v>
      </c>
      <c r="E876" s="158">
        <v>15.6526</v>
      </c>
      <c r="F876" s="158">
        <v>0.34749999999999998</v>
      </c>
      <c r="G876" s="158">
        <v>7.7000000000000002E-3</v>
      </c>
      <c r="H876" s="158">
        <v>2.7511999999999999</v>
      </c>
      <c r="I876" s="158">
        <v>4.0365000000000002</v>
      </c>
      <c r="J876" s="158">
        <v>9.1746999999999996</v>
      </c>
      <c r="K876" s="158">
        <v>5.2622</v>
      </c>
      <c r="L876" s="158">
        <v>1.0628</v>
      </c>
      <c r="M876" s="158">
        <v>-1.0644</v>
      </c>
      <c r="N876" s="158">
        <v>7.4081999999999999</v>
      </c>
      <c r="O876" s="158">
        <v>18.139299999999999</v>
      </c>
      <c r="P876" s="158"/>
      <c r="Q876" s="158">
        <v>9.7200000000000006</v>
      </c>
      <c r="R876" s="158">
        <v>25.563199999999998</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44777</v>
      </c>
      <c r="E877" s="158">
        <v>14.5829</v>
      </c>
      <c r="F877" s="158">
        <v>0.34339999999999998</v>
      </c>
      <c r="G877" s="158">
        <v>-6.1999999999999998E-3</v>
      </c>
      <c r="H877" s="158">
        <v>2.7181999999999999</v>
      </c>
      <c r="I877" s="158">
        <v>3.9689999999999999</v>
      </c>
      <c r="J877" s="158">
        <v>9.0172000000000008</v>
      </c>
      <c r="K877" s="158">
        <v>4.8178999999999998</v>
      </c>
      <c r="L877" s="158">
        <v>0.2399</v>
      </c>
      <c r="M877" s="158">
        <v>-2.2789999999999999</v>
      </c>
      <c r="N877" s="158">
        <v>5.6501999999999999</v>
      </c>
      <c r="O877" s="158">
        <v>16.358699999999999</v>
      </c>
      <c r="P877" s="158"/>
      <c r="Q877" s="158">
        <v>8.1237999999999992</v>
      </c>
      <c r="R877" s="158">
        <v>23.572099999999999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44777</v>
      </c>
      <c r="E878" s="158">
        <v>35.866</v>
      </c>
      <c r="F878" s="158">
        <v>0.22359999999999999</v>
      </c>
      <c r="G878" s="158">
        <v>0.3947</v>
      </c>
      <c r="H878" s="158">
        <v>3.2025999999999999</v>
      </c>
      <c r="I878" s="158">
        <v>4.9051</v>
      </c>
      <c r="J878" s="158">
        <v>11.5098</v>
      </c>
      <c r="K878" s="158">
        <v>6.2443999999999997</v>
      </c>
      <c r="L878" s="158">
        <v>-2.2778</v>
      </c>
      <c r="M878" s="158">
        <v>-3.8212999999999999</v>
      </c>
      <c r="N878" s="158">
        <v>-1.2962</v>
      </c>
      <c r="O878" s="158">
        <v>15.8622</v>
      </c>
      <c r="P878" s="158">
        <v>9.4275000000000002</v>
      </c>
      <c r="Q878" s="158">
        <v>13.031599999999999</v>
      </c>
      <c r="R878" s="158">
        <v>22.109000000000002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44777</v>
      </c>
      <c r="E879" s="158">
        <v>33.134</v>
      </c>
      <c r="F879" s="158">
        <v>0.21779999999999999</v>
      </c>
      <c r="G879" s="158">
        <v>0.38479999999999998</v>
      </c>
      <c r="H879" s="158">
        <v>3.1793999999999998</v>
      </c>
      <c r="I879" s="158">
        <v>4.8577000000000004</v>
      </c>
      <c r="J879" s="158">
        <v>11.4047</v>
      </c>
      <c r="K879" s="158">
        <v>5.9508000000000001</v>
      </c>
      <c r="L879" s="158">
        <v>-2.8014999999999999</v>
      </c>
      <c r="M879" s="158">
        <v>-4.5982000000000003</v>
      </c>
      <c r="N879" s="158">
        <v>-2.3489</v>
      </c>
      <c r="O879" s="158">
        <v>14.628500000000001</v>
      </c>
      <c r="P879" s="158">
        <v>8.3447999999999993</v>
      </c>
      <c r="Q879" s="158">
        <v>10.3544</v>
      </c>
      <c r="R879" s="158">
        <v>20.810600000000001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44777</v>
      </c>
      <c r="E880" s="158">
        <v>66.611999999999995</v>
      </c>
      <c r="F880" s="158">
        <v>0.16889999999999999</v>
      </c>
      <c r="G880" s="158">
        <v>0.1865</v>
      </c>
      <c r="H880" s="158">
        <v>1.8448</v>
      </c>
      <c r="I880" s="158">
        <v>2.9641000000000002</v>
      </c>
      <c r="J880" s="158">
        <v>9.6527999999999992</v>
      </c>
      <c r="K880" s="158">
        <v>6.9375</v>
      </c>
      <c r="L880" s="158">
        <v>-1.3188</v>
      </c>
      <c r="M880" s="158">
        <v>-2.6392000000000002</v>
      </c>
      <c r="N880" s="158">
        <v>7.9565999999999999</v>
      </c>
      <c r="O880" s="158">
        <v>19.7654</v>
      </c>
      <c r="P880" s="158">
        <v>12.2233</v>
      </c>
      <c r="Q880" s="158">
        <v>13.4419</v>
      </c>
      <c r="R880" s="158">
        <v>36.159799999999997</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44777</v>
      </c>
      <c r="E881" s="158">
        <v>73.241</v>
      </c>
      <c r="F881" s="158">
        <v>0.17100000000000001</v>
      </c>
      <c r="G881" s="158">
        <v>0.19320000000000001</v>
      </c>
      <c r="H881" s="158">
        <v>1.8604000000000001</v>
      </c>
      <c r="I881" s="158">
        <v>2.996</v>
      </c>
      <c r="J881" s="158">
        <v>9.7280999999999995</v>
      </c>
      <c r="K881" s="158">
        <v>7.1566000000000001</v>
      </c>
      <c r="L881" s="158">
        <v>-0.93179999999999996</v>
      </c>
      <c r="M881" s="158">
        <v>-2.0672999999999999</v>
      </c>
      <c r="N881" s="158">
        <v>8.7973999999999997</v>
      </c>
      <c r="O881" s="158">
        <v>20.747599999999998</v>
      </c>
      <c r="P881" s="158">
        <v>13.264699999999999</v>
      </c>
      <c r="Q881" s="158">
        <v>18.289000000000001</v>
      </c>
      <c r="R881" s="158">
        <v>37.251800000000003</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44777</v>
      </c>
      <c r="E882" s="158">
        <v>122.047</v>
      </c>
      <c r="F882" s="158">
        <v>7.3800000000000004E-2</v>
      </c>
      <c r="G882" s="158">
        <v>2.7900000000000001E-2</v>
      </c>
      <c r="H882" s="158">
        <v>1.9693000000000001</v>
      </c>
      <c r="I882" s="158">
        <v>3.1760999999999999</v>
      </c>
      <c r="J882" s="158">
        <v>8.7898999999999994</v>
      </c>
      <c r="K882" s="158">
        <v>6.7544000000000004</v>
      </c>
      <c r="L882" s="158">
        <v>4.774</v>
      </c>
      <c r="M882" s="158">
        <v>5.6711</v>
      </c>
      <c r="N882" s="158">
        <v>18.252300000000002</v>
      </c>
      <c r="O882" s="158">
        <v>19.168500000000002</v>
      </c>
      <c r="P882" s="158">
        <v>9.3191000000000006</v>
      </c>
      <c r="Q882" s="158">
        <v>15.0091</v>
      </c>
      <c r="R882" s="158">
        <v>35.457700000000003</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44777</v>
      </c>
      <c r="E883" s="158">
        <v>133.50299999999999</v>
      </c>
      <c r="F883" s="158">
        <v>7.8E-2</v>
      </c>
      <c r="G883" s="158">
        <v>3.9E-2</v>
      </c>
      <c r="H883" s="158">
        <v>1.9956</v>
      </c>
      <c r="I883" s="158">
        <v>3.2290000000000001</v>
      </c>
      <c r="J883" s="158">
        <v>8.9126999999999992</v>
      </c>
      <c r="K883" s="158">
        <v>7.1135000000000002</v>
      </c>
      <c r="L883" s="158">
        <v>5.5092999999999996</v>
      </c>
      <c r="M883" s="158">
        <v>6.7990000000000004</v>
      </c>
      <c r="N883" s="158">
        <v>19.8508</v>
      </c>
      <c r="O883" s="158">
        <v>20.5016</v>
      </c>
      <c r="P883" s="158">
        <v>10.4788</v>
      </c>
      <c r="Q883" s="158">
        <v>13.446</v>
      </c>
      <c r="R883" s="158">
        <v>37.116199999999999</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44777</v>
      </c>
      <c r="E884" s="158">
        <v>16.195599999999999</v>
      </c>
      <c r="F884" s="158">
        <v>0.2482</v>
      </c>
      <c r="G884" s="158">
        <v>-8.4500000000000006E-2</v>
      </c>
      <c r="H884" s="158">
        <v>2.4195000000000002</v>
      </c>
      <c r="I884" s="158">
        <v>4.4089</v>
      </c>
      <c r="J884" s="158">
        <v>11.6707</v>
      </c>
      <c r="K884" s="158">
        <v>5.1717000000000004</v>
      </c>
      <c r="L884" s="158">
        <v>-3.6326000000000001</v>
      </c>
      <c r="M884" s="158">
        <v>-3.9350000000000001</v>
      </c>
      <c r="N884" s="158">
        <v>6.2069000000000001</v>
      </c>
      <c r="O884" s="158"/>
      <c r="P884" s="158"/>
      <c r="Q884" s="158">
        <v>26.726299999999998</v>
      </c>
      <c r="R884" s="158">
        <v>27.357500000000002</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44777</v>
      </c>
      <c r="E885" s="158">
        <v>15.6609</v>
      </c>
      <c r="F885" s="158">
        <v>0.24390000000000001</v>
      </c>
      <c r="G885" s="158">
        <v>-9.8199999999999996E-2</v>
      </c>
      <c r="H885" s="158">
        <v>2.3868999999999998</v>
      </c>
      <c r="I885" s="158">
        <v>4.3419999999999996</v>
      </c>
      <c r="J885" s="158">
        <v>11.5115</v>
      </c>
      <c r="K885" s="158">
        <v>4.7264999999999997</v>
      </c>
      <c r="L885" s="158">
        <v>-4.4333</v>
      </c>
      <c r="M885" s="158">
        <v>-5.1326000000000001</v>
      </c>
      <c r="N885" s="158">
        <v>4.4603000000000002</v>
      </c>
      <c r="O885" s="158"/>
      <c r="P885" s="158"/>
      <c r="Q885" s="158">
        <v>24.653400000000001</v>
      </c>
      <c r="R885" s="158">
        <v>25.2758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44777</v>
      </c>
      <c r="E886" s="158">
        <v>49.71</v>
      </c>
      <c r="F886" s="158">
        <v>0.1208</v>
      </c>
      <c r="G886" s="158">
        <v>-6.0299999999999999E-2</v>
      </c>
      <c r="H886" s="158">
        <v>2.6429999999999998</v>
      </c>
      <c r="I886" s="158">
        <v>4.0175999999999998</v>
      </c>
      <c r="J886" s="158">
        <v>9.4693000000000005</v>
      </c>
      <c r="K886" s="158">
        <v>6.7424999999999997</v>
      </c>
      <c r="L886" s="158">
        <v>-8.0399999999999999E-2</v>
      </c>
      <c r="M886" s="158">
        <v>-2.5293999999999999</v>
      </c>
      <c r="N886" s="158">
        <v>8.1121999999999996</v>
      </c>
      <c r="O886" s="158">
        <v>20.271000000000001</v>
      </c>
      <c r="P886" s="158">
        <v>12.1099</v>
      </c>
      <c r="Q886" s="158">
        <v>12.9231</v>
      </c>
      <c r="R886" s="158">
        <v>28.4892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44777</v>
      </c>
      <c r="E887" s="158">
        <v>54.96</v>
      </c>
      <c r="F887" s="158">
        <v>0.10929999999999999</v>
      </c>
      <c r="G887" s="158">
        <v>-5.4600000000000003E-2</v>
      </c>
      <c r="H887" s="158">
        <v>2.6522000000000001</v>
      </c>
      <c r="I887" s="158">
        <v>4.0514999999999999</v>
      </c>
      <c r="J887" s="158">
        <v>9.5693999999999999</v>
      </c>
      <c r="K887" s="158">
        <v>7.0928000000000004</v>
      </c>
      <c r="L887" s="158">
        <v>0.54879999999999995</v>
      </c>
      <c r="M887" s="158">
        <v>-1.5759000000000001</v>
      </c>
      <c r="N887" s="158">
        <v>9.5038999999999998</v>
      </c>
      <c r="O887" s="158">
        <v>21.676200000000001</v>
      </c>
      <c r="P887" s="158">
        <v>13.3672</v>
      </c>
      <c r="Q887" s="158">
        <v>14.2529</v>
      </c>
      <c r="R887" s="158">
        <v>30.101500000000001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44777</v>
      </c>
      <c r="E888" s="158">
        <v>16.079999999999998</v>
      </c>
      <c r="F888" s="158">
        <v>0.1245</v>
      </c>
      <c r="G888" s="158">
        <v>0.31190000000000001</v>
      </c>
      <c r="H888" s="158">
        <v>2.5510000000000002</v>
      </c>
      <c r="I888" s="158">
        <v>4.2126000000000001</v>
      </c>
      <c r="J888" s="158">
        <v>10.0616</v>
      </c>
      <c r="K888" s="158">
        <v>4.7557</v>
      </c>
      <c r="L888" s="158">
        <v>-1.9512</v>
      </c>
      <c r="M888" s="158">
        <v>-4.2857000000000003</v>
      </c>
      <c r="N888" s="158">
        <v>8.7957000000000001</v>
      </c>
      <c r="O888" s="158">
        <v>18.337</v>
      </c>
      <c r="P888" s="158"/>
      <c r="Q888" s="158">
        <v>10.598800000000001</v>
      </c>
      <c r="R888" s="158">
        <v>24.9466</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44777</v>
      </c>
      <c r="E889" s="158">
        <v>15.04</v>
      </c>
      <c r="F889" s="158">
        <v>0.13320000000000001</v>
      </c>
      <c r="G889" s="158">
        <v>0.33360000000000001</v>
      </c>
      <c r="H889" s="158">
        <v>2.5920999999999998</v>
      </c>
      <c r="I889" s="158">
        <v>4.2272999999999996</v>
      </c>
      <c r="J889" s="158">
        <v>10.0219</v>
      </c>
      <c r="K889" s="158">
        <v>4.5170000000000003</v>
      </c>
      <c r="L889" s="158">
        <v>-2.3376999999999999</v>
      </c>
      <c r="M889" s="158">
        <v>-4.9305000000000003</v>
      </c>
      <c r="N889" s="158">
        <v>7.891</v>
      </c>
      <c r="O889" s="158">
        <v>17.2851</v>
      </c>
      <c r="P889" s="158"/>
      <c r="Q889" s="158">
        <v>9.0414999999999992</v>
      </c>
      <c r="R889" s="158">
        <v>23.8828</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44777</v>
      </c>
      <c r="E890" s="158">
        <v>60.081000000000003</v>
      </c>
      <c r="F890" s="158">
        <v>0.29549999999999998</v>
      </c>
      <c r="G890" s="158">
        <v>0.20180000000000001</v>
      </c>
      <c r="H890" s="158">
        <v>2.5798000000000001</v>
      </c>
      <c r="I890" s="158">
        <v>3.8386</v>
      </c>
      <c r="J890" s="158">
        <v>10.4024</v>
      </c>
      <c r="K890" s="158">
        <v>5.6833999999999998</v>
      </c>
      <c r="L890" s="158">
        <v>-3.1419999999999999</v>
      </c>
      <c r="M890" s="158">
        <v>-3.67</v>
      </c>
      <c r="N890" s="158">
        <v>4.8167999999999997</v>
      </c>
      <c r="O890" s="158">
        <v>18.648800000000001</v>
      </c>
      <c r="P890" s="158">
        <v>9.4261999999999997</v>
      </c>
      <c r="Q890" s="158">
        <v>12.1587</v>
      </c>
      <c r="R890" s="158">
        <v>19.903600000000001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44777</v>
      </c>
      <c r="E891" s="158">
        <v>53.014000000000003</v>
      </c>
      <c r="F891" s="158">
        <v>0.29320000000000002</v>
      </c>
      <c r="G891" s="158">
        <v>0.1966</v>
      </c>
      <c r="H891" s="158">
        <v>2.5613999999999999</v>
      </c>
      <c r="I891" s="158">
        <v>3.7862</v>
      </c>
      <c r="J891" s="158">
        <v>10.285</v>
      </c>
      <c r="K891" s="158">
        <v>5.3327999999999998</v>
      </c>
      <c r="L891" s="158">
        <v>-3.7858000000000001</v>
      </c>
      <c r="M891" s="158">
        <v>-4.6338999999999997</v>
      </c>
      <c r="N891" s="158">
        <v>3.4218000000000002</v>
      </c>
      <c r="O891" s="158">
        <v>17.068000000000001</v>
      </c>
      <c r="P891" s="158">
        <v>7.8303000000000003</v>
      </c>
      <c r="Q891" s="158">
        <v>10.707599999999999</v>
      </c>
      <c r="R891" s="158">
        <v>18.285900000000002</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44777</v>
      </c>
      <c r="E892" s="158">
        <v>31.753900000000002</v>
      </c>
      <c r="F892" s="158">
        <v>0.14000000000000001</v>
      </c>
      <c r="G892" s="158">
        <v>-6.0100000000000001E-2</v>
      </c>
      <c r="H892" s="158">
        <v>2.0848</v>
      </c>
      <c r="I892" s="158">
        <v>3.3763000000000001</v>
      </c>
      <c r="J892" s="158">
        <v>10.0579</v>
      </c>
      <c r="K892" s="158">
        <v>4.3692000000000002</v>
      </c>
      <c r="L892" s="158">
        <v>-5.3723999999999998</v>
      </c>
      <c r="M892" s="158">
        <v>-5.2773000000000003</v>
      </c>
      <c r="N892" s="158">
        <v>2.9159999999999999</v>
      </c>
      <c r="O892" s="158">
        <v>23.427600000000002</v>
      </c>
      <c r="P892" s="158">
        <v>16.1782</v>
      </c>
      <c r="Q892" s="158">
        <v>16.039300000000001</v>
      </c>
      <c r="R892" s="158">
        <v>29.527200000000001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44777</v>
      </c>
      <c r="E893" s="158">
        <v>28.841000000000001</v>
      </c>
      <c r="F893" s="158">
        <v>0.1371</v>
      </c>
      <c r="G893" s="158">
        <v>-6.8599999999999994E-2</v>
      </c>
      <c r="H893" s="158">
        <v>2.0646</v>
      </c>
      <c r="I893" s="158">
        <v>3.335</v>
      </c>
      <c r="J893" s="158">
        <v>9.9593000000000007</v>
      </c>
      <c r="K893" s="158">
        <v>4.0910000000000002</v>
      </c>
      <c r="L893" s="158">
        <v>-5.8733000000000004</v>
      </c>
      <c r="M893" s="158">
        <v>-6.0385</v>
      </c>
      <c r="N893" s="158">
        <v>1.8077000000000001</v>
      </c>
      <c r="O893" s="158">
        <v>21.927199999999999</v>
      </c>
      <c r="P893" s="158">
        <v>14.6304</v>
      </c>
      <c r="Q893" s="158">
        <v>14.6107</v>
      </c>
      <c r="R893" s="158">
        <v>28.0901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44777</v>
      </c>
      <c r="E894" s="158">
        <v>15.17</v>
      </c>
      <c r="F894" s="158">
        <v>6.6000000000000003E-2</v>
      </c>
      <c r="G894" s="158">
        <v>0.39710000000000001</v>
      </c>
      <c r="H894" s="158">
        <v>1.8121</v>
      </c>
      <c r="I894" s="158">
        <v>2.7778</v>
      </c>
      <c r="J894" s="158">
        <v>8.8234999999999992</v>
      </c>
      <c r="K894" s="158">
        <v>2.6387</v>
      </c>
      <c r="L894" s="158">
        <v>-7.2171000000000003</v>
      </c>
      <c r="M894" s="158">
        <v>-9.1616999999999997</v>
      </c>
      <c r="N894" s="158">
        <v>3.0571000000000002</v>
      </c>
      <c r="O894" s="158"/>
      <c r="P894" s="158"/>
      <c r="Q894" s="158">
        <v>25.317399999999999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44777</v>
      </c>
      <c r="E895" s="158">
        <v>14.69</v>
      </c>
      <c r="F895" s="158">
        <v>6.8099999999999994E-2</v>
      </c>
      <c r="G895" s="158">
        <v>0.41010000000000002</v>
      </c>
      <c r="H895" s="158">
        <v>1.8018000000000001</v>
      </c>
      <c r="I895" s="158">
        <v>2.7991999999999999</v>
      </c>
      <c r="J895" s="158">
        <v>8.6538000000000004</v>
      </c>
      <c r="K895" s="158">
        <v>2.2269000000000001</v>
      </c>
      <c r="L895" s="158">
        <v>-7.8997000000000002</v>
      </c>
      <c r="M895" s="158">
        <v>-10.262700000000001</v>
      </c>
      <c r="N895" s="158">
        <v>1.3803000000000001</v>
      </c>
      <c r="O895" s="158"/>
      <c r="P895" s="158"/>
      <c r="Q895" s="158">
        <v>23.154299999999999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44777</v>
      </c>
      <c r="E896" s="158">
        <v>12.956300000000001</v>
      </c>
      <c r="F896" s="158">
        <v>1.24E-2</v>
      </c>
      <c r="G896" s="158">
        <v>-0.2087</v>
      </c>
      <c r="H896" s="158">
        <v>1.4478</v>
      </c>
      <c r="I896" s="158">
        <v>1.7202</v>
      </c>
      <c r="J896" s="158">
        <v>8.8810000000000002</v>
      </c>
      <c r="K896" s="158">
        <v>5.2990000000000004</v>
      </c>
      <c r="L896" s="158">
        <v>-1.988</v>
      </c>
      <c r="M896" s="158">
        <v>-5.7141000000000002</v>
      </c>
      <c r="N896" s="158">
        <v>7.343</v>
      </c>
      <c r="O896" s="158">
        <v>12.455299999999999</v>
      </c>
      <c r="P896" s="158">
        <v>7.5265000000000004</v>
      </c>
      <c r="Q896" s="158">
        <v>13.373799999999999</v>
      </c>
      <c r="R896" s="158">
        <v>22.790700000000001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44777</v>
      </c>
      <c r="E897" s="158">
        <v>11.5045</v>
      </c>
      <c r="F897" s="158">
        <v>1.04E-2</v>
      </c>
      <c r="G897" s="158">
        <v>-0.21510000000000001</v>
      </c>
      <c r="H897" s="158">
        <v>1.4318</v>
      </c>
      <c r="I897" s="158">
        <v>1.6891</v>
      </c>
      <c r="J897" s="158">
        <v>8.8061000000000007</v>
      </c>
      <c r="K897" s="158">
        <v>5.0773999999999999</v>
      </c>
      <c r="L897" s="158">
        <v>-2.3734999999999999</v>
      </c>
      <c r="M897" s="158">
        <v>-6.3426</v>
      </c>
      <c r="N897" s="158">
        <v>6.3350999999999997</v>
      </c>
      <c r="O897" s="158">
        <v>11.0403</v>
      </c>
      <c r="P897" s="158">
        <v>6.1769999999999996</v>
      </c>
      <c r="Q897" s="158">
        <v>0.97640000000000005</v>
      </c>
      <c r="R897" s="158">
        <v>21.525600000000001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44777</v>
      </c>
      <c r="E898" s="158">
        <v>17.059000000000001</v>
      </c>
      <c r="F898" s="158">
        <v>0.36480000000000001</v>
      </c>
      <c r="G898" s="158">
        <v>-3.5200000000000002E-2</v>
      </c>
      <c r="H898" s="158">
        <v>2.2353999999999998</v>
      </c>
      <c r="I898" s="158">
        <v>3.7273999999999998</v>
      </c>
      <c r="J898" s="158">
        <v>10.3285</v>
      </c>
      <c r="K898" s="158">
        <v>4.5858999999999996</v>
      </c>
      <c r="L898" s="158">
        <v>-2.2743000000000002</v>
      </c>
      <c r="M898" s="158">
        <v>-2.4866000000000001</v>
      </c>
      <c r="N898" s="158">
        <v>7.1746999999999996</v>
      </c>
      <c r="O898" s="158">
        <v>19.313199999999998</v>
      </c>
      <c r="P898" s="158"/>
      <c r="Q898" s="158">
        <v>19.1053</v>
      </c>
      <c r="R898" s="158">
        <v>28.357900000000001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44777</v>
      </c>
      <c r="E899" s="158">
        <v>16.190000000000001</v>
      </c>
      <c r="F899" s="158">
        <v>0.35949999999999999</v>
      </c>
      <c r="G899" s="158">
        <v>-4.9399999999999999E-2</v>
      </c>
      <c r="H899" s="158">
        <v>2.2031000000000001</v>
      </c>
      <c r="I899" s="158">
        <v>3.6623999999999999</v>
      </c>
      <c r="J899" s="158">
        <v>10.180999999999999</v>
      </c>
      <c r="K899" s="158">
        <v>4.1492000000000004</v>
      </c>
      <c r="L899" s="158">
        <v>-3.0655000000000001</v>
      </c>
      <c r="M899" s="158">
        <v>-3.6768000000000001</v>
      </c>
      <c r="N899" s="158">
        <v>5.4379999999999997</v>
      </c>
      <c r="O899" s="158">
        <v>17.288499999999999</v>
      </c>
      <c r="P899" s="158"/>
      <c r="Q899" s="158">
        <v>17.084099999999999</v>
      </c>
      <c r="R899" s="158">
        <v>26.221599999999999</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44777</v>
      </c>
      <c r="E900" s="158">
        <v>16.321000000000002</v>
      </c>
      <c r="F900" s="158">
        <v>0.25180000000000002</v>
      </c>
      <c r="G900" s="158">
        <v>0.39369999999999999</v>
      </c>
      <c r="H900" s="158">
        <v>2.5638999999999998</v>
      </c>
      <c r="I900" s="158">
        <v>2.6671999999999998</v>
      </c>
      <c r="J900" s="158">
        <v>8.1577000000000002</v>
      </c>
      <c r="K900" s="158">
        <v>4.5883000000000003</v>
      </c>
      <c r="L900" s="158">
        <v>-1.9053</v>
      </c>
      <c r="M900" s="158">
        <v>-3.3689</v>
      </c>
      <c r="N900" s="158">
        <v>1.3978999999999999</v>
      </c>
      <c r="O900" s="158">
        <v>16.179400000000001</v>
      </c>
      <c r="P900" s="158"/>
      <c r="Q900" s="158">
        <v>13.962899999999999</v>
      </c>
      <c r="R900" s="158">
        <v>19.936699999999998</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44777</v>
      </c>
      <c r="E901" s="158">
        <v>15.628</v>
      </c>
      <c r="F901" s="158">
        <v>0.25019999999999998</v>
      </c>
      <c r="G901" s="158">
        <v>0.38540000000000002</v>
      </c>
      <c r="H901" s="158">
        <v>2.5392000000000001</v>
      </c>
      <c r="I901" s="158">
        <v>2.62</v>
      </c>
      <c r="J901" s="158">
        <v>8.0401000000000007</v>
      </c>
      <c r="K901" s="158">
        <v>4.2701000000000002</v>
      </c>
      <c r="L901" s="158">
        <v>-2.5017</v>
      </c>
      <c r="M901" s="158">
        <v>-4.2577999999999996</v>
      </c>
      <c r="N901" s="158">
        <v>0.1474</v>
      </c>
      <c r="O901" s="158">
        <v>14.8139</v>
      </c>
      <c r="P901" s="158"/>
      <c r="Q901" s="158">
        <v>12.651199999999999</v>
      </c>
      <c r="R901" s="158">
        <v>18.5014</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44777</v>
      </c>
      <c r="E902" s="158">
        <v>15.726699999999999</v>
      </c>
      <c r="F902" s="158">
        <v>-0.13020000000000001</v>
      </c>
      <c r="G902" s="158">
        <v>3.1199999999999999E-2</v>
      </c>
      <c r="H902" s="158">
        <v>2.0969000000000002</v>
      </c>
      <c r="I902" s="158">
        <v>3.4053</v>
      </c>
      <c r="J902" s="158">
        <v>7.8788999999999998</v>
      </c>
      <c r="K902" s="158">
        <v>3.9691999999999998</v>
      </c>
      <c r="L902" s="158">
        <v>-0.61109999999999998</v>
      </c>
      <c r="M902" s="158">
        <v>-0.75160000000000005</v>
      </c>
      <c r="N902" s="158">
        <v>9.0670000000000002</v>
      </c>
      <c r="O902" s="158"/>
      <c r="P902" s="158"/>
      <c r="Q902" s="158">
        <v>30.267600000000002</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44777</v>
      </c>
      <c r="E903" s="158">
        <v>15.148999999999999</v>
      </c>
      <c r="F903" s="158">
        <v>-0.1351</v>
      </c>
      <c r="G903" s="158">
        <v>1.4500000000000001E-2</v>
      </c>
      <c r="H903" s="158">
        <v>2.0568</v>
      </c>
      <c r="I903" s="158">
        <v>3.3235999999999999</v>
      </c>
      <c r="J903" s="158">
        <v>7.6886999999999999</v>
      </c>
      <c r="K903" s="158">
        <v>3.4251999999999998</v>
      </c>
      <c r="L903" s="158">
        <v>-1.6509</v>
      </c>
      <c r="M903" s="158">
        <v>-2.3955000000000002</v>
      </c>
      <c r="N903" s="158">
        <v>6.6665999999999999</v>
      </c>
      <c r="O903" s="158"/>
      <c r="P903" s="158"/>
      <c r="Q903" s="158">
        <v>27.4513</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44777</v>
      </c>
      <c r="E904" s="158">
        <v>19.498999999999999</v>
      </c>
      <c r="F904" s="158">
        <v>0.24679999999999999</v>
      </c>
      <c r="G904" s="158">
        <v>-4.1000000000000002E-2</v>
      </c>
      <c r="H904" s="158">
        <v>2.5722999999999998</v>
      </c>
      <c r="I904" s="158">
        <v>2.7561</v>
      </c>
      <c r="J904" s="158">
        <v>6.9551999999999996</v>
      </c>
      <c r="K904" s="158">
        <v>2.8536999999999999</v>
      </c>
      <c r="L904" s="158">
        <v>-5.5464000000000002</v>
      </c>
      <c r="M904" s="158">
        <v>-7.5263</v>
      </c>
      <c r="N904" s="158">
        <v>2.9948999999999999</v>
      </c>
      <c r="O904" s="158">
        <v>23.7744</v>
      </c>
      <c r="P904" s="158"/>
      <c r="Q904" s="158">
        <v>22.987100000000002</v>
      </c>
      <c r="R904" s="158">
        <v>29.4618</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44777</v>
      </c>
      <c r="E905" s="158">
        <v>18.561</v>
      </c>
      <c r="F905" s="158">
        <v>0.24299999999999999</v>
      </c>
      <c r="G905" s="158">
        <v>-4.8500000000000001E-2</v>
      </c>
      <c r="H905" s="158">
        <v>2.5470000000000002</v>
      </c>
      <c r="I905" s="158">
        <v>2.7058</v>
      </c>
      <c r="J905" s="158">
        <v>6.8381999999999996</v>
      </c>
      <c r="K905" s="158">
        <v>2.5299999999999998</v>
      </c>
      <c r="L905" s="158">
        <v>-6.1391</v>
      </c>
      <c r="M905" s="158">
        <v>-8.4357000000000006</v>
      </c>
      <c r="N905" s="158">
        <v>1.6261000000000001</v>
      </c>
      <c r="O905" s="158">
        <v>21.920500000000001</v>
      </c>
      <c r="P905" s="158"/>
      <c r="Q905" s="158">
        <v>21.122699999999998</v>
      </c>
      <c r="R905" s="158">
        <v>27.621700000000001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44777</v>
      </c>
      <c r="E906" s="158">
        <v>36.425800000000002</v>
      </c>
      <c r="F906" s="158">
        <v>-4.0099999999999997E-2</v>
      </c>
      <c r="G906" s="158">
        <v>0.18870000000000001</v>
      </c>
      <c r="H906" s="158">
        <v>2.7065000000000001</v>
      </c>
      <c r="I906" s="158">
        <v>3.0152999999999999</v>
      </c>
      <c r="J906" s="158">
        <v>9.6172000000000004</v>
      </c>
      <c r="K906" s="158">
        <v>8.1606000000000005</v>
      </c>
      <c r="L906" s="158">
        <v>9.5399999999999999E-2</v>
      </c>
      <c r="M906" s="158">
        <v>-4.7736000000000001</v>
      </c>
      <c r="N906" s="158">
        <v>0.55210000000000004</v>
      </c>
      <c r="O906" s="158">
        <v>16.9635</v>
      </c>
      <c r="P906" s="158">
        <v>10.4781</v>
      </c>
      <c r="Q906" s="158">
        <v>15.028499999999999</v>
      </c>
      <c r="R906" s="158">
        <v>20.069800000000001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44777</v>
      </c>
      <c r="E907" s="158">
        <v>32.240400000000001</v>
      </c>
      <c r="F907" s="158">
        <v>-4.3400000000000001E-2</v>
      </c>
      <c r="G907" s="158">
        <v>0.1787</v>
      </c>
      <c r="H907" s="158">
        <v>2.6829999999999998</v>
      </c>
      <c r="I907" s="158">
        <v>2.9683000000000002</v>
      </c>
      <c r="J907" s="158">
        <v>9.5066000000000006</v>
      </c>
      <c r="K907" s="158">
        <v>7.8457999999999997</v>
      </c>
      <c r="L907" s="158">
        <v>-0.47389999999999999</v>
      </c>
      <c r="M907" s="158">
        <v>-5.5983999999999998</v>
      </c>
      <c r="N907" s="158">
        <v>-0.63149999999999995</v>
      </c>
      <c r="O907" s="158">
        <v>15.5504</v>
      </c>
      <c r="P907" s="158">
        <v>9.1170000000000009</v>
      </c>
      <c r="Q907" s="158">
        <v>13.517799999999999</v>
      </c>
      <c r="R907" s="158">
        <v>18.638500000000001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44777</v>
      </c>
      <c r="E908" s="158">
        <v>79.275899999999993</v>
      </c>
      <c r="F908" s="158">
        <v>-0.3075</v>
      </c>
      <c r="G908" s="158">
        <v>-0.47270000000000001</v>
      </c>
      <c r="H908" s="158">
        <v>2.0567000000000002</v>
      </c>
      <c r="I908" s="158">
        <v>3.0295999999999998</v>
      </c>
      <c r="J908" s="158">
        <v>8.9993999999999996</v>
      </c>
      <c r="K908" s="158">
        <v>5.5404999999999998</v>
      </c>
      <c r="L908" s="158">
        <v>-0.53890000000000005</v>
      </c>
      <c r="M908" s="158">
        <v>-0.7278</v>
      </c>
      <c r="N908" s="158">
        <v>9.3031000000000006</v>
      </c>
      <c r="O908" s="158">
        <v>22.16</v>
      </c>
      <c r="P908" s="158">
        <v>12.0182</v>
      </c>
      <c r="Q908" s="158">
        <v>14.176500000000001</v>
      </c>
      <c r="R908" s="158">
        <v>36.402099999999997</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44777</v>
      </c>
      <c r="E909" s="158">
        <v>85.488299999999995</v>
      </c>
      <c r="F909" s="158">
        <v>-0.30590000000000001</v>
      </c>
      <c r="G909" s="158">
        <v>-0.46800000000000003</v>
      </c>
      <c r="H909" s="158">
        <v>2.0680000000000001</v>
      </c>
      <c r="I909" s="158">
        <v>3.0528</v>
      </c>
      <c r="J909" s="158">
        <v>9.0535999999999994</v>
      </c>
      <c r="K909" s="158">
        <v>5.7054999999999998</v>
      </c>
      <c r="L909" s="158">
        <v>-0.14660000000000001</v>
      </c>
      <c r="M909" s="158">
        <v>-0.16550000000000001</v>
      </c>
      <c r="N909" s="158">
        <v>10.1052</v>
      </c>
      <c r="O909" s="158">
        <v>23.003699999999998</v>
      </c>
      <c r="P909" s="158">
        <v>12.883900000000001</v>
      </c>
      <c r="Q909" s="158">
        <v>18.127199999999998</v>
      </c>
      <c r="R909" s="158">
        <v>37.364199999999997</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44777</v>
      </c>
      <c r="E910" s="158">
        <v>54.459800000000001</v>
      </c>
      <c r="F910" s="158">
        <v>-0.2621</v>
      </c>
      <c r="G910" s="158">
        <v>0.3518</v>
      </c>
      <c r="H910" s="158">
        <v>2.6419999999999999</v>
      </c>
      <c r="I910" s="158">
        <v>3.3014000000000001</v>
      </c>
      <c r="J910" s="158">
        <v>10.232900000000001</v>
      </c>
      <c r="K910" s="158">
        <v>1.3157000000000001</v>
      </c>
      <c r="L910" s="158">
        <v>-0.35349999999999998</v>
      </c>
      <c r="M910" s="158">
        <v>1.1585000000000001</v>
      </c>
      <c r="N910" s="158">
        <v>2.5506000000000002</v>
      </c>
      <c r="O910" s="158">
        <v>21.957599999999999</v>
      </c>
      <c r="P910" s="158">
        <v>13.484500000000001</v>
      </c>
      <c r="Q910" s="158">
        <v>12.8535</v>
      </c>
      <c r="R910" s="158">
        <v>30.769100000000002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44777</v>
      </c>
      <c r="E911" s="158">
        <v>57.600099999999998</v>
      </c>
      <c r="F911" s="158">
        <v>-0.25650000000000001</v>
      </c>
      <c r="G911" s="158">
        <v>0.36659999999999998</v>
      </c>
      <c r="H911" s="158">
        <v>2.6802000000000001</v>
      </c>
      <c r="I911" s="158">
        <v>3.3755000000000002</v>
      </c>
      <c r="J911" s="158">
        <v>10.4214</v>
      </c>
      <c r="K911" s="158">
        <v>1.8458000000000001</v>
      </c>
      <c r="L911" s="158">
        <v>0.58520000000000005</v>
      </c>
      <c r="M911" s="158">
        <v>2.6558999999999999</v>
      </c>
      <c r="N911" s="158">
        <v>4.6698000000000004</v>
      </c>
      <c r="O911" s="158">
        <v>24.240600000000001</v>
      </c>
      <c r="P911" s="158">
        <v>15.011699999999999</v>
      </c>
      <c r="Q911" s="158">
        <v>17.1876</v>
      </c>
      <c r="R911" s="158">
        <v>33.469499999999996</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44777</v>
      </c>
      <c r="E912" s="158">
        <v>249.42910000000001</v>
      </c>
      <c r="F912" s="158">
        <v>0.51739999999999997</v>
      </c>
      <c r="G912" s="158">
        <v>0.61539999999999995</v>
      </c>
      <c r="H912" s="158">
        <v>2.5352000000000001</v>
      </c>
      <c r="I912" s="158">
        <v>3.8140999999999998</v>
      </c>
      <c r="J912" s="158">
        <v>8.9175000000000004</v>
      </c>
      <c r="K912" s="158">
        <v>2.9495</v>
      </c>
      <c r="L912" s="158">
        <v>-4.7515999999999998</v>
      </c>
      <c r="M912" s="158">
        <v>-8.5907999999999998</v>
      </c>
      <c r="N912" s="158">
        <v>5.3887999999999998</v>
      </c>
      <c r="O912" s="158">
        <v>19.657299999999999</v>
      </c>
      <c r="P912" s="158">
        <v>15.3489</v>
      </c>
      <c r="Q912" s="158">
        <v>15.7195</v>
      </c>
      <c r="R912" s="158">
        <v>28.212499999999999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44777</v>
      </c>
      <c r="E913" s="158">
        <v>227.9477</v>
      </c>
      <c r="F913" s="158">
        <v>0.51449999999999996</v>
      </c>
      <c r="G913" s="158">
        <v>0.60670000000000002</v>
      </c>
      <c r="H913" s="158">
        <v>2.5146000000000002</v>
      </c>
      <c r="I913" s="158">
        <v>3.7726000000000002</v>
      </c>
      <c r="J913" s="158">
        <v>8.8230000000000004</v>
      </c>
      <c r="K913" s="158">
        <v>2.7012</v>
      </c>
      <c r="L913" s="158">
        <v>-5.2442000000000002</v>
      </c>
      <c r="M913" s="158">
        <v>-9.3150999999999993</v>
      </c>
      <c r="N913" s="158">
        <v>4.2861000000000002</v>
      </c>
      <c r="O913" s="158">
        <v>18.401599999999998</v>
      </c>
      <c r="P913" s="158">
        <v>14.168699999999999</v>
      </c>
      <c r="Q913" s="158">
        <v>19.172899999999998</v>
      </c>
      <c r="R913" s="158">
        <v>26.867100000000001</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44777</v>
      </c>
      <c r="E914" s="158">
        <v>105.11020000000001</v>
      </c>
      <c r="F914" s="158">
        <v>-0.1903</v>
      </c>
      <c r="G914" s="158">
        <v>-0.1041</v>
      </c>
      <c r="H914" s="158">
        <v>2.3355000000000001</v>
      </c>
      <c r="I914" s="158">
        <v>3.0865</v>
      </c>
      <c r="J914" s="158">
        <v>9.5647000000000002</v>
      </c>
      <c r="K914" s="158">
        <v>2.0621999999999998</v>
      </c>
      <c r="L914" s="158">
        <v>-5.6718000000000002</v>
      </c>
      <c r="M914" s="158">
        <v>-7.0890000000000004</v>
      </c>
      <c r="N914" s="158">
        <v>1.2915000000000001</v>
      </c>
      <c r="O914" s="158">
        <v>20.175599999999999</v>
      </c>
      <c r="P914" s="158">
        <v>12.1447</v>
      </c>
      <c r="Q914" s="158">
        <v>15.0883</v>
      </c>
      <c r="R914" s="158">
        <v>26.0733</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44777</v>
      </c>
      <c r="E915" s="158">
        <v>112.8935</v>
      </c>
      <c r="F915" s="158">
        <v>-0.18740000000000001</v>
      </c>
      <c r="G915" s="158">
        <v>-9.5699999999999993E-2</v>
      </c>
      <c r="H915" s="158">
        <v>2.3555999999999999</v>
      </c>
      <c r="I915" s="158">
        <v>3.1272000000000002</v>
      </c>
      <c r="J915" s="158">
        <v>9.66</v>
      </c>
      <c r="K915" s="158">
        <v>2.3426999999999998</v>
      </c>
      <c r="L915" s="158">
        <v>-5.1740000000000004</v>
      </c>
      <c r="M915" s="158">
        <v>-6.3590999999999998</v>
      </c>
      <c r="N915" s="158">
        <v>2.3420000000000001</v>
      </c>
      <c r="O915" s="158">
        <v>21.232099999999999</v>
      </c>
      <c r="P915" s="158">
        <v>13.09</v>
      </c>
      <c r="Q915" s="158">
        <v>14.416399999999999</v>
      </c>
      <c r="R915" s="158">
        <v>27.295100000000001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44777</v>
      </c>
      <c r="E918" s="158">
        <v>15.512</v>
      </c>
      <c r="F918" s="158">
        <v>7.7000000000000002E-3</v>
      </c>
      <c r="G918" s="158">
        <v>-9.98E-2</v>
      </c>
      <c r="H918" s="158">
        <v>2.1191</v>
      </c>
      <c r="I918" s="158">
        <v>3.6808000000000001</v>
      </c>
      <c r="J918" s="158">
        <v>8.9271999999999991</v>
      </c>
      <c r="K918" s="158">
        <v>3.2763</v>
      </c>
      <c r="L918" s="158">
        <v>-2.1497999999999999</v>
      </c>
      <c r="M918" s="158">
        <v>-2.8113000000000001</v>
      </c>
      <c r="N918" s="158">
        <v>4.6276999999999999</v>
      </c>
      <c r="O918" s="158"/>
      <c r="P918" s="158"/>
      <c r="Q918" s="158">
        <v>17.902999999999999</v>
      </c>
      <c r="R918" s="158">
        <v>29.697199999999999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44777</v>
      </c>
      <c r="E919" s="158">
        <v>14.772500000000001</v>
      </c>
      <c r="F919" s="158">
        <v>4.8800000000000003E-2</v>
      </c>
      <c r="G919" s="158">
        <v>-0.1129</v>
      </c>
      <c r="H919" s="158">
        <v>2.0870000000000002</v>
      </c>
      <c r="I919" s="158">
        <v>3.6158000000000001</v>
      </c>
      <c r="J919" s="158">
        <v>8.7765000000000004</v>
      </c>
      <c r="K919" s="158">
        <v>2.8481999999999998</v>
      </c>
      <c r="L919" s="158">
        <v>-2.9586999999999999</v>
      </c>
      <c r="M919" s="158">
        <v>-4.0373000000000001</v>
      </c>
      <c r="N919" s="158">
        <v>2.8690000000000002</v>
      </c>
      <c r="O919" s="158"/>
      <c r="P919" s="158"/>
      <c r="Q919" s="158">
        <v>15.7623</v>
      </c>
      <c r="R919" s="158">
        <v>27.5349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44777</v>
      </c>
      <c r="E920" s="158">
        <v>18.13</v>
      </c>
      <c r="F920" s="158">
        <v>0.3876</v>
      </c>
      <c r="G920" s="158">
        <v>0.94650000000000001</v>
      </c>
      <c r="H920" s="158">
        <v>2.6032999999999999</v>
      </c>
      <c r="I920" s="158">
        <v>3.0699000000000001</v>
      </c>
      <c r="J920" s="158">
        <v>8.4978999999999996</v>
      </c>
      <c r="K920" s="158">
        <v>5.1013999999999999</v>
      </c>
      <c r="L920" s="158">
        <v>-2.2642000000000002</v>
      </c>
      <c r="M920" s="158">
        <v>-4.2260999999999997</v>
      </c>
      <c r="N920" s="158">
        <v>5.3456999999999999</v>
      </c>
      <c r="O920" s="158"/>
      <c r="P920" s="158"/>
      <c r="Q920" s="158">
        <v>21.936199999999999</v>
      </c>
      <c r="R920" s="158">
        <v>28.090699999999998</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44777</v>
      </c>
      <c r="E921" s="158">
        <v>17.649999999999999</v>
      </c>
      <c r="F921" s="158">
        <v>0.3982</v>
      </c>
      <c r="G921" s="158">
        <v>0.97250000000000003</v>
      </c>
      <c r="H921" s="158">
        <v>2.5567000000000002</v>
      </c>
      <c r="I921" s="158">
        <v>3.0356000000000001</v>
      </c>
      <c r="J921" s="158">
        <v>8.4152000000000005</v>
      </c>
      <c r="K921" s="158">
        <v>4.8723000000000001</v>
      </c>
      <c r="L921" s="158">
        <v>-2.7547999999999999</v>
      </c>
      <c r="M921" s="158">
        <v>-4.9029999999999996</v>
      </c>
      <c r="N921" s="158">
        <v>4.4379</v>
      </c>
      <c r="O921" s="158"/>
      <c r="P921" s="158"/>
      <c r="Q921" s="158">
        <v>20.8504</v>
      </c>
      <c r="R921" s="158">
        <v>26.959499999999998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0.11490833333333338</v>
      </c>
      <c r="G922" s="160">
        <v>0.12978333333333336</v>
      </c>
      <c r="H922" s="160">
        <v>2.3540791666666672</v>
      </c>
      <c r="I922" s="160">
        <v>3.4913666666666656</v>
      </c>
      <c r="J922" s="160">
        <v>9.4415312499999988</v>
      </c>
      <c r="K922" s="160">
        <v>4.5593291666666671</v>
      </c>
      <c r="L922" s="160">
        <v>-2.4392687500000001</v>
      </c>
      <c r="M922" s="160">
        <v>-4.1761437499999987</v>
      </c>
      <c r="N922" s="160">
        <v>4.9244250000000021</v>
      </c>
      <c r="O922" s="160">
        <v>18.673539473684205</v>
      </c>
      <c r="P922" s="160">
        <v>11.526253571428573</v>
      </c>
      <c r="Q922" s="160">
        <v>16.076872916666673</v>
      </c>
      <c r="R922" s="160">
        <v>26.770647727272728</v>
      </c>
    </row>
    <row r="923" spans="1:34" x14ac:dyDescent="0.3">
      <c r="A923" s="159" t="s">
        <v>407</v>
      </c>
      <c r="B923" s="154"/>
      <c r="C923" s="154"/>
      <c r="D923" s="154"/>
      <c r="E923" s="154"/>
      <c r="F923" s="160">
        <v>0.13514999999999999</v>
      </c>
      <c r="G923" s="160">
        <v>2.955E-2</v>
      </c>
      <c r="H923" s="160">
        <v>2.4670500000000004</v>
      </c>
      <c r="I923" s="160">
        <v>3.3759000000000001</v>
      </c>
      <c r="J923" s="160">
        <v>9.3219999999999992</v>
      </c>
      <c r="K923" s="160">
        <v>4.6574</v>
      </c>
      <c r="L923" s="160">
        <v>-2.30775</v>
      </c>
      <c r="M923" s="160">
        <v>-4.2717499999999999</v>
      </c>
      <c r="N923" s="160">
        <v>4.7432999999999996</v>
      </c>
      <c r="O923" s="160">
        <v>18.525199999999998</v>
      </c>
      <c r="P923" s="160">
        <v>12.06405</v>
      </c>
      <c r="Q923" s="160">
        <v>15.018799999999999</v>
      </c>
      <c r="R923" s="160">
        <v>26.9133</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44777</v>
      </c>
      <c r="E926" s="158">
        <v>17.8033</v>
      </c>
      <c r="F926" s="158">
        <v>187.31790000000001</v>
      </c>
      <c r="G926" s="158">
        <v>78.270499999999998</v>
      </c>
      <c r="H926" s="158">
        <v>65.540800000000004</v>
      </c>
      <c r="I926" s="158">
        <v>55.944400000000002</v>
      </c>
      <c r="J926" s="158">
        <v>23.707699999999999</v>
      </c>
      <c r="K926" s="158">
        <v>12.5025</v>
      </c>
      <c r="L926" s="158">
        <v>2.7707999999999999</v>
      </c>
      <c r="M926" s="158">
        <v>-1.0952999999999999</v>
      </c>
      <c r="N926" s="158">
        <v>-0.53410000000000002</v>
      </c>
      <c r="O926" s="158">
        <v>3.8805000000000001</v>
      </c>
      <c r="P926" s="158">
        <v>5.1349</v>
      </c>
      <c r="Q926" s="158">
        <v>7.6140999999999996</v>
      </c>
      <c r="R926" s="158">
        <v>0.7349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44777</v>
      </c>
      <c r="E927" s="158">
        <v>17.4818</v>
      </c>
      <c r="F927" s="158">
        <v>186.9836</v>
      </c>
      <c r="G927" s="158">
        <v>78.0274</v>
      </c>
      <c r="H927" s="158">
        <v>65.323899999999995</v>
      </c>
      <c r="I927" s="158">
        <v>55.703800000000001</v>
      </c>
      <c r="J927" s="158">
        <v>23.479700000000001</v>
      </c>
      <c r="K927" s="158">
        <v>12.276199999999999</v>
      </c>
      <c r="L927" s="158">
        <v>2.5558999999999998</v>
      </c>
      <c r="M927" s="158">
        <v>-1.3039000000000001</v>
      </c>
      <c r="N927" s="158">
        <v>-0.74319999999999997</v>
      </c>
      <c r="O927" s="158">
        <v>3.6623000000000001</v>
      </c>
      <c r="P927" s="158">
        <v>4.9021999999999997</v>
      </c>
      <c r="Q927" s="158">
        <v>7.3648999999999996</v>
      </c>
      <c r="R927" s="158">
        <v>0.5252</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44777</v>
      </c>
      <c r="E928" s="158">
        <v>19.650300000000001</v>
      </c>
      <c r="F928" s="158">
        <v>191.57749999999999</v>
      </c>
      <c r="G928" s="158">
        <v>80.022900000000007</v>
      </c>
      <c r="H928" s="158">
        <v>68.037400000000005</v>
      </c>
      <c r="I928" s="158">
        <v>57.6342</v>
      </c>
      <c r="J928" s="158">
        <v>24.365600000000001</v>
      </c>
      <c r="K928" s="158">
        <v>12.747</v>
      </c>
      <c r="L928" s="158">
        <v>3.9830000000000001</v>
      </c>
      <c r="M928" s="158">
        <v>0.17380000000000001</v>
      </c>
      <c r="N928" s="158">
        <v>1.7154</v>
      </c>
      <c r="O928" s="158">
        <v>5.7843999999999998</v>
      </c>
      <c r="P928" s="158">
        <v>7.2241999999999997</v>
      </c>
      <c r="Q928" s="158">
        <v>8.9285999999999994</v>
      </c>
      <c r="R928" s="158">
        <v>2.5989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44777</v>
      </c>
      <c r="E929" s="158">
        <v>19.997</v>
      </c>
      <c r="F929" s="158">
        <v>191.7431</v>
      </c>
      <c r="G929" s="158">
        <v>80.105900000000005</v>
      </c>
      <c r="H929" s="158">
        <v>68.180499999999995</v>
      </c>
      <c r="I929" s="158">
        <v>57.784300000000002</v>
      </c>
      <c r="J929" s="158">
        <v>24.523299999999999</v>
      </c>
      <c r="K929" s="158">
        <v>12.91</v>
      </c>
      <c r="L929" s="158">
        <v>4.1455000000000002</v>
      </c>
      <c r="M929" s="158">
        <v>0.3332</v>
      </c>
      <c r="N929" s="158">
        <v>1.8778999999999999</v>
      </c>
      <c r="O929" s="158">
        <v>5.9584999999999999</v>
      </c>
      <c r="P929" s="158">
        <v>7.4253999999999998</v>
      </c>
      <c r="Q929" s="158">
        <v>9.17</v>
      </c>
      <c r="R929" s="158">
        <v>2.7627999999999999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44777</v>
      </c>
      <c r="E930" s="158">
        <v>36.7652</v>
      </c>
      <c r="F930" s="158">
        <v>192.92</v>
      </c>
      <c r="G930" s="158">
        <v>80.548400000000001</v>
      </c>
      <c r="H930" s="158">
        <v>67.1143</v>
      </c>
      <c r="I930" s="158">
        <v>57.007399999999997</v>
      </c>
      <c r="J930" s="158">
        <v>24.1556</v>
      </c>
      <c r="K930" s="158">
        <v>12.632400000000001</v>
      </c>
      <c r="L930" s="158">
        <v>3.3761999999999999</v>
      </c>
      <c r="M930" s="158">
        <v>-0.45100000000000001</v>
      </c>
      <c r="N930" s="158">
        <v>0.90069999999999995</v>
      </c>
      <c r="O930" s="158">
        <v>5.3956999999999997</v>
      </c>
      <c r="P930" s="158">
        <v>8.1449999999999996</v>
      </c>
      <c r="Q930" s="158">
        <v>9.2550000000000008</v>
      </c>
      <c r="R930" s="158">
        <v>1.7422</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44777</v>
      </c>
      <c r="E931" s="158">
        <v>36.369700000000002</v>
      </c>
      <c r="F931" s="158">
        <v>192.69630000000001</v>
      </c>
      <c r="G931" s="158">
        <v>80.413200000000003</v>
      </c>
      <c r="H931" s="158">
        <v>66.985699999999994</v>
      </c>
      <c r="I931" s="158">
        <v>56.869900000000001</v>
      </c>
      <c r="J931" s="158">
        <v>24.022400000000001</v>
      </c>
      <c r="K931" s="158">
        <v>12.4977</v>
      </c>
      <c r="L931" s="158">
        <v>3.2353999999999998</v>
      </c>
      <c r="M931" s="158">
        <v>-0.58819999999999995</v>
      </c>
      <c r="N931" s="158">
        <v>0.76359999999999995</v>
      </c>
      <c r="O931" s="158">
        <v>5.2552000000000003</v>
      </c>
      <c r="P931" s="158">
        <v>8.0218000000000007</v>
      </c>
      <c r="Q931" s="158">
        <v>6.5274000000000001</v>
      </c>
      <c r="R931" s="158">
        <v>1.6069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44777</v>
      </c>
      <c r="E932" s="158">
        <v>52.514200000000002</v>
      </c>
      <c r="F932" s="158">
        <v>180.9102</v>
      </c>
      <c r="G932" s="158">
        <v>79.238699999999994</v>
      </c>
      <c r="H932" s="158">
        <v>67.151700000000005</v>
      </c>
      <c r="I932" s="158">
        <v>56.266399999999997</v>
      </c>
      <c r="J932" s="158">
        <v>24.113399999999999</v>
      </c>
      <c r="K932" s="158">
        <v>13.095599999999999</v>
      </c>
      <c r="L932" s="158">
        <v>3.9437000000000002</v>
      </c>
      <c r="M932" s="158">
        <v>0.56089999999999995</v>
      </c>
      <c r="N932" s="158">
        <v>1.9638</v>
      </c>
      <c r="O932" s="158">
        <v>5.2823000000000002</v>
      </c>
      <c r="P932" s="158">
        <v>7.6151999999999997</v>
      </c>
      <c r="Q932" s="158">
        <v>9.1167999999999996</v>
      </c>
      <c r="R932" s="158">
        <v>2.5419999999999998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44777</v>
      </c>
      <c r="E933" s="158">
        <v>50.980400000000003</v>
      </c>
      <c r="F933" s="158">
        <v>180.6678</v>
      </c>
      <c r="G933" s="158">
        <v>78.930400000000006</v>
      </c>
      <c r="H933" s="158">
        <v>66.837100000000007</v>
      </c>
      <c r="I933" s="158">
        <v>55.951700000000002</v>
      </c>
      <c r="J933" s="158">
        <v>23.805199999999999</v>
      </c>
      <c r="K933" s="158">
        <v>12.779500000000001</v>
      </c>
      <c r="L933" s="158">
        <v>3.6301999999999999</v>
      </c>
      <c r="M933" s="158">
        <v>0.25159999999999999</v>
      </c>
      <c r="N933" s="158">
        <v>1.6495</v>
      </c>
      <c r="O933" s="158">
        <v>4.9608999999999996</v>
      </c>
      <c r="P933" s="158">
        <v>7.2721</v>
      </c>
      <c r="Q933" s="158">
        <v>7.8243999999999998</v>
      </c>
      <c r="R933" s="158">
        <v>2.2258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188.10204999999999</v>
      </c>
      <c r="G934" s="160">
        <v>79.444675000000004</v>
      </c>
      <c r="H934" s="160">
        <v>66.896425000000008</v>
      </c>
      <c r="I934" s="160">
        <v>56.645262499999994</v>
      </c>
      <c r="J934" s="160">
        <v>24.021612500000003</v>
      </c>
      <c r="K934" s="160">
        <v>12.6801125</v>
      </c>
      <c r="L934" s="160">
        <v>3.4550874999999994</v>
      </c>
      <c r="M934" s="160">
        <v>-0.2648625</v>
      </c>
      <c r="N934" s="160">
        <v>0.94919999999999993</v>
      </c>
      <c r="O934" s="160">
        <v>5.022475</v>
      </c>
      <c r="P934" s="160">
        <v>6.9676</v>
      </c>
      <c r="Q934" s="160">
        <v>8.2251499999999993</v>
      </c>
      <c r="R934" s="160">
        <v>1.8423375</v>
      </c>
    </row>
    <row r="935" spans="1:34" x14ac:dyDescent="0.3">
      <c r="A935" s="159" t="s">
        <v>407</v>
      </c>
      <c r="B935" s="154"/>
      <c r="C935" s="154"/>
      <c r="D935" s="154"/>
      <c r="E935" s="154"/>
      <c r="F935" s="160">
        <v>189.4477</v>
      </c>
      <c r="G935" s="160">
        <v>79.630799999999994</v>
      </c>
      <c r="H935" s="160">
        <v>67.05</v>
      </c>
      <c r="I935" s="160">
        <v>56.568150000000003</v>
      </c>
      <c r="J935" s="160">
        <v>24.067900000000002</v>
      </c>
      <c r="K935" s="160">
        <v>12.6897</v>
      </c>
      <c r="L935" s="160">
        <v>3.5031999999999996</v>
      </c>
      <c r="M935" s="160">
        <v>-0.1386</v>
      </c>
      <c r="N935" s="160">
        <v>1.2750999999999999</v>
      </c>
      <c r="O935" s="160">
        <v>5.2687500000000007</v>
      </c>
      <c r="P935" s="160">
        <v>7.3487499999999999</v>
      </c>
      <c r="Q935" s="160">
        <v>8.3765000000000001</v>
      </c>
      <c r="R935" s="160">
        <v>1.984</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44777</v>
      </c>
      <c r="E938" s="158">
        <v>47.4315</v>
      </c>
      <c r="F938" s="158">
        <v>475.21350000000001</v>
      </c>
      <c r="G938" s="158">
        <v>113.9213</v>
      </c>
      <c r="H938" s="158">
        <v>85.704499999999996</v>
      </c>
      <c r="I938" s="158">
        <v>120.50620000000001</v>
      </c>
      <c r="J938" s="158">
        <v>-11.810499999999999</v>
      </c>
      <c r="K938" s="158">
        <v>9.1819000000000006</v>
      </c>
      <c r="L938" s="158">
        <v>15.7858</v>
      </c>
      <c r="M938" s="158">
        <v>12.6732</v>
      </c>
      <c r="N938" s="158">
        <v>8.173</v>
      </c>
      <c r="O938" s="158">
        <v>12.3856</v>
      </c>
      <c r="P938" s="158">
        <v>11.879300000000001</v>
      </c>
      <c r="Q938" s="158">
        <v>6.9530000000000003</v>
      </c>
      <c r="R938" s="158">
        <v>-1.9214</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44777</v>
      </c>
      <c r="E939" s="158">
        <v>15.725199999999999</v>
      </c>
      <c r="F939" s="158">
        <v>140.0342</v>
      </c>
      <c r="G939" s="158">
        <v>-11.1312</v>
      </c>
      <c r="H939" s="158">
        <v>51.13</v>
      </c>
      <c r="I939" s="158">
        <v>74.996600000000001</v>
      </c>
      <c r="J939" s="158">
        <v>-10.3973</v>
      </c>
      <c r="K939" s="158">
        <v>4.0422000000000002</v>
      </c>
      <c r="L939" s="158">
        <v>14.254799999999999</v>
      </c>
      <c r="M939" s="158">
        <v>11.1434</v>
      </c>
      <c r="N939" s="158">
        <v>6.02</v>
      </c>
      <c r="O939" s="158">
        <v>11.354799999999999</v>
      </c>
      <c r="P939" s="158">
        <v>10.9733</v>
      </c>
      <c r="Q939" s="158">
        <v>4.4572000000000003</v>
      </c>
      <c r="R939" s="158">
        <v>-2.9601000000000002</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44777</v>
      </c>
      <c r="E940" s="158">
        <v>16.175000000000001</v>
      </c>
      <c r="F940" s="158">
        <v>140.44560000000001</v>
      </c>
      <c r="G940" s="158">
        <v>-10.7468</v>
      </c>
      <c r="H940" s="158">
        <v>51.502200000000002</v>
      </c>
      <c r="I940" s="158">
        <v>75.375900000000001</v>
      </c>
      <c r="J940" s="158">
        <v>-10.060600000000001</v>
      </c>
      <c r="K940" s="158">
        <v>4.3593999999999999</v>
      </c>
      <c r="L940" s="158">
        <v>14.582700000000001</v>
      </c>
      <c r="M940" s="158">
        <v>11.483499999999999</v>
      </c>
      <c r="N940" s="158">
        <v>6.3921000000000001</v>
      </c>
      <c r="O940" s="158">
        <v>11.775399999999999</v>
      </c>
      <c r="P940" s="158">
        <v>11.343299999999999</v>
      </c>
      <c r="Q940" s="158">
        <v>4.4720000000000004</v>
      </c>
      <c r="R940" s="158">
        <v>-2.5863</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44777</v>
      </c>
      <c r="E941" s="158">
        <v>45.010899999999999</v>
      </c>
      <c r="F941" s="158">
        <v>473.97370000000001</v>
      </c>
      <c r="G941" s="158">
        <v>113.6335</v>
      </c>
      <c r="H941" s="158">
        <v>88.152299999999997</v>
      </c>
      <c r="I941" s="158">
        <v>121.568</v>
      </c>
      <c r="J941" s="158">
        <v>-11.2187</v>
      </c>
      <c r="K941" s="158">
        <v>9.6664999999999992</v>
      </c>
      <c r="L941" s="158">
        <v>15.940200000000001</v>
      </c>
      <c r="M941" s="158">
        <v>12.784599999999999</v>
      </c>
      <c r="N941" s="158">
        <v>8.2713999999999999</v>
      </c>
      <c r="O941" s="158">
        <v>12.3765</v>
      </c>
      <c r="P941" s="158">
        <v>11.929</v>
      </c>
      <c r="Q941" s="158">
        <v>7.0323000000000002</v>
      </c>
      <c r="R941" s="158">
        <v>-1.7652000000000001</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44777</v>
      </c>
      <c r="E942" s="158">
        <v>17.046600000000002</v>
      </c>
      <c r="F942" s="158">
        <v>245.52199999999999</v>
      </c>
      <c r="G942" s="158">
        <v>101.0399</v>
      </c>
      <c r="H942" s="158">
        <v>65.789500000000004</v>
      </c>
      <c r="I942" s="158">
        <v>88.785700000000006</v>
      </c>
      <c r="J942" s="158">
        <v>-7.1738999999999997</v>
      </c>
      <c r="K942" s="158">
        <v>5.3639999999999999</v>
      </c>
      <c r="L942" s="158">
        <v>14.7477</v>
      </c>
      <c r="M942" s="158">
        <v>11.41</v>
      </c>
      <c r="N942" s="158">
        <v>7.5488</v>
      </c>
      <c r="O942" s="158">
        <v>13.1113</v>
      </c>
      <c r="P942" s="158">
        <v>11.952400000000001</v>
      </c>
      <c r="Q942" s="158">
        <v>4.2434000000000003</v>
      </c>
      <c r="R942" s="158">
        <v>-2.1951999999999998</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44777</v>
      </c>
      <c r="E943" s="158">
        <v>15.782299999999999</v>
      </c>
      <c r="F943" s="158">
        <v>244.93049999999999</v>
      </c>
      <c r="G943" s="158">
        <v>100.57989999999999</v>
      </c>
      <c r="H943" s="158">
        <v>65.333299999999994</v>
      </c>
      <c r="I943" s="158">
        <v>88.3155</v>
      </c>
      <c r="J943" s="158">
        <v>-7.6344000000000003</v>
      </c>
      <c r="K943" s="158">
        <v>4.8886000000000003</v>
      </c>
      <c r="L943" s="158">
        <v>14.6471</v>
      </c>
      <c r="M943" s="158">
        <v>11.190899999999999</v>
      </c>
      <c r="N943" s="158">
        <v>7.2736000000000001</v>
      </c>
      <c r="O943" s="158">
        <v>12.8086</v>
      </c>
      <c r="P943" s="158">
        <v>11.5379</v>
      </c>
      <c r="Q943" s="158">
        <v>4.3167</v>
      </c>
      <c r="R943" s="158">
        <v>-2.4538000000000002</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44776</v>
      </c>
      <c r="E944" s="158">
        <v>14.316800000000001</v>
      </c>
      <c r="F944" s="158">
        <v>-599.80759999999998</v>
      </c>
      <c r="G944" s="158">
        <v>-13.3855</v>
      </c>
      <c r="H944" s="158">
        <v>156.46950000000001</v>
      </c>
      <c r="I944" s="158">
        <v>19.5764</v>
      </c>
      <c r="J944" s="158">
        <v>-41.341500000000003</v>
      </c>
      <c r="K944" s="158">
        <v>-80.241100000000003</v>
      </c>
      <c r="L944" s="158">
        <v>-34.505099999999999</v>
      </c>
      <c r="M944" s="158">
        <v>-27.234300000000001</v>
      </c>
      <c r="N944" s="158">
        <v>-25.458200000000001</v>
      </c>
      <c r="O944" s="158">
        <v>0.38669999999999999</v>
      </c>
      <c r="P944" s="158">
        <v>3.1762999999999999</v>
      </c>
      <c r="Q944" s="158">
        <v>-2.2416999999999998</v>
      </c>
      <c r="R944" s="158">
        <v>-21.944299999999998</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44776</v>
      </c>
      <c r="E945" s="158">
        <v>13.648400000000001</v>
      </c>
      <c r="F945" s="158">
        <v>-600.75810000000001</v>
      </c>
      <c r="G945" s="158">
        <v>-14.0931</v>
      </c>
      <c r="H945" s="158">
        <v>155.72900000000001</v>
      </c>
      <c r="I945" s="158">
        <v>18.855499999999999</v>
      </c>
      <c r="J945" s="158">
        <v>-42.013399999999997</v>
      </c>
      <c r="K945" s="158">
        <v>-80.767499999999998</v>
      </c>
      <c r="L945" s="158">
        <v>-35.064300000000003</v>
      </c>
      <c r="M945" s="158">
        <v>-27.814299999999999</v>
      </c>
      <c r="N945" s="158">
        <v>-25.980799999999999</v>
      </c>
      <c r="O945" s="158">
        <v>-0.20730000000000001</v>
      </c>
      <c r="P945" s="158">
        <v>2.5994999999999999</v>
      </c>
      <c r="Q945" s="158">
        <v>2.11</v>
      </c>
      <c r="R945" s="158">
        <v>-22.460799999999999</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44777</v>
      </c>
      <c r="E946" s="158">
        <v>46.183300000000003</v>
      </c>
      <c r="F946" s="158">
        <v>474.1123</v>
      </c>
      <c r="G946" s="158">
        <v>113.6204</v>
      </c>
      <c r="H946" s="158">
        <v>88.13</v>
      </c>
      <c r="I946" s="158">
        <v>121.5474</v>
      </c>
      <c r="J946" s="158">
        <v>-11.2393</v>
      </c>
      <c r="K946" s="158">
        <v>9.2245000000000008</v>
      </c>
      <c r="L946" s="158">
        <v>15.695499999999999</v>
      </c>
      <c r="M946" s="158">
        <v>12.5944</v>
      </c>
      <c r="N946" s="158">
        <v>8.1189</v>
      </c>
      <c r="O946" s="158">
        <v>12.037000000000001</v>
      </c>
      <c r="P946" s="158">
        <v>11.6341</v>
      </c>
      <c r="Q946" s="158">
        <v>8.1785999999999994</v>
      </c>
      <c r="R946" s="158">
        <v>-1.9886999999999999</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44777</v>
      </c>
      <c r="E947" s="158">
        <v>16.172499999999999</v>
      </c>
      <c r="F947" s="158">
        <v>176.43700000000001</v>
      </c>
      <c r="G947" s="158">
        <v>63.903700000000001</v>
      </c>
      <c r="H947" s="158">
        <v>57.5015</v>
      </c>
      <c r="I947" s="158">
        <v>77.830600000000004</v>
      </c>
      <c r="J947" s="158">
        <v>-6.3577000000000004</v>
      </c>
      <c r="K947" s="158">
        <v>3.7191999999999998</v>
      </c>
      <c r="L947" s="158">
        <v>13.931800000000001</v>
      </c>
      <c r="M947" s="158">
        <v>10.349500000000001</v>
      </c>
      <c r="N947" s="158">
        <v>6.6597999999999997</v>
      </c>
      <c r="O947" s="158">
        <v>12.102</v>
      </c>
      <c r="P947" s="158">
        <v>11.247999999999999</v>
      </c>
      <c r="Q947" s="158">
        <v>4.5670999999999999</v>
      </c>
      <c r="R947" s="158">
        <v>-3.1103000000000001</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44777</v>
      </c>
      <c r="E948" s="158">
        <v>16.7746</v>
      </c>
      <c r="F948" s="158">
        <v>176.88409999999999</v>
      </c>
      <c r="G948" s="158">
        <v>64.236599999999996</v>
      </c>
      <c r="H948" s="158">
        <v>57.8932</v>
      </c>
      <c r="I948" s="158">
        <v>78.217500000000001</v>
      </c>
      <c r="J948" s="158">
        <v>-5.9778000000000002</v>
      </c>
      <c r="K948" s="158">
        <v>4.1029</v>
      </c>
      <c r="L948" s="158">
        <v>14.262</v>
      </c>
      <c r="M948" s="158">
        <v>10.7073</v>
      </c>
      <c r="N948" s="158">
        <v>7.0408999999999997</v>
      </c>
      <c r="O948" s="158">
        <v>12.533799999999999</v>
      </c>
      <c r="P948" s="158">
        <v>11.6966</v>
      </c>
      <c r="Q948" s="158">
        <v>4.4850000000000003</v>
      </c>
      <c r="R948" s="158">
        <v>-2.7357</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44777</v>
      </c>
      <c r="E949" s="158">
        <v>46.130800000000001</v>
      </c>
      <c r="F949" s="158">
        <v>473.68459999999999</v>
      </c>
      <c r="G949" s="158">
        <v>113.58969999999999</v>
      </c>
      <c r="H949" s="158">
        <v>88.150199999999998</v>
      </c>
      <c r="I949" s="158">
        <v>121.5003</v>
      </c>
      <c r="J949" s="158">
        <v>-10.953900000000001</v>
      </c>
      <c r="K949" s="158">
        <v>9.3658999999999999</v>
      </c>
      <c r="L949" s="158">
        <v>15.8108</v>
      </c>
      <c r="M949" s="158">
        <v>12.7188</v>
      </c>
      <c r="N949" s="158">
        <v>8.2340999999999998</v>
      </c>
      <c r="O949" s="158">
        <v>12.040699999999999</v>
      </c>
      <c r="P949" s="158">
        <v>11.5884</v>
      </c>
      <c r="Q949" s="158">
        <v>7.7389000000000001</v>
      </c>
      <c r="R949" s="158">
        <v>-1.9389000000000001</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44777</v>
      </c>
      <c r="E950" s="158">
        <v>16.8369</v>
      </c>
      <c r="F950" s="158">
        <v>416.81580000000002</v>
      </c>
      <c r="G950" s="158">
        <v>173.8545</v>
      </c>
      <c r="H950" s="158">
        <v>84.8202</v>
      </c>
      <c r="I950" s="158">
        <v>104.4577</v>
      </c>
      <c r="J950" s="158">
        <v>3.5983999999999998</v>
      </c>
      <c r="K950" s="158">
        <v>6.6825999999999999</v>
      </c>
      <c r="L950" s="158">
        <v>14.7255</v>
      </c>
      <c r="M950" s="158">
        <v>11.452400000000001</v>
      </c>
      <c r="N950" s="158">
        <v>7.6466000000000003</v>
      </c>
      <c r="O950" s="158">
        <v>12.023400000000001</v>
      </c>
      <c r="P950" s="158">
        <v>11.947699999999999</v>
      </c>
      <c r="Q950" s="158">
        <v>4.9320000000000004</v>
      </c>
      <c r="R950" s="158">
        <v>-2.8469000000000002</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44777</v>
      </c>
      <c r="E951" s="158">
        <v>17.289300000000001</v>
      </c>
      <c r="F951" s="158">
        <v>417.23070000000001</v>
      </c>
      <c r="G951" s="158">
        <v>174.23580000000001</v>
      </c>
      <c r="H951" s="158">
        <v>85.15</v>
      </c>
      <c r="I951" s="158">
        <v>104.86109999999999</v>
      </c>
      <c r="J951" s="158">
        <v>4.0110999999999999</v>
      </c>
      <c r="K951" s="158">
        <v>7.1055000000000001</v>
      </c>
      <c r="L951" s="158">
        <v>14.830500000000001</v>
      </c>
      <c r="M951" s="158">
        <v>11.6852</v>
      </c>
      <c r="N951" s="158">
        <v>7.9379999999999997</v>
      </c>
      <c r="O951" s="158">
        <v>12.363099999999999</v>
      </c>
      <c r="P951" s="158">
        <v>12.312799999999999</v>
      </c>
      <c r="Q951" s="158">
        <v>4.5270000000000001</v>
      </c>
      <c r="R951" s="158">
        <v>-2.5026999999999999</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44777</v>
      </c>
      <c r="E952" s="158">
        <v>4804.5951999999997</v>
      </c>
      <c r="F952" s="158">
        <v>480.58960000000002</v>
      </c>
      <c r="G952" s="158">
        <v>115.3848</v>
      </c>
      <c r="H952" s="158">
        <v>89.556299999999993</v>
      </c>
      <c r="I952" s="158">
        <v>123.4812</v>
      </c>
      <c r="J952" s="158">
        <v>-11.114100000000001</v>
      </c>
      <c r="K952" s="158">
        <v>9.6356999999999999</v>
      </c>
      <c r="L952" s="158">
        <v>16.230699999999999</v>
      </c>
      <c r="M952" s="158">
        <v>13.0975</v>
      </c>
      <c r="N952" s="158">
        <v>8.5420999999999996</v>
      </c>
      <c r="O952" s="158">
        <v>12.2788</v>
      </c>
      <c r="P952" s="158">
        <v>12.033099999999999</v>
      </c>
      <c r="Q952" s="158">
        <v>4.8066000000000004</v>
      </c>
      <c r="R952" s="158">
        <v>-1.7116</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44777</v>
      </c>
      <c r="E953" s="158">
        <v>13.918699999999999</v>
      </c>
      <c r="F953" s="158">
        <v>17.0534</v>
      </c>
      <c r="G953" s="158">
        <v>-29.125800000000002</v>
      </c>
      <c r="H953" s="158">
        <v>9.4953000000000003</v>
      </c>
      <c r="I953" s="158">
        <v>58.175199999999997</v>
      </c>
      <c r="J953" s="158">
        <v>-22.063400000000001</v>
      </c>
      <c r="K953" s="158">
        <v>0.74539999999999995</v>
      </c>
      <c r="L953" s="158">
        <v>12.8009</v>
      </c>
      <c r="M953" s="158">
        <v>9.5841999999999992</v>
      </c>
      <c r="N953" s="158">
        <v>6.1482999999999999</v>
      </c>
      <c r="O953" s="158">
        <v>10.8462</v>
      </c>
      <c r="P953" s="158">
        <v>10.461399999999999</v>
      </c>
      <c r="Q953" s="158">
        <v>3.3693</v>
      </c>
      <c r="R953" s="158">
        <v>-3.7233999999999998</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44777</v>
      </c>
      <c r="E954" s="158">
        <v>14.4937</v>
      </c>
      <c r="F954" s="158">
        <v>17.636900000000001</v>
      </c>
      <c r="G954" s="158">
        <v>-28.641400000000001</v>
      </c>
      <c r="H954" s="158">
        <v>9.9123000000000001</v>
      </c>
      <c r="I954" s="158">
        <v>58.598199999999999</v>
      </c>
      <c r="J954" s="158">
        <v>-21.650200000000002</v>
      </c>
      <c r="K954" s="158">
        <v>1.1585000000000001</v>
      </c>
      <c r="L954" s="158">
        <v>13.238899999999999</v>
      </c>
      <c r="M954" s="158">
        <v>10.0261</v>
      </c>
      <c r="N954" s="158">
        <v>6.5838999999999999</v>
      </c>
      <c r="O954" s="158">
        <v>11.2928</v>
      </c>
      <c r="P954" s="158">
        <v>10.972300000000001</v>
      </c>
      <c r="Q954" s="158">
        <v>3.9466999999999999</v>
      </c>
      <c r="R954" s="158">
        <v>-3.3536000000000001</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44777</v>
      </c>
      <c r="E955" s="158">
        <v>4683.2013999999999</v>
      </c>
      <c r="F955" s="158">
        <v>476.00909999999999</v>
      </c>
      <c r="G955" s="158">
        <v>114.1418</v>
      </c>
      <c r="H955" s="158">
        <v>88.576300000000003</v>
      </c>
      <c r="I955" s="158">
        <v>122.16800000000001</v>
      </c>
      <c r="J955" s="158">
        <v>-11.25</v>
      </c>
      <c r="K955" s="158">
        <v>9.3245000000000005</v>
      </c>
      <c r="L955" s="158">
        <v>15.8666</v>
      </c>
      <c r="M955" s="158">
        <v>12.7532</v>
      </c>
      <c r="N955" s="158">
        <v>8.2426999999999992</v>
      </c>
      <c r="O955" s="158">
        <v>12.3888</v>
      </c>
      <c r="P955" s="158">
        <v>11.9183</v>
      </c>
      <c r="Q955" s="158">
        <v>8.5984999999999996</v>
      </c>
      <c r="R955" s="158">
        <v>-1.8896999999999999</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44777</v>
      </c>
      <c r="E956" s="158">
        <v>15.350899999999999</v>
      </c>
      <c r="F956" s="158">
        <v>117.8381</v>
      </c>
      <c r="G956" s="158">
        <v>-11.956099999999999</v>
      </c>
      <c r="H956" s="158">
        <v>39.322800000000001</v>
      </c>
      <c r="I956" s="158">
        <v>49.230899999999998</v>
      </c>
      <c r="J956" s="158">
        <v>-18.919799999999999</v>
      </c>
      <c r="K956" s="158">
        <v>5.5</v>
      </c>
      <c r="L956" s="158">
        <v>15.9519</v>
      </c>
      <c r="M956" s="158">
        <v>11.3178</v>
      </c>
      <c r="N956" s="158">
        <v>6.9131</v>
      </c>
      <c r="O956" s="158">
        <v>12.476699999999999</v>
      </c>
      <c r="P956" s="158">
        <v>11.3728</v>
      </c>
      <c r="Q956" s="158">
        <v>4.0979999999999999</v>
      </c>
      <c r="R956" s="158">
        <v>-2.8012999999999999</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44777</v>
      </c>
      <c r="E957" s="158">
        <v>15.8096</v>
      </c>
      <c r="F957" s="158">
        <v>118.126</v>
      </c>
      <c r="G957" s="158">
        <v>-11.609500000000001</v>
      </c>
      <c r="H957" s="158">
        <v>39.6464</v>
      </c>
      <c r="I957" s="158">
        <v>49.590200000000003</v>
      </c>
      <c r="J957" s="158">
        <v>-18.588699999999999</v>
      </c>
      <c r="K957" s="158">
        <v>5.8388999999999998</v>
      </c>
      <c r="L957" s="158">
        <v>16.3339</v>
      </c>
      <c r="M957" s="158">
        <v>11.737399999999999</v>
      </c>
      <c r="N957" s="158">
        <v>7.3307000000000002</v>
      </c>
      <c r="O957" s="158">
        <v>12.9176</v>
      </c>
      <c r="P957" s="158">
        <v>11.7715</v>
      </c>
      <c r="Q957" s="158">
        <v>4.3482000000000003</v>
      </c>
      <c r="R957" s="158">
        <v>-2.4365000000000001</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44777</v>
      </c>
      <c r="E958" s="158">
        <v>45.073399999999999</v>
      </c>
      <c r="F958" s="158">
        <v>473.47410000000002</v>
      </c>
      <c r="G958" s="158">
        <v>113.50190000000001</v>
      </c>
      <c r="H958" s="158">
        <v>88.028000000000006</v>
      </c>
      <c r="I958" s="158">
        <v>121.4106</v>
      </c>
      <c r="J958" s="158">
        <v>-11.2264</v>
      </c>
      <c r="K958" s="158">
        <v>9.2393999999999998</v>
      </c>
      <c r="L958" s="158">
        <v>15.724399999999999</v>
      </c>
      <c r="M958" s="158">
        <v>12.63</v>
      </c>
      <c r="N958" s="158">
        <v>8.1538000000000004</v>
      </c>
      <c r="O958" s="158">
        <v>12.2361</v>
      </c>
      <c r="P958" s="158">
        <v>11.8302</v>
      </c>
      <c r="Q958" s="158">
        <v>11.478899999999999</v>
      </c>
      <c r="R958" s="158">
        <v>-1.9541999999999999</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44777</v>
      </c>
      <c r="E959" s="158">
        <v>20.914100000000001</v>
      </c>
      <c r="F959" s="158">
        <v>251.28659999999999</v>
      </c>
      <c r="G959" s="158">
        <v>91.729500000000002</v>
      </c>
      <c r="H959" s="158">
        <v>51.947000000000003</v>
      </c>
      <c r="I959" s="158">
        <v>85.182299999999998</v>
      </c>
      <c r="J959" s="158">
        <v>-5.5750999999999999</v>
      </c>
      <c r="K959" s="158">
        <v>3.7397999999999998</v>
      </c>
      <c r="L959" s="158">
        <v>12.928000000000001</v>
      </c>
      <c r="M959" s="158">
        <v>9.4735999999999994</v>
      </c>
      <c r="N959" s="158">
        <v>6.1628999999999996</v>
      </c>
      <c r="O959" s="158">
        <v>12.5383</v>
      </c>
      <c r="P959" s="158">
        <v>11.7212</v>
      </c>
      <c r="Q959" s="158">
        <v>6.7046000000000001</v>
      </c>
      <c r="R959" s="158">
        <v>-3.0568</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44777</v>
      </c>
      <c r="E960" s="158">
        <v>21.809799999999999</v>
      </c>
      <c r="F960" s="158">
        <v>251.5847</v>
      </c>
      <c r="G960" s="158">
        <v>92.067800000000005</v>
      </c>
      <c r="H960" s="158">
        <v>52.304200000000002</v>
      </c>
      <c r="I960" s="158">
        <v>85.559799999999996</v>
      </c>
      <c r="J960" s="158">
        <v>-5.2134</v>
      </c>
      <c r="K960" s="158">
        <v>4.1059000000000001</v>
      </c>
      <c r="L960" s="158">
        <v>13.3133</v>
      </c>
      <c r="M960" s="158">
        <v>9.8688000000000002</v>
      </c>
      <c r="N960" s="158">
        <v>6.5639000000000003</v>
      </c>
      <c r="O960" s="158">
        <v>12.9819</v>
      </c>
      <c r="P960" s="158">
        <v>12.185700000000001</v>
      </c>
      <c r="Q960" s="158">
        <v>4.5082000000000004</v>
      </c>
      <c r="R960" s="158">
        <v>-2.6781999999999999</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44777</v>
      </c>
      <c r="E961" s="158">
        <v>44.928400000000003</v>
      </c>
      <c r="F961" s="158">
        <v>477.77350000000001</v>
      </c>
      <c r="G961" s="158">
        <v>114.3407</v>
      </c>
      <c r="H961" s="158">
        <v>88.653000000000006</v>
      </c>
      <c r="I961" s="158">
        <v>117.669</v>
      </c>
      <c r="J961" s="158">
        <v>-11.575799999999999</v>
      </c>
      <c r="K961" s="158">
        <v>8.0906000000000002</v>
      </c>
      <c r="L961" s="158">
        <v>15.603899999999999</v>
      </c>
      <c r="M961" s="158">
        <v>12.516999999999999</v>
      </c>
      <c r="N961" s="158">
        <v>7.8281000000000001</v>
      </c>
      <c r="O961" s="158">
        <v>12.0101</v>
      </c>
      <c r="P961" s="158">
        <v>11.6396</v>
      </c>
      <c r="Q961" s="158">
        <v>10.6342</v>
      </c>
      <c r="R961" s="158">
        <v>-2.4239999999999999</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44777</v>
      </c>
      <c r="E962" s="158">
        <v>20.834499999999998</v>
      </c>
      <c r="F962" s="158">
        <v>388.45800000000003</v>
      </c>
      <c r="G962" s="158">
        <v>120.96250000000001</v>
      </c>
      <c r="H962" s="158">
        <v>75.508600000000001</v>
      </c>
      <c r="I962" s="158">
        <v>98.393799999999999</v>
      </c>
      <c r="J962" s="158">
        <v>-0.84709999999999996</v>
      </c>
      <c r="K962" s="158">
        <v>5.7706999999999997</v>
      </c>
      <c r="L962" s="158">
        <v>14.316700000000001</v>
      </c>
      <c r="M962" s="158">
        <v>11.0601</v>
      </c>
      <c r="N962" s="158">
        <v>7.0726000000000004</v>
      </c>
      <c r="O962" s="158">
        <v>12.185499999999999</v>
      </c>
      <c r="P962" s="158">
        <v>11.0915</v>
      </c>
      <c r="Q962" s="158">
        <v>6.6391</v>
      </c>
      <c r="R962" s="158">
        <v>-3.1560999999999999</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44777</v>
      </c>
      <c r="E963" s="158">
        <v>21.644300000000001</v>
      </c>
      <c r="F963" s="158">
        <v>388.92700000000002</v>
      </c>
      <c r="G963" s="158">
        <v>121.2079</v>
      </c>
      <c r="H963" s="158">
        <v>75.816199999999995</v>
      </c>
      <c r="I963" s="158">
        <v>98.698599999999999</v>
      </c>
      <c r="J963" s="158">
        <v>-0.56000000000000005</v>
      </c>
      <c r="K963" s="158">
        <v>6.0594000000000001</v>
      </c>
      <c r="L963" s="158">
        <v>14.622999999999999</v>
      </c>
      <c r="M963" s="158">
        <v>11.367699999999999</v>
      </c>
      <c r="N963" s="158">
        <v>7.3827999999999996</v>
      </c>
      <c r="O963" s="158">
        <v>12.5283</v>
      </c>
      <c r="P963" s="158">
        <v>11.512</v>
      </c>
      <c r="Q963" s="158">
        <v>4.3445</v>
      </c>
      <c r="R963" s="158">
        <v>-2.8622000000000001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44777</v>
      </c>
      <c r="E964" s="158">
        <v>44.718000000000004</v>
      </c>
      <c r="F964" s="158">
        <v>478.45920000000001</v>
      </c>
      <c r="G964" s="158">
        <v>114.3293</v>
      </c>
      <c r="H964" s="158">
        <v>87.437299999999993</v>
      </c>
      <c r="I964" s="158">
        <v>121.8777</v>
      </c>
      <c r="J964" s="158">
        <v>-11.831</v>
      </c>
      <c r="K964" s="158">
        <v>9.2561</v>
      </c>
      <c r="L964" s="158">
        <v>15.729699999999999</v>
      </c>
      <c r="M964" s="158">
        <v>12.5748</v>
      </c>
      <c r="N964" s="158">
        <v>8.0509000000000004</v>
      </c>
      <c r="O964" s="158">
        <v>12.0167</v>
      </c>
      <c r="P964" s="158">
        <v>11.662699999999999</v>
      </c>
      <c r="Q964" s="158">
        <v>9.6161999999999992</v>
      </c>
      <c r="R964" s="158">
        <v>-2.1673</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44777</v>
      </c>
      <c r="E965" s="158">
        <v>20.604199999999999</v>
      </c>
      <c r="F965" s="158">
        <v>390.31310000000002</v>
      </c>
      <c r="G965" s="158">
        <v>121.6052</v>
      </c>
      <c r="H965" s="158">
        <v>76.104500000000002</v>
      </c>
      <c r="I965" s="158">
        <v>99.808300000000003</v>
      </c>
      <c r="J965" s="158">
        <v>-3.2538999999999998</v>
      </c>
      <c r="K965" s="158">
        <v>6.2370000000000001</v>
      </c>
      <c r="L965" s="158">
        <v>15.1571</v>
      </c>
      <c r="M965" s="158">
        <v>11.7447</v>
      </c>
      <c r="N965" s="158">
        <v>7.5707000000000004</v>
      </c>
      <c r="O965" s="158">
        <v>12.334099999999999</v>
      </c>
      <c r="P965" s="158">
        <v>11.4901</v>
      </c>
      <c r="Q965" s="158">
        <v>6.6555999999999997</v>
      </c>
      <c r="R965" s="158">
        <v>-2.7927</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44777</v>
      </c>
      <c r="E966" s="158">
        <v>20.470400000000001</v>
      </c>
      <c r="F966" s="158">
        <v>389.97730000000001</v>
      </c>
      <c r="G966" s="158">
        <v>121.438</v>
      </c>
      <c r="H966" s="158">
        <v>75.953599999999994</v>
      </c>
      <c r="I966" s="158">
        <v>99.648200000000003</v>
      </c>
      <c r="J966" s="158">
        <v>-3.4066999999999998</v>
      </c>
      <c r="K966" s="158">
        <v>6.0845000000000002</v>
      </c>
      <c r="L966" s="158">
        <v>14.994999999999999</v>
      </c>
      <c r="M966" s="158">
        <v>11.580299999999999</v>
      </c>
      <c r="N966" s="158">
        <v>7.4081999999999999</v>
      </c>
      <c r="O966" s="158">
        <v>12.1965</v>
      </c>
      <c r="P966" s="158">
        <v>11.353199999999999</v>
      </c>
      <c r="Q966" s="158">
        <v>6.5378999999999996</v>
      </c>
      <c r="R966" s="158">
        <v>-2.9129999999999998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2060</v>
      </c>
      <c r="C967" s="154">
        <v>111954</v>
      </c>
      <c r="D967" s="157">
        <v>44777</v>
      </c>
      <c r="E967" s="158">
        <v>46.267000000000003</v>
      </c>
      <c r="F967" s="158">
        <v>475.6721</v>
      </c>
      <c r="G967" s="158">
        <v>113.8952</v>
      </c>
      <c r="H967" s="158">
        <v>88.224299999999999</v>
      </c>
      <c r="I967" s="158">
        <v>121.73090000000001</v>
      </c>
      <c r="J967" s="158">
        <v>-11.3315</v>
      </c>
      <c r="K967" s="158">
        <v>9.2146000000000008</v>
      </c>
      <c r="L967" s="158">
        <v>15.7105</v>
      </c>
      <c r="M967" s="158">
        <v>12.6503</v>
      </c>
      <c r="N967" s="158">
        <v>8.1658000000000008</v>
      </c>
      <c r="O967" s="158">
        <v>12.2858</v>
      </c>
      <c r="P967" s="158">
        <v>11.7852</v>
      </c>
      <c r="Q967" s="158">
        <v>9.0978999999999992</v>
      </c>
      <c r="R967" s="158">
        <v>-1.9524999999999999</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44777</v>
      </c>
      <c r="E968" s="158">
        <v>16.393000000000001</v>
      </c>
      <c r="F968" s="158">
        <v>241.16079999999999</v>
      </c>
      <c r="G968" s="158">
        <v>93.863</v>
      </c>
      <c r="H968" s="158">
        <v>61.1113</v>
      </c>
      <c r="I968" s="158">
        <v>41.6556</v>
      </c>
      <c r="J968" s="158">
        <v>-4.2295999999999996</v>
      </c>
      <c r="K968" s="158">
        <v>5.3148</v>
      </c>
      <c r="L968" s="158">
        <v>14.397500000000001</v>
      </c>
      <c r="M968" s="158">
        <v>11.5669</v>
      </c>
      <c r="N968" s="158">
        <v>7.0563000000000002</v>
      </c>
      <c r="O968" s="158">
        <v>12.941700000000001</v>
      </c>
      <c r="P968" s="158">
        <v>11.591699999999999</v>
      </c>
      <c r="Q968" s="158">
        <v>4.4874999999999998</v>
      </c>
      <c r="R968" s="158">
        <v>-2.6419999999999999</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44777</v>
      </c>
      <c r="E969" s="158">
        <v>15.771599999999999</v>
      </c>
      <c r="F969" s="158">
        <v>240.87639999999999</v>
      </c>
      <c r="G969" s="158">
        <v>93.516199999999998</v>
      </c>
      <c r="H969" s="158">
        <v>60.772399999999998</v>
      </c>
      <c r="I969" s="158">
        <v>41.326700000000002</v>
      </c>
      <c r="J969" s="158">
        <v>-4.5511999999999997</v>
      </c>
      <c r="K969" s="158">
        <v>5.0053999999999998</v>
      </c>
      <c r="L969" s="158">
        <v>14.062099999999999</v>
      </c>
      <c r="M969" s="158">
        <v>11.186299999999999</v>
      </c>
      <c r="N969" s="158">
        <v>6.6635999999999997</v>
      </c>
      <c r="O969" s="158">
        <v>12.507400000000001</v>
      </c>
      <c r="P969" s="158">
        <v>11.149800000000001</v>
      </c>
      <c r="Q969" s="158">
        <v>4.2680999999999996</v>
      </c>
      <c r="R969" s="158">
        <v>-2.9958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44777</v>
      </c>
      <c r="E970" s="158">
        <v>44.988100000000003</v>
      </c>
      <c r="F970" s="158">
        <v>483.54390000000001</v>
      </c>
      <c r="G970" s="158">
        <v>115.48269999999999</v>
      </c>
      <c r="H970" s="158">
        <v>89.492500000000007</v>
      </c>
      <c r="I970" s="158">
        <v>123.75449999999999</v>
      </c>
      <c r="J970" s="158">
        <v>-12.009499999999999</v>
      </c>
      <c r="K970" s="158">
        <v>8.8928999999999991</v>
      </c>
      <c r="L970" s="158">
        <v>15.4979</v>
      </c>
      <c r="M970" s="158">
        <v>12.327500000000001</v>
      </c>
      <c r="N970" s="158">
        <v>7.7450999999999999</v>
      </c>
      <c r="O970" s="158">
        <v>11.7662</v>
      </c>
      <c r="P970" s="158">
        <v>11.6069</v>
      </c>
      <c r="Q970" s="158">
        <v>10.715999999999999</v>
      </c>
      <c r="R970" s="158">
        <v>-2.5121000000000002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267.07509393939392</v>
      </c>
      <c r="G971" s="160">
        <v>80.587648484848486</v>
      </c>
      <c r="H971" s="160">
        <v>73.615687878787867</v>
      </c>
      <c r="I971" s="160">
        <v>88.919821212121221</v>
      </c>
      <c r="J971" s="160">
        <v>-10.841421212121215</v>
      </c>
      <c r="K971" s="160">
        <v>1.0881424242424247</v>
      </c>
      <c r="L971" s="160">
        <v>11.882636363636363</v>
      </c>
      <c r="M971" s="160">
        <v>9.2184484848484853</v>
      </c>
      <c r="N971" s="160">
        <v>5.3776878787878779</v>
      </c>
      <c r="O971" s="160">
        <v>11.509730303030306</v>
      </c>
      <c r="P971" s="160">
        <v>11.059630303030302</v>
      </c>
      <c r="Q971" s="160">
        <v>5.7765909090909107</v>
      </c>
      <c r="R971" s="160">
        <v>-3.7404030303030309</v>
      </c>
    </row>
    <row r="972" spans="1:34" x14ac:dyDescent="0.3">
      <c r="A972" s="159" t="s">
        <v>407</v>
      </c>
      <c r="B972" s="154"/>
      <c r="C972" s="154"/>
      <c r="D972" s="154"/>
      <c r="E972" s="154"/>
      <c r="F972" s="160">
        <v>388.45800000000003</v>
      </c>
      <c r="G972" s="160">
        <v>113.50190000000001</v>
      </c>
      <c r="H972" s="160">
        <v>75.953599999999994</v>
      </c>
      <c r="I972" s="160">
        <v>98.393799999999999</v>
      </c>
      <c r="J972" s="160">
        <v>-10.953900000000001</v>
      </c>
      <c r="K972" s="160">
        <v>5.8388999999999998</v>
      </c>
      <c r="L972" s="160">
        <v>14.7477</v>
      </c>
      <c r="M972" s="160">
        <v>11.483499999999999</v>
      </c>
      <c r="N972" s="160">
        <v>7.3827999999999996</v>
      </c>
      <c r="O972" s="160">
        <v>12.2788</v>
      </c>
      <c r="P972" s="160">
        <v>11.6069</v>
      </c>
      <c r="Q972" s="160">
        <v>4.5670999999999999</v>
      </c>
      <c r="R972" s="160">
        <v>-2.6419999999999999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44777</v>
      </c>
      <c r="E975" s="158">
        <v>724.85848514972395</v>
      </c>
      <c r="F975" s="158">
        <v>0.1283</v>
      </c>
      <c r="G975" s="158">
        <v>8.1600000000000006E-2</v>
      </c>
      <c r="H975" s="158">
        <v>2.8391999999999999</v>
      </c>
      <c r="I975" s="158">
        <v>4.2286999999999999</v>
      </c>
      <c r="J975" s="158">
        <v>10.6852</v>
      </c>
      <c r="K975" s="158">
        <v>0.1016</v>
      </c>
      <c r="L975" s="158">
        <v>-11.085599999999999</v>
      </c>
      <c r="M975" s="158">
        <v>-13.2536</v>
      </c>
      <c r="N975" s="158">
        <v>-4.99</v>
      </c>
      <c r="O975" s="158">
        <v>17.198599999999999</v>
      </c>
      <c r="P975" s="158">
        <v>7.2302</v>
      </c>
      <c r="Q975" s="158">
        <v>17.144500000000001</v>
      </c>
      <c r="R975" s="158">
        <v>25.2514</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44777</v>
      </c>
      <c r="E976" s="158">
        <v>652.49</v>
      </c>
      <c r="F976" s="158">
        <v>0.13039999999999999</v>
      </c>
      <c r="G976" s="158">
        <v>8.8999999999999996E-2</v>
      </c>
      <c r="H976" s="158">
        <v>2.8548</v>
      </c>
      <c r="I976" s="158">
        <v>4.2633000000000001</v>
      </c>
      <c r="J976" s="158">
        <v>10.7661</v>
      </c>
      <c r="K976" s="158">
        <v>0.31979999999999997</v>
      </c>
      <c r="L976" s="158">
        <v>-10.701000000000001</v>
      </c>
      <c r="M976" s="158">
        <v>-12.6812</v>
      </c>
      <c r="N976" s="158">
        <v>-4.1498999999999997</v>
      </c>
      <c r="O976" s="158">
        <v>18.248899999999999</v>
      </c>
      <c r="P976" s="158">
        <v>8.2777999999999992</v>
      </c>
      <c r="Q976" s="158">
        <v>15.4956</v>
      </c>
      <c r="R976" s="158">
        <v>26.360499999999998</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44777</v>
      </c>
      <c r="E977" s="158">
        <v>717.54192105865002</v>
      </c>
      <c r="F977" s="158">
        <v>0.1225</v>
      </c>
      <c r="G977" s="158">
        <v>7.8700000000000006E-2</v>
      </c>
      <c r="H977" s="158">
        <v>2.8393999999999999</v>
      </c>
      <c r="I977" s="158">
        <v>4.2255000000000003</v>
      </c>
      <c r="J977" s="158">
        <v>10.6867</v>
      </c>
      <c r="K977" s="158">
        <v>9.6199999999999994E-2</v>
      </c>
      <c r="L977" s="158">
        <v>-11.0861</v>
      </c>
      <c r="M977" s="158">
        <v>-13.256</v>
      </c>
      <c r="N977" s="158">
        <v>-4.9903000000000004</v>
      </c>
      <c r="O977" s="158">
        <v>16.8779</v>
      </c>
      <c r="P977" s="158">
        <v>6.9287999999999998</v>
      </c>
      <c r="Q977" s="158">
        <v>16.837700000000002</v>
      </c>
      <c r="R977" s="158">
        <v>25.245799999999999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44777</v>
      </c>
      <c r="E978" s="158">
        <v>311.92841017271502</v>
      </c>
      <c r="F978" s="158">
        <v>0.1341</v>
      </c>
      <c r="G978" s="158">
        <v>8.7400000000000005E-2</v>
      </c>
      <c r="H978" s="158">
        <v>2.8570000000000002</v>
      </c>
      <c r="I978" s="158">
        <v>4.2619999999999996</v>
      </c>
      <c r="J978" s="158">
        <v>10.765000000000001</v>
      </c>
      <c r="K978" s="158">
        <v>0.32129999999999997</v>
      </c>
      <c r="L978" s="158">
        <v>-10.6968</v>
      </c>
      <c r="M978" s="158">
        <v>-12.6767</v>
      </c>
      <c r="N978" s="158">
        <v>-4.1482999999999999</v>
      </c>
      <c r="O978" s="158">
        <v>18.250599999999999</v>
      </c>
      <c r="P978" s="158">
        <v>8.1501000000000001</v>
      </c>
      <c r="Q978" s="158">
        <v>15.4101</v>
      </c>
      <c r="R978" s="158">
        <v>26.358899999999998</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44777</v>
      </c>
      <c r="E979" s="158">
        <v>21.53</v>
      </c>
      <c r="F979" s="158">
        <v>1.0324</v>
      </c>
      <c r="G979" s="158">
        <v>1.1748000000000001</v>
      </c>
      <c r="H979" s="158">
        <v>3.4599000000000002</v>
      </c>
      <c r="I979" s="158">
        <v>5.5910000000000002</v>
      </c>
      <c r="J979" s="158">
        <v>12.4869</v>
      </c>
      <c r="K979" s="158">
        <v>3.7589999999999999</v>
      </c>
      <c r="L979" s="158">
        <v>-2.0918999999999999</v>
      </c>
      <c r="M979" s="158">
        <v>-3.798</v>
      </c>
      <c r="N979" s="158">
        <v>6.0068999999999999</v>
      </c>
      <c r="O979" s="158">
        <v>25.2394</v>
      </c>
      <c r="P979" s="158"/>
      <c r="Q979" s="158">
        <v>22.450399999999998</v>
      </c>
      <c r="R979" s="158">
        <v>33.117100000000001</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44777</v>
      </c>
      <c r="E980" s="158">
        <v>20.22</v>
      </c>
      <c r="F980" s="158">
        <v>0.999</v>
      </c>
      <c r="G980" s="158">
        <v>1.1000000000000001</v>
      </c>
      <c r="H980" s="158">
        <v>3.4270999999999998</v>
      </c>
      <c r="I980" s="158">
        <v>5.5324</v>
      </c>
      <c r="J980" s="158">
        <v>12.333299999999999</v>
      </c>
      <c r="K980" s="158">
        <v>3.3742000000000001</v>
      </c>
      <c r="L980" s="158">
        <v>-2.8351999999999999</v>
      </c>
      <c r="M980" s="158">
        <v>-4.8471000000000002</v>
      </c>
      <c r="N980" s="158">
        <v>4.4420999999999999</v>
      </c>
      <c r="O980" s="158">
        <v>23.255199999999999</v>
      </c>
      <c r="P980" s="158"/>
      <c r="Q980" s="158">
        <v>20.437000000000001</v>
      </c>
      <c r="R980" s="158">
        <v>31.125399999999999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44777</v>
      </c>
      <c r="E981" s="158">
        <v>60.6</v>
      </c>
      <c r="F981" s="158">
        <v>0.4975</v>
      </c>
      <c r="G981" s="158">
        <v>0.2979</v>
      </c>
      <c r="H981" s="158">
        <v>2.7467000000000001</v>
      </c>
      <c r="I981" s="158">
        <v>4.0879000000000003</v>
      </c>
      <c r="J981" s="158">
        <v>11.5406</v>
      </c>
      <c r="K981" s="158">
        <v>5.4829999999999997</v>
      </c>
      <c r="L981" s="158">
        <v>-2.4626000000000001</v>
      </c>
      <c r="M981" s="158">
        <v>-3.7025000000000001</v>
      </c>
      <c r="N981" s="158">
        <v>2.8338999999999999</v>
      </c>
      <c r="O981" s="158">
        <v>21.323899999999998</v>
      </c>
      <c r="P981" s="158">
        <v>11.0512</v>
      </c>
      <c r="Q981" s="158">
        <v>13.202199999999999</v>
      </c>
      <c r="R981" s="158">
        <v>29.081700000000001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44777</v>
      </c>
      <c r="E982" s="158">
        <v>54.47</v>
      </c>
      <c r="F982" s="158">
        <v>0.49819999999999998</v>
      </c>
      <c r="G982" s="158">
        <v>0.29459999999999997</v>
      </c>
      <c r="H982" s="158">
        <v>2.7347999999999999</v>
      </c>
      <c r="I982" s="158">
        <v>4.0496999999999996</v>
      </c>
      <c r="J982" s="158">
        <v>11.436199999999999</v>
      </c>
      <c r="K982" s="158">
        <v>5.2153999999999998</v>
      </c>
      <c r="L982" s="158">
        <v>-2.9573999999999998</v>
      </c>
      <c r="M982" s="158">
        <v>-4.4218000000000002</v>
      </c>
      <c r="N982" s="158">
        <v>1.8512</v>
      </c>
      <c r="O982" s="158">
        <v>20.018699999999999</v>
      </c>
      <c r="P982" s="158">
        <v>9.7949000000000002</v>
      </c>
      <c r="Q982" s="158">
        <v>13.0748</v>
      </c>
      <c r="R982" s="158">
        <v>27.780799999999999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44777</v>
      </c>
      <c r="E983" s="158">
        <v>16.428799999999999</v>
      </c>
      <c r="F983" s="158">
        <v>0.20979999999999999</v>
      </c>
      <c r="G983" s="158">
        <v>0.1201</v>
      </c>
      <c r="H983" s="158">
        <v>2.7185000000000001</v>
      </c>
      <c r="I983" s="158">
        <v>3.6393</v>
      </c>
      <c r="J983" s="158">
        <v>9.8585999999999991</v>
      </c>
      <c r="K983" s="158">
        <v>3.8338999999999999</v>
      </c>
      <c r="L983" s="158">
        <v>-3.36</v>
      </c>
      <c r="M983" s="158">
        <v>-4.4282000000000004</v>
      </c>
      <c r="N983" s="158">
        <v>8.298</v>
      </c>
      <c r="O983" s="158"/>
      <c r="P983" s="158"/>
      <c r="Q983" s="158">
        <v>29.593699999999998</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44777</v>
      </c>
      <c r="E984" s="158">
        <v>15.898999999999999</v>
      </c>
      <c r="F984" s="158">
        <v>0.20549999999999999</v>
      </c>
      <c r="G984" s="158">
        <v>0.10639999999999999</v>
      </c>
      <c r="H984" s="158">
        <v>2.6867999999999999</v>
      </c>
      <c r="I984" s="158">
        <v>3.5771999999999999</v>
      </c>
      <c r="J984" s="158">
        <v>9.7141000000000002</v>
      </c>
      <c r="K984" s="158">
        <v>3.4329999999999998</v>
      </c>
      <c r="L984" s="158">
        <v>-4.0495000000000001</v>
      </c>
      <c r="M984" s="158">
        <v>-5.4756</v>
      </c>
      <c r="N984" s="158">
        <v>6.6330999999999998</v>
      </c>
      <c r="O984" s="158"/>
      <c r="P984" s="158"/>
      <c r="Q984" s="158">
        <v>27.394400000000001</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44777</v>
      </c>
      <c r="E985" s="158">
        <v>177.3</v>
      </c>
      <c r="F985" s="158">
        <v>-5.0700000000000002E-2</v>
      </c>
      <c r="G985" s="158">
        <v>-6.2E-2</v>
      </c>
      <c r="H985" s="158">
        <v>2.4619</v>
      </c>
      <c r="I985" s="158">
        <v>4.0065999999999997</v>
      </c>
      <c r="J985" s="158">
        <v>9.9603000000000002</v>
      </c>
      <c r="K985" s="158">
        <v>5.8444000000000003</v>
      </c>
      <c r="L985" s="158">
        <v>-1.6093</v>
      </c>
      <c r="M985" s="158">
        <v>-2.6520000000000001</v>
      </c>
      <c r="N985" s="158">
        <v>6.0914000000000001</v>
      </c>
      <c r="O985" s="158">
        <v>24.163499999999999</v>
      </c>
      <c r="P985" s="158">
        <v>14.2194</v>
      </c>
      <c r="Q985" s="158">
        <v>21.333600000000001</v>
      </c>
      <c r="R985" s="158">
        <v>31.5715</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44777</v>
      </c>
      <c r="E986" s="158">
        <v>159.79</v>
      </c>
      <c r="F986" s="158">
        <v>-5.6300000000000003E-2</v>
      </c>
      <c r="G986" s="158">
        <v>-7.4999999999999997E-2</v>
      </c>
      <c r="H986" s="158">
        <v>2.4361000000000002</v>
      </c>
      <c r="I986" s="158">
        <v>3.9554999999999998</v>
      </c>
      <c r="J986" s="158">
        <v>9.8439999999999994</v>
      </c>
      <c r="K986" s="158">
        <v>5.5068000000000001</v>
      </c>
      <c r="L986" s="158">
        <v>-2.2033</v>
      </c>
      <c r="M986" s="158">
        <v>-3.5318000000000001</v>
      </c>
      <c r="N986" s="158">
        <v>4.8078000000000003</v>
      </c>
      <c r="O986" s="158">
        <v>22.678599999999999</v>
      </c>
      <c r="P986" s="158">
        <v>12.8491</v>
      </c>
      <c r="Q986" s="158">
        <v>17.253499999999999</v>
      </c>
      <c r="R986" s="158">
        <v>30.0002</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44777</v>
      </c>
      <c r="E987" s="158">
        <v>159.79</v>
      </c>
      <c r="F987" s="158">
        <v>-5.6300000000000003E-2</v>
      </c>
      <c r="G987" s="158">
        <v>-7.4999999999999997E-2</v>
      </c>
      <c r="H987" s="158">
        <v>2.4361000000000002</v>
      </c>
      <c r="I987" s="158">
        <v>3.9554999999999998</v>
      </c>
      <c r="J987" s="158">
        <v>9.8439999999999994</v>
      </c>
      <c r="K987" s="158">
        <v>5.5068000000000001</v>
      </c>
      <c r="L987" s="158">
        <v>-2.2033</v>
      </c>
      <c r="M987" s="158">
        <v>-3.5318000000000001</v>
      </c>
      <c r="N987" s="158">
        <v>4.8078000000000003</v>
      </c>
      <c r="O987" s="158">
        <v>22.678599999999999</v>
      </c>
      <c r="P987" s="158">
        <v>12.8491</v>
      </c>
      <c r="Q987" s="158">
        <v>17.253499999999999</v>
      </c>
      <c r="R987" s="158">
        <v>30.0002</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44777</v>
      </c>
      <c r="E988" s="158">
        <v>378.69299999999998</v>
      </c>
      <c r="F988" s="158">
        <v>5.5500000000000001E-2</v>
      </c>
      <c r="G988" s="158">
        <v>-0.28520000000000001</v>
      </c>
      <c r="H988" s="158">
        <v>1.9211</v>
      </c>
      <c r="I988" s="158">
        <v>3.3479999999999999</v>
      </c>
      <c r="J988" s="158">
        <v>9.5280000000000005</v>
      </c>
      <c r="K988" s="158">
        <v>5.4440999999999997</v>
      </c>
      <c r="L988" s="158">
        <v>-1.7305999999999999</v>
      </c>
      <c r="M988" s="158">
        <v>-4.6387</v>
      </c>
      <c r="N988" s="158">
        <v>0.12690000000000001</v>
      </c>
      <c r="O988" s="158">
        <v>20.072299999999998</v>
      </c>
      <c r="P988" s="158">
        <v>11.9217</v>
      </c>
      <c r="Q988" s="158">
        <v>16.0732</v>
      </c>
      <c r="R988" s="158">
        <v>28.568899999999999</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44777</v>
      </c>
      <c r="E989" s="158">
        <v>349.02199999999999</v>
      </c>
      <c r="F989" s="158">
        <v>5.2699999999999997E-2</v>
      </c>
      <c r="G989" s="158">
        <v>-0.29310000000000003</v>
      </c>
      <c r="H989" s="158">
        <v>1.9024000000000001</v>
      </c>
      <c r="I989" s="158">
        <v>3.3094999999999999</v>
      </c>
      <c r="J989" s="158">
        <v>9.4376999999999995</v>
      </c>
      <c r="K989" s="158">
        <v>5.1829000000000001</v>
      </c>
      <c r="L989" s="158">
        <v>-2.2010000000000001</v>
      </c>
      <c r="M989" s="158">
        <v>-5.3220000000000001</v>
      </c>
      <c r="N989" s="158">
        <v>-0.81810000000000005</v>
      </c>
      <c r="O989" s="158">
        <v>18.942900000000002</v>
      </c>
      <c r="P989" s="158">
        <v>10.825900000000001</v>
      </c>
      <c r="Q989" s="158">
        <v>17.3262</v>
      </c>
      <c r="R989" s="158">
        <v>27.3598</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44777</v>
      </c>
      <c r="E990" s="158">
        <v>58.895000000000003</v>
      </c>
      <c r="F990" s="158">
        <v>0.25190000000000001</v>
      </c>
      <c r="G990" s="158">
        <v>0.17519999999999999</v>
      </c>
      <c r="H990" s="158">
        <v>2.5794999999999999</v>
      </c>
      <c r="I990" s="158">
        <v>3.8016999999999999</v>
      </c>
      <c r="J990" s="158">
        <v>10.978199999999999</v>
      </c>
      <c r="K990" s="158">
        <v>6.1535000000000002</v>
      </c>
      <c r="L990" s="158">
        <v>-0.42770000000000002</v>
      </c>
      <c r="M990" s="158">
        <v>-1.4672000000000001</v>
      </c>
      <c r="N990" s="158">
        <v>6.3220999999999998</v>
      </c>
      <c r="O990" s="158">
        <v>22.660799999999998</v>
      </c>
      <c r="P990" s="158">
        <v>14.8927</v>
      </c>
      <c r="Q990" s="158">
        <v>15.9055</v>
      </c>
      <c r="R990" s="158">
        <v>31.745100000000001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44777</v>
      </c>
      <c r="E991" s="158">
        <v>52.326000000000001</v>
      </c>
      <c r="F991" s="158">
        <v>0.24909999999999999</v>
      </c>
      <c r="G991" s="158">
        <v>0.1608</v>
      </c>
      <c r="H991" s="158">
        <v>2.5457000000000001</v>
      </c>
      <c r="I991" s="158">
        <v>3.7328999999999999</v>
      </c>
      <c r="J991" s="158">
        <v>10.8156</v>
      </c>
      <c r="K991" s="158">
        <v>5.6962999999999999</v>
      </c>
      <c r="L991" s="158">
        <v>-1.2736000000000001</v>
      </c>
      <c r="M991" s="158">
        <v>-2.7216999999999998</v>
      </c>
      <c r="N991" s="158">
        <v>4.5621</v>
      </c>
      <c r="O991" s="158">
        <v>20.723600000000001</v>
      </c>
      <c r="P991" s="158">
        <v>13.245799999999999</v>
      </c>
      <c r="Q991" s="158">
        <v>11.5419</v>
      </c>
      <c r="R991" s="158">
        <v>29.653199999999998</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44777</v>
      </c>
      <c r="E992" s="158">
        <v>121.7363</v>
      </c>
      <c r="F992" s="158">
        <v>0.80530000000000002</v>
      </c>
      <c r="G992" s="158">
        <v>0.70440000000000003</v>
      </c>
      <c r="H992" s="158">
        <v>2.5448</v>
      </c>
      <c r="I992" s="158">
        <v>2.7894000000000001</v>
      </c>
      <c r="J992" s="158">
        <v>9.1946999999999992</v>
      </c>
      <c r="K992" s="158">
        <v>5.5998000000000001</v>
      </c>
      <c r="L992" s="158">
        <v>-2.5228000000000002</v>
      </c>
      <c r="M992" s="158">
        <v>-5.0609000000000002</v>
      </c>
      <c r="N992" s="158">
        <v>5.0731000000000002</v>
      </c>
      <c r="O992" s="158">
        <v>18.034099999999999</v>
      </c>
      <c r="P992" s="158">
        <v>9.6511999999999993</v>
      </c>
      <c r="Q992" s="158">
        <v>15.412599999999999</v>
      </c>
      <c r="R992" s="158">
        <v>34.828899999999997</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44777</v>
      </c>
      <c r="E993" s="158">
        <v>130.82900000000001</v>
      </c>
      <c r="F993" s="158">
        <v>0.80720000000000003</v>
      </c>
      <c r="G993" s="158">
        <v>0.71009999999999995</v>
      </c>
      <c r="H993" s="158">
        <v>2.5585</v>
      </c>
      <c r="I993" s="158">
        <v>2.8170000000000002</v>
      </c>
      <c r="J993" s="158">
        <v>9.2594999999999992</v>
      </c>
      <c r="K993" s="158">
        <v>5.7854999999999999</v>
      </c>
      <c r="L993" s="158">
        <v>-2.1776</v>
      </c>
      <c r="M993" s="158">
        <v>-4.5509000000000004</v>
      </c>
      <c r="N993" s="158">
        <v>5.8250999999999999</v>
      </c>
      <c r="O993" s="158">
        <v>18.994499999999999</v>
      </c>
      <c r="P993" s="158">
        <v>10.5184</v>
      </c>
      <c r="Q993" s="158">
        <v>14.499700000000001</v>
      </c>
      <c r="R993" s="158">
        <v>35.849699999999999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44777</v>
      </c>
      <c r="E994" s="158">
        <v>195.52500000000001</v>
      </c>
      <c r="F994" s="158">
        <v>0.15260000000000001</v>
      </c>
      <c r="G994" s="158">
        <v>-2.2499999999999999E-2</v>
      </c>
      <c r="H994" s="158">
        <v>2.2850000000000001</v>
      </c>
      <c r="I994" s="158">
        <v>3.0706000000000002</v>
      </c>
      <c r="J994" s="158">
        <v>10.401199999999999</v>
      </c>
      <c r="K994" s="158">
        <v>4.9438000000000004</v>
      </c>
      <c r="L994" s="158">
        <v>1.9080999999999999</v>
      </c>
      <c r="M994" s="158">
        <v>-0.27589999999999998</v>
      </c>
      <c r="N994" s="158">
        <v>11.527200000000001</v>
      </c>
      <c r="O994" s="158">
        <v>22.260300000000001</v>
      </c>
      <c r="P994" s="158">
        <v>12.3842</v>
      </c>
      <c r="Q994" s="158">
        <v>11.822100000000001</v>
      </c>
      <c r="R994" s="158">
        <v>37.655900000000003</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44777</v>
      </c>
      <c r="E995" s="158">
        <v>256.804816689316</v>
      </c>
      <c r="F995" s="158">
        <v>0.15029999999999999</v>
      </c>
      <c r="G995" s="158">
        <v>-2.9899999999999999E-2</v>
      </c>
      <c r="H995" s="158">
        <v>2.2671000000000001</v>
      </c>
      <c r="I995" s="158">
        <v>3.0335999999999999</v>
      </c>
      <c r="J995" s="158">
        <v>10.3147</v>
      </c>
      <c r="K995" s="158">
        <v>4.7267999999999999</v>
      </c>
      <c r="L995" s="158">
        <v>1.5358000000000001</v>
      </c>
      <c r="M995" s="158">
        <v>-0.86880000000000002</v>
      </c>
      <c r="N995" s="158">
        <v>10.7339</v>
      </c>
      <c r="O995" s="158">
        <v>21.6585</v>
      </c>
      <c r="P995" s="158">
        <v>11.995100000000001</v>
      </c>
      <c r="Q995" s="158">
        <v>12.072800000000001</v>
      </c>
      <c r="R995" s="158">
        <v>36.817500000000003</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44777</v>
      </c>
      <c r="E996" s="158">
        <v>16.345099999999999</v>
      </c>
      <c r="F996" s="158">
        <v>0.39489999999999997</v>
      </c>
      <c r="G996" s="158">
        <v>6.6100000000000006E-2</v>
      </c>
      <c r="H996" s="158">
        <v>2.4437000000000002</v>
      </c>
      <c r="I996" s="158">
        <v>3.9005000000000001</v>
      </c>
      <c r="J996" s="158">
        <v>10.5871</v>
      </c>
      <c r="K996" s="158">
        <v>4.7293000000000003</v>
      </c>
      <c r="L996" s="158">
        <v>-3.5811999999999999</v>
      </c>
      <c r="M996" s="158">
        <v>-4.1567999999999996</v>
      </c>
      <c r="N996" s="158">
        <v>4.3781999999999996</v>
      </c>
      <c r="O996" s="158">
        <v>20.488</v>
      </c>
      <c r="P996" s="158"/>
      <c r="Q996" s="158">
        <v>15.7659</v>
      </c>
      <c r="R996" s="158">
        <v>29.8843</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44777</v>
      </c>
      <c r="E997" s="158">
        <v>15.458500000000001</v>
      </c>
      <c r="F997" s="158">
        <v>0.3896</v>
      </c>
      <c r="G997" s="158">
        <v>5.1799999999999999E-2</v>
      </c>
      <c r="H997" s="158">
        <v>2.4108000000000001</v>
      </c>
      <c r="I997" s="158">
        <v>3.8325999999999998</v>
      </c>
      <c r="J997" s="158">
        <v>10.428100000000001</v>
      </c>
      <c r="K997" s="158">
        <v>4.2823000000000002</v>
      </c>
      <c r="L997" s="158">
        <v>-4.3906999999999998</v>
      </c>
      <c r="M997" s="158">
        <v>-5.3715999999999999</v>
      </c>
      <c r="N997" s="158">
        <v>2.6221999999999999</v>
      </c>
      <c r="O997" s="158">
        <v>18.488</v>
      </c>
      <c r="P997" s="158"/>
      <c r="Q997" s="158">
        <v>13.8582</v>
      </c>
      <c r="R997" s="158">
        <v>27.704699999999999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44777</v>
      </c>
      <c r="E998" s="158">
        <v>547.85</v>
      </c>
      <c r="F998" s="158">
        <v>-0.1221</v>
      </c>
      <c r="G998" s="158">
        <v>-0.36549999999999999</v>
      </c>
      <c r="H998" s="158">
        <v>1.9408000000000001</v>
      </c>
      <c r="I998" s="158">
        <v>2.6071</v>
      </c>
      <c r="J998" s="158">
        <v>7.8891</v>
      </c>
      <c r="K998" s="158">
        <v>4.8878000000000004</v>
      </c>
      <c r="L998" s="158">
        <v>0.99550000000000005</v>
      </c>
      <c r="M998" s="158">
        <v>-0.2077</v>
      </c>
      <c r="N998" s="158">
        <v>13.9977</v>
      </c>
      <c r="O998" s="158">
        <v>21.658899999999999</v>
      </c>
      <c r="P998" s="158">
        <v>12.0533</v>
      </c>
      <c r="Q998" s="158">
        <v>18.081099999999999</v>
      </c>
      <c r="R998" s="158">
        <v>36.967399999999998</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44777</v>
      </c>
      <c r="E999" s="158">
        <v>596.38</v>
      </c>
      <c r="F999" s="158">
        <v>-0.12230000000000001</v>
      </c>
      <c r="G999" s="158">
        <v>-0.35920000000000002</v>
      </c>
      <c r="H999" s="158">
        <v>1.9592000000000001</v>
      </c>
      <c r="I999" s="158">
        <v>2.6436000000000002</v>
      </c>
      <c r="J999" s="158">
        <v>7.9675000000000002</v>
      </c>
      <c r="K999" s="158">
        <v>5.1020000000000003</v>
      </c>
      <c r="L999" s="158">
        <v>1.401</v>
      </c>
      <c r="M999" s="158">
        <v>0.39560000000000001</v>
      </c>
      <c r="N999" s="158">
        <v>14.9094</v>
      </c>
      <c r="O999" s="158">
        <v>22.6051</v>
      </c>
      <c r="P999" s="158">
        <v>13.065200000000001</v>
      </c>
      <c r="Q999" s="158">
        <v>15.132300000000001</v>
      </c>
      <c r="R999" s="158">
        <v>38.039499999999997</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44777</v>
      </c>
      <c r="E1000" s="158">
        <v>77.561000000000007</v>
      </c>
      <c r="F1000" s="158">
        <v>-3.7400000000000003E-2</v>
      </c>
      <c r="G1000" s="158">
        <v>-0.1789</v>
      </c>
      <c r="H1000" s="158">
        <v>2.1480000000000001</v>
      </c>
      <c r="I1000" s="158">
        <v>3.3319999999999999</v>
      </c>
      <c r="J1000" s="158">
        <v>9.6268999999999991</v>
      </c>
      <c r="K1000" s="158">
        <v>4.8404999999999996</v>
      </c>
      <c r="L1000" s="158">
        <v>-1.8090999999999999</v>
      </c>
      <c r="M1000" s="158">
        <v>-2.0817999999999999</v>
      </c>
      <c r="N1000" s="158">
        <v>5.5682999999999998</v>
      </c>
      <c r="O1000" s="158">
        <v>19.785</v>
      </c>
      <c r="P1000" s="158">
        <v>11.322900000000001</v>
      </c>
      <c r="Q1000" s="158">
        <v>13.6083</v>
      </c>
      <c r="R1000" s="158">
        <v>31.1831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44777</v>
      </c>
      <c r="E1001" s="158">
        <v>68.882999999999996</v>
      </c>
      <c r="F1001" s="158">
        <v>-4.0599999999999997E-2</v>
      </c>
      <c r="G1001" s="158">
        <v>-0.184</v>
      </c>
      <c r="H1001" s="158">
        <v>2.1244999999999998</v>
      </c>
      <c r="I1001" s="158">
        <v>3.2883</v>
      </c>
      <c r="J1001" s="158">
        <v>9.5119000000000007</v>
      </c>
      <c r="K1001" s="158">
        <v>4.5266000000000002</v>
      </c>
      <c r="L1001" s="158">
        <v>-2.3904999999999998</v>
      </c>
      <c r="M1001" s="158">
        <v>-2.9544000000000001</v>
      </c>
      <c r="N1001" s="158">
        <v>4.3049999999999997</v>
      </c>
      <c r="O1001" s="158">
        <v>18.365100000000002</v>
      </c>
      <c r="P1001" s="158">
        <v>9.8985000000000003</v>
      </c>
      <c r="Q1001" s="158">
        <v>12.023400000000001</v>
      </c>
      <c r="R1001" s="158">
        <v>29.617599999999999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44777</v>
      </c>
      <c r="E1002" s="158">
        <v>51.03</v>
      </c>
      <c r="F1002" s="158">
        <v>0.1177</v>
      </c>
      <c r="G1002" s="158">
        <v>0.53190000000000004</v>
      </c>
      <c r="H1002" s="158">
        <v>3.0701000000000001</v>
      </c>
      <c r="I1002" s="158">
        <v>4.0366999999999997</v>
      </c>
      <c r="J1002" s="158">
        <v>10.5503</v>
      </c>
      <c r="K1002" s="158">
        <v>4.9352</v>
      </c>
      <c r="L1002" s="158">
        <v>-3.2423000000000002</v>
      </c>
      <c r="M1002" s="158">
        <v>-4.8125</v>
      </c>
      <c r="N1002" s="158">
        <v>1.3908</v>
      </c>
      <c r="O1002" s="158">
        <v>16.4558</v>
      </c>
      <c r="P1002" s="158">
        <v>11.1732</v>
      </c>
      <c r="Q1002" s="158">
        <v>11.48</v>
      </c>
      <c r="R1002" s="158">
        <v>23.439800000000002</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44777</v>
      </c>
      <c r="E1003" s="158">
        <v>58.33</v>
      </c>
      <c r="F1003" s="158">
        <v>0.13730000000000001</v>
      </c>
      <c r="G1003" s="158">
        <v>0.55159999999999998</v>
      </c>
      <c r="H1003" s="158">
        <v>3.1112000000000002</v>
      </c>
      <c r="I1003" s="158">
        <v>4.1048999999999998</v>
      </c>
      <c r="J1003" s="158">
        <v>10.6831</v>
      </c>
      <c r="K1003" s="158">
        <v>5.2888000000000002</v>
      </c>
      <c r="L1003" s="158">
        <v>-2.6048</v>
      </c>
      <c r="M1003" s="158">
        <v>-3.8569</v>
      </c>
      <c r="N1003" s="158">
        <v>2.7479</v>
      </c>
      <c r="O1003" s="158">
        <v>17.926200000000001</v>
      </c>
      <c r="P1003" s="158">
        <v>12.6595</v>
      </c>
      <c r="Q1003" s="158">
        <v>16.246099999999998</v>
      </c>
      <c r="R1003" s="158">
        <v>25.119399999999999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44777</v>
      </c>
      <c r="E1004" s="158">
        <v>198.392</v>
      </c>
      <c r="F1004" s="158">
        <v>0.153</v>
      </c>
      <c r="G1004" s="158">
        <v>-0.30249999999999999</v>
      </c>
      <c r="H1004" s="158">
        <v>1.9564999999999999</v>
      </c>
      <c r="I1004" s="158">
        <v>3.4045999999999998</v>
      </c>
      <c r="J1004" s="158">
        <v>9.8613</v>
      </c>
      <c r="K1004" s="158">
        <v>4.5423</v>
      </c>
      <c r="L1004" s="158">
        <v>0.1676</v>
      </c>
      <c r="M1004" s="158">
        <v>0.4995</v>
      </c>
      <c r="N1004" s="158">
        <v>6.0166000000000004</v>
      </c>
      <c r="O1004" s="158">
        <v>20.502600000000001</v>
      </c>
      <c r="P1004" s="158">
        <v>11.991199999999999</v>
      </c>
      <c r="Q1004" s="158">
        <v>18.151</v>
      </c>
      <c r="R1004" s="158">
        <v>28.1678</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44777</v>
      </c>
      <c r="E1005" s="158">
        <v>220.286</v>
      </c>
      <c r="F1005" s="158">
        <v>0.15590000000000001</v>
      </c>
      <c r="G1005" s="158">
        <v>-0.2928</v>
      </c>
      <c r="H1005" s="158">
        <v>1.98</v>
      </c>
      <c r="I1005" s="158">
        <v>3.4527000000000001</v>
      </c>
      <c r="J1005" s="158">
        <v>9.9747000000000003</v>
      </c>
      <c r="K1005" s="158">
        <v>4.8681000000000001</v>
      </c>
      <c r="L1005" s="158">
        <v>0.78190000000000004</v>
      </c>
      <c r="M1005" s="158">
        <v>1.4330000000000001</v>
      </c>
      <c r="N1005" s="158">
        <v>7.3308999999999997</v>
      </c>
      <c r="O1005" s="158">
        <v>21.920400000000001</v>
      </c>
      <c r="P1005" s="158">
        <v>13.3255</v>
      </c>
      <c r="Q1005" s="158">
        <v>16.531500000000001</v>
      </c>
      <c r="R1005" s="158">
        <v>29.733899999999998</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44777</v>
      </c>
      <c r="E1006" s="158">
        <v>74.361999999999995</v>
      </c>
      <c r="F1006" s="158">
        <v>0.34549999999999997</v>
      </c>
      <c r="G1006" s="158">
        <v>0.70689999999999997</v>
      </c>
      <c r="H1006" s="158">
        <v>2.9275000000000002</v>
      </c>
      <c r="I1006" s="158">
        <v>4.4703999999999997</v>
      </c>
      <c r="J1006" s="158">
        <v>12.156499999999999</v>
      </c>
      <c r="K1006" s="158">
        <v>3.9984000000000002</v>
      </c>
      <c r="L1006" s="158">
        <v>-1.7493000000000001</v>
      </c>
      <c r="M1006" s="158">
        <v>-1.8725000000000001</v>
      </c>
      <c r="N1006" s="158">
        <v>4.3808999999999996</v>
      </c>
      <c r="O1006" s="158">
        <v>17.506399999999999</v>
      </c>
      <c r="P1006" s="158">
        <v>9.1958000000000002</v>
      </c>
      <c r="Q1006" s="158">
        <v>13.787699999999999</v>
      </c>
      <c r="R1006" s="158">
        <v>24.407599999999999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44777</v>
      </c>
      <c r="E1007" s="158">
        <v>68.959999999999994</v>
      </c>
      <c r="F1007" s="158">
        <v>0.34189999999999998</v>
      </c>
      <c r="G1007" s="158">
        <v>0.69799999999999995</v>
      </c>
      <c r="H1007" s="158">
        <v>2.9085000000000001</v>
      </c>
      <c r="I1007" s="158">
        <v>4.4295</v>
      </c>
      <c r="J1007" s="158">
        <v>12.0608</v>
      </c>
      <c r="K1007" s="158">
        <v>3.7382</v>
      </c>
      <c r="L1007" s="158">
        <v>-2.2246000000000001</v>
      </c>
      <c r="M1007" s="158">
        <v>-2.5796000000000001</v>
      </c>
      <c r="N1007" s="158">
        <v>3.3914</v>
      </c>
      <c r="O1007" s="158">
        <v>16.464099999999998</v>
      </c>
      <c r="P1007" s="158">
        <v>8.2525999999999993</v>
      </c>
      <c r="Q1007" s="158">
        <v>12.647500000000001</v>
      </c>
      <c r="R1007" s="158">
        <v>23.2712</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44777</v>
      </c>
      <c r="E1008" s="158">
        <v>26.8889</v>
      </c>
      <c r="F1008" s="158">
        <v>0.1229</v>
      </c>
      <c r="G1008" s="158">
        <v>0.23860000000000001</v>
      </c>
      <c r="H1008" s="158">
        <v>2.4300000000000002</v>
      </c>
      <c r="I1008" s="158">
        <v>3.7776999999999998</v>
      </c>
      <c r="J1008" s="158">
        <v>9.9210999999999991</v>
      </c>
      <c r="K1008" s="158">
        <v>4.5198999999999998</v>
      </c>
      <c r="L1008" s="158">
        <v>-1.1387</v>
      </c>
      <c r="M1008" s="158">
        <v>-0.64439999999999997</v>
      </c>
      <c r="N1008" s="158">
        <v>10.617000000000001</v>
      </c>
      <c r="O1008" s="158">
        <v>21.3979</v>
      </c>
      <c r="P1008" s="158">
        <v>13.3948</v>
      </c>
      <c r="Q1008" s="158">
        <v>14.2112</v>
      </c>
      <c r="R1008" s="158">
        <v>31.061499999999999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44777</v>
      </c>
      <c r="E1009" s="158">
        <v>24.2959</v>
      </c>
      <c r="F1009" s="158">
        <v>0.1187</v>
      </c>
      <c r="G1009" s="158">
        <v>0.22559999999999999</v>
      </c>
      <c r="H1009" s="158">
        <v>2.4003000000000001</v>
      </c>
      <c r="I1009" s="158">
        <v>3.7174</v>
      </c>
      <c r="J1009" s="158">
        <v>9.7802000000000007</v>
      </c>
      <c r="K1009" s="158">
        <v>4.1210000000000004</v>
      </c>
      <c r="L1009" s="158">
        <v>-1.8906000000000001</v>
      </c>
      <c r="M1009" s="158">
        <v>-1.774</v>
      </c>
      <c r="N1009" s="158">
        <v>8.9326000000000008</v>
      </c>
      <c r="O1009" s="158">
        <v>19.534199999999998</v>
      </c>
      <c r="P1009" s="158">
        <v>11.6539</v>
      </c>
      <c r="Q1009" s="158">
        <v>12.665800000000001</v>
      </c>
      <c r="R1009" s="158">
        <v>29.028400000000001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44777</v>
      </c>
      <c r="E1010" s="158">
        <v>17.4937</v>
      </c>
      <c r="F1010" s="158">
        <v>-0.24579999999999999</v>
      </c>
      <c r="G1010" s="158">
        <v>-0.2492</v>
      </c>
      <c r="H1010" s="158">
        <v>1.7502</v>
      </c>
      <c r="I1010" s="158">
        <v>2.5169999999999999</v>
      </c>
      <c r="J1010" s="158">
        <v>8.7408999999999999</v>
      </c>
      <c r="K1010" s="158">
        <v>1.3399000000000001</v>
      </c>
      <c r="L1010" s="158">
        <v>-1.9345000000000001</v>
      </c>
      <c r="M1010" s="158">
        <v>-3.3609</v>
      </c>
      <c r="N1010" s="158">
        <v>9.4526000000000003</v>
      </c>
      <c r="O1010" s="158"/>
      <c r="P1010" s="158"/>
      <c r="Q1010" s="158">
        <v>24.026499999999999</v>
      </c>
      <c r="R1010" s="158">
        <v>35.285299999999999</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44777</v>
      </c>
      <c r="E1011" s="158">
        <v>16.6633</v>
      </c>
      <c r="F1011" s="158">
        <v>-0.25140000000000001</v>
      </c>
      <c r="G1011" s="158">
        <v>-0.26569999999999999</v>
      </c>
      <c r="H1011" s="158">
        <v>1.7115</v>
      </c>
      <c r="I1011" s="158">
        <v>2.4380999999999999</v>
      </c>
      <c r="J1011" s="158">
        <v>8.5556999999999999</v>
      </c>
      <c r="K1011" s="158">
        <v>0.82650000000000001</v>
      </c>
      <c r="L1011" s="158">
        <v>-2.8780999999999999</v>
      </c>
      <c r="M1011" s="158">
        <v>-4.7561</v>
      </c>
      <c r="N1011" s="158">
        <v>7.3417000000000003</v>
      </c>
      <c r="O1011" s="158"/>
      <c r="P1011" s="158"/>
      <c r="Q1011" s="158">
        <v>21.7258</v>
      </c>
      <c r="R1011" s="158">
        <v>32.728000000000002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44777</v>
      </c>
      <c r="E1012" s="158">
        <v>104.428</v>
      </c>
      <c r="F1012" s="158">
        <v>5.1700000000000003E-2</v>
      </c>
      <c r="G1012" s="158">
        <v>-6.1199999999999997E-2</v>
      </c>
      <c r="H1012" s="158">
        <v>2.5804999999999998</v>
      </c>
      <c r="I1012" s="158">
        <v>3.7370999999999999</v>
      </c>
      <c r="J1012" s="158">
        <v>9.0256000000000007</v>
      </c>
      <c r="K1012" s="158">
        <v>4.6246999999999998</v>
      </c>
      <c r="L1012" s="158">
        <v>-2.5066999999999999</v>
      </c>
      <c r="M1012" s="158">
        <v>-4.3086000000000002</v>
      </c>
      <c r="N1012" s="158">
        <v>4.0378999999999996</v>
      </c>
      <c r="O1012" s="158">
        <v>24.5441</v>
      </c>
      <c r="P1012" s="158">
        <v>16.0806</v>
      </c>
      <c r="Q1012" s="158">
        <v>23.279900000000001</v>
      </c>
      <c r="R1012" s="158">
        <v>32.883600000000001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44777</v>
      </c>
      <c r="E1013" s="158">
        <v>95.430999999999997</v>
      </c>
      <c r="F1013" s="158">
        <v>4.9299999999999997E-2</v>
      </c>
      <c r="G1013" s="158">
        <v>-7.0199999999999999E-2</v>
      </c>
      <c r="H1013" s="158">
        <v>2.5598999999999998</v>
      </c>
      <c r="I1013" s="158">
        <v>3.6955</v>
      </c>
      <c r="J1013" s="158">
        <v>8.9320000000000004</v>
      </c>
      <c r="K1013" s="158">
        <v>4.3623000000000003</v>
      </c>
      <c r="L1013" s="158">
        <v>-2.9817999999999998</v>
      </c>
      <c r="M1013" s="158">
        <v>-5.0191999999999997</v>
      </c>
      <c r="N1013" s="158">
        <v>3.0061</v>
      </c>
      <c r="O1013" s="158">
        <v>23.288</v>
      </c>
      <c r="P1013" s="158">
        <v>15</v>
      </c>
      <c r="Q1013" s="158">
        <v>20.532399999999999</v>
      </c>
      <c r="R1013" s="158">
        <v>31.532399999999999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44777</v>
      </c>
      <c r="E1014" s="158">
        <v>16.616599999999998</v>
      </c>
      <c r="F1014" s="158">
        <v>1.7500000000000002E-2</v>
      </c>
      <c r="G1014" s="158">
        <v>0.32479999999999998</v>
      </c>
      <c r="H1014" s="158">
        <v>2.5691000000000002</v>
      </c>
      <c r="I1014" s="158">
        <v>3.6709999999999998</v>
      </c>
      <c r="J1014" s="158">
        <v>10.440899999999999</v>
      </c>
      <c r="K1014" s="158">
        <v>5.8968999999999996</v>
      </c>
      <c r="L1014" s="158">
        <v>-6.6939000000000002</v>
      </c>
      <c r="M1014" s="158">
        <v>-5.0105000000000004</v>
      </c>
      <c r="N1014" s="158">
        <v>0.83740000000000003</v>
      </c>
      <c r="O1014" s="158"/>
      <c r="P1014" s="158"/>
      <c r="Q1014" s="158">
        <v>19.885100000000001</v>
      </c>
      <c r="R1014" s="158">
        <v>31.874300000000002</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44777</v>
      </c>
      <c r="E1015" s="158">
        <v>15.8582</v>
      </c>
      <c r="F1015" s="158">
        <v>1.32E-2</v>
      </c>
      <c r="G1015" s="158">
        <v>0.3125</v>
      </c>
      <c r="H1015" s="158">
        <v>2.5392000000000001</v>
      </c>
      <c r="I1015" s="158">
        <v>3.6111</v>
      </c>
      <c r="J1015" s="158">
        <v>10.3003</v>
      </c>
      <c r="K1015" s="158">
        <v>5.5145</v>
      </c>
      <c r="L1015" s="158">
        <v>-7.3628</v>
      </c>
      <c r="M1015" s="158">
        <v>-6.0354999999999999</v>
      </c>
      <c r="N1015" s="158">
        <v>-0.67710000000000004</v>
      </c>
      <c r="O1015" s="158"/>
      <c r="P1015" s="158"/>
      <c r="Q1015" s="158">
        <v>17.901499999999999</v>
      </c>
      <c r="R1015" s="158">
        <v>29.7379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44777</v>
      </c>
      <c r="E1016" s="158">
        <v>27.2851</v>
      </c>
      <c r="F1016" s="158">
        <v>0.32729999999999998</v>
      </c>
      <c r="G1016" s="158">
        <v>0.35749999999999998</v>
      </c>
      <c r="H1016" s="158">
        <v>2.5905999999999998</v>
      </c>
      <c r="I1016" s="158">
        <v>3.5196999999999998</v>
      </c>
      <c r="J1016" s="158">
        <v>10.5914</v>
      </c>
      <c r="K1016" s="158">
        <v>3.3088000000000002</v>
      </c>
      <c r="L1016" s="158">
        <v>-1.9513</v>
      </c>
      <c r="M1016" s="158">
        <v>-1.1341000000000001</v>
      </c>
      <c r="N1016" s="158">
        <v>10.802</v>
      </c>
      <c r="O1016" s="158">
        <v>20.948</v>
      </c>
      <c r="P1016" s="158">
        <v>13.2417</v>
      </c>
      <c r="Q1016" s="158">
        <v>16.258500000000002</v>
      </c>
      <c r="R1016" s="158">
        <v>33.7517</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44777</v>
      </c>
      <c r="E1017" s="158">
        <v>24.133700000000001</v>
      </c>
      <c r="F1017" s="158">
        <v>0.32169999999999999</v>
      </c>
      <c r="G1017" s="158">
        <v>0.34179999999999999</v>
      </c>
      <c r="H1017" s="158">
        <v>2.5520999999999998</v>
      </c>
      <c r="I1017" s="158">
        <v>3.4422999999999999</v>
      </c>
      <c r="J1017" s="158">
        <v>10.407299999999999</v>
      </c>
      <c r="K1017" s="158">
        <v>2.8243999999999998</v>
      </c>
      <c r="L1017" s="158">
        <v>-2.8687999999999998</v>
      </c>
      <c r="M1017" s="158">
        <v>-2.6109</v>
      </c>
      <c r="N1017" s="158">
        <v>8.6042000000000005</v>
      </c>
      <c r="O1017" s="158">
        <v>18.6053</v>
      </c>
      <c r="P1017" s="158">
        <v>11.176399999999999</v>
      </c>
      <c r="Q1017" s="158">
        <v>14.1366</v>
      </c>
      <c r="R1017" s="158">
        <v>31.041499999999999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44777</v>
      </c>
      <c r="E1018" s="158">
        <v>810.3297</v>
      </c>
      <c r="F1018" s="158">
        <v>-3.0200000000000001E-2</v>
      </c>
      <c r="G1018" s="158">
        <v>-0.27900000000000003</v>
      </c>
      <c r="H1018" s="158">
        <v>2.3601000000000001</v>
      </c>
      <c r="I1018" s="158">
        <v>3.1751999999999998</v>
      </c>
      <c r="J1018" s="158">
        <v>9.3445</v>
      </c>
      <c r="K1018" s="158">
        <v>3.4180000000000001</v>
      </c>
      <c r="L1018" s="158">
        <v>-1.4120999999999999</v>
      </c>
      <c r="M1018" s="158">
        <v>-4.085</v>
      </c>
      <c r="N1018" s="158">
        <v>4.7061999999999999</v>
      </c>
      <c r="O1018" s="158">
        <v>18.660299999999999</v>
      </c>
      <c r="P1018" s="158">
        <v>7.7150999999999996</v>
      </c>
      <c r="Q1018" s="158">
        <v>17.790299999999998</v>
      </c>
      <c r="R1018" s="158">
        <v>29.693200000000001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44777</v>
      </c>
      <c r="E1019" s="158">
        <v>857.85379999999998</v>
      </c>
      <c r="F1019" s="158">
        <v>-2.8799999999999999E-2</v>
      </c>
      <c r="G1019" s="158">
        <v>-0.27500000000000002</v>
      </c>
      <c r="H1019" s="158">
        <v>2.3689</v>
      </c>
      <c r="I1019" s="158">
        <v>3.1924999999999999</v>
      </c>
      <c r="J1019" s="158">
        <v>9.3849999999999998</v>
      </c>
      <c r="K1019" s="158">
        <v>3.5320999999999998</v>
      </c>
      <c r="L1019" s="158">
        <v>-1.1637</v>
      </c>
      <c r="M1019" s="158">
        <v>-3.7385999999999999</v>
      </c>
      <c r="N1019" s="158">
        <v>5.2087000000000003</v>
      </c>
      <c r="O1019" s="158">
        <v>19.262499999999999</v>
      </c>
      <c r="P1019" s="158">
        <v>8.3141999999999996</v>
      </c>
      <c r="Q1019" s="158">
        <v>12.7173</v>
      </c>
      <c r="R1019" s="158">
        <v>30.336200000000002</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44777</v>
      </c>
      <c r="E1022" s="158">
        <v>68.199399999999997</v>
      </c>
      <c r="F1022" s="158">
        <v>-0.75839999999999996</v>
      </c>
      <c r="G1022" s="158">
        <v>-0.78080000000000005</v>
      </c>
      <c r="H1022" s="158">
        <v>1.7121</v>
      </c>
      <c r="I1022" s="158">
        <v>2.2307999999999999</v>
      </c>
      <c r="J1022" s="158">
        <v>9.2094000000000005</v>
      </c>
      <c r="K1022" s="158">
        <v>1.7744</v>
      </c>
      <c r="L1022" s="158">
        <v>-1.0889</v>
      </c>
      <c r="M1022" s="158">
        <v>3.3056999999999999</v>
      </c>
      <c r="N1022" s="158">
        <v>11.402699999999999</v>
      </c>
      <c r="O1022" s="158">
        <v>26.156300000000002</v>
      </c>
      <c r="P1022" s="158">
        <v>13.3773</v>
      </c>
      <c r="Q1022" s="158">
        <v>13.0449</v>
      </c>
      <c r="R1022" s="158">
        <v>29.908100000000001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44777</v>
      </c>
      <c r="E1023" s="158">
        <v>71.522300000000001</v>
      </c>
      <c r="F1023" s="158">
        <v>-0.75380000000000003</v>
      </c>
      <c r="G1023" s="158">
        <v>-0.76619999999999999</v>
      </c>
      <c r="H1023" s="158">
        <v>1.7464</v>
      </c>
      <c r="I1023" s="158">
        <v>2.2985000000000002</v>
      </c>
      <c r="J1023" s="158">
        <v>9.3719000000000001</v>
      </c>
      <c r="K1023" s="158">
        <v>2.2229000000000001</v>
      </c>
      <c r="L1023" s="158">
        <v>-0.22700000000000001</v>
      </c>
      <c r="M1023" s="158">
        <v>4.6272000000000002</v>
      </c>
      <c r="N1023" s="158">
        <v>13.4094</v>
      </c>
      <c r="O1023" s="158">
        <v>27.403600000000001</v>
      </c>
      <c r="P1023" s="158">
        <v>14.2402</v>
      </c>
      <c r="Q1023" s="158">
        <v>18.103000000000002</v>
      </c>
      <c r="R1023" s="158">
        <v>31.7879</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44777</v>
      </c>
      <c r="E1024" s="158">
        <v>391.51929999999999</v>
      </c>
      <c r="F1024" s="158">
        <v>0.28120000000000001</v>
      </c>
      <c r="G1024" s="158">
        <v>-0.11559999999999999</v>
      </c>
      <c r="H1024" s="158">
        <v>2.2884000000000002</v>
      </c>
      <c r="I1024" s="158">
        <v>3.9573999999999998</v>
      </c>
      <c r="J1024" s="158">
        <v>9.6103000000000005</v>
      </c>
      <c r="K1024" s="158">
        <v>2.9043000000000001</v>
      </c>
      <c r="L1024" s="158">
        <v>-0.65869999999999995</v>
      </c>
      <c r="M1024" s="158">
        <v>0.67559999999999998</v>
      </c>
      <c r="N1024" s="158">
        <v>7.9344999999999999</v>
      </c>
      <c r="O1024" s="158">
        <v>22.002099999999999</v>
      </c>
      <c r="P1024" s="158">
        <v>13.904500000000001</v>
      </c>
      <c r="Q1024" s="158">
        <v>16.747900000000001</v>
      </c>
      <c r="R1024" s="158">
        <v>34.455599999999997</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44777</v>
      </c>
      <c r="E1025" s="158">
        <v>247.87669568633299</v>
      </c>
      <c r="F1025" s="158">
        <v>0.28120000000000001</v>
      </c>
      <c r="G1025" s="158">
        <v>-0.1157</v>
      </c>
      <c r="H1025" s="158">
        <v>2.2884000000000002</v>
      </c>
      <c r="I1025" s="158">
        <v>3.9573999999999998</v>
      </c>
      <c r="J1025" s="158">
        <v>9.6103000000000005</v>
      </c>
      <c r="K1025" s="158">
        <v>2.9041999999999999</v>
      </c>
      <c r="L1025" s="158">
        <v>-0.65820000000000001</v>
      </c>
      <c r="M1025" s="158">
        <v>0.67679999999999996</v>
      </c>
      <c r="N1025" s="158">
        <v>7.9355000000000002</v>
      </c>
      <c r="O1025" s="158">
        <v>22.0044</v>
      </c>
      <c r="P1025" s="158">
        <v>13.902200000000001</v>
      </c>
      <c r="Q1025" s="158">
        <v>16.757999999999999</v>
      </c>
      <c r="R1025" s="158">
        <v>34.456400000000002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44777</v>
      </c>
      <c r="E1026" s="158">
        <v>545.43043747562899</v>
      </c>
      <c r="F1026" s="158">
        <v>0.27900000000000003</v>
      </c>
      <c r="G1026" s="158">
        <v>-0.1222</v>
      </c>
      <c r="H1026" s="158">
        <v>2.2726999999999999</v>
      </c>
      <c r="I1026" s="158">
        <v>3.9256000000000002</v>
      </c>
      <c r="J1026" s="158">
        <v>9.5358999999999998</v>
      </c>
      <c r="K1026" s="158">
        <v>2.7172000000000001</v>
      </c>
      <c r="L1026" s="158">
        <v>-1.0567</v>
      </c>
      <c r="M1026" s="158">
        <v>6.1899999999999997E-2</v>
      </c>
      <c r="N1026" s="158">
        <v>7.0721999999999996</v>
      </c>
      <c r="O1026" s="158">
        <v>21.106400000000001</v>
      </c>
      <c r="P1026" s="158">
        <v>13.068300000000001</v>
      </c>
      <c r="Q1026" s="158">
        <v>14.5444</v>
      </c>
      <c r="R1026" s="158">
        <v>33.4452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44777</v>
      </c>
      <c r="E1027" s="158">
        <v>556.01563776026796</v>
      </c>
      <c r="F1027" s="158">
        <v>0.27900000000000003</v>
      </c>
      <c r="G1027" s="158">
        <v>-0.1222</v>
      </c>
      <c r="H1027" s="158">
        <v>2.2726999999999999</v>
      </c>
      <c r="I1027" s="158">
        <v>3.9256000000000002</v>
      </c>
      <c r="J1027" s="158">
        <v>9.5358999999999998</v>
      </c>
      <c r="K1027" s="158">
        <v>2.7174</v>
      </c>
      <c r="L1027" s="158">
        <v>-1.0567</v>
      </c>
      <c r="M1027" s="158">
        <v>6.2E-2</v>
      </c>
      <c r="N1027" s="158">
        <v>7.0727000000000002</v>
      </c>
      <c r="O1027" s="158">
        <v>21.110299999999999</v>
      </c>
      <c r="P1027" s="158">
        <v>13.0709</v>
      </c>
      <c r="Q1027" s="158">
        <v>14.619199999999999</v>
      </c>
      <c r="R1027" s="158">
        <v>33.445599999999999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44777</v>
      </c>
      <c r="E1028" s="158">
        <v>53.825299999999999</v>
      </c>
      <c r="F1028" s="158">
        <v>8.5500000000000007E-2</v>
      </c>
      <c r="G1028" s="158">
        <v>5.6500000000000002E-2</v>
      </c>
      <c r="H1028" s="158">
        <v>2.7452999999999999</v>
      </c>
      <c r="I1028" s="158">
        <v>4.0442</v>
      </c>
      <c r="J1028" s="158">
        <v>10.819100000000001</v>
      </c>
      <c r="K1028" s="158">
        <v>4.1982999999999997</v>
      </c>
      <c r="L1028" s="158">
        <v>-3.4039999999999999</v>
      </c>
      <c r="M1028" s="158">
        <v>-4.2112999999999996</v>
      </c>
      <c r="N1028" s="158">
        <v>5.4908000000000001</v>
      </c>
      <c r="O1028" s="158">
        <v>18.4255</v>
      </c>
      <c r="P1028" s="158">
        <v>12.3589</v>
      </c>
      <c r="Q1028" s="158">
        <v>11.5146</v>
      </c>
      <c r="R1028" s="158">
        <v>29.2103</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44777</v>
      </c>
      <c r="E1029" s="158">
        <v>58.621000000000002</v>
      </c>
      <c r="F1029" s="158">
        <v>8.8599999999999998E-2</v>
      </c>
      <c r="G1029" s="158">
        <v>6.6100000000000006E-2</v>
      </c>
      <c r="H1029" s="158">
        <v>2.7681</v>
      </c>
      <c r="I1029" s="158">
        <v>4.0907999999999998</v>
      </c>
      <c r="J1029" s="158">
        <v>10.930099999999999</v>
      </c>
      <c r="K1029" s="158">
        <v>4.5098000000000003</v>
      </c>
      <c r="L1029" s="158">
        <v>-2.8342000000000001</v>
      </c>
      <c r="M1029" s="158">
        <v>-3.3389000000000002</v>
      </c>
      <c r="N1029" s="158">
        <v>6.7888999999999999</v>
      </c>
      <c r="O1029" s="158">
        <v>19.9026</v>
      </c>
      <c r="P1029" s="158">
        <v>13.7249</v>
      </c>
      <c r="Q1029" s="158">
        <v>15.006500000000001</v>
      </c>
      <c r="R1029" s="158">
        <v>30.837</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44777</v>
      </c>
      <c r="E1030" s="158">
        <v>335.95350000000002</v>
      </c>
      <c r="F1030" s="158">
        <v>0.57550000000000001</v>
      </c>
      <c r="G1030" s="158">
        <v>1.0230999999999999</v>
      </c>
      <c r="H1030" s="158">
        <v>3.6067999999999998</v>
      </c>
      <c r="I1030" s="158">
        <v>4.2609000000000004</v>
      </c>
      <c r="J1030" s="158">
        <v>10.2582</v>
      </c>
      <c r="K1030" s="158">
        <v>7.3461999999999996</v>
      </c>
      <c r="L1030" s="158">
        <v>2.0392999999999999</v>
      </c>
      <c r="M1030" s="158">
        <v>0.96160000000000001</v>
      </c>
      <c r="N1030" s="158">
        <v>7.4863999999999997</v>
      </c>
      <c r="O1030" s="158">
        <v>18.982500000000002</v>
      </c>
      <c r="P1030" s="158">
        <v>12.4053</v>
      </c>
      <c r="Q1030" s="158">
        <v>12.671200000000001</v>
      </c>
      <c r="R1030" s="158">
        <v>28.104600000000001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44777</v>
      </c>
      <c r="E1031" s="158">
        <v>370.90750000000003</v>
      </c>
      <c r="F1031" s="158">
        <v>0.57879999999999998</v>
      </c>
      <c r="G1031" s="158">
        <v>1.0325</v>
      </c>
      <c r="H1031" s="158">
        <v>3.63</v>
      </c>
      <c r="I1031" s="158">
        <v>4.3079999999999998</v>
      </c>
      <c r="J1031" s="158">
        <v>10.3675</v>
      </c>
      <c r="K1031" s="158">
        <v>7.6673999999999998</v>
      </c>
      <c r="L1031" s="158">
        <v>2.6358000000000001</v>
      </c>
      <c r="M1031" s="158">
        <v>1.8332999999999999</v>
      </c>
      <c r="N1031" s="158">
        <v>8.7110000000000003</v>
      </c>
      <c r="O1031" s="158">
        <v>19.756599999999999</v>
      </c>
      <c r="P1031" s="158">
        <v>13.492000000000001</v>
      </c>
      <c r="Q1031" s="158">
        <v>16.0703</v>
      </c>
      <c r="R1031" s="158">
        <v>28.607900000000001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44777</v>
      </c>
      <c r="E1032" s="158">
        <v>16.920000000000002</v>
      </c>
      <c r="F1032" s="158">
        <v>0.65439999999999998</v>
      </c>
      <c r="G1032" s="158">
        <v>0.71430000000000005</v>
      </c>
      <c r="H1032" s="158">
        <v>3.0451000000000001</v>
      </c>
      <c r="I1032" s="158">
        <v>3.9312</v>
      </c>
      <c r="J1032" s="158">
        <v>10.733000000000001</v>
      </c>
      <c r="K1032" s="158">
        <v>5.3548999999999998</v>
      </c>
      <c r="L1032" s="158">
        <v>-0.1181</v>
      </c>
      <c r="M1032" s="158">
        <v>-3.7543000000000002</v>
      </c>
      <c r="N1032" s="158">
        <v>9.0206</v>
      </c>
      <c r="O1032" s="158"/>
      <c r="P1032" s="158"/>
      <c r="Q1032" s="158">
        <v>21.8338</v>
      </c>
      <c r="R1032" s="158">
        <v>29.688400000000001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44777</v>
      </c>
      <c r="E1033" s="158">
        <v>16.440000000000001</v>
      </c>
      <c r="F1033" s="158">
        <v>0.61199999999999999</v>
      </c>
      <c r="G1033" s="158">
        <v>0.67359999999999998</v>
      </c>
      <c r="H1033" s="158">
        <v>2.9430000000000001</v>
      </c>
      <c r="I1033" s="158">
        <v>3.8534000000000002</v>
      </c>
      <c r="J1033" s="158">
        <v>10.558199999999999</v>
      </c>
      <c r="K1033" s="158">
        <v>4.9808000000000003</v>
      </c>
      <c r="L1033" s="158">
        <v>-0.84440000000000004</v>
      </c>
      <c r="M1033" s="158">
        <v>-4.6957000000000004</v>
      </c>
      <c r="N1033" s="158">
        <v>7.7325999999999997</v>
      </c>
      <c r="O1033" s="158"/>
      <c r="P1033" s="158"/>
      <c r="Q1033" s="158">
        <v>20.5242</v>
      </c>
      <c r="R1033" s="158">
        <v>28.282699999999998</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44777</v>
      </c>
      <c r="E1034" s="158">
        <v>102.49209999999999</v>
      </c>
      <c r="F1034" s="158">
        <v>8.43E-2</v>
      </c>
      <c r="G1034" s="158">
        <v>-0.1993</v>
      </c>
      <c r="H1034" s="158">
        <v>1.4856</v>
      </c>
      <c r="I1034" s="158">
        <v>1.9351</v>
      </c>
      <c r="J1034" s="158">
        <v>8.4865999999999993</v>
      </c>
      <c r="K1034" s="158">
        <v>5.1894</v>
      </c>
      <c r="L1034" s="158">
        <v>-1.1132</v>
      </c>
      <c r="M1034" s="158">
        <v>-3.9140999999999999</v>
      </c>
      <c r="N1034" s="158">
        <v>3.8003999999999998</v>
      </c>
      <c r="O1034" s="158">
        <v>19.840800000000002</v>
      </c>
      <c r="P1034" s="158">
        <v>10.7774</v>
      </c>
      <c r="Q1034" s="158">
        <v>13.103300000000001</v>
      </c>
      <c r="R1034" s="158">
        <v>32.979900000000001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44777</v>
      </c>
      <c r="E1035" s="158">
        <v>195.88040000000001</v>
      </c>
      <c r="F1035" s="158">
        <v>8.2400000000000001E-2</v>
      </c>
      <c r="G1035" s="158">
        <v>-0.20530000000000001</v>
      </c>
      <c r="H1035" s="158">
        <v>1.472</v>
      </c>
      <c r="I1035" s="158">
        <v>1.9069</v>
      </c>
      <c r="J1035" s="158">
        <v>8.4196000000000009</v>
      </c>
      <c r="K1035" s="158">
        <v>5.0002000000000004</v>
      </c>
      <c r="L1035" s="158">
        <v>-1.4482999999999999</v>
      </c>
      <c r="M1035" s="158">
        <v>-4.3857999999999997</v>
      </c>
      <c r="N1035" s="158">
        <v>3.1547999999999998</v>
      </c>
      <c r="O1035" s="158">
        <v>19.206900000000001</v>
      </c>
      <c r="P1035" s="158">
        <v>10.183</v>
      </c>
      <c r="Q1035" s="158">
        <v>12.1175</v>
      </c>
      <c r="R1035" s="158">
        <v>32.233499999999999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0.18420677966101692</v>
      </c>
      <c r="G1036" s="160">
        <v>0.1186610169491525</v>
      </c>
      <c r="H1036" s="160">
        <v>2.4876644067796616</v>
      </c>
      <c r="I1036" s="160">
        <v>3.6254338983050838</v>
      </c>
      <c r="J1036" s="160">
        <v>10.068115254237286</v>
      </c>
      <c r="K1036" s="160">
        <v>4.1668474576271191</v>
      </c>
      <c r="L1036" s="160">
        <v>-2.3304101694915267</v>
      </c>
      <c r="M1036" s="160">
        <v>-3.2763033898305078</v>
      </c>
      <c r="N1036" s="160">
        <v>5.4536796610169498</v>
      </c>
      <c r="O1036" s="160">
        <v>20.540878431372551</v>
      </c>
      <c r="P1036" s="160">
        <v>11.71925319148936</v>
      </c>
      <c r="Q1036" s="160">
        <v>16.451486440677961</v>
      </c>
      <c r="R1036" s="160">
        <v>30.566770175438606</v>
      </c>
    </row>
    <row r="1037" spans="1:34" x14ac:dyDescent="0.3">
      <c r="A1037" s="159" t="s">
        <v>407</v>
      </c>
      <c r="B1037" s="154"/>
      <c r="C1037" s="154"/>
      <c r="D1037" s="154"/>
      <c r="E1037" s="154"/>
      <c r="F1037" s="160">
        <v>0.1341</v>
      </c>
      <c r="G1037" s="160">
        <v>6.6100000000000006E-2</v>
      </c>
      <c r="H1037" s="160">
        <v>2.5392000000000001</v>
      </c>
      <c r="I1037" s="160">
        <v>3.7370999999999999</v>
      </c>
      <c r="J1037" s="160">
        <v>9.9603000000000002</v>
      </c>
      <c r="K1037" s="160">
        <v>4.5423</v>
      </c>
      <c r="L1037" s="160">
        <v>-1.9513</v>
      </c>
      <c r="M1037" s="160">
        <v>-3.7025000000000001</v>
      </c>
      <c r="N1037" s="160">
        <v>5.5682999999999998</v>
      </c>
      <c r="O1037" s="160">
        <v>20.072299999999998</v>
      </c>
      <c r="P1037" s="160">
        <v>12.0533</v>
      </c>
      <c r="Q1037" s="160">
        <v>15.9055</v>
      </c>
      <c r="R1037" s="160">
        <v>30.0002</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44777</v>
      </c>
      <c r="E1040" s="158">
        <v>337.2</v>
      </c>
      <c r="F1040" s="158">
        <v>-7.6999999999999999E-2</v>
      </c>
      <c r="G1040" s="158">
        <v>-3.85E-2</v>
      </c>
      <c r="H1040" s="158">
        <v>2.2004000000000001</v>
      </c>
      <c r="I1040" s="158">
        <v>3.5627</v>
      </c>
      <c r="J1040" s="158">
        <v>8.9358000000000004</v>
      </c>
      <c r="K1040" s="158">
        <v>4.8898999999999999</v>
      </c>
      <c r="L1040" s="158">
        <v>-1.8541000000000001</v>
      </c>
      <c r="M1040" s="158">
        <v>-3.7835999999999999</v>
      </c>
      <c r="N1040" s="158">
        <v>5.0892999999999997</v>
      </c>
      <c r="O1040" s="158">
        <v>16.5915</v>
      </c>
      <c r="P1040" s="158">
        <v>9.6730999999999998</v>
      </c>
      <c r="Q1040" s="158">
        <v>19.3626</v>
      </c>
      <c r="R1040" s="158">
        <v>26.578199999999999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44777</v>
      </c>
      <c r="E1041" s="158">
        <v>337.2</v>
      </c>
      <c r="F1041" s="158">
        <v>-7.6999999999999999E-2</v>
      </c>
      <c r="G1041" s="158">
        <v>-3.85E-2</v>
      </c>
      <c r="H1041" s="158">
        <v>2.2004000000000001</v>
      </c>
      <c r="I1041" s="158">
        <v>3.5627</v>
      </c>
      <c r="J1041" s="158">
        <v>8.9358000000000004</v>
      </c>
      <c r="K1041" s="158">
        <v>4.8898999999999999</v>
      </c>
      <c r="L1041" s="158">
        <v>-1.8541000000000001</v>
      </c>
      <c r="M1041" s="158">
        <v>-3.7835999999999999</v>
      </c>
      <c r="N1041" s="158">
        <v>5.0892999999999997</v>
      </c>
      <c r="O1041" s="158">
        <v>16.5915</v>
      </c>
      <c r="P1041" s="158">
        <v>9.6730999999999998</v>
      </c>
      <c r="Q1041" s="158">
        <v>19.292899999999999</v>
      </c>
      <c r="R1041" s="158">
        <v>26.578199999999999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44777</v>
      </c>
      <c r="E1042" s="158">
        <v>365.35</v>
      </c>
      <c r="F1042" s="158">
        <v>-7.3800000000000004E-2</v>
      </c>
      <c r="G1042" s="158">
        <v>-3.56E-2</v>
      </c>
      <c r="H1042" s="158">
        <v>2.2130000000000001</v>
      </c>
      <c r="I1042" s="158">
        <v>3.5924999999999998</v>
      </c>
      <c r="J1042" s="158">
        <v>9.0010999999999992</v>
      </c>
      <c r="K1042" s="158">
        <v>5.0701999999999998</v>
      </c>
      <c r="L1042" s="158">
        <v>-1.5256000000000001</v>
      </c>
      <c r="M1042" s="158">
        <v>-3.2928000000000002</v>
      </c>
      <c r="N1042" s="158">
        <v>5.8064999999999998</v>
      </c>
      <c r="O1042" s="158">
        <v>17.369299999999999</v>
      </c>
      <c r="P1042" s="158">
        <v>10.5206</v>
      </c>
      <c r="Q1042" s="158">
        <v>14.430199999999999</v>
      </c>
      <c r="R1042" s="158">
        <v>27.4389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44777</v>
      </c>
      <c r="E1043" s="158">
        <v>48.93</v>
      </c>
      <c r="F1043" s="158">
        <v>0.18429999999999999</v>
      </c>
      <c r="G1043" s="158">
        <v>0.43099999999999999</v>
      </c>
      <c r="H1043" s="158">
        <v>2.4497</v>
      </c>
      <c r="I1043" s="158">
        <v>5.2710999999999997</v>
      </c>
      <c r="J1043" s="158">
        <v>11.1035</v>
      </c>
      <c r="K1043" s="158">
        <v>4.7079000000000004</v>
      </c>
      <c r="L1043" s="158">
        <v>-3.4148999999999998</v>
      </c>
      <c r="M1043" s="158">
        <v>-7.4172000000000002</v>
      </c>
      <c r="N1043" s="158">
        <v>1.4302999999999999</v>
      </c>
      <c r="O1043" s="158">
        <v>16.3459</v>
      </c>
      <c r="P1043" s="158">
        <v>14.5863</v>
      </c>
      <c r="Q1043" s="158">
        <v>15.5966</v>
      </c>
      <c r="R1043" s="158">
        <v>21.491499999999998</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44777</v>
      </c>
      <c r="E1044" s="158">
        <v>43.71</v>
      </c>
      <c r="F1044" s="158">
        <v>0.18340000000000001</v>
      </c>
      <c r="G1044" s="158">
        <v>0.41349999999999998</v>
      </c>
      <c r="H1044" s="158">
        <v>2.4133</v>
      </c>
      <c r="I1044" s="158">
        <v>5.2239000000000004</v>
      </c>
      <c r="J1044" s="158">
        <v>10.9673</v>
      </c>
      <c r="K1044" s="158">
        <v>4.3945999999999996</v>
      </c>
      <c r="L1044" s="158">
        <v>-3.9763000000000002</v>
      </c>
      <c r="M1044" s="158">
        <v>-8.2301000000000002</v>
      </c>
      <c r="N1044" s="158">
        <v>0.27529999999999999</v>
      </c>
      <c r="O1044" s="158">
        <v>14.9694</v>
      </c>
      <c r="P1044" s="158">
        <v>13.1493</v>
      </c>
      <c r="Q1044" s="158">
        <v>12.433299999999999</v>
      </c>
      <c r="R1044" s="158">
        <v>20.067599999999999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44777</v>
      </c>
      <c r="E1045" s="158">
        <v>154.99719999999999</v>
      </c>
      <c r="F1045" s="158">
        <v>8.5000000000000006E-2</v>
      </c>
      <c r="G1045" s="158">
        <v>-5.3800000000000001E-2</v>
      </c>
      <c r="H1045" s="158">
        <v>2.35</v>
      </c>
      <c r="I1045" s="158">
        <v>3.83</v>
      </c>
      <c r="J1045" s="158">
        <v>8.8523999999999994</v>
      </c>
      <c r="K1045" s="158">
        <v>5.6448999999999998</v>
      </c>
      <c r="L1045" s="158">
        <v>-0.60460000000000003</v>
      </c>
      <c r="M1045" s="158">
        <v>-2.4683999999999999</v>
      </c>
      <c r="N1045" s="158">
        <v>6.4176000000000002</v>
      </c>
      <c r="O1045" s="158">
        <v>17.886900000000001</v>
      </c>
      <c r="P1045" s="158">
        <v>12.4725</v>
      </c>
      <c r="Q1045" s="158">
        <v>15.176500000000001</v>
      </c>
      <c r="R1045" s="158">
        <v>23.966000000000001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44777</v>
      </c>
      <c r="E1046" s="158">
        <v>139.15690000000001</v>
      </c>
      <c r="F1046" s="158">
        <v>8.1500000000000003E-2</v>
      </c>
      <c r="G1046" s="158">
        <v>-6.4399999999999999E-2</v>
      </c>
      <c r="H1046" s="158">
        <v>2.3247</v>
      </c>
      <c r="I1046" s="158">
        <v>3.7786</v>
      </c>
      <c r="J1046" s="158">
        <v>8.7331000000000003</v>
      </c>
      <c r="K1046" s="158">
        <v>5.306</v>
      </c>
      <c r="L1046" s="158">
        <v>-1.2020999999999999</v>
      </c>
      <c r="M1046" s="158">
        <v>-3.3431000000000002</v>
      </c>
      <c r="N1046" s="158">
        <v>5.1272000000000002</v>
      </c>
      <c r="O1046" s="158">
        <v>16.512599999999999</v>
      </c>
      <c r="P1046" s="158">
        <v>11.086</v>
      </c>
      <c r="Q1046" s="158">
        <v>15.8713</v>
      </c>
      <c r="R1046" s="158">
        <v>22.4621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44777</v>
      </c>
      <c r="E1049" s="158">
        <v>45.08</v>
      </c>
      <c r="F1049" s="158">
        <v>2.2200000000000001E-2</v>
      </c>
      <c r="G1049" s="158">
        <v>-4.4299999999999999E-2</v>
      </c>
      <c r="H1049" s="158">
        <v>2.1758999999999999</v>
      </c>
      <c r="I1049" s="158">
        <v>3.5608</v>
      </c>
      <c r="J1049" s="158">
        <v>8.7837999999999994</v>
      </c>
      <c r="K1049" s="158">
        <v>4.9836999999999998</v>
      </c>
      <c r="L1049" s="158">
        <v>-2.5297000000000001</v>
      </c>
      <c r="M1049" s="158">
        <v>-4.1055000000000001</v>
      </c>
      <c r="N1049" s="158">
        <v>3.9908000000000001</v>
      </c>
      <c r="O1049" s="158">
        <v>20.695399999999999</v>
      </c>
      <c r="P1049" s="158">
        <v>14.6081</v>
      </c>
      <c r="Q1049" s="158">
        <v>14.7715</v>
      </c>
      <c r="R1049" s="158">
        <v>24.657399999999999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44777</v>
      </c>
      <c r="E1050" s="158">
        <v>40.47</v>
      </c>
      <c r="F1050" s="158">
        <v>0</v>
      </c>
      <c r="G1050" s="158">
        <v>-4.9399999999999999E-2</v>
      </c>
      <c r="H1050" s="158">
        <v>2.1454</v>
      </c>
      <c r="I1050" s="158">
        <v>3.5038</v>
      </c>
      <c r="J1050" s="158">
        <v>8.6442999999999994</v>
      </c>
      <c r="K1050" s="158">
        <v>4.6006999999999998</v>
      </c>
      <c r="L1050" s="158">
        <v>-3.2513000000000001</v>
      </c>
      <c r="M1050" s="158">
        <v>-5.1558000000000002</v>
      </c>
      <c r="N1050" s="158">
        <v>2.4298000000000002</v>
      </c>
      <c r="O1050" s="158">
        <v>18.9361</v>
      </c>
      <c r="P1050" s="158">
        <v>13.0806</v>
      </c>
      <c r="Q1050" s="158">
        <v>12.394500000000001</v>
      </c>
      <c r="R1050" s="158">
        <v>22.770600000000002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44777</v>
      </c>
      <c r="E1051" s="158">
        <v>303.625</v>
      </c>
      <c r="F1051" s="158">
        <v>3.5900000000000001E-2</v>
      </c>
      <c r="G1051" s="158">
        <v>-5.8900000000000001E-2</v>
      </c>
      <c r="H1051" s="158">
        <v>2.4586999999999999</v>
      </c>
      <c r="I1051" s="158">
        <v>3.9512999999999998</v>
      </c>
      <c r="J1051" s="158">
        <v>9.1897000000000002</v>
      </c>
      <c r="K1051" s="158">
        <v>7.0814000000000004</v>
      </c>
      <c r="L1051" s="158">
        <v>-1.6477999999999999</v>
      </c>
      <c r="M1051" s="158">
        <v>-4.3478000000000003</v>
      </c>
      <c r="N1051" s="158">
        <v>-0.80530000000000002</v>
      </c>
      <c r="O1051" s="158">
        <v>14.2181</v>
      </c>
      <c r="P1051" s="158">
        <v>8.3192000000000004</v>
      </c>
      <c r="Q1051" s="158">
        <v>11.0397</v>
      </c>
      <c r="R1051" s="158">
        <v>21.247800000000002</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44777</v>
      </c>
      <c r="E1052" s="158">
        <v>284.60000000000002</v>
      </c>
      <c r="F1052" s="158">
        <v>3.4099999999999998E-2</v>
      </c>
      <c r="G1052" s="158">
        <v>-6.5299999999999997E-2</v>
      </c>
      <c r="H1052" s="158">
        <v>2.4434</v>
      </c>
      <c r="I1052" s="158">
        <v>3.9190999999999998</v>
      </c>
      <c r="J1052" s="158">
        <v>9.1144999999999996</v>
      </c>
      <c r="K1052" s="158">
        <v>6.8611000000000004</v>
      </c>
      <c r="L1052" s="158">
        <v>-2.0384000000000002</v>
      </c>
      <c r="M1052" s="158">
        <v>-4.9156000000000004</v>
      </c>
      <c r="N1052" s="158">
        <v>-1.5793999999999999</v>
      </c>
      <c r="O1052" s="158">
        <v>13.345800000000001</v>
      </c>
      <c r="P1052" s="158">
        <v>7.5248999999999997</v>
      </c>
      <c r="Q1052" s="158">
        <v>18.822099999999999</v>
      </c>
      <c r="R1052" s="158">
        <v>20.312000000000001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44777</v>
      </c>
      <c r="E1053" s="158">
        <v>58.92</v>
      </c>
      <c r="F1053" s="158">
        <v>8.4900000000000003E-2</v>
      </c>
      <c r="G1053" s="158">
        <v>1.7000000000000001E-2</v>
      </c>
      <c r="H1053" s="158">
        <v>2.3094000000000001</v>
      </c>
      <c r="I1053" s="158">
        <v>3.952</v>
      </c>
      <c r="J1053" s="158">
        <v>9.5167000000000002</v>
      </c>
      <c r="K1053" s="158">
        <v>4.8212000000000002</v>
      </c>
      <c r="L1053" s="158">
        <v>-1.3065</v>
      </c>
      <c r="M1053" s="158">
        <v>-2.4180000000000001</v>
      </c>
      <c r="N1053" s="158">
        <v>5.1767000000000003</v>
      </c>
      <c r="O1053" s="158">
        <v>18.001899999999999</v>
      </c>
      <c r="P1053" s="158">
        <v>12.8513</v>
      </c>
      <c r="Q1053" s="158">
        <v>14.335900000000001</v>
      </c>
      <c r="R1053" s="158">
        <v>24.8491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44777</v>
      </c>
      <c r="E1054" s="158">
        <v>53.71</v>
      </c>
      <c r="F1054" s="158">
        <v>7.4499999999999997E-2</v>
      </c>
      <c r="G1054" s="158">
        <v>0</v>
      </c>
      <c r="H1054" s="158">
        <v>2.2658</v>
      </c>
      <c r="I1054" s="158">
        <v>3.8877999999999999</v>
      </c>
      <c r="J1054" s="158">
        <v>9.3445</v>
      </c>
      <c r="K1054" s="158">
        <v>4.3925999999999998</v>
      </c>
      <c r="L1054" s="158">
        <v>-2.0783999999999998</v>
      </c>
      <c r="M1054" s="158">
        <v>-3.5381</v>
      </c>
      <c r="N1054" s="158">
        <v>3.6073</v>
      </c>
      <c r="O1054" s="158">
        <v>16.1889</v>
      </c>
      <c r="P1054" s="158">
        <v>11.390700000000001</v>
      </c>
      <c r="Q1054" s="158">
        <v>13.5634</v>
      </c>
      <c r="R1054" s="158">
        <v>22.967700000000001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44777</v>
      </c>
      <c r="E1055" s="158">
        <v>1646.1652899302101</v>
      </c>
      <c r="F1055" s="158">
        <v>0.3301</v>
      </c>
      <c r="G1055" s="158">
        <v>0.52059999999999995</v>
      </c>
      <c r="H1055" s="158">
        <v>2.6438999999999999</v>
      </c>
      <c r="I1055" s="158">
        <v>3.4222999999999999</v>
      </c>
      <c r="J1055" s="158">
        <v>7.8323</v>
      </c>
      <c r="K1055" s="158">
        <v>5.6112000000000002</v>
      </c>
      <c r="L1055" s="158">
        <v>-3.3279999999999998</v>
      </c>
      <c r="M1055" s="158">
        <v>-6.9898999999999996</v>
      </c>
      <c r="N1055" s="158">
        <v>0.99590000000000001</v>
      </c>
      <c r="O1055" s="158">
        <v>16.847200000000001</v>
      </c>
      <c r="P1055" s="158">
        <v>9.0128000000000004</v>
      </c>
      <c r="Q1055" s="158">
        <v>19.466899999999999</v>
      </c>
      <c r="R1055" s="158">
        <v>28.353899999999999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44777</v>
      </c>
      <c r="E1056" s="158">
        <v>741.37649999999996</v>
      </c>
      <c r="F1056" s="158">
        <v>0.33210000000000001</v>
      </c>
      <c r="G1056" s="158">
        <v>0.52669999999999995</v>
      </c>
      <c r="H1056" s="158">
        <v>2.6583999999999999</v>
      </c>
      <c r="I1056" s="158">
        <v>3.4516</v>
      </c>
      <c r="J1056" s="158">
        <v>7.9</v>
      </c>
      <c r="K1056" s="158">
        <v>5.8086000000000002</v>
      </c>
      <c r="L1056" s="158">
        <v>-2.9762</v>
      </c>
      <c r="M1056" s="158">
        <v>-6.4771999999999998</v>
      </c>
      <c r="N1056" s="158">
        <v>1.7354000000000001</v>
      </c>
      <c r="O1056" s="158">
        <v>17.709499999999998</v>
      </c>
      <c r="P1056" s="158">
        <v>9.8681999999999999</v>
      </c>
      <c r="Q1056" s="158">
        <v>12.555400000000001</v>
      </c>
      <c r="R1056" s="158">
        <v>29.289400000000001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44777</v>
      </c>
      <c r="E1057" s="158">
        <v>868.47654293864605</v>
      </c>
      <c r="F1057" s="158">
        <v>-0.20330000000000001</v>
      </c>
      <c r="G1057" s="158">
        <v>-0.13469999999999999</v>
      </c>
      <c r="H1057" s="158">
        <v>2.3546999999999998</v>
      </c>
      <c r="I1057" s="158">
        <v>3.6939000000000002</v>
      </c>
      <c r="J1057" s="158">
        <v>8.4726999999999997</v>
      </c>
      <c r="K1057" s="158">
        <v>4.8205999999999998</v>
      </c>
      <c r="L1057" s="158">
        <v>1.3874</v>
      </c>
      <c r="M1057" s="158">
        <v>0.36209999999999998</v>
      </c>
      <c r="N1057" s="158">
        <v>9.8164999999999996</v>
      </c>
      <c r="O1057" s="158">
        <v>14.663600000000001</v>
      </c>
      <c r="P1057" s="158">
        <v>9.9469999999999992</v>
      </c>
      <c r="Q1057" s="158">
        <v>18.7837</v>
      </c>
      <c r="R1057" s="158">
        <v>28.9406</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44777</v>
      </c>
      <c r="E1058" s="158">
        <v>752.64800000000002</v>
      </c>
      <c r="F1058" s="158">
        <v>-0.20169999999999999</v>
      </c>
      <c r="G1058" s="158">
        <v>-0.1295</v>
      </c>
      <c r="H1058" s="158">
        <v>2.3673999999999999</v>
      </c>
      <c r="I1058" s="158">
        <v>3.72</v>
      </c>
      <c r="J1058" s="158">
        <v>8.5324000000000009</v>
      </c>
      <c r="K1058" s="158">
        <v>4.9835000000000003</v>
      </c>
      <c r="L1058" s="158">
        <v>1.6922999999999999</v>
      </c>
      <c r="M1058" s="158">
        <v>0.81489999999999996</v>
      </c>
      <c r="N1058" s="158">
        <v>10.474299999999999</v>
      </c>
      <c r="O1058" s="158">
        <v>15.3324</v>
      </c>
      <c r="P1058" s="158">
        <v>10.644500000000001</v>
      </c>
      <c r="Q1058" s="158">
        <v>13.342499999999999</v>
      </c>
      <c r="R1058" s="158">
        <v>29.6967</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44777</v>
      </c>
      <c r="E1059" s="158">
        <v>313.77670000000001</v>
      </c>
      <c r="F1059" s="158">
        <v>9.2899999999999996E-2</v>
      </c>
      <c r="G1059" s="158">
        <v>4.8899999999999999E-2</v>
      </c>
      <c r="H1059" s="158">
        <v>2.2277999999999998</v>
      </c>
      <c r="I1059" s="158">
        <v>4.0643000000000002</v>
      </c>
      <c r="J1059" s="158">
        <v>10.9465</v>
      </c>
      <c r="K1059" s="158">
        <v>7.0328999999999997</v>
      </c>
      <c r="L1059" s="158">
        <v>-2.6585000000000001</v>
      </c>
      <c r="M1059" s="158">
        <v>-3.9891000000000001</v>
      </c>
      <c r="N1059" s="158">
        <v>4.2893999999999997</v>
      </c>
      <c r="O1059" s="158">
        <v>15.2904</v>
      </c>
      <c r="P1059" s="158">
        <v>9.9170999999999996</v>
      </c>
      <c r="Q1059" s="158">
        <v>19.1553</v>
      </c>
      <c r="R1059" s="158">
        <v>22.934699999999999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44777</v>
      </c>
      <c r="E1060" s="158">
        <v>339.00290000000001</v>
      </c>
      <c r="F1060" s="158">
        <v>9.5399999999999999E-2</v>
      </c>
      <c r="G1060" s="158">
        <v>5.6599999999999998E-2</v>
      </c>
      <c r="H1060" s="158">
        <v>2.246</v>
      </c>
      <c r="I1060" s="158">
        <v>4.1013999999999999</v>
      </c>
      <c r="J1060" s="158">
        <v>11.0351</v>
      </c>
      <c r="K1060" s="158">
        <v>7.2862</v>
      </c>
      <c r="L1060" s="158">
        <v>-2.2023999999999999</v>
      </c>
      <c r="M1060" s="158">
        <v>-3.3071000000000002</v>
      </c>
      <c r="N1060" s="158">
        <v>5.2759</v>
      </c>
      <c r="O1060" s="158">
        <v>16.383099999999999</v>
      </c>
      <c r="P1060" s="158">
        <v>10.8751</v>
      </c>
      <c r="Q1060" s="158">
        <v>12.749599999999999</v>
      </c>
      <c r="R1060" s="158">
        <v>24.097999999999999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44777</v>
      </c>
      <c r="E1061" s="158">
        <v>65.650000000000006</v>
      </c>
      <c r="F1061" s="158">
        <v>9.1499999999999998E-2</v>
      </c>
      <c r="G1061" s="158">
        <v>-0.13689999999999999</v>
      </c>
      <c r="H1061" s="158">
        <v>2.3064</v>
      </c>
      <c r="I1061" s="158">
        <v>3.2557</v>
      </c>
      <c r="J1061" s="158">
        <v>8.0836000000000006</v>
      </c>
      <c r="K1061" s="158">
        <v>4.5715000000000003</v>
      </c>
      <c r="L1061" s="158">
        <v>-1.3374999999999999</v>
      </c>
      <c r="M1061" s="158">
        <v>-1.7509999999999999</v>
      </c>
      <c r="N1061" s="158">
        <v>8.4764999999999997</v>
      </c>
      <c r="O1061" s="158">
        <v>17.640699999999999</v>
      </c>
      <c r="P1061" s="158">
        <v>11.589700000000001</v>
      </c>
      <c r="Q1061" s="158">
        <v>14.161199999999999</v>
      </c>
      <c r="R1061" s="158">
        <v>27.443899999999999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44777</v>
      </c>
      <c r="E1062" s="158">
        <v>70.88</v>
      </c>
      <c r="F1062" s="158">
        <v>9.8900000000000002E-2</v>
      </c>
      <c r="G1062" s="158">
        <v>-0.1268</v>
      </c>
      <c r="H1062" s="158">
        <v>2.3241999999999998</v>
      </c>
      <c r="I1062" s="158">
        <v>3.2934999999999999</v>
      </c>
      <c r="J1062" s="158">
        <v>8.1641999999999992</v>
      </c>
      <c r="K1062" s="158">
        <v>4.7435999999999998</v>
      </c>
      <c r="L1062" s="158">
        <v>-1.0056</v>
      </c>
      <c r="M1062" s="158">
        <v>-1.2676000000000001</v>
      </c>
      <c r="N1062" s="158">
        <v>9.1805000000000003</v>
      </c>
      <c r="O1062" s="158">
        <v>18.3675</v>
      </c>
      <c r="P1062" s="158">
        <v>12.4148</v>
      </c>
      <c r="Q1062" s="158">
        <v>14.9948</v>
      </c>
      <c r="R1062" s="158">
        <v>28.239899999999999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44777</v>
      </c>
      <c r="E1063" s="158">
        <v>39.18</v>
      </c>
      <c r="F1063" s="158">
        <v>7.6600000000000001E-2</v>
      </c>
      <c r="G1063" s="158">
        <v>2.5499999999999998E-2</v>
      </c>
      <c r="H1063" s="158">
        <v>2.3778000000000001</v>
      </c>
      <c r="I1063" s="158">
        <v>4.3686999999999996</v>
      </c>
      <c r="J1063" s="158">
        <v>10.4284</v>
      </c>
      <c r="K1063" s="158">
        <v>4.9839000000000002</v>
      </c>
      <c r="L1063" s="158">
        <v>-1.5329999999999999</v>
      </c>
      <c r="M1063" s="158">
        <v>-3.0198</v>
      </c>
      <c r="N1063" s="158">
        <v>6.4673999999999996</v>
      </c>
      <c r="O1063" s="158">
        <v>19.182600000000001</v>
      </c>
      <c r="P1063" s="158">
        <v>10.1282</v>
      </c>
      <c r="Q1063" s="158">
        <v>14.284599999999999</v>
      </c>
      <c r="R1063" s="158">
        <v>27.082799999999999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44777</v>
      </c>
      <c r="E1064" s="158">
        <v>43.52</v>
      </c>
      <c r="F1064" s="158">
        <v>6.9000000000000006E-2</v>
      </c>
      <c r="G1064" s="158">
        <v>2.3E-2</v>
      </c>
      <c r="H1064" s="158">
        <v>2.3759000000000001</v>
      </c>
      <c r="I1064" s="158">
        <v>4.3895</v>
      </c>
      <c r="J1064" s="158">
        <v>10.541</v>
      </c>
      <c r="K1064" s="158">
        <v>5.2988</v>
      </c>
      <c r="L1064" s="158">
        <v>-1.0684</v>
      </c>
      <c r="M1064" s="158">
        <v>-2.2462</v>
      </c>
      <c r="N1064" s="158">
        <v>7.6961000000000004</v>
      </c>
      <c r="O1064" s="158">
        <v>20.540199999999999</v>
      </c>
      <c r="P1064" s="158">
        <v>11.6556</v>
      </c>
      <c r="Q1064" s="158">
        <v>14.232699999999999</v>
      </c>
      <c r="R1064" s="158">
        <v>28.5395</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44777</v>
      </c>
      <c r="E1065" s="158">
        <v>54.441000000000003</v>
      </c>
      <c r="F1065" s="158">
        <v>3.8600000000000002E-2</v>
      </c>
      <c r="G1065" s="158">
        <v>5.7000000000000002E-2</v>
      </c>
      <c r="H1065" s="158">
        <v>2.4481999999999999</v>
      </c>
      <c r="I1065" s="158">
        <v>3.9943</v>
      </c>
      <c r="J1065" s="158">
        <v>10.8101</v>
      </c>
      <c r="K1065" s="158">
        <v>6.3300999999999998</v>
      </c>
      <c r="L1065" s="158">
        <v>-2.6448</v>
      </c>
      <c r="M1065" s="158">
        <v>-3.3706</v>
      </c>
      <c r="N1065" s="158">
        <v>6.3924000000000003</v>
      </c>
      <c r="O1065" s="158">
        <v>18.201499999999999</v>
      </c>
      <c r="P1065" s="158">
        <v>11.4815</v>
      </c>
      <c r="Q1065" s="158">
        <v>12.7563</v>
      </c>
      <c r="R1065" s="158">
        <v>23.3338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44777</v>
      </c>
      <c r="E1066" s="158">
        <v>49.101999999999997</v>
      </c>
      <c r="F1066" s="158">
        <v>3.4599999999999999E-2</v>
      </c>
      <c r="G1066" s="158">
        <v>4.48E-2</v>
      </c>
      <c r="H1066" s="158">
        <v>2.4239000000000002</v>
      </c>
      <c r="I1066" s="158">
        <v>3.9636</v>
      </c>
      <c r="J1066" s="158">
        <v>10.6898</v>
      </c>
      <c r="K1066" s="158">
        <v>5.9832000000000001</v>
      </c>
      <c r="L1066" s="158">
        <v>-3.2473000000000001</v>
      </c>
      <c r="M1066" s="158">
        <v>-4.2846000000000002</v>
      </c>
      <c r="N1066" s="158">
        <v>5.0534999999999997</v>
      </c>
      <c r="O1066" s="158">
        <v>16.883800000000001</v>
      </c>
      <c r="P1066" s="158">
        <v>10.3178</v>
      </c>
      <c r="Q1066" s="158">
        <v>10.345499999999999</v>
      </c>
      <c r="R1066" s="158">
        <v>21.833500000000001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44777</v>
      </c>
      <c r="E1067" s="158">
        <v>32.950000000000003</v>
      </c>
      <c r="F1067" s="158">
        <v>-0.21199999999999999</v>
      </c>
      <c r="G1067" s="158">
        <v>0.24340000000000001</v>
      </c>
      <c r="H1067" s="158">
        <v>2.2339000000000002</v>
      </c>
      <c r="I1067" s="158">
        <v>3.6164000000000001</v>
      </c>
      <c r="J1067" s="158">
        <v>9.5047999999999995</v>
      </c>
      <c r="K1067" s="158">
        <v>5.3052000000000001</v>
      </c>
      <c r="L1067" s="158">
        <v>-1.0808</v>
      </c>
      <c r="M1067" s="158">
        <v>-3.9077999999999999</v>
      </c>
      <c r="N1067" s="158">
        <v>6.0167000000000002</v>
      </c>
      <c r="O1067" s="158">
        <v>13.8238</v>
      </c>
      <c r="P1067" s="158">
        <v>9.9398999999999997</v>
      </c>
      <c r="Q1067" s="158">
        <v>12.426600000000001</v>
      </c>
      <c r="R1067" s="158">
        <v>22.409500000000001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44777</v>
      </c>
      <c r="E1068" s="158">
        <v>28.57</v>
      </c>
      <c r="F1068" s="158">
        <v>-0.24440000000000001</v>
      </c>
      <c r="G1068" s="158">
        <v>0.24560000000000001</v>
      </c>
      <c r="H1068" s="158">
        <v>2.2181999999999999</v>
      </c>
      <c r="I1068" s="158">
        <v>3.552</v>
      </c>
      <c r="J1068" s="158">
        <v>9.3797999999999995</v>
      </c>
      <c r="K1068" s="158">
        <v>4.9210000000000003</v>
      </c>
      <c r="L1068" s="158">
        <v>-1.7876000000000001</v>
      </c>
      <c r="M1068" s="158">
        <v>-4.9250999999999996</v>
      </c>
      <c r="N1068" s="158">
        <v>4.5370999999999997</v>
      </c>
      <c r="O1068" s="158">
        <v>12.196099999999999</v>
      </c>
      <c r="P1068" s="158">
        <v>8.3364999999999991</v>
      </c>
      <c r="Q1068" s="158">
        <v>10.527699999999999</v>
      </c>
      <c r="R1068" s="158">
        <v>20.671800000000001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44777</v>
      </c>
      <c r="E1069" s="158">
        <v>43.28</v>
      </c>
      <c r="F1069" s="158">
        <v>2.3099999999999999E-2</v>
      </c>
      <c r="G1069" s="158">
        <v>0.3478</v>
      </c>
      <c r="H1069" s="158">
        <v>2.7052999999999998</v>
      </c>
      <c r="I1069" s="158">
        <v>4.1886999999999999</v>
      </c>
      <c r="J1069" s="158">
        <v>10.183299999999999</v>
      </c>
      <c r="K1069" s="158">
        <v>4.8449999999999998</v>
      </c>
      <c r="L1069" s="158">
        <v>-4.7744999999999997</v>
      </c>
      <c r="M1069" s="158">
        <v>-6.1170999999999998</v>
      </c>
      <c r="N1069" s="158">
        <v>3.5407000000000002</v>
      </c>
      <c r="O1069" s="158">
        <v>16.468599999999999</v>
      </c>
      <c r="P1069" s="158">
        <v>10.7232</v>
      </c>
      <c r="Q1069" s="158">
        <v>11.967000000000001</v>
      </c>
      <c r="R1069" s="158">
        <v>23.015699999999999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44777</v>
      </c>
      <c r="E1070" s="158">
        <v>49.82</v>
      </c>
      <c r="F1070" s="158">
        <v>2.01E-2</v>
      </c>
      <c r="G1070" s="158">
        <v>0.36259999999999998</v>
      </c>
      <c r="H1070" s="158">
        <v>2.7427999999999999</v>
      </c>
      <c r="I1070" s="158">
        <v>4.2695999999999996</v>
      </c>
      <c r="J1070" s="158">
        <v>10.343299999999999</v>
      </c>
      <c r="K1070" s="158">
        <v>5.2386999999999997</v>
      </c>
      <c r="L1070" s="158">
        <v>-4.0632000000000001</v>
      </c>
      <c r="M1070" s="158">
        <v>-5.0686</v>
      </c>
      <c r="N1070" s="158">
        <v>5.0833000000000004</v>
      </c>
      <c r="O1070" s="158">
        <v>18.026900000000001</v>
      </c>
      <c r="P1070" s="158">
        <v>12.3926</v>
      </c>
      <c r="Q1070" s="158">
        <v>15.011799999999999</v>
      </c>
      <c r="R1070" s="158">
        <v>24.755299999999998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44777</v>
      </c>
      <c r="E1071" s="158">
        <v>12.0625</v>
      </c>
      <c r="F1071" s="158">
        <v>-3.8899999999999997E-2</v>
      </c>
      <c r="G1071" s="158">
        <v>-3.56E-2</v>
      </c>
      <c r="H1071" s="158">
        <v>2.2046999999999999</v>
      </c>
      <c r="I1071" s="158">
        <v>3.6271</v>
      </c>
      <c r="J1071" s="158">
        <v>9.6181999999999999</v>
      </c>
      <c r="K1071" s="158">
        <v>4.1127000000000002</v>
      </c>
      <c r="L1071" s="158">
        <v>-4.5778999999999996</v>
      </c>
      <c r="M1071" s="158">
        <v>-7.4813000000000001</v>
      </c>
      <c r="N1071" s="158">
        <v>1.9412</v>
      </c>
      <c r="O1071" s="158"/>
      <c r="P1071" s="158"/>
      <c r="Q1071" s="158">
        <v>12.3446</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44777</v>
      </c>
      <c r="E1072" s="158">
        <v>11.627700000000001</v>
      </c>
      <c r="F1072" s="158">
        <v>-4.4699999999999997E-2</v>
      </c>
      <c r="G1072" s="158">
        <v>-5.33E-2</v>
      </c>
      <c r="H1072" s="158">
        <v>2.1623000000000001</v>
      </c>
      <c r="I1072" s="158">
        <v>3.5413999999999999</v>
      </c>
      <c r="J1072" s="158">
        <v>9.4155999999999995</v>
      </c>
      <c r="K1072" s="158">
        <v>3.4824000000000002</v>
      </c>
      <c r="L1072" s="158">
        <v>-5.6714000000000002</v>
      </c>
      <c r="M1072" s="158">
        <v>-9.0170999999999992</v>
      </c>
      <c r="N1072" s="158">
        <v>-0.29070000000000001</v>
      </c>
      <c r="O1072" s="158"/>
      <c r="P1072" s="158"/>
      <c r="Q1072" s="158">
        <v>9.8133999999999997</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44777</v>
      </c>
      <c r="E1073" s="158">
        <v>107.1456</v>
      </c>
      <c r="F1073" s="158">
        <v>-1.9699999999999999E-2</v>
      </c>
      <c r="G1073" s="158">
        <v>6.0199999999999997E-2</v>
      </c>
      <c r="H1073" s="158">
        <v>1.782</v>
      </c>
      <c r="I1073" s="158">
        <v>3.1562000000000001</v>
      </c>
      <c r="J1073" s="158">
        <v>8.1937999999999995</v>
      </c>
      <c r="K1073" s="158">
        <v>4.1952999999999996</v>
      </c>
      <c r="L1073" s="158">
        <v>-2.0659999999999998</v>
      </c>
      <c r="M1073" s="158">
        <v>-3.8395999999999999</v>
      </c>
      <c r="N1073" s="158">
        <v>5.8018999999999998</v>
      </c>
      <c r="O1073" s="158">
        <v>15.1897</v>
      </c>
      <c r="P1073" s="158">
        <v>10.055999999999999</v>
      </c>
      <c r="Q1073" s="158">
        <v>11.976599999999999</v>
      </c>
      <c r="R1073" s="158">
        <v>19.588200000000001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44777</v>
      </c>
      <c r="E1074" s="158">
        <v>96.847700000000003</v>
      </c>
      <c r="F1074" s="158">
        <v>-2.18E-2</v>
      </c>
      <c r="G1074" s="158">
        <v>5.4199999999999998E-2</v>
      </c>
      <c r="H1074" s="158">
        <v>1.7673000000000001</v>
      </c>
      <c r="I1074" s="158">
        <v>3.1267999999999998</v>
      </c>
      <c r="J1074" s="158">
        <v>8.1257999999999999</v>
      </c>
      <c r="K1074" s="158">
        <v>3.9952000000000001</v>
      </c>
      <c r="L1074" s="158">
        <v>-2.4146000000000001</v>
      </c>
      <c r="M1074" s="158">
        <v>-4.4371999999999998</v>
      </c>
      <c r="N1074" s="158">
        <v>4.8563999999999998</v>
      </c>
      <c r="O1074" s="158">
        <v>14.050800000000001</v>
      </c>
      <c r="P1074" s="158">
        <v>8.9588999999999999</v>
      </c>
      <c r="Q1074" s="158">
        <v>8.6523000000000003</v>
      </c>
      <c r="R1074" s="158">
        <v>18.399799999999999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44777</v>
      </c>
      <c r="E1075" s="158">
        <v>369.39100000000002</v>
      </c>
      <c r="F1075" s="158">
        <v>4.9000000000000002E-2</v>
      </c>
      <c r="G1075" s="158">
        <v>0.2412</v>
      </c>
      <c r="H1075" s="158">
        <v>2.3595000000000002</v>
      </c>
      <c r="I1075" s="158">
        <v>3.4977999999999998</v>
      </c>
      <c r="J1075" s="158">
        <v>8.8496000000000006</v>
      </c>
      <c r="K1075" s="158">
        <v>4.9692999999999996</v>
      </c>
      <c r="L1075" s="158">
        <v>-1.806</v>
      </c>
      <c r="M1075" s="158">
        <v>-4.0519999999999996</v>
      </c>
      <c r="N1075" s="158">
        <v>4.1905999999999999</v>
      </c>
      <c r="O1075" s="158">
        <v>18.433299999999999</v>
      </c>
      <c r="P1075" s="158">
        <v>11.5389</v>
      </c>
      <c r="Q1075" s="158">
        <v>19.1858</v>
      </c>
      <c r="R1075" s="158">
        <v>25.115200000000002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44777</v>
      </c>
      <c r="E1076" s="158">
        <v>410.10399999999998</v>
      </c>
      <c r="F1076" s="158">
        <v>5.2200000000000003E-2</v>
      </c>
      <c r="G1076" s="158">
        <v>0.2515</v>
      </c>
      <c r="H1076" s="158">
        <v>2.3847</v>
      </c>
      <c r="I1076" s="158">
        <v>3.5493000000000001</v>
      </c>
      <c r="J1076" s="158">
        <v>8.9664999999999999</v>
      </c>
      <c r="K1076" s="158">
        <v>5.3057999999999996</v>
      </c>
      <c r="L1076" s="158">
        <v>-1.1898</v>
      </c>
      <c r="M1076" s="158">
        <v>-3.1391</v>
      </c>
      <c r="N1076" s="158">
        <v>5.4995000000000003</v>
      </c>
      <c r="O1076" s="158">
        <v>19.832899999999999</v>
      </c>
      <c r="P1076" s="158">
        <v>12.8611</v>
      </c>
      <c r="Q1076" s="158">
        <v>14.581300000000001</v>
      </c>
      <c r="R1076" s="158">
        <v>26.644600000000001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44777</v>
      </c>
      <c r="E1077" s="158">
        <v>492.85108606423898</v>
      </c>
      <c r="F1077" s="158">
        <v>4.8300000000000003E-2</v>
      </c>
      <c r="G1077" s="158">
        <v>0.24179999999999999</v>
      </c>
      <c r="H1077" s="158">
        <v>2.3592</v>
      </c>
      <c r="I1077" s="158">
        <v>3.4967999999999999</v>
      </c>
      <c r="J1077" s="158">
        <v>8.8481000000000005</v>
      </c>
      <c r="K1077" s="158">
        <v>4.9686000000000003</v>
      </c>
      <c r="L1077" s="158">
        <v>-1.8081</v>
      </c>
      <c r="M1077" s="158">
        <v>-4.0526</v>
      </c>
      <c r="N1077" s="158">
        <v>4.1887999999999996</v>
      </c>
      <c r="O1077" s="158">
        <v>18.078700000000001</v>
      </c>
      <c r="P1077" s="158">
        <v>11.2286</v>
      </c>
      <c r="Q1077" s="158">
        <v>17.946100000000001</v>
      </c>
      <c r="R1077" s="158">
        <v>25.114899999999999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44777</v>
      </c>
      <c r="E1078" s="158">
        <v>112.779187742083</v>
      </c>
      <c r="F1078" s="158">
        <v>5.3499999999999999E-2</v>
      </c>
      <c r="G1078" s="158">
        <v>0.25140000000000001</v>
      </c>
      <c r="H1078" s="158">
        <v>2.3860999999999999</v>
      </c>
      <c r="I1078" s="158">
        <v>3.5491000000000001</v>
      </c>
      <c r="J1078" s="158">
        <v>8.9663000000000004</v>
      </c>
      <c r="K1078" s="158">
        <v>5.3063000000000002</v>
      </c>
      <c r="L1078" s="158">
        <v>-1.1896</v>
      </c>
      <c r="M1078" s="158">
        <v>-3.1395</v>
      </c>
      <c r="N1078" s="158">
        <v>5.4988000000000001</v>
      </c>
      <c r="O1078" s="158">
        <v>19.479800000000001</v>
      </c>
      <c r="P1078" s="158">
        <v>12.555400000000001</v>
      </c>
      <c r="Q1078" s="158">
        <v>14.1572</v>
      </c>
      <c r="R1078" s="158">
        <v>26.6448</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44777</v>
      </c>
      <c r="E1079" s="158">
        <v>43.107999999999997</v>
      </c>
      <c r="F1079" s="158">
        <v>2.3E-3</v>
      </c>
      <c r="G1079" s="158">
        <v>4.41E-2</v>
      </c>
      <c r="H1079" s="158">
        <v>2.4380999999999999</v>
      </c>
      <c r="I1079" s="158">
        <v>4.0225999999999997</v>
      </c>
      <c r="J1079" s="158">
        <v>10.437099999999999</v>
      </c>
      <c r="K1079" s="158">
        <v>5.5689000000000002</v>
      </c>
      <c r="L1079" s="158">
        <v>-1.1012</v>
      </c>
      <c r="M1079" s="158">
        <v>-3.9033000000000002</v>
      </c>
      <c r="N1079" s="158">
        <v>4.4889999999999999</v>
      </c>
      <c r="O1079" s="158">
        <v>16.079499999999999</v>
      </c>
      <c r="P1079" s="158">
        <v>10.736599999999999</v>
      </c>
      <c r="Q1079" s="158">
        <v>13.332800000000001</v>
      </c>
      <c r="R1079" s="158">
        <v>23.6233</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44777</v>
      </c>
      <c r="E1080" s="158">
        <v>39.991</v>
      </c>
      <c r="F1080" s="158">
        <v>0</v>
      </c>
      <c r="G1080" s="158">
        <v>3.7499999999999999E-2</v>
      </c>
      <c r="H1080" s="158">
        <v>2.4201999999999999</v>
      </c>
      <c r="I1080" s="158">
        <v>3.9834999999999998</v>
      </c>
      <c r="J1080" s="158">
        <v>10.3474</v>
      </c>
      <c r="K1080" s="158">
        <v>5.3032000000000004</v>
      </c>
      <c r="L1080" s="158">
        <v>-1.5872999999999999</v>
      </c>
      <c r="M1080" s="158">
        <v>-4.6083999999999996</v>
      </c>
      <c r="N1080" s="158">
        <v>3.4775999999999998</v>
      </c>
      <c r="O1080" s="158">
        <v>15.0139</v>
      </c>
      <c r="P1080" s="158">
        <v>9.7683</v>
      </c>
      <c r="Q1080" s="158">
        <v>9.8236000000000008</v>
      </c>
      <c r="R1080" s="158">
        <v>22.466799999999999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44777</v>
      </c>
      <c r="E1081" s="158">
        <v>43.605400000000003</v>
      </c>
      <c r="F1081" s="158">
        <v>0.1065</v>
      </c>
      <c r="G1081" s="158">
        <v>0.16539999999999999</v>
      </c>
      <c r="H1081" s="158">
        <v>2.3157000000000001</v>
      </c>
      <c r="I1081" s="158">
        <v>4.0279999999999996</v>
      </c>
      <c r="J1081" s="158">
        <v>10.031599999999999</v>
      </c>
      <c r="K1081" s="158">
        <v>4.3930999999999996</v>
      </c>
      <c r="L1081" s="158">
        <v>-3.0916000000000001</v>
      </c>
      <c r="M1081" s="158">
        <v>-5.2439999999999998</v>
      </c>
      <c r="N1081" s="158">
        <v>5.3566000000000003</v>
      </c>
      <c r="O1081" s="158">
        <v>16.8032</v>
      </c>
      <c r="P1081" s="158">
        <v>11.405900000000001</v>
      </c>
      <c r="Q1081" s="158">
        <v>13.069599999999999</v>
      </c>
      <c r="R1081" s="158">
        <v>24.0505</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44777</v>
      </c>
      <c r="E1082" s="158">
        <v>44.105672992535602</v>
      </c>
      <c r="F1082" s="158">
        <v>0.1036</v>
      </c>
      <c r="G1082" s="158">
        <v>0.15670000000000001</v>
      </c>
      <c r="H1082" s="158">
        <v>2.2953000000000001</v>
      </c>
      <c r="I1082" s="158">
        <v>3.9863</v>
      </c>
      <c r="J1082" s="158">
        <v>9.9309999999999992</v>
      </c>
      <c r="K1082" s="158">
        <v>4.0909000000000004</v>
      </c>
      <c r="L1082" s="158">
        <v>-3.6964000000000001</v>
      </c>
      <c r="M1082" s="158">
        <v>-6.1555999999999997</v>
      </c>
      <c r="N1082" s="158">
        <v>3.9712999999999998</v>
      </c>
      <c r="O1082" s="158">
        <v>15.4061</v>
      </c>
      <c r="P1082" s="158">
        <v>10.097300000000001</v>
      </c>
      <c r="Q1082" s="158">
        <v>10.1553</v>
      </c>
      <c r="R1082" s="158">
        <v>22.379799999999999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44777</v>
      </c>
      <c r="E1083" s="158">
        <v>16.366099999999999</v>
      </c>
      <c r="F1083" s="158">
        <v>-8.5500000000000007E-2</v>
      </c>
      <c r="G1083" s="158">
        <v>6.1100000000000002E-2</v>
      </c>
      <c r="H1083" s="158">
        <v>2.2223000000000002</v>
      </c>
      <c r="I1083" s="158">
        <v>3.3527</v>
      </c>
      <c r="J1083" s="158">
        <v>8.0477000000000007</v>
      </c>
      <c r="K1083" s="158">
        <v>3.3441999999999998</v>
      </c>
      <c r="L1083" s="158">
        <v>-1.8589</v>
      </c>
      <c r="M1083" s="158">
        <v>-3.9661</v>
      </c>
      <c r="N1083" s="158">
        <v>5.9829999999999997</v>
      </c>
      <c r="O1083" s="158">
        <v>18.678000000000001</v>
      </c>
      <c r="P1083" s="158"/>
      <c r="Q1083" s="158">
        <v>15.6319</v>
      </c>
      <c r="R1083" s="158">
        <v>27.912800000000001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44777</v>
      </c>
      <c r="E1084" s="158">
        <v>15.358000000000001</v>
      </c>
      <c r="F1084" s="158">
        <v>-9.0399999999999994E-2</v>
      </c>
      <c r="G1084" s="158">
        <v>4.5600000000000002E-2</v>
      </c>
      <c r="H1084" s="158">
        <v>2.1842999999999999</v>
      </c>
      <c r="I1084" s="158">
        <v>3.2761999999999998</v>
      </c>
      <c r="J1084" s="158">
        <v>7.8708</v>
      </c>
      <c r="K1084" s="158">
        <v>2.8426</v>
      </c>
      <c r="L1084" s="158">
        <v>-2.7599</v>
      </c>
      <c r="M1084" s="158">
        <v>-5.2916999999999996</v>
      </c>
      <c r="N1084" s="158">
        <v>4.0705</v>
      </c>
      <c r="O1084" s="158">
        <v>16.509599999999999</v>
      </c>
      <c r="P1084" s="158"/>
      <c r="Q1084" s="158">
        <v>13.4846</v>
      </c>
      <c r="R1084" s="158">
        <v>25.635100000000001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44777</v>
      </c>
      <c r="E1085" s="158">
        <v>84.66</v>
      </c>
      <c r="F1085" s="158">
        <v>4.4900000000000002E-2</v>
      </c>
      <c r="G1085" s="158">
        <v>5.8999999999999999E-3</v>
      </c>
      <c r="H1085" s="158">
        <v>2.2488000000000001</v>
      </c>
      <c r="I1085" s="158">
        <v>3.3220000000000001</v>
      </c>
      <c r="J1085" s="158">
        <v>8.0577000000000005</v>
      </c>
      <c r="K1085" s="158">
        <v>4.6943000000000001</v>
      </c>
      <c r="L1085" s="158">
        <v>-1.6485000000000001</v>
      </c>
      <c r="M1085" s="158">
        <v>-3.3043</v>
      </c>
      <c r="N1085" s="158">
        <v>5.3890000000000002</v>
      </c>
      <c r="O1085" s="158">
        <v>17.723500000000001</v>
      </c>
      <c r="P1085" s="158">
        <v>12.6501</v>
      </c>
      <c r="Q1085" s="158">
        <v>16.972200000000001</v>
      </c>
      <c r="R1085" s="158">
        <v>25.5731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44777</v>
      </c>
      <c r="E1086" s="158">
        <v>77.349000000000004</v>
      </c>
      <c r="F1086" s="158">
        <v>4.2700000000000002E-2</v>
      </c>
      <c r="G1086" s="158">
        <v>-2.5999999999999999E-3</v>
      </c>
      <c r="H1086" s="158">
        <v>2.2282999999999999</v>
      </c>
      <c r="I1086" s="158">
        <v>3.2793000000000001</v>
      </c>
      <c r="J1086" s="158">
        <v>7.9630000000000001</v>
      </c>
      <c r="K1086" s="158">
        <v>4.4268999999999998</v>
      </c>
      <c r="L1086" s="158">
        <v>-2.1406999999999998</v>
      </c>
      <c r="M1086" s="158">
        <v>-4.0502000000000002</v>
      </c>
      <c r="N1086" s="158">
        <v>4.2972999999999999</v>
      </c>
      <c r="O1086" s="158">
        <v>16.463999999999999</v>
      </c>
      <c r="P1086" s="158">
        <v>11.5251</v>
      </c>
      <c r="Q1086" s="158">
        <v>15.3309</v>
      </c>
      <c r="R1086" s="158">
        <v>24.2423</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44777</v>
      </c>
      <c r="E1089" s="158">
        <v>52.104599999999998</v>
      </c>
      <c r="F1089" s="158">
        <v>-0.1227</v>
      </c>
      <c r="G1089" s="158">
        <v>-4.3200000000000002E-2</v>
      </c>
      <c r="H1089" s="158">
        <v>2.0160999999999998</v>
      </c>
      <c r="I1089" s="158">
        <v>4.0834999999999999</v>
      </c>
      <c r="J1089" s="158">
        <v>9.7787000000000006</v>
      </c>
      <c r="K1089" s="158">
        <v>7.2831000000000001</v>
      </c>
      <c r="L1089" s="158">
        <v>2.0297999999999998</v>
      </c>
      <c r="M1089" s="158">
        <v>1.3202</v>
      </c>
      <c r="N1089" s="158">
        <v>12.8714</v>
      </c>
      <c r="O1089" s="158">
        <v>16.986899999999999</v>
      </c>
      <c r="P1089" s="158">
        <v>11.254799999999999</v>
      </c>
      <c r="Q1089" s="158">
        <v>11.6328</v>
      </c>
      <c r="R1089" s="158">
        <v>33.021799999999999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44777</v>
      </c>
      <c r="E1090" s="158">
        <v>56.673400000000001</v>
      </c>
      <c r="F1090" s="158">
        <v>-0.12039999999999999</v>
      </c>
      <c r="G1090" s="158">
        <v>-3.6299999999999999E-2</v>
      </c>
      <c r="H1090" s="158">
        <v>2.0318999999999998</v>
      </c>
      <c r="I1090" s="158">
        <v>4.1162999999999998</v>
      </c>
      <c r="J1090" s="158">
        <v>9.8553999999999995</v>
      </c>
      <c r="K1090" s="158">
        <v>7.5069999999999997</v>
      </c>
      <c r="L1090" s="158">
        <v>2.4845000000000002</v>
      </c>
      <c r="M1090" s="158">
        <v>1.9804999999999999</v>
      </c>
      <c r="N1090" s="158">
        <v>13.8278</v>
      </c>
      <c r="O1090" s="158">
        <v>17.9788</v>
      </c>
      <c r="P1090" s="158">
        <v>12.2742</v>
      </c>
      <c r="Q1090" s="158">
        <v>15.199</v>
      </c>
      <c r="R1090" s="158">
        <v>34.124499999999998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44777</v>
      </c>
      <c r="E1091" s="158">
        <v>235.38</v>
      </c>
      <c r="F1091" s="158">
        <v>-0.14419999999999999</v>
      </c>
      <c r="G1091" s="158">
        <v>-0.54090000000000005</v>
      </c>
      <c r="H1091" s="158">
        <v>1.9932000000000001</v>
      </c>
      <c r="I1091" s="158">
        <v>3.1779999999999999</v>
      </c>
      <c r="J1091" s="158">
        <v>8.3602000000000007</v>
      </c>
      <c r="K1091" s="158">
        <v>3.9251</v>
      </c>
      <c r="L1091" s="158">
        <v>-3.3902000000000001</v>
      </c>
      <c r="M1091" s="158">
        <v>-6.1969000000000003</v>
      </c>
      <c r="N1091" s="158">
        <v>-1.712</v>
      </c>
      <c r="O1091" s="158">
        <v>12.983000000000001</v>
      </c>
      <c r="P1091" s="158">
        <v>8.4617000000000004</v>
      </c>
      <c r="Q1091" s="158">
        <v>17.561</v>
      </c>
      <c r="R1091" s="158">
        <v>20.106000000000002</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44777</v>
      </c>
      <c r="E1092" s="158">
        <v>266.99</v>
      </c>
      <c r="F1092" s="158">
        <v>-0.1384</v>
      </c>
      <c r="G1092" s="158">
        <v>-0.52900000000000003</v>
      </c>
      <c r="H1092" s="158">
        <v>2.0253000000000001</v>
      </c>
      <c r="I1092" s="158">
        <v>3.2364000000000002</v>
      </c>
      <c r="J1092" s="158">
        <v>8.4971999999999994</v>
      </c>
      <c r="K1092" s="158">
        <v>4.3174000000000001</v>
      </c>
      <c r="L1092" s="158">
        <v>-2.6827000000000001</v>
      </c>
      <c r="M1092" s="158">
        <v>-5.1646000000000001</v>
      </c>
      <c r="N1092" s="158">
        <v>-0.25030000000000002</v>
      </c>
      <c r="O1092" s="158">
        <v>14.631500000000001</v>
      </c>
      <c r="P1092" s="158">
        <v>10.051299999999999</v>
      </c>
      <c r="Q1092" s="158">
        <v>13.702</v>
      </c>
      <c r="R1092" s="158">
        <v>21.911899999999999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44777</v>
      </c>
      <c r="E1095" s="158">
        <v>66.136300000000006</v>
      </c>
      <c r="F1095" s="158">
        <v>0.18329999999999999</v>
      </c>
      <c r="G1095" s="158">
        <v>-0.1196</v>
      </c>
      <c r="H1095" s="158">
        <v>2.1617000000000002</v>
      </c>
      <c r="I1095" s="158">
        <v>3.2452000000000001</v>
      </c>
      <c r="J1095" s="158">
        <v>8.5059000000000005</v>
      </c>
      <c r="K1095" s="158">
        <v>5.5190999999999999</v>
      </c>
      <c r="L1095" s="158">
        <v>0.37790000000000001</v>
      </c>
      <c r="M1095" s="158">
        <v>-2.1936</v>
      </c>
      <c r="N1095" s="158">
        <v>6.3071000000000002</v>
      </c>
      <c r="O1095" s="158">
        <v>18.203399999999998</v>
      </c>
      <c r="P1095" s="158">
        <v>11.4877</v>
      </c>
      <c r="Q1095" s="158">
        <v>15.4102</v>
      </c>
      <c r="R1095" s="158">
        <v>27.860399999999998</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44777</v>
      </c>
      <c r="E1096" s="158">
        <v>60.9514</v>
      </c>
      <c r="F1096" s="158">
        <v>0.18129999999999999</v>
      </c>
      <c r="G1096" s="158">
        <v>-0.125</v>
      </c>
      <c r="H1096" s="158">
        <v>2.1476000000000002</v>
      </c>
      <c r="I1096" s="158">
        <v>3.2158000000000002</v>
      </c>
      <c r="J1096" s="158">
        <v>8.4379000000000008</v>
      </c>
      <c r="K1096" s="158">
        <v>5.3404999999999996</v>
      </c>
      <c r="L1096" s="158">
        <v>1.2500000000000001E-2</v>
      </c>
      <c r="M1096" s="158">
        <v>-2.7341000000000002</v>
      </c>
      <c r="N1096" s="158">
        <v>5.5244</v>
      </c>
      <c r="O1096" s="158">
        <v>17.307200000000002</v>
      </c>
      <c r="P1096" s="158">
        <v>10.553000000000001</v>
      </c>
      <c r="Q1096" s="158">
        <v>11.541600000000001</v>
      </c>
      <c r="R1096" s="158">
        <v>26.923200000000001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44777</v>
      </c>
      <c r="E1097" s="158">
        <v>15.1031</v>
      </c>
      <c r="F1097" s="158">
        <v>5.4300000000000001E-2</v>
      </c>
      <c r="G1097" s="158">
        <v>3.5099999999999999E-2</v>
      </c>
      <c r="H1097" s="158">
        <v>2.4773000000000001</v>
      </c>
      <c r="I1097" s="158">
        <v>4.0301999999999998</v>
      </c>
      <c r="J1097" s="158">
        <v>9.0153999999999996</v>
      </c>
      <c r="K1097" s="158">
        <v>5.0861999999999998</v>
      </c>
      <c r="L1097" s="158">
        <v>-1.2010000000000001</v>
      </c>
      <c r="M1097" s="158">
        <v>-2.7149999999999999</v>
      </c>
      <c r="N1097" s="158">
        <v>6.0096999999999996</v>
      </c>
      <c r="O1097" s="158"/>
      <c r="P1097" s="158"/>
      <c r="Q1097" s="158">
        <v>25.3962</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44777</v>
      </c>
      <c r="E1098" s="158">
        <v>14.6214</v>
      </c>
      <c r="F1098" s="158">
        <v>5.0599999999999999E-2</v>
      </c>
      <c r="G1098" s="158">
        <v>2.3900000000000001E-2</v>
      </c>
      <c r="H1098" s="158">
        <v>2.4502999999999999</v>
      </c>
      <c r="I1098" s="158">
        <v>3.9759000000000002</v>
      </c>
      <c r="J1098" s="158">
        <v>8.8873999999999995</v>
      </c>
      <c r="K1098" s="158">
        <v>4.7221000000000002</v>
      </c>
      <c r="L1098" s="158">
        <v>-1.8796999999999999</v>
      </c>
      <c r="M1098" s="158">
        <v>-3.8085</v>
      </c>
      <c r="N1098" s="158">
        <v>4.306</v>
      </c>
      <c r="O1098" s="158"/>
      <c r="P1098" s="158"/>
      <c r="Q1098" s="158">
        <v>23.184999999999999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44777</v>
      </c>
      <c r="E1099" s="158">
        <v>716.88094685746501</v>
      </c>
      <c r="F1099" s="158">
        <v>-3.4299999999999997E-2</v>
      </c>
      <c r="G1099" s="158">
        <v>-4.8800000000000003E-2</v>
      </c>
      <c r="H1099" s="158">
        <v>2.0663999999999998</v>
      </c>
      <c r="I1099" s="158">
        <v>3.4615999999999998</v>
      </c>
      <c r="J1099" s="158">
        <v>9.0717999999999996</v>
      </c>
      <c r="K1099" s="158">
        <v>3.5865</v>
      </c>
      <c r="L1099" s="158">
        <v>-3.0550000000000002</v>
      </c>
      <c r="M1099" s="158">
        <v>-4.5564</v>
      </c>
      <c r="N1099" s="158">
        <v>4.5369999999999999</v>
      </c>
      <c r="O1099" s="158">
        <v>15.272500000000001</v>
      </c>
      <c r="P1099" s="158">
        <v>10.049200000000001</v>
      </c>
      <c r="Q1099" s="158">
        <v>19.2562</v>
      </c>
      <c r="R1099" s="158">
        <v>26.49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44777</v>
      </c>
      <c r="E1100" s="158">
        <v>364.09949999999998</v>
      </c>
      <c r="F1100" s="158">
        <v>-3.1099999999999999E-2</v>
      </c>
      <c r="G1100" s="158">
        <v>-4.02E-2</v>
      </c>
      <c r="H1100" s="158">
        <v>2.0886999999999998</v>
      </c>
      <c r="I1100" s="158">
        <v>3.5072999999999999</v>
      </c>
      <c r="J1100" s="158">
        <v>9.1763999999999992</v>
      </c>
      <c r="K1100" s="158">
        <v>3.8994</v>
      </c>
      <c r="L1100" s="158">
        <v>-2.5089999999999999</v>
      </c>
      <c r="M1100" s="158">
        <v>-3.7938000000000001</v>
      </c>
      <c r="N1100" s="158">
        <v>5.5831999999999997</v>
      </c>
      <c r="O1100" s="158">
        <v>16.279</v>
      </c>
      <c r="P1100" s="158">
        <v>11.218</v>
      </c>
      <c r="Q1100" s="158">
        <v>13.4391</v>
      </c>
      <c r="R1100" s="158">
        <v>27.606300000000001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44777</v>
      </c>
      <c r="E1101" s="158">
        <v>109.34</v>
      </c>
      <c r="F1101" s="158">
        <v>0.64429999999999998</v>
      </c>
      <c r="G1101" s="158">
        <v>-0.19170000000000001</v>
      </c>
      <c r="H1101" s="158">
        <v>2.9567000000000001</v>
      </c>
      <c r="I1101" s="158">
        <v>4.2724000000000002</v>
      </c>
      <c r="J1101" s="158">
        <v>13.164999999999999</v>
      </c>
      <c r="K1101" s="158">
        <v>4.1532</v>
      </c>
      <c r="L1101" s="158">
        <v>1.1003000000000001</v>
      </c>
      <c r="M1101" s="158">
        <v>-1.0855999999999999</v>
      </c>
      <c r="N1101" s="158">
        <v>4.9328000000000003</v>
      </c>
      <c r="O1101" s="158">
        <v>13.745100000000001</v>
      </c>
      <c r="P1101" s="158">
        <v>7.5781999999999998</v>
      </c>
      <c r="Q1101" s="158">
        <v>9.8896999999999995</v>
      </c>
      <c r="R1101" s="158">
        <v>21.588100000000001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44777</v>
      </c>
      <c r="E1102" s="158">
        <v>138.25333333333299</v>
      </c>
      <c r="F1102" s="158">
        <v>0.64059999999999995</v>
      </c>
      <c r="G1102" s="158">
        <v>-0.2021</v>
      </c>
      <c r="H1102" s="158">
        <v>2.9487999999999999</v>
      </c>
      <c r="I1102" s="158">
        <v>4.2633999999999999</v>
      </c>
      <c r="J1102" s="158">
        <v>13.1616</v>
      </c>
      <c r="K1102" s="158">
        <v>4.1273</v>
      </c>
      <c r="L1102" s="158">
        <v>1.0525</v>
      </c>
      <c r="M1102" s="158">
        <v>-1.1629</v>
      </c>
      <c r="N1102" s="158">
        <v>4.8327</v>
      </c>
      <c r="O1102" s="158">
        <v>13.5816</v>
      </c>
      <c r="P1102" s="158">
        <v>7.2435</v>
      </c>
      <c r="Q1102" s="158">
        <v>10.0413</v>
      </c>
      <c r="R1102" s="158">
        <v>21.482700000000001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44777</v>
      </c>
      <c r="E1103" s="158">
        <v>16.82</v>
      </c>
      <c r="F1103" s="158">
        <v>5.9499999999999997E-2</v>
      </c>
      <c r="G1103" s="158">
        <v>0.2384</v>
      </c>
      <c r="H1103" s="158">
        <v>2.6861999999999999</v>
      </c>
      <c r="I1103" s="158">
        <v>4.2130999999999998</v>
      </c>
      <c r="J1103" s="158">
        <v>9.7195</v>
      </c>
      <c r="K1103" s="158">
        <v>4.2777000000000003</v>
      </c>
      <c r="L1103" s="158">
        <v>-1.4068000000000001</v>
      </c>
      <c r="M1103" s="158">
        <v>-5.9283999999999999</v>
      </c>
      <c r="N1103" s="158">
        <v>5.5206999999999997</v>
      </c>
      <c r="O1103" s="158">
        <v>17.031099999999999</v>
      </c>
      <c r="P1103" s="158">
        <v>10.257</v>
      </c>
      <c r="Q1103" s="158">
        <v>10.441599999999999</v>
      </c>
      <c r="R1103" s="158">
        <v>25.027899999999999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44777</v>
      </c>
      <c r="E1104" s="158">
        <v>16.23</v>
      </c>
      <c r="F1104" s="158">
        <v>6.1699999999999998E-2</v>
      </c>
      <c r="G1104" s="158">
        <v>0.24709999999999999</v>
      </c>
      <c r="H1104" s="158">
        <v>2.6564999999999999</v>
      </c>
      <c r="I1104" s="158">
        <v>4.1719999999999997</v>
      </c>
      <c r="J1104" s="158">
        <v>9.5881000000000007</v>
      </c>
      <c r="K1104" s="158">
        <v>4.1052</v>
      </c>
      <c r="L1104" s="158">
        <v>-1.7554000000000001</v>
      </c>
      <c r="M1104" s="158">
        <v>-6.4013999999999998</v>
      </c>
      <c r="N1104" s="158">
        <v>4.9127000000000001</v>
      </c>
      <c r="O1104" s="158">
        <v>16.318100000000001</v>
      </c>
      <c r="P1104" s="158">
        <v>9.5365000000000002</v>
      </c>
      <c r="Q1104" s="158">
        <v>9.6908999999999992</v>
      </c>
      <c r="R1104" s="158">
        <v>24.267600000000002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44777</v>
      </c>
      <c r="E1105" s="158">
        <v>203.48589999999999</v>
      </c>
      <c r="F1105" s="158">
        <v>0.11849999999999999</v>
      </c>
      <c r="G1105" s="158">
        <v>0.35239999999999999</v>
      </c>
      <c r="H1105" s="158">
        <v>2.5386000000000002</v>
      </c>
      <c r="I1105" s="158">
        <v>3.6137999999999999</v>
      </c>
      <c r="J1105" s="158">
        <v>9.1251999999999995</v>
      </c>
      <c r="K1105" s="158">
        <v>4.4625000000000004</v>
      </c>
      <c r="L1105" s="158">
        <v>-3.1646999999999998</v>
      </c>
      <c r="M1105" s="158">
        <v>-4.7321</v>
      </c>
      <c r="N1105" s="158">
        <v>5.3699000000000003</v>
      </c>
      <c r="O1105" s="158">
        <v>18.8447</v>
      </c>
      <c r="P1105" s="158">
        <v>12.739800000000001</v>
      </c>
      <c r="Q1105" s="158">
        <v>13.9824</v>
      </c>
      <c r="R1105" s="158">
        <v>27.1965</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44777</v>
      </c>
      <c r="E1106" s="158">
        <v>91.334576195115702</v>
      </c>
      <c r="F1106" s="158">
        <v>0.11840000000000001</v>
      </c>
      <c r="G1106" s="158">
        <v>0.35239999999999999</v>
      </c>
      <c r="H1106" s="158">
        <v>2.5386000000000002</v>
      </c>
      <c r="I1106" s="158">
        <v>3.6137999999999999</v>
      </c>
      <c r="J1106" s="158">
        <v>9.1250999999999998</v>
      </c>
      <c r="K1106" s="158">
        <v>4.4623999999999997</v>
      </c>
      <c r="L1106" s="158">
        <v>-3.1648000000000001</v>
      </c>
      <c r="M1106" s="158">
        <v>-4.7321999999999997</v>
      </c>
      <c r="N1106" s="158">
        <v>5.3727</v>
      </c>
      <c r="O1106" s="158">
        <v>18.6556</v>
      </c>
      <c r="P1106" s="158">
        <v>12.4298</v>
      </c>
      <c r="Q1106" s="158">
        <v>13.8192</v>
      </c>
      <c r="R1106" s="158">
        <v>27.1983</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44777</v>
      </c>
      <c r="E1107" s="158">
        <v>190.4435</v>
      </c>
      <c r="F1107" s="158">
        <v>0.11609999999999999</v>
      </c>
      <c r="G1107" s="158">
        <v>0.34510000000000002</v>
      </c>
      <c r="H1107" s="158">
        <v>2.5215000000000001</v>
      </c>
      <c r="I1107" s="158">
        <v>3.5777000000000001</v>
      </c>
      <c r="J1107" s="158">
        <v>9.0383999999999993</v>
      </c>
      <c r="K1107" s="158">
        <v>4.2142999999999997</v>
      </c>
      <c r="L1107" s="158">
        <v>-3.6025999999999998</v>
      </c>
      <c r="M1107" s="158">
        <v>-5.3760000000000003</v>
      </c>
      <c r="N1107" s="158">
        <v>4.4115000000000002</v>
      </c>
      <c r="O1107" s="158">
        <v>17.786100000000001</v>
      </c>
      <c r="P1107" s="158">
        <v>11.7471</v>
      </c>
      <c r="Q1107" s="158">
        <v>13.2119</v>
      </c>
      <c r="R1107" s="158">
        <v>26.0215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44777</v>
      </c>
      <c r="E1108" s="158">
        <v>937.16006500158505</v>
      </c>
      <c r="F1108" s="158">
        <v>0.11600000000000001</v>
      </c>
      <c r="G1108" s="158">
        <v>0.34499999999999997</v>
      </c>
      <c r="H1108" s="158">
        <v>2.5213999999999999</v>
      </c>
      <c r="I1108" s="158">
        <v>3.5775999999999999</v>
      </c>
      <c r="J1108" s="158">
        <v>9.0383999999999993</v>
      </c>
      <c r="K1108" s="158">
        <v>4.2141999999999999</v>
      </c>
      <c r="L1108" s="158">
        <v>-3.6027</v>
      </c>
      <c r="M1108" s="158">
        <v>-5.3761999999999999</v>
      </c>
      <c r="N1108" s="158">
        <v>4.4116</v>
      </c>
      <c r="O1108" s="158">
        <v>17.427800000000001</v>
      </c>
      <c r="P1108" s="158">
        <v>11.3338</v>
      </c>
      <c r="Q1108" s="158">
        <v>13.5106</v>
      </c>
      <c r="R1108" s="158">
        <v>26.021699999999999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4.69047619047619E-2</v>
      </c>
      <c r="G1109" s="160">
        <v>6.3096825396825373E-2</v>
      </c>
      <c r="H1109" s="160">
        <v>2.336357142857143</v>
      </c>
      <c r="I1109" s="160">
        <v>3.7633476190476181</v>
      </c>
      <c r="J1109" s="160">
        <v>9.3521841269841293</v>
      </c>
      <c r="K1109" s="160">
        <v>4.9462063492063502</v>
      </c>
      <c r="L1109" s="160">
        <v>-1.9186809523809523</v>
      </c>
      <c r="M1109" s="160">
        <v>-3.9791000000000007</v>
      </c>
      <c r="N1109" s="160">
        <v>4.8028047619047616</v>
      </c>
      <c r="O1109" s="160">
        <v>16.711637288135591</v>
      </c>
      <c r="P1109" s="160">
        <v>10.873298245614039</v>
      </c>
      <c r="Q1109" s="160">
        <v>14.305095238095239</v>
      </c>
      <c r="R1109" s="160">
        <v>24.919757627118642</v>
      </c>
    </row>
    <row r="1110" spans="1:34" x14ac:dyDescent="0.3">
      <c r="A1110" s="159" t="s">
        <v>407</v>
      </c>
      <c r="B1110" s="154"/>
      <c r="C1110" s="154"/>
      <c r="D1110" s="154"/>
      <c r="E1110" s="154"/>
      <c r="F1110" s="160">
        <v>4.8300000000000003E-2</v>
      </c>
      <c r="G1110" s="160">
        <v>2.5499999999999998E-2</v>
      </c>
      <c r="H1110" s="160">
        <v>2.3247</v>
      </c>
      <c r="I1110" s="160">
        <v>3.6164000000000001</v>
      </c>
      <c r="J1110" s="160">
        <v>9.0717999999999996</v>
      </c>
      <c r="K1110" s="160">
        <v>4.8449999999999998</v>
      </c>
      <c r="L1110" s="160">
        <v>-1.8589</v>
      </c>
      <c r="M1110" s="160">
        <v>-3.9891000000000001</v>
      </c>
      <c r="N1110" s="160">
        <v>5.0534999999999997</v>
      </c>
      <c r="O1110" s="160">
        <v>16.8032</v>
      </c>
      <c r="P1110" s="160">
        <v>10.8751</v>
      </c>
      <c r="Q1110" s="160">
        <v>13.8192</v>
      </c>
      <c r="R1110" s="160">
        <v>24.8491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44777</v>
      </c>
      <c r="E1113" s="158">
        <v>232.29629355954199</v>
      </c>
      <c r="F1113" s="158">
        <v>6.4447999999999999</v>
      </c>
      <c r="G1113" s="158">
        <v>6.9242999999999997</v>
      </c>
      <c r="H1113" s="158">
        <v>6.859</v>
      </c>
      <c r="I1113" s="158">
        <v>5.6352000000000002</v>
      </c>
      <c r="J1113" s="158">
        <v>5.0312999999999999</v>
      </c>
      <c r="K1113" s="158">
        <v>4.6115000000000004</v>
      </c>
      <c r="L1113" s="158">
        <v>4.1195000000000004</v>
      </c>
      <c r="M1113" s="158">
        <v>3.8597000000000001</v>
      </c>
      <c r="N1113" s="158">
        <v>3.5848</v>
      </c>
      <c r="O1113" s="158">
        <v>4.0220000000000002</v>
      </c>
      <c r="P1113" s="158">
        <v>5.3436000000000003</v>
      </c>
      <c r="Q1113" s="158">
        <v>6.6322999999999999</v>
      </c>
      <c r="R1113" s="158">
        <v>3.4403000000000001</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44777</v>
      </c>
      <c r="E1114" s="158">
        <v>345.34989999999999</v>
      </c>
      <c r="F1114" s="158">
        <v>4.9151999999999996</v>
      </c>
      <c r="G1114" s="158">
        <v>6.2423999999999999</v>
      </c>
      <c r="H1114" s="158">
        <v>6.3249000000000004</v>
      </c>
      <c r="I1114" s="158">
        <v>4.9382999999999999</v>
      </c>
      <c r="J1114" s="158">
        <v>4.6736000000000004</v>
      </c>
      <c r="K1114" s="158">
        <v>4.5568</v>
      </c>
      <c r="L1114" s="158">
        <v>4.0789999999999997</v>
      </c>
      <c r="M1114" s="158">
        <v>3.8851</v>
      </c>
      <c r="N1114" s="158">
        <v>3.7199</v>
      </c>
      <c r="O1114" s="158">
        <v>4.0669000000000004</v>
      </c>
      <c r="P1114" s="158">
        <v>5.3228</v>
      </c>
      <c r="Q1114" s="158">
        <v>6.9832999999999998</v>
      </c>
      <c r="R1114" s="158">
        <v>3.4544999999999999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44777</v>
      </c>
      <c r="E1115" s="158">
        <v>348.21899999999999</v>
      </c>
      <c r="F1115" s="158">
        <v>5.032</v>
      </c>
      <c r="G1115" s="158">
        <v>6.3589000000000002</v>
      </c>
      <c r="H1115" s="158">
        <v>6.4438000000000004</v>
      </c>
      <c r="I1115" s="158">
        <v>5.0560999999999998</v>
      </c>
      <c r="J1115" s="158">
        <v>4.7920999999999996</v>
      </c>
      <c r="K1115" s="158">
        <v>4.6761999999999997</v>
      </c>
      <c r="L1115" s="158">
        <v>4.1993999999999998</v>
      </c>
      <c r="M1115" s="158">
        <v>4.0048000000000004</v>
      </c>
      <c r="N1115" s="158">
        <v>3.8376999999999999</v>
      </c>
      <c r="O1115" s="158">
        <v>4.1773999999999996</v>
      </c>
      <c r="P1115" s="158">
        <v>5.4275000000000002</v>
      </c>
      <c r="Q1115" s="158">
        <v>6.8742999999999999</v>
      </c>
      <c r="R1115" s="158">
        <v>3.5697999999999999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44777</v>
      </c>
      <c r="E1116" s="158">
        <v>575.1164</v>
      </c>
      <c r="F1116" s="158">
        <v>4.9128999999999996</v>
      </c>
      <c r="G1116" s="158">
        <v>6.2419000000000002</v>
      </c>
      <c r="H1116" s="158">
        <v>6.3251999999999997</v>
      </c>
      <c r="I1116" s="158">
        <v>4.9379</v>
      </c>
      <c r="J1116" s="158">
        <v>4.6736000000000004</v>
      </c>
      <c r="K1116" s="158">
        <v>4.5568</v>
      </c>
      <c r="L1116" s="158">
        <v>4.0791000000000004</v>
      </c>
      <c r="M1116" s="158">
        <v>3.8852000000000002</v>
      </c>
      <c r="N1116" s="158">
        <v>3.72</v>
      </c>
      <c r="O1116" s="158">
        <v>4.0669000000000004</v>
      </c>
      <c r="P1116" s="158">
        <v>5.3231000000000002</v>
      </c>
      <c r="Q1116" s="158">
        <v>6.7363</v>
      </c>
      <c r="R1116" s="158">
        <v>3.4546000000000001</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44777</v>
      </c>
      <c r="E1117" s="158">
        <v>560.42930000000001</v>
      </c>
      <c r="F1117" s="158">
        <v>4.9114000000000004</v>
      </c>
      <c r="G1117" s="158">
        <v>6.2404000000000002</v>
      </c>
      <c r="H1117" s="158">
        <v>6.3250999999999999</v>
      </c>
      <c r="I1117" s="158">
        <v>4.9377000000000004</v>
      </c>
      <c r="J1117" s="158">
        <v>4.6737000000000002</v>
      </c>
      <c r="K1117" s="158">
        <v>4.5568</v>
      </c>
      <c r="L1117" s="158">
        <v>4.0791000000000004</v>
      </c>
      <c r="M1117" s="158">
        <v>3.8852000000000002</v>
      </c>
      <c r="N1117" s="158">
        <v>3.72</v>
      </c>
      <c r="O1117" s="158">
        <v>4.0669000000000004</v>
      </c>
      <c r="P1117" s="158">
        <v>5.3231000000000002</v>
      </c>
      <c r="Q1117" s="158">
        <v>7.0930999999999997</v>
      </c>
      <c r="R1117" s="158">
        <v>3.4546000000000001</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44777</v>
      </c>
      <c r="E1118" s="158">
        <v>2399.3172</v>
      </c>
      <c r="F1118" s="158">
        <v>4.6662999999999997</v>
      </c>
      <c r="G1118" s="158">
        <v>6.1577000000000002</v>
      </c>
      <c r="H1118" s="158">
        <v>6.1852</v>
      </c>
      <c r="I1118" s="158">
        <v>4.9980000000000002</v>
      </c>
      <c r="J1118" s="158">
        <v>4.7698999999999998</v>
      </c>
      <c r="K1118" s="158">
        <v>4.6631999999999998</v>
      </c>
      <c r="L1118" s="158">
        <v>4.1802999999999999</v>
      </c>
      <c r="M1118" s="158">
        <v>3.9956</v>
      </c>
      <c r="N1118" s="158">
        <v>3.8271000000000002</v>
      </c>
      <c r="O1118" s="158">
        <v>4.1436000000000002</v>
      </c>
      <c r="P1118" s="158">
        <v>5.3944000000000001</v>
      </c>
      <c r="Q1118" s="158">
        <v>6.8273000000000001</v>
      </c>
      <c r="R1118" s="158">
        <v>3.5581</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44777</v>
      </c>
      <c r="E1119" s="158">
        <v>2384.3762999999999</v>
      </c>
      <c r="F1119" s="158">
        <v>4.5945</v>
      </c>
      <c r="G1119" s="158">
        <v>6.0869</v>
      </c>
      <c r="H1119" s="158">
        <v>6.1143999999999998</v>
      </c>
      <c r="I1119" s="158">
        <v>4.9272</v>
      </c>
      <c r="J1119" s="158">
        <v>4.6990999999999996</v>
      </c>
      <c r="K1119" s="158">
        <v>4.5918000000000001</v>
      </c>
      <c r="L1119" s="158">
        <v>4.1085000000000003</v>
      </c>
      <c r="M1119" s="158">
        <v>3.9226999999999999</v>
      </c>
      <c r="N1119" s="158">
        <v>3.7536</v>
      </c>
      <c r="O1119" s="158">
        <v>4.0746000000000002</v>
      </c>
      <c r="P1119" s="158">
        <v>5.3296000000000001</v>
      </c>
      <c r="Q1119" s="158">
        <v>7.0087999999999999</v>
      </c>
      <c r="R1119" s="158">
        <v>3.4845999999999999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44777</v>
      </c>
      <c r="E1120" s="158">
        <v>2215.2694999999999</v>
      </c>
      <c r="F1120" s="158">
        <v>4.0964999999999998</v>
      </c>
      <c r="G1120" s="158">
        <v>5.5869999999999997</v>
      </c>
      <c r="H1120" s="158">
        <v>5.6142000000000003</v>
      </c>
      <c r="I1120" s="158">
        <v>4.4264000000000001</v>
      </c>
      <c r="J1120" s="158">
        <v>4.1973000000000003</v>
      </c>
      <c r="K1120" s="158">
        <v>4.0865999999999998</v>
      </c>
      <c r="L1120" s="158">
        <v>3.5989</v>
      </c>
      <c r="M1120" s="158">
        <v>3.4087999999999998</v>
      </c>
      <c r="N1120" s="158">
        <v>3.2360000000000002</v>
      </c>
      <c r="O1120" s="158">
        <v>3.5735999999999999</v>
      </c>
      <c r="P1120" s="158">
        <v>4.7944000000000004</v>
      </c>
      <c r="Q1120" s="158">
        <v>6.6048999999999998</v>
      </c>
      <c r="R1120" s="158">
        <v>2.9683999999999999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44777</v>
      </c>
      <c r="E1121" s="158">
        <v>2486.0223999999998</v>
      </c>
      <c r="F1121" s="158">
        <v>5.2041000000000004</v>
      </c>
      <c r="G1121" s="158">
        <v>6.1372999999999998</v>
      </c>
      <c r="H1121" s="158">
        <v>6.2335000000000003</v>
      </c>
      <c r="I1121" s="158">
        <v>4.9488000000000003</v>
      </c>
      <c r="J1121" s="158">
        <v>4.7508999999999997</v>
      </c>
      <c r="K1121" s="158">
        <v>4.7069999999999999</v>
      </c>
      <c r="L1121" s="158">
        <v>4.2004000000000001</v>
      </c>
      <c r="M1121" s="158">
        <v>4.0382999999999996</v>
      </c>
      <c r="N1121" s="158">
        <v>3.8616999999999999</v>
      </c>
      <c r="O1121" s="158">
        <v>4.0712999999999999</v>
      </c>
      <c r="P1121" s="158">
        <v>5.3356000000000003</v>
      </c>
      <c r="Q1121" s="158">
        <v>6.8009000000000004</v>
      </c>
      <c r="R1121" s="158">
        <v>3.5491999999999999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44777</v>
      </c>
      <c r="E1122" s="158">
        <v>2464.7116999999998</v>
      </c>
      <c r="F1122" s="158">
        <v>5.1261000000000001</v>
      </c>
      <c r="G1122" s="158">
        <v>6.0644</v>
      </c>
      <c r="H1122" s="158">
        <v>6.1611000000000002</v>
      </c>
      <c r="I1122" s="158">
        <v>4.8846999999999996</v>
      </c>
      <c r="J1122" s="158">
        <v>4.6875</v>
      </c>
      <c r="K1122" s="158">
        <v>4.6596000000000002</v>
      </c>
      <c r="L1122" s="158">
        <v>4.1485000000000003</v>
      </c>
      <c r="M1122" s="158">
        <v>3.9767999999999999</v>
      </c>
      <c r="N1122" s="158">
        <v>3.7968999999999999</v>
      </c>
      <c r="O1122" s="158">
        <v>3.9935999999999998</v>
      </c>
      <c r="P1122" s="158">
        <v>5.2507000000000001</v>
      </c>
      <c r="Q1122" s="158">
        <v>6.6261000000000001</v>
      </c>
      <c r="R1122" s="158">
        <v>3.4763000000000002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44777</v>
      </c>
      <c r="E1123" s="158">
        <v>2467.2431000000001</v>
      </c>
      <c r="F1123" s="158">
        <v>4.9447999999999999</v>
      </c>
      <c r="G1123" s="158">
        <v>5.9653</v>
      </c>
      <c r="H1123" s="158">
        <v>6.1173999999999999</v>
      </c>
      <c r="I1123" s="158">
        <v>4.8973000000000004</v>
      </c>
      <c r="J1123" s="158">
        <v>4.7248000000000001</v>
      </c>
      <c r="K1123" s="158">
        <v>4.6452999999999998</v>
      </c>
      <c r="L1123" s="158">
        <v>4.1222000000000003</v>
      </c>
      <c r="M1123" s="158">
        <v>3.9382000000000001</v>
      </c>
      <c r="N1123" s="158">
        <v>3.7778999999999998</v>
      </c>
      <c r="O1123" s="158">
        <v>4.0519999999999996</v>
      </c>
      <c r="P1123" s="158">
        <v>5.3070000000000004</v>
      </c>
      <c r="Q1123" s="158">
        <v>6.9177</v>
      </c>
      <c r="R1123" s="158">
        <v>3.5099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44777</v>
      </c>
      <c r="E1124" s="158">
        <v>2490.0702999999999</v>
      </c>
      <c r="F1124" s="158">
        <v>5.0240999999999998</v>
      </c>
      <c r="G1124" s="158">
        <v>6.0437000000000003</v>
      </c>
      <c r="H1124" s="158">
        <v>6.1947999999999999</v>
      </c>
      <c r="I1124" s="158">
        <v>4.9747000000000003</v>
      </c>
      <c r="J1124" s="158">
        <v>4.8022999999999998</v>
      </c>
      <c r="K1124" s="158">
        <v>4.7319000000000004</v>
      </c>
      <c r="L1124" s="158">
        <v>4.2169999999999996</v>
      </c>
      <c r="M1124" s="158">
        <v>4.0362999999999998</v>
      </c>
      <c r="N1124" s="158">
        <v>3.8780999999999999</v>
      </c>
      <c r="O1124" s="158">
        <v>4.1547999999999998</v>
      </c>
      <c r="P1124" s="158">
        <v>5.4112</v>
      </c>
      <c r="Q1124" s="158">
        <v>6.8689999999999998</v>
      </c>
      <c r="R1124" s="158">
        <v>3.6116999999999999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44777</v>
      </c>
      <c r="E1125" s="158">
        <v>3631.3991999999998</v>
      </c>
      <c r="F1125" s="158">
        <v>4.9469000000000003</v>
      </c>
      <c r="G1125" s="158">
        <v>5.9665999999999997</v>
      </c>
      <c r="H1125" s="158">
        <v>6.1180000000000003</v>
      </c>
      <c r="I1125" s="158">
        <v>4.8978000000000002</v>
      </c>
      <c r="J1125" s="158">
        <v>4.7251000000000003</v>
      </c>
      <c r="K1125" s="158">
        <v>4.6828000000000003</v>
      </c>
      <c r="L1125" s="158">
        <v>4.1710000000000003</v>
      </c>
      <c r="M1125" s="158">
        <v>3.9708000000000001</v>
      </c>
      <c r="N1125" s="158">
        <v>3.8025000000000002</v>
      </c>
      <c r="O1125" s="158">
        <v>4.0602</v>
      </c>
      <c r="P1125" s="158">
        <v>5.3120000000000003</v>
      </c>
      <c r="Q1125" s="158">
        <v>6.5041000000000002</v>
      </c>
      <c r="R1125" s="158">
        <v>3.5222000000000002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44777</v>
      </c>
      <c r="E1129" s="158">
        <v>2587.3778000000002</v>
      </c>
      <c r="F1129" s="158">
        <v>4.4541000000000004</v>
      </c>
      <c r="G1129" s="158">
        <v>5.6910999999999996</v>
      </c>
      <c r="H1129" s="158">
        <v>6.0044000000000004</v>
      </c>
      <c r="I1129" s="158">
        <v>5.0164999999999997</v>
      </c>
      <c r="J1129" s="158">
        <v>4.7826000000000004</v>
      </c>
      <c r="K1129" s="158">
        <v>4.5854999999999997</v>
      </c>
      <c r="L1129" s="158">
        <v>4.0792000000000002</v>
      </c>
      <c r="M1129" s="158">
        <v>3.8828999999999998</v>
      </c>
      <c r="N1129" s="158">
        <v>3.7324999999999999</v>
      </c>
      <c r="O1129" s="158">
        <v>3.8399000000000001</v>
      </c>
      <c r="P1129" s="158">
        <v>5.1378000000000004</v>
      </c>
      <c r="Q1129" s="158">
        <v>6.6337000000000002</v>
      </c>
      <c r="R1129" s="158">
        <v>3.4558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44777</v>
      </c>
      <c r="E1130" s="158">
        <v>2578.2357000000002</v>
      </c>
      <c r="F1130" s="158">
        <v>4.4260000000000002</v>
      </c>
      <c r="G1130" s="158">
        <v>5.6620999999999997</v>
      </c>
      <c r="H1130" s="158">
        <v>5.9752000000000001</v>
      </c>
      <c r="I1130" s="158">
        <v>4.9877000000000002</v>
      </c>
      <c r="J1130" s="158">
        <v>4.7521000000000004</v>
      </c>
      <c r="K1130" s="158">
        <v>4.5507999999999997</v>
      </c>
      <c r="L1130" s="158">
        <v>4.0439999999999996</v>
      </c>
      <c r="M1130" s="158">
        <v>3.8460999999999999</v>
      </c>
      <c r="N1130" s="158">
        <v>3.6977000000000002</v>
      </c>
      <c r="O1130" s="158">
        <v>3.8119000000000001</v>
      </c>
      <c r="P1130" s="158">
        <v>5.1037999999999997</v>
      </c>
      <c r="Q1130" s="158">
        <v>6.9337</v>
      </c>
      <c r="R1130" s="158">
        <v>3.4243000000000001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44777</v>
      </c>
      <c r="E1131" s="158">
        <v>3088.1646999999998</v>
      </c>
      <c r="F1131" s="158">
        <v>4.8784999999999998</v>
      </c>
      <c r="G1131" s="158">
        <v>5.7721</v>
      </c>
      <c r="H1131" s="158">
        <v>5.9757999999999996</v>
      </c>
      <c r="I1131" s="158">
        <v>5.0293999999999999</v>
      </c>
      <c r="J1131" s="158">
        <v>4.8262</v>
      </c>
      <c r="K1131" s="158">
        <v>4.6566000000000001</v>
      </c>
      <c r="L1131" s="158">
        <v>4.1608999999999998</v>
      </c>
      <c r="M1131" s="158">
        <v>3.9765999999999999</v>
      </c>
      <c r="N1131" s="158">
        <v>3.8119999999999998</v>
      </c>
      <c r="O1131" s="158">
        <v>4.0936000000000003</v>
      </c>
      <c r="P1131" s="158">
        <v>5.3528000000000002</v>
      </c>
      <c r="Q1131" s="158">
        <v>6.7919999999999998</v>
      </c>
      <c r="R1131" s="158">
        <v>3.5415000000000001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44777</v>
      </c>
      <c r="E1132" s="158">
        <v>3061.8910000000001</v>
      </c>
      <c r="F1132" s="158">
        <v>4.7880000000000003</v>
      </c>
      <c r="G1132" s="158">
        <v>5.6821000000000002</v>
      </c>
      <c r="H1132" s="158">
        <v>5.8856000000000002</v>
      </c>
      <c r="I1132" s="158">
        <v>4.9391999999999996</v>
      </c>
      <c r="J1132" s="158">
        <v>4.7359</v>
      </c>
      <c r="K1132" s="158">
        <v>4.5655999999999999</v>
      </c>
      <c r="L1132" s="158">
        <v>4.0811999999999999</v>
      </c>
      <c r="M1132" s="158">
        <v>3.8938000000000001</v>
      </c>
      <c r="N1132" s="158">
        <v>3.7216999999999998</v>
      </c>
      <c r="O1132" s="158">
        <v>4.0019999999999998</v>
      </c>
      <c r="P1132" s="158">
        <v>5.2541000000000002</v>
      </c>
      <c r="Q1132" s="158">
        <v>6.9263000000000003</v>
      </c>
      <c r="R1132" s="158">
        <v>3.4527999999999999</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44777</v>
      </c>
      <c r="E1133" s="158">
        <v>1156.71956985424</v>
      </c>
      <c r="F1133" s="158">
        <v>3.87</v>
      </c>
      <c r="G1133" s="158">
        <v>3.8816000000000002</v>
      </c>
      <c r="H1133" s="158">
        <v>4.1101000000000001</v>
      </c>
      <c r="I1133" s="158">
        <v>4.3129</v>
      </c>
      <c r="J1133" s="158">
        <v>4.7306999999999997</v>
      </c>
      <c r="K1133" s="158">
        <v>4.0984999999999996</v>
      </c>
      <c r="L1133" s="158">
        <v>3.5165000000000002</v>
      </c>
      <c r="M1133" s="158">
        <v>3.3336000000000001</v>
      </c>
      <c r="N1133" s="158">
        <v>3.1564999999999999</v>
      </c>
      <c r="O1133" s="158">
        <v>2.9458000000000002</v>
      </c>
      <c r="P1133" s="158"/>
      <c r="Q1133" s="158">
        <v>3.3683999999999998</v>
      </c>
      <c r="R1133" s="158">
        <v>2.88</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44777</v>
      </c>
      <c r="E1134" s="158">
        <v>2787.4029999999998</v>
      </c>
      <c r="F1134" s="158">
        <v>5.16</v>
      </c>
      <c r="G1134" s="158">
        <v>6.2519999999999998</v>
      </c>
      <c r="H1134" s="158">
        <v>6.2118000000000002</v>
      </c>
      <c r="I1134" s="158">
        <v>4.9508999999999999</v>
      </c>
      <c r="J1134" s="158">
        <v>4.7873000000000001</v>
      </c>
      <c r="K1134" s="158">
        <v>4.6026999999999996</v>
      </c>
      <c r="L1134" s="158">
        <v>4.0792999999999999</v>
      </c>
      <c r="M1134" s="158">
        <v>3.9148999999999998</v>
      </c>
      <c r="N1134" s="158">
        <v>3.7906</v>
      </c>
      <c r="O1134" s="158">
        <v>4.2127999999999997</v>
      </c>
      <c r="P1134" s="158">
        <v>5.4457000000000004</v>
      </c>
      <c r="Q1134" s="158">
        <v>6.7511000000000001</v>
      </c>
      <c r="R1134" s="158">
        <v>3.6133999999999999</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44777</v>
      </c>
      <c r="E1135" s="158">
        <v>2746.6853000000001</v>
      </c>
      <c r="F1135" s="158">
        <v>4.9202000000000004</v>
      </c>
      <c r="G1135" s="158">
        <v>6.0113000000000003</v>
      </c>
      <c r="H1135" s="158">
        <v>5.9715999999999996</v>
      </c>
      <c r="I1135" s="158">
        <v>4.7104999999999997</v>
      </c>
      <c r="J1135" s="158">
        <v>4.5462999999999996</v>
      </c>
      <c r="K1135" s="158">
        <v>4.3598999999999997</v>
      </c>
      <c r="L1135" s="158">
        <v>3.8346</v>
      </c>
      <c r="M1135" s="158">
        <v>3.6680000000000001</v>
      </c>
      <c r="N1135" s="158">
        <v>3.5413000000000001</v>
      </c>
      <c r="O1135" s="158">
        <v>3.9527999999999999</v>
      </c>
      <c r="P1135" s="158">
        <v>5.2369000000000003</v>
      </c>
      <c r="Q1135" s="158">
        <v>6.9257</v>
      </c>
      <c r="R1135" s="158">
        <v>3.3595999999999999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44777</v>
      </c>
      <c r="E1136" s="158">
        <v>2497.9205000000002</v>
      </c>
      <c r="F1136" s="158">
        <v>4.9206000000000003</v>
      </c>
      <c r="G1136" s="158">
        <v>6.0119999999999996</v>
      </c>
      <c r="H1136" s="158">
        <v>5.9717000000000002</v>
      </c>
      <c r="I1136" s="158">
        <v>4.7107000000000001</v>
      </c>
      <c r="J1136" s="158">
        <v>4.5465</v>
      </c>
      <c r="K1136" s="158">
        <v>4.3601000000000001</v>
      </c>
      <c r="L1136" s="158">
        <v>3.8346</v>
      </c>
      <c r="M1136" s="158">
        <v>3.6680999999999999</v>
      </c>
      <c r="N1136" s="158">
        <v>3.5415000000000001</v>
      </c>
      <c r="O1136" s="158">
        <v>3.9527000000000001</v>
      </c>
      <c r="P1136" s="158">
        <v>5.2331000000000003</v>
      </c>
      <c r="Q1136" s="158">
        <v>6.3456999999999999</v>
      </c>
      <c r="R1136" s="158">
        <v>3.3597999999999999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44777</v>
      </c>
      <c r="E1138" s="158">
        <v>4946.4629000000004</v>
      </c>
      <c r="F1138" s="158">
        <v>4.391</v>
      </c>
      <c r="G1138" s="158">
        <v>5.7496999999999998</v>
      </c>
      <c r="H1138" s="158">
        <v>5.5392000000000001</v>
      </c>
      <c r="I1138" s="158">
        <v>4.2489999999999997</v>
      </c>
      <c r="J1138" s="158">
        <v>3.9386000000000001</v>
      </c>
      <c r="K1138" s="158">
        <v>3.8466999999999998</v>
      </c>
      <c r="L1138" s="158">
        <v>3.3671000000000002</v>
      </c>
      <c r="M1138" s="158">
        <v>3.206</v>
      </c>
      <c r="N1138" s="158">
        <v>3.0426000000000002</v>
      </c>
      <c r="O1138" s="158">
        <v>3.4369999999999998</v>
      </c>
      <c r="P1138" s="158">
        <v>4.6742999999999997</v>
      </c>
      <c r="Q1138" s="158">
        <v>6.8052999999999999</v>
      </c>
      <c r="R1138" s="158">
        <v>2.7700999999999998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44777</v>
      </c>
      <c r="E1139" s="158">
        <v>3225.9110999999998</v>
      </c>
      <c r="F1139" s="158">
        <v>5.0458999999999996</v>
      </c>
      <c r="G1139" s="158">
        <v>6.4051999999999998</v>
      </c>
      <c r="H1139" s="158">
        <v>6.1955</v>
      </c>
      <c r="I1139" s="158">
        <v>4.9058999999999999</v>
      </c>
      <c r="J1139" s="158">
        <v>4.5968999999999998</v>
      </c>
      <c r="K1139" s="158">
        <v>4.5106000000000002</v>
      </c>
      <c r="L1139" s="158">
        <v>4.0381</v>
      </c>
      <c r="M1139" s="158">
        <v>3.8818999999999999</v>
      </c>
      <c r="N1139" s="158">
        <v>3.7229999999999999</v>
      </c>
      <c r="O1139" s="158">
        <v>4.1292999999999997</v>
      </c>
      <c r="P1139" s="158">
        <v>5.3803999999999998</v>
      </c>
      <c r="Q1139" s="158">
        <v>7.1622000000000003</v>
      </c>
      <c r="R1139" s="158">
        <v>3.4542999999999999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44777</v>
      </c>
      <c r="E1140" s="158">
        <v>3245.8733000000002</v>
      </c>
      <c r="F1140" s="158">
        <v>5.1250999999999998</v>
      </c>
      <c r="G1140" s="158">
        <v>6.4836</v>
      </c>
      <c r="H1140" s="158">
        <v>6.2725999999999997</v>
      </c>
      <c r="I1140" s="158">
        <v>4.9824999999999999</v>
      </c>
      <c r="J1140" s="158">
        <v>4.673</v>
      </c>
      <c r="K1140" s="158">
        <v>4.5869</v>
      </c>
      <c r="L1140" s="158">
        <v>4.1136999999999997</v>
      </c>
      <c r="M1140" s="158">
        <v>3.9586999999999999</v>
      </c>
      <c r="N1140" s="158">
        <v>3.8010000000000002</v>
      </c>
      <c r="O1140" s="158">
        <v>4.2080000000000002</v>
      </c>
      <c r="P1140" s="158">
        <v>5.4526000000000003</v>
      </c>
      <c r="Q1140" s="158">
        <v>6.9089999999999998</v>
      </c>
      <c r="R1140" s="158">
        <v>3.5343</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44777</v>
      </c>
      <c r="E1141" s="158">
        <v>4210.8828999999996</v>
      </c>
      <c r="F1141" s="158">
        <v>4.8000999999999996</v>
      </c>
      <c r="G1141" s="158">
        <v>5.9489000000000001</v>
      </c>
      <c r="H1141" s="158">
        <v>6.0994999999999999</v>
      </c>
      <c r="I1141" s="158">
        <v>4.8536000000000001</v>
      </c>
      <c r="J1141" s="158">
        <v>4.5789999999999997</v>
      </c>
      <c r="K1141" s="158">
        <v>4.4874000000000001</v>
      </c>
      <c r="L1141" s="158">
        <v>4.0190999999999999</v>
      </c>
      <c r="M1141" s="158">
        <v>3.8323999999999998</v>
      </c>
      <c r="N1141" s="158">
        <v>3.6760000000000002</v>
      </c>
      <c r="O1141" s="158">
        <v>3.9569999999999999</v>
      </c>
      <c r="P1141" s="158">
        <v>5.1811999999999996</v>
      </c>
      <c r="Q1141" s="158">
        <v>6.8136000000000001</v>
      </c>
      <c r="R1141" s="158">
        <v>3.3965999999999998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44777</v>
      </c>
      <c r="E1142" s="158">
        <v>4245.7638999999999</v>
      </c>
      <c r="F1142" s="158">
        <v>4.9008000000000003</v>
      </c>
      <c r="G1142" s="158">
        <v>6.0488999999999997</v>
      </c>
      <c r="H1142" s="158">
        <v>6.1993999999999998</v>
      </c>
      <c r="I1142" s="158">
        <v>4.9535999999999998</v>
      </c>
      <c r="J1142" s="158">
        <v>4.6795999999999998</v>
      </c>
      <c r="K1142" s="158">
        <v>4.5887000000000002</v>
      </c>
      <c r="L1142" s="158">
        <v>4.1212</v>
      </c>
      <c r="M1142" s="158">
        <v>3.9354</v>
      </c>
      <c r="N1142" s="158">
        <v>3.7797999999999998</v>
      </c>
      <c r="O1142" s="158">
        <v>4.0609999999999999</v>
      </c>
      <c r="P1142" s="158">
        <v>5.2865000000000002</v>
      </c>
      <c r="Q1142" s="158">
        <v>6.7651000000000003</v>
      </c>
      <c r="R1142" s="158">
        <v>3.4998999999999998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44777</v>
      </c>
      <c r="E1143" s="158">
        <v>2137.5636</v>
      </c>
      <c r="F1143" s="158">
        <v>4.7732000000000001</v>
      </c>
      <c r="G1143" s="158">
        <v>5.8295000000000003</v>
      </c>
      <c r="H1143" s="158">
        <v>6.0590999999999999</v>
      </c>
      <c r="I1143" s="158">
        <v>4.8739999999999997</v>
      </c>
      <c r="J1143" s="158">
        <v>4.6539000000000001</v>
      </c>
      <c r="K1143" s="158">
        <v>4.5433000000000003</v>
      </c>
      <c r="L1143" s="158">
        <v>4.0468999999999999</v>
      </c>
      <c r="M1143" s="158">
        <v>3.8791000000000002</v>
      </c>
      <c r="N1143" s="158">
        <v>3.7168000000000001</v>
      </c>
      <c r="O1143" s="158">
        <v>3.9761000000000002</v>
      </c>
      <c r="P1143" s="158">
        <v>5.2647000000000004</v>
      </c>
      <c r="Q1143" s="158">
        <v>4.2656000000000001</v>
      </c>
      <c r="R1143" s="158">
        <v>3.4411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44777</v>
      </c>
      <c r="E1144" s="158">
        <v>2151.2979</v>
      </c>
      <c r="F1144" s="158">
        <v>4.8716999999999997</v>
      </c>
      <c r="G1144" s="158">
        <v>5.9269999999999996</v>
      </c>
      <c r="H1144" s="158">
        <v>6.1570999999999998</v>
      </c>
      <c r="I1144" s="158">
        <v>4.9718999999999998</v>
      </c>
      <c r="J1144" s="158">
        <v>4.7519</v>
      </c>
      <c r="K1144" s="158">
        <v>4.6414</v>
      </c>
      <c r="L1144" s="158">
        <v>4.1481000000000003</v>
      </c>
      <c r="M1144" s="158">
        <v>3.9819</v>
      </c>
      <c r="N1144" s="158">
        <v>3.8193999999999999</v>
      </c>
      <c r="O1144" s="158">
        <v>4.0792999999999999</v>
      </c>
      <c r="P1144" s="158">
        <v>5.3533999999999997</v>
      </c>
      <c r="Q1144" s="158">
        <v>6.7873999999999999</v>
      </c>
      <c r="R1144" s="158">
        <v>3.5430000000000001</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44777</v>
      </c>
      <c r="E1145" s="158">
        <v>3090.9409000000001</v>
      </c>
      <c r="F1145" s="158">
        <v>3.9788000000000001</v>
      </c>
      <c r="G1145" s="158">
        <v>5.0342000000000002</v>
      </c>
      <c r="H1145" s="158">
        <v>5.2637</v>
      </c>
      <c r="I1145" s="158">
        <v>4.0781000000000001</v>
      </c>
      <c r="J1145" s="158">
        <v>3.8563999999999998</v>
      </c>
      <c r="K1145" s="158">
        <v>3.7397</v>
      </c>
      <c r="L1145" s="158">
        <v>3.2389999999999999</v>
      </c>
      <c r="M1145" s="158">
        <v>3.0653000000000001</v>
      </c>
      <c r="N1145" s="158">
        <v>2.8965999999999998</v>
      </c>
      <c r="O1145" s="158">
        <v>3.1551999999999998</v>
      </c>
      <c r="P1145" s="158">
        <v>4.4073000000000002</v>
      </c>
      <c r="Q1145" s="158">
        <v>5.9019000000000004</v>
      </c>
      <c r="R1145" s="158">
        <v>2.6230000000000002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44777</v>
      </c>
      <c r="E1146" s="158">
        <v>317.59320000000002</v>
      </c>
      <c r="F1146" s="158">
        <v>4.7586000000000004</v>
      </c>
      <c r="G1146" s="158">
        <v>6.0597000000000003</v>
      </c>
      <c r="H1146" s="158">
        <v>6.0620000000000003</v>
      </c>
      <c r="I1146" s="158">
        <v>4.8680000000000003</v>
      </c>
      <c r="J1146" s="158">
        <v>4.6045999999999996</v>
      </c>
      <c r="K1146" s="158">
        <v>4.4856999999999996</v>
      </c>
      <c r="L1146" s="158">
        <v>4.0027999999999997</v>
      </c>
      <c r="M1146" s="158">
        <v>3.8165</v>
      </c>
      <c r="N1146" s="158">
        <v>3.6637</v>
      </c>
      <c r="O1146" s="158">
        <v>4.0308999999999999</v>
      </c>
      <c r="P1146" s="158">
        <v>5.2755000000000001</v>
      </c>
      <c r="Q1146" s="158">
        <v>7.1544999999999996</v>
      </c>
      <c r="R1146" s="158">
        <v>3.4195000000000002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44777</v>
      </c>
      <c r="E1147" s="158">
        <v>319.83530000000002</v>
      </c>
      <c r="F1147" s="158">
        <v>4.8394000000000004</v>
      </c>
      <c r="G1147" s="158">
        <v>6.1504000000000003</v>
      </c>
      <c r="H1147" s="158">
        <v>6.1519000000000004</v>
      </c>
      <c r="I1147" s="158">
        <v>4.9581999999999997</v>
      </c>
      <c r="J1147" s="158">
        <v>4.6950000000000003</v>
      </c>
      <c r="K1147" s="158">
        <v>4.5766999999999998</v>
      </c>
      <c r="L1147" s="158">
        <v>4.0945</v>
      </c>
      <c r="M1147" s="158">
        <v>3.9190999999999998</v>
      </c>
      <c r="N1147" s="158">
        <v>3.7724000000000002</v>
      </c>
      <c r="O1147" s="158">
        <v>4.141</v>
      </c>
      <c r="P1147" s="158">
        <v>5.3715999999999999</v>
      </c>
      <c r="Q1147" s="158">
        <v>6.8158000000000003</v>
      </c>
      <c r="R1147" s="158">
        <v>3.5358000000000001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44777</v>
      </c>
      <c r="E1148" s="158">
        <v>2305.8971000000001</v>
      </c>
      <c r="F1148" s="158">
        <v>4.7382</v>
      </c>
      <c r="G1148" s="158">
        <v>6.3856000000000002</v>
      </c>
      <c r="H1148" s="158">
        <v>6.3605999999999998</v>
      </c>
      <c r="I1148" s="158">
        <v>4.9260000000000002</v>
      </c>
      <c r="J1148" s="158">
        <v>4.7184999999999997</v>
      </c>
      <c r="K1148" s="158">
        <v>4.6063000000000001</v>
      </c>
      <c r="L1148" s="158">
        <v>4.1102999999999996</v>
      </c>
      <c r="M1148" s="158">
        <v>3.9430999999999998</v>
      </c>
      <c r="N1148" s="158">
        <v>3.7791000000000001</v>
      </c>
      <c r="O1148" s="158">
        <v>4.2081</v>
      </c>
      <c r="P1148" s="158">
        <v>5.3959000000000001</v>
      </c>
      <c r="Q1148" s="158">
        <v>7.1612999999999998</v>
      </c>
      <c r="R1148" s="158">
        <v>3.5834999999999999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44777</v>
      </c>
      <c r="E1149" s="158">
        <v>2325.0120000000002</v>
      </c>
      <c r="F1149" s="158">
        <v>4.7762000000000002</v>
      </c>
      <c r="G1149" s="158">
        <v>6.4253</v>
      </c>
      <c r="H1149" s="158">
        <v>6.4004000000000003</v>
      </c>
      <c r="I1149" s="158">
        <v>4.9660000000000002</v>
      </c>
      <c r="J1149" s="158">
        <v>4.7586000000000004</v>
      </c>
      <c r="K1149" s="158">
        <v>4.6467000000000001</v>
      </c>
      <c r="L1149" s="158">
        <v>4.1512000000000002</v>
      </c>
      <c r="M1149" s="158">
        <v>3.9843999999999999</v>
      </c>
      <c r="N1149" s="158">
        <v>3.8207</v>
      </c>
      <c r="O1149" s="158">
        <v>4.2550999999999997</v>
      </c>
      <c r="P1149" s="158">
        <v>5.4737999999999998</v>
      </c>
      <c r="Q1149" s="158">
        <v>6.835</v>
      </c>
      <c r="R1149" s="158">
        <v>3.625</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44777</v>
      </c>
      <c r="E1150" s="158">
        <v>2609.1790999999998</v>
      </c>
      <c r="F1150" s="158">
        <v>5.2313000000000001</v>
      </c>
      <c r="G1150" s="158">
        <v>6.1456999999999997</v>
      </c>
      <c r="H1150" s="158">
        <v>6.2447999999999997</v>
      </c>
      <c r="I1150" s="158">
        <v>4.9795999999999996</v>
      </c>
      <c r="J1150" s="158">
        <v>4.7500999999999998</v>
      </c>
      <c r="K1150" s="158">
        <v>4.6368999999999998</v>
      </c>
      <c r="L1150" s="158">
        <v>4.1543999999999999</v>
      </c>
      <c r="M1150" s="158">
        <v>3.9416000000000002</v>
      </c>
      <c r="N1150" s="158">
        <v>3.7835000000000001</v>
      </c>
      <c r="O1150" s="158">
        <v>3.9992000000000001</v>
      </c>
      <c r="P1150" s="158">
        <v>5.2427999999999999</v>
      </c>
      <c r="Q1150" s="158">
        <v>6.7297000000000002</v>
      </c>
      <c r="R1150" s="158">
        <v>3.5007999999999999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44777</v>
      </c>
      <c r="E1151" s="158">
        <v>2593.9153999999999</v>
      </c>
      <c r="F1151" s="158">
        <v>5.1311999999999998</v>
      </c>
      <c r="G1151" s="158">
        <v>6.0457000000000001</v>
      </c>
      <c r="H1151" s="158">
        <v>6.1448</v>
      </c>
      <c r="I1151" s="158">
        <v>4.8792999999999997</v>
      </c>
      <c r="J1151" s="158">
        <v>4.6632999999999996</v>
      </c>
      <c r="K1151" s="158">
        <v>4.5603999999999996</v>
      </c>
      <c r="L1151" s="158">
        <v>4.0800999999999998</v>
      </c>
      <c r="M1151" s="158">
        <v>3.8696000000000002</v>
      </c>
      <c r="N1151" s="158">
        <v>3.7161</v>
      </c>
      <c r="O1151" s="158">
        <v>3.9411999999999998</v>
      </c>
      <c r="P1151" s="158">
        <v>5.1763000000000003</v>
      </c>
      <c r="Q1151" s="158">
        <v>5.3307000000000002</v>
      </c>
      <c r="R1151" s="158">
        <v>3.4413</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44777</v>
      </c>
      <c r="E1152" s="158">
        <v>1664.6575</v>
      </c>
      <c r="F1152" s="158">
        <v>5.2104999999999997</v>
      </c>
      <c r="G1152" s="158">
        <v>5.5835999999999997</v>
      </c>
      <c r="H1152" s="158">
        <v>5.8007</v>
      </c>
      <c r="I1152" s="158">
        <v>4.9173</v>
      </c>
      <c r="J1152" s="158">
        <v>4.7066999999999997</v>
      </c>
      <c r="K1152" s="158">
        <v>4.4936999999999996</v>
      </c>
      <c r="L1152" s="158">
        <v>4.0034999999999998</v>
      </c>
      <c r="M1152" s="158">
        <v>3.7831000000000001</v>
      </c>
      <c r="N1152" s="158">
        <v>3.6337999999999999</v>
      </c>
      <c r="O1152" s="158">
        <v>3.6408999999999998</v>
      </c>
      <c r="P1152" s="158">
        <v>4.8335999999999997</v>
      </c>
      <c r="Q1152" s="158">
        <v>6.0094000000000003</v>
      </c>
      <c r="R1152" s="158">
        <v>3.2656000000000001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44777</v>
      </c>
      <c r="E1153" s="158">
        <v>1657.4029</v>
      </c>
      <c r="F1153" s="158">
        <v>5.1605999999999996</v>
      </c>
      <c r="G1153" s="158">
        <v>5.5338000000000003</v>
      </c>
      <c r="H1153" s="158">
        <v>5.7507000000000001</v>
      </c>
      <c r="I1153" s="158">
        <v>4.8672000000000004</v>
      </c>
      <c r="J1153" s="158">
        <v>4.6565000000000003</v>
      </c>
      <c r="K1153" s="158">
        <v>4.4432999999999998</v>
      </c>
      <c r="L1153" s="158">
        <v>3.9525999999999999</v>
      </c>
      <c r="M1153" s="158">
        <v>3.7317</v>
      </c>
      <c r="N1153" s="158">
        <v>3.5821000000000001</v>
      </c>
      <c r="O1153" s="158">
        <v>3.5891999999999999</v>
      </c>
      <c r="P1153" s="158">
        <v>4.7812000000000001</v>
      </c>
      <c r="Q1153" s="158">
        <v>5.9564000000000004</v>
      </c>
      <c r="R1153" s="158">
        <v>3.2141999999999999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44777</v>
      </c>
      <c r="E1154" s="158">
        <v>2098.4261999999999</v>
      </c>
      <c r="F1154" s="158">
        <v>4.6708999999999996</v>
      </c>
      <c r="G1154" s="158">
        <v>5.1375000000000002</v>
      </c>
      <c r="H1154" s="158">
        <v>5.2736999999999998</v>
      </c>
      <c r="I1154" s="158">
        <v>4.7972999999999999</v>
      </c>
      <c r="J1154" s="158">
        <v>4.6143000000000001</v>
      </c>
      <c r="K1154" s="158">
        <v>4.3169000000000004</v>
      </c>
      <c r="L1154" s="158">
        <v>3.8719000000000001</v>
      </c>
      <c r="M1154" s="158">
        <v>3.6796000000000002</v>
      </c>
      <c r="N1154" s="158">
        <v>3.5312999999999999</v>
      </c>
      <c r="O1154" s="158">
        <v>3.9182999999999999</v>
      </c>
      <c r="P1154" s="158">
        <v>5.2347999999999999</v>
      </c>
      <c r="Q1154" s="158">
        <v>6.7893999999999997</v>
      </c>
      <c r="R1154" s="158">
        <v>3.3727</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44777</v>
      </c>
      <c r="E1159" s="158">
        <v>2079.0243999999998</v>
      </c>
      <c r="F1159" s="158">
        <v>4.5721999999999996</v>
      </c>
      <c r="G1159" s="158">
        <v>5.0361000000000002</v>
      </c>
      <c r="H1159" s="158">
        <v>5.1731999999999996</v>
      </c>
      <c r="I1159" s="158">
        <v>4.6966999999999999</v>
      </c>
      <c r="J1159" s="158">
        <v>4.5137999999999998</v>
      </c>
      <c r="K1159" s="158">
        <v>4.2159000000000004</v>
      </c>
      <c r="L1159" s="158">
        <v>3.7713000000000001</v>
      </c>
      <c r="M1159" s="158">
        <v>3.5949</v>
      </c>
      <c r="N1159" s="158">
        <v>3.4418000000000002</v>
      </c>
      <c r="O1159" s="158">
        <v>3.819</v>
      </c>
      <c r="P1159" s="158">
        <v>5.1322999999999999</v>
      </c>
      <c r="Q1159" s="158">
        <v>7.0228000000000002</v>
      </c>
      <c r="R1159" s="158">
        <v>3.2761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44777</v>
      </c>
      <c r="E1160" s="158">
        <v>2946.9740000000002</v>
      </c>
      <c r="F1160" s="158">
        <v>4.8632</v>
      </c>
      <c r="G1160" s="158">
        <v>5.8505000000000003</v>
      </c>
      <c r="H1160" s="158">
        <v>6.0750999999999999</v>
      </c>
      <c r="I1160" s="158">
        <v>4.9347000000000003</v>
      </c>
      <c r="J1160" s="158">
        <v>4.6784999999999997</v>
      </c>
      <c r="K1160" s="158">
        <v>4.5354999999999999</v>
      </c>
      <c r="L1160" s="158">
        <v>4.0716000000000001</v>
      </c>
      <c r="M1160" s="158">
        <v>3.8744999999999998</v>
      </c>
      <c r="N1160" s="158">
        <v>3.7183999999999999</v>
      </c>
      <c r="O1160" s="158">
        <v>3.9660000000000002</v>
      </c>
      <c r="P1160" s="158">
        <v>5.2336999999999998</v>
      </c>
      <c r="Q1160" s="158">
        <v>7.1154999999999999</v>
      </c>
      <c r="R1160" s="158">
        <v>3.4518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44777</v>
      </c>
      <c r="E1161" s="158">
        <v>2966.3800999999999</v>
      </c>
      <c r="F1161" s="158">
        <v>4.9336000000000002</v>
      </c>
      <c r="G1161" s="158">
        <v>5.9210000000000003</v>
      </c>
      <c r="H1161" s="158">
        <v>6.1458000000000004</v>
      </c>
      <c r="I1161" s="158">
        <v>5.0052000000000003</v>
      </c>
      <c r="J1161" s="158">
        <v>4.7489999999999997</v>
      </c>
      <c r="K1161" s="158">
        <v>4.6069000000000004</v>
      </c>
      <c r="L1161" s="158">
        <v>4.1436000000000002</v>
      </c>
      <c r="M1161" s="158">
        <v>3.9470999999999998</v>
      </c>
      <c r="N1161" s="158">
        <v>3.7915999999999999</v>
      </c>
      <c r="O1161" s="158">
        <v>4.0391000000000004</v>
      </c>
      <c r="P1161" s="158">
        <v>5.3075999999999999</v>
      </c>
      <c r="Q1161" s="158">
        <v>6.79</v>
      </c>
      <c r="R1161" s="158">
        <v>3.5247000000000002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44777</v>
      </c>
      <c r="E1162" s="158">
        <v>2650.0862999999999</v>
      </c>
      <c r="F1162" s="158">
        <v>4.3334999999999999</v>
      </c>
      <c r="G1162" s="158">
        <v>5.3205999999999998</v>
      </c>
      <c r="H1162" s="158">
        <v>5.5450999999999997</v>
      </c>
      <c r="I1162" s="158">
        <v>4.4038000000000004</v>
      </c>
      <c r="J1162" s="158">
        <v>4.1463999999999999</v>
      </c>
      <c r="K1162" s="158">
        <v>4</v>
      </c>
      <c r="L1162" s="158">
        <v>3.5318000000000001</v>
      </c>
      <c r="M1162" s="158">
        <v>3.3304</v>
      </c>
      <c r="N1162" s="158">
        <v>3.1703999999999999</v>
      </c>
      <c r="O1162" s="158">
        <v>3.4182999999999999</v>
      </c>
      <c r="P1162" s="158">
        <v>4.6706000000000003</v>
      </c>
      <c r="Q1162" s="158">
        <v>6.3944999999999999</v>
      </c>
      <c r="R1162" s="158">
        <v>2.9051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44777</v>
      </c>
      <c r="E1163" s="158">
        <v>1131.7086999999999</v>
      </c>
      <c r="F1163" s="158">
        <v>5.3545999999999996</v>
      </c>
      <c r="G1163" s="158">
        <v>5.2141999999999999</v>
      </c>
      <c r="H1163" s="158">
        <v>5.4748000000000001</v>
      </c>
      <c r="I1163" s="158">
        <v>4.8426</v>
      </c>
      <c r="J1163" s="158">
        <v>4.6837</v>
      </c>
      <c r="K1163" s="158">
        <v>4.5483000000000002</v>
      </c>
      <c r="L1163" s="158">
        <v>4.0751999999999997</v>
      </c>
      <c r="M1163" s="158">
        <v>3.8488000000000002</v>
      </c>
      <c r="N1163" s="158">
        <v>3.6692</v>
      </c>
      <c r="O1163" s="158">
        <v>3.6238999999999999</v>
      </c>
      <c r="P1163" s="158"/>
      <c r="Q1163" s="158">
        <v>3.8389000000000002</v>
      </c>
      <c r="R1163" s="158">
        <v>3.3574000000000002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44777</v>
      </c>
      <c r="E1164" s="158">
        <v>1127.3518999999999</v>
      </c>
      <c r="F1164" s="158">
        <v>5.1971999999999996</v>
      </c>
      <c r="G1164" s="158">
        <v>5.0540000000000003</v>
      </c>
      <c r="H1164" s="158">
        <v>5.3147000000000002</v>
      </c>
      <c r="I1164" s="158">
        <v>4.6824000000000003</v>
      </c>
      <c r="J1164" s="158">
        <v>4.5229999999999997</v>
      </c>
      <c r="K1164" s="158">
        <v>4.3864999999999998</v>
      </c>
      <c r="L1164" s="158">
        <v>3.9125999999999999</v>
      </c>
      <c r="M1164" s="158">
        <v>3.702</v>
      </c>
      <c r="N1164" s="158">
        <v>3.5299</v>
      </c>
      <c r="O1164" s="158">
        <v>3.5015000000000001</v>
      </c>
      <c r="P1164" s="158"/>
      <c r="Q1164" s="158">
        <v>3.7170000000000001</v>
      </c>
      <c r="R1164" s="158">
        <v>3.2309999999999999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44777</v>
      </c>
      <c r="E1165" s="158">
        <v>58.623899999999999</v>
      </c>
      <c r="F1165" s="158">
        <v>4.8570000000000002</v>
      </c>
      <c r="G1165" s="158">
        <v>5.7930999999999999</v>
      </c>
      <c r="H1165" s="158">
        <v>5.8859000000000004</v>
      </c>
      <c r="I1165" s="158">
        <v>4.9189999999999996</v>
      </c>
      <c r="J1165" s="158">
        <v>4.6882000000000001</v>
      </c>
      <c r="K1165" s="158">
        <v>4.5472000000000001</v>
      </c>
      <c r="L1165" s="158">
        <v>4.0632999999999999</v>
      </c>
      <c r="M1165" s="158">
        <v>3.8974000000000002</v>
      </c>
      <c r="N1165" s="158">
        <v>3.7473999999999998</v>
      </c>
      <c r="O1165" s="158">
        <v>3.9607999999999999</v>
      </c>
      <c r="P1165" s="158">
        <v>5.2495000000000003</v>
      </c>
      <c r="Q1165" s="158">
        <v>7.4513999999999996</v>
      </c>
      <c r="R1165" s="158">
        <v>3.472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44777</v>
      </c>
      <c r="E1166" s="158">
        <v>59.0794</v>
      </c>
      <c r="F1166" s="158">
        <v>4.9432</v>
      </c>
      <c r="G1166" s="158">
        <v>5.9132999999999996</v>
      </c>
      <c r="H1166" s="158">
        <v>5.9908000000000001</v>
      </c>
      <c r="I1166" s="158">
        <v>5.0183</v>
      </c>
      <c r="J1166" s="158">
        <v>4.7885</v>
      </c>
      <c r="K1166" s="158">
        <v>4.6485000000000003</v>
      </c>
      <c r="L1166" s="158">
        <v>4.1656000000000004</v>
      </c>
      <c r="M1166" s="158">
        <v>3.9964</v>
      </c>
      <c r="N1166" s="158">
        <v>3.843</v>
      </c>
      <c r="O1166" s="158">
        <v>4.0480999999999998</v>
      </c>
      <c r="P1166" s="158">
        <v>5.3358999999999996</v>
      </c>
      <c r="Q1166" s="158">
        <v>6.8384999999999998</v>
      </c>
      <c r="R1166" s="158">
        <v>3.5611000000000002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44777</v>
      </c>
      <c r="E1167" s="158">
        <v>33.703600000000002</v>
      </c>
      <c r="F1167" s="158">
        <v>4.8739999999999997</v>
      </c>
      <c r="G1167" s="158">
        <v>5.7786</v>
      </c>
      <c r="H1167" s="158">
        <v>5.8700999999999999</v>
      </c>
      <c r="I1167" s="158">
        <v>4.8979999999999997</v>
      </c>
      <c r="J1167" s="158">
        <v>4.6717000000000004</v>
      </c>
      <c r="K1167" s="158">
        <v>4.5278</v>
      </c>
      <c r="L1167" s="158">
        <v>4.0408999999999997</v>
      </c>
      <c r="M1167" s="158">
        <v>3.8744999999999998</v>
      </c>
      <c r="N1167" s="158">
        <v>3.7231999999999998</v>
      </c>
      <c r="O1167" s="158">
        <v>3.9542999999999999</v>
      </c>
      <c r="P1167" s="158">
        <v>5.2454000000000001</v>
      </c>
      <c r="Q1167" s="158">
        <v>6.8952</v>
      </c>
      <c r="R1167" s="158">
        <v>3.4620000000000002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44777</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44777</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44777</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44777</v>
      </c>
      <c r="E1175" s="158">
        <v>4365.7883000000002</v>
      </c>
      <c r="F1175" s="158">
        <v>5.0228000000000002</v>
      </c>
      <c r="G1175" s="158">
        <v>6.1086999999999998</v>
      </c>
      <c r="H1175" s="158">
        <v>6.1018999999999997</v>
      </c>
      <c r="I1175" s="158">
        <v>4.8720999999999997</v>
      </c>
      <c r="J1175" s="158">
        <v>4.5914999999999999</v>
      </c>
      <c r="K1175" s="158">
        <v>4.5743999999999998</v>
      </c>
      <c r="L1175" s="158">
        <v>4.1033999999999997</v>
      </c>
      <c r="M1175" s="158">
        <v>3.9407000000000001</v>
      </c>
      <c r="N1175" s="158">
        <v>3.7850999999999999</v>
      </c>
      <c r="O1175" s="158">
        <v>4.0597000000000003</v>
      </c>
      <c r="P1175" s="158">
        <v>5.2965</v>
      </c>
      <c r="Q1175" s="158">
        <v>6.7618</v>
      </c>
      <c r="R1175" s="158">
        <v>3.5264000000000002</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44777</v>
      </c>
      <c r="E1176" s="158">
        <v>4339.5207</v>
      </c>
      <c r="F1176" s="158">
        <v>4.9009</v>
      </c>
      <c r="G1176" s="158">
        <v>5.9874000000000001</v>
      </c>
      <c r="H1176" s="158">
        <v>5.9802</v>
      </c>
      <c r="I1176" s="158">
        <v>4.7503000000000002</v>
      </c>
      <c r="J1176" s="158">
        <v>4.4695</v>
      </c>
      <c r="K1176" s="158">
        <v>4.4513999999999996</v>
      </c>
      <c r="L1176" s="158">
        <v>3.9792999999999998</v>
      </c>
      <c r="M1176" s="158">
        <v>3.8155000000000001</v>
      </c>
      <c r="N1176" s="158">
        <v>3.6587999999999998</v>
      </c>
      <c r="O1176" s="158">
        <v>3.9632999999999998</v>
      </c>
      <c r="P1176" s="158">
        <v>5.2168000000000001</v>
      </c>
      <c r="Q1176" s="158">
        <v>6.8685999999999998</v>
      </c>
      <c r="R1176" s="158">
        <v>3.4091999999999998</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44777</v>
      </c>
      <c r="E1177" s="158">
        <v>2958.2356</v>
      </c>
      <c r="F1177" s="158">
        <v>4.7435</v>
      </c>
      <c r="G1177" s="158">
        <v>6.1481000000000003</v>
      </c>
      <c r="H1177" s="158">
        <v>6.1718000000000002</v>
      </c>
      <c r="I1177" s="158">
        <v>4.9413999999999998</v>
      </c>
      <c r="J1177" s="158">
        <v>4.7122999999999999</v>
      </c>
      <c r="K1177" s="158">
        <v>4.6208</v>
      </c>
      <c r="L1177" s="158">
        <v>4.1492000000000004</v>
      </c>
      <c r="M1177" s="158">
        <v>3.9445000000000001</v>
      </c>
      <c r="N1177" s="158">
        <v>3.7806999999999999</v>
      </c>
      <c r="O1177" s="158">
        <v>4.0791000000000004</v>
      </c>
      <c r="P1177" s="158">
        <v>5.3324999999999996</v>
      </c>
      <c r="Q1177" s="158">
        <v>6.7840999999999996</v>
      </c>
      <c r="R1177" s="158">
        <v>3.5047999999999999</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44777</v>
      </c>
      <c r="E1178" s="158">
        <v>2942.6206999999999</v>
      </c>
      <c r="F1178" s="158">
        <v>4.6843000000000004</v>
      </c>
      <c r="G1178" s="158">
        <v>6.0884</v>
      </c>
      <c r="H1178" s="158">
        <v>6.1116999999999999</v>
      </c>
      <c r="I1178" s="158">
        <v>4.8811</v>
      </c>
      <c r="J1178" s="158">
        <v>4.6520000000000001</v>
      </c>
      <c r="K1178" s="158">
        <v>4.5601000000000003</v>
      </c>
      <c r="L1178" s="158">
        <v>4.0879000000000003</v>
      </c>
      <c r="M1178" s="158">
        <v>3.8826999999999998</v>
      </c>
      <c r="N1178" s="158">
        <v>3.7183999999999999</v>
      </c>
      <c r="O1178" s="158">
        <v>4.0235000000000003</v>
      </c>
      <c r="P1178" s="158">
        <v>5.2751999999999999</v>
      </c>
      <c r="Q1178" s="158">
        <v>7.0481999999999996</v>
      </c>
      <c r="R1178" s="158">
        <v>3.4477000000000002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44777</v>
      </c>
      <c r="E1179" s="158">
        <v>3923.2788</v>
      </c>
      <c r="F1179" s="158">
        <v>4.5258000000000003</v>
      </c>
      <c r="G1179" s="158">
        <v>5.7004000000000001</v>
      </c>
      <c r="H1179" s="158">
        <v>5.8742999999999999</v>
      </c>
      <c r="I1179" s="158">
        <v>4.8658999999999999</v>
      </c>
      <c r="J1179" s="158">
        <v>4.6814999999999998</v>
      </c>
      <c r="K1179" s="158">
        <v>4.5670000000000002</v>
      </c>
      <c r="L1179" s="158">
        <v>4.0876000000000001</v>
      </c>
      <c r="M1179" s="158">
        <v>3.9333</v>
      </c>
      <c r="N1179" s="158">
        <v>3.7953000000000001</v>
      </c>
      <c r="O1179" s="158">
        <v>4.1756000000000002</v>
      </c>
      <c r="P1179" s="158">
        <v>5.3925000000000001</v>
      </c>
      <c r="Q1179" s="158">
        <v>6.8094000000000001</v>
      </c>
      <c r="R1179" s="158">
        <v>3.5608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44777</v>
      </c>
      <c r="E1180" s="158">
        <v>3880.2516000000001</v>
      </c>
      <c r="F1180" s="158">
        <v>4.3849</v>
      </c>
      <c r="G1180" s="158">
        <v>5.56</v>
      </c>
      <c r="H1180" s="158">
        <v>5.7336999999999998</v>
      </c>
      <c r="I1180" s="158">
        <v>4.7252000000000001</v>
      </c>
      <c r="J1180" s="158">
        <v>4.5404999999999998</v>
      </c>
      <c r="K1180" s="158">
        <v>4.4250999999999996</v>
      </c>
      <c r="L1180" s="158">
        <v>3.9445999999999999</v>
      </c>
      <c r="M1180" s="158">
        <v>3.7890999999999999</v>
      </c>
      <c r="N1180" s="158">
        <v>3.6499000000000001</v>
      </c>
      <c r="O1180" s="158">
        <v>4.032</v>
      </c>
      <c r="P1180" s="158">
        <v>5.2464000000000004</v>
      </c>
      <c r="Q1180" s="158">
        <v>6.8696000000000002</v>
      </c>
      <c r="R1180" s="158">
        <v>3.4163000000000001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44777</v>
      </c>
      <c r="E1181" s="158">
        <v>1405.1813</v>
      </c>
      <c r="F1181" s="158">
        <v>4.7930999999999999</v>
      </c>
      <c r="G1181" s="158">
        <v>5.7727000000000004</v>
      </c>
      <c r="H1181" s="158">
        <v>6.0938999999999997</v>
      </c>
      <c r="I1181" s="158">
        <v>5.0898000000000003</v>
      </c>
      <c r="J1181" s="158">
        <v>4.8913000000000002</v>
      </c>
      <c r="K1181" s="158">
        <v>4.7492999999999999</v>
      </c>
      <c r="L1181" s="158">
        <v>4.2107999999999999</v>
      </c>
      <c r="M1181" s="158">
        <v>4.0385999999999997</v>
      </c>
      <c r="N1181" s="158">
        <v>3.8633999999999999</v>
      </c>
      <c r="O1181" s="158">
        <v>4.2202999999999999</v>
      </c>
      <c r="P1181" s="158">
        <v>5.4600999999999997</v>
      </c>
      <c r="Q1181" s="158">
        <v>5.7441000000000004</v>
      </c>
      <c r="R1181" s="158">
        <v>3.6309999999999998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44777</v>
      </c>
      <c r="E1182" s="158">
        <v>1394.7617</v>
      </c>
      <c r="F1182" s="158">
        <v>4.6822999999999997</v>
      </c>
      <c r="G1182" s="158">
        <v>5.6631</v>
      </c>
      <c r="H1182" s="158">
        <v>5.9828000000000001</v>
      </c>
      <c r="I1182" s="158">
        <v>4.9790000000000001</v>
      </c>
      <c r="J1182" s="158">
        <v>4.7805</v>
      </c>
      <c r="K1182" s="158">
        <v>4.6378000000000004</v>
      </c>
      <c r="L1182" s="158">
        <v>4.0983000000000001</v>
      </c>
      <c r="M1182" s="158">
        <v>3.9251</v>
      </c>
      <c r="N1182" s="158">
        <v>3.7490999999999999</v>
      </c>
      <c r="O1182" s="158">
        <v>4.1058000000000003</v>
      </c>
      <c r="P1182" s="158">
        <v>5.335</v>
      </c>
      <c r="Q1182" s="158">
        <v>5.6148999999999996</v>
      </c>
      <c r="R1182" s="158">
        <v>3.5169000000000001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44777</v>
      </c>
      <c r="E1183" s="158">
        <v>2280.7285000000002</v>
      </c>
      <c r="F1183" s="158">
        <v>4.7377000000000002</v>
      </c>
      <c r="G1183" s="158">
        <v>5.8868999999999998</v>
      </c>
      <c r="H1183" s="158">
        <v>5.9744000000000002</v>
      </c>
      <c r="I1183" s="158">
        <v>4.9703999999999997</v>
      </c>
      <c r="J1183" s="158">
        <v>4.7624000000000004</v>
      </c>
      <c r="K1183" s="158">
        <v>4.6661999999999999</v>
      </c>
      <c r="L1183" s="158">
        <v>4.1778000000000004</v>
      </c>
      <c r="M1183" s="158">
        <v>3.98</v>
      </c>
      <c r="N1183" s="158">
        <v>3.8237000000000001</v>
      </c>
      <c r="O1183" s="158">
        <v>4.1391</v>
      </c>
      <c r="P1183" s="158">
        <v>5.3761000000000001</v>
      </c>
      <c r="Q1183" s="158">
        <v>6.6262999999999996</v>
      </c>
      <c r="R1183" s="158">
        <v>3.605</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44777</v>
      </c>
      <c r="E1184" s="158">
        <v>2248.7840999999999</v>
      </c>
      <c r="F1184" s="158">
        <v>4.6378000000000004</v>
      </c>
      <c r="G1184" s="158">
        <v>5.7874999999999996</v>
      </c>
      <c r="H1184" s="158">
        <v>5.875</v>
      </c>
      <c r="I1184" s="158">
        <v>4.8716999999999997</v>
      </c>
      <c r="J1184" s="158">
        <v>4.6649000000000003</v>
      </c>
      <c r="K1184" s="158">
        <v>4.5674000000000001</v>
      </c>
      <c r="L1184" s="158">
        <v>4.0791000000000004</v>
      </c>
      <c r="M1184" s="158">
        <v>3.8788</v>
      </c>
      <c r="N1184" s="158">
        <v>3.7208000000000001</v>
      </c>
      <c r="O1184" s="158">
        <v>4.0374999999999996</v>
      </c>
      <c r="P1184" s="158">
        <v>5.2796000000000003</v>
      </c>
      <c r="Q1184" s="158">
        <v>6.1551999999999998</v>
      </c>
      <c r="R1184" s="158">
        <v>3.5047999999999999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44777</v>
      </c>
      <c r="E1185" s="158">
        <v>11.547800000000001</v>
      </c>
      <c r="F1185" s="158">
        <v>4.1094999999999997</v>
      </c>
      <c r="G1185" s="158">
        <v>4.4267000000000003</v>
      </c>
      <c r="H1185" s="158">
        <v>5.0621999999999998</v>
      </c>
      <c r="I1185" s="158">
        <v>4.5232000000000001</v>
      </c>
      <c r="J1185" s="158">
        <v>4.4417999999999997</v>
      </c>
      <c r="K1185" s="158">
        <v>4.3696000000000002</v>
      </c>
      <c r="L1185" s="158">
        <v>3.9018999999999999</v>
      </c>
      <c r="M1185" s="158">
        <v>3.7014999999999998</v>
      </c>
      <c r="N1185" s="158">
        <v>3.5388999999999999</v>
      </c>
      <c r="O1185" s="158">
        <v>3.6349999999999998</v>
      </c>
      <c r="P1185" s="158"/>
      <c r="Q1185" s="158">
        <v>4.0471000000000004</v>
      </c>
      <c r="R1185" s="158">
        <v>3.2789000000000001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44777</v>
      </c>
      <c r="E1186" s="158">
        <v>11.485099999999999</v>
      </c>
      <c r="F1186" s="158">
        <v>3.8140000000000001</v>
      </c>
      <c r="G1186" s="158">
        <v>4.2389000000000001</v>
      </c>
      <c r="H1186" s="158">
        <v>4.9078999999999997</v>
      </c>
      <c r="I1186" s="158">
        <v>4.3884999999999996</v>
      </c>
      <c r="J1186" s="158">
        <v>4.2904999999999998</v>
      </c>
      <c r="K1186" s="158">
        <v>4.2207999999999997</v>
      </c>
      <c r="L1186" s="158">
        <v>3.7486000000000002</v>
      </c>
      <c r="M1186" s="158">
        <v>3.5472000000000001</v>
      </c>
      <c r="N1186" s="158">
        <v>3.3837000000000002</v>
      </c>
      <c r="O1186" s="158">
        <v>3.4794999999999998</v>
      </c>
      <c r="P1186" s="158"/>
      <c r="Q1186" s="158">
        <v>3.891</v>
      </c>
      <c r="R1186" s="158">
        <v>3.1238999999999999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44777</v>
      </c>
      <c r="E1187" s="158">
        <v>2369.3490999999999</v>
      </c>
      <c r="F1187" s="158">
        <v>5.5667</v>
      </c>
      <c r="G1187" s="158">
        <v>6.2202000000000002</v>
      </c>
      <c r="H1187" s="158">
        <v>5.8986999999999998</v>
      </c>
      <c r="I1187" s="158">
        <v>5.2013999999999996</v>
      </c>
      <c r="J1187" s="158">
        <v>4.8981000000000003</v>
      </c>
      <c r="K1187" s="158">
        <v>4.7332000000000001</v>
      </c>
      <c r="L1187" s="158">
        <v>4.5629999999999997</v>
      </c>
      <c r="M1187" s="158">
        <v>4.4128999999999996</v>
      </c>
      <c r="N1187" s="158">
        <v>4.2279</v>
      </c>
      <c r="O1187" s="158">
        <v>3.9651000000000001</v>
      </c>
      <c r="P1187" s="158">
        <v>5.2716000000000003</v>
      </c>
      <c r="Q1187" s="158">
        <v>6.8334000000000001</v>
      </c>
      <c r="R1187" s="158">
        <v>3.6598999999999999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44777</v>
      </c>
      <c r="E1188" s="158">
        <v>2351.4283999999998</v>
      </c>
      <c r="F1188" s="158">
        <v>5.516</v>
      </c>
      <c r="G1188" s="158">
        <v>6.1692</v>
      </c>
      <c r="H1188" s="158">
        <v>5.8484999999999996</v>
      </c>
      <c r="I1188" s="158">
        <v>5.1512000000000002</v>
      </c>
      <c r="J1188" s="158">
        <v>4.8472</v>
      </c>
      <c r="K1188" s="158">
        <v>4.6811999999999996</v>
      </c>
      <c r="L1188" s="158">
        <v>4.5113000000000003</v>
      </c>
      <c r="M1188" s="158">
        <v>4.3608000000000002</v>
      </c>
      <c r="N1188" s="158">
        <v>4.1753999999999998</v>
      </c>
      <c r="O1188" s="158">
        <v>3.9083999999999999</v>
      </c>
      <c r="P1188" s="158">
        <v>5.1905999999999999</v>
      </c>
      <c r="Q1188" s="158">
        <v>7.1013000000000002</v>
      </c>
      <c r="R1188" s="158">
        <v>3.6078999999999999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44777</v>
      </c>
      <c r="E1189" s="158">
        <v>5237.3679000000002</v>
      </c>
      <c r="F1189" s="158">
        <v>4.9557000000000002</v>
      </c>
      <c r="G1189" s="158">
        <v>5.7746000000000004</v>
      </c>
      <c r="H1189" s="158">
        <v>5.8445</v>
      </c>
      <c r="I1189" s="158">
        <v>4.8018000000000001</v>
      </c>
      <c r="J1189" s="158">
        <v>4.6085000000000003</v>
      </c>
      <c r="K1189" s="158">
        <v>4.4840999999999998</v>
      </c>
      <c r="L1189" s="158">
        <v>3.9883000000000002</v>
      </c>
      <c r="M1189" s="158">
        <v>3.8359000000000001</v>
      </c>
      <c r="N1189" s="158">
        <v>3.6680999999999999</v>
      </c>
      <c r="O1189" s="158">
        <v>4.0296000000000003</v>
      </c>
      <c r="P1189" s="158">
        <v>5.3064999999999998</v>
      </c>
      <c r="Q1189" s="158">
        <v>6.8506999999999998</v>
      </c>
      <c r="R1189" s="158">
        <v>3.4129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44777</v>
      </c>
      <c r="E1190" s="158">
        <v>5284.0950000000003</v>
      </c>
      <c r="F1190" s="158">
        <v>5.0949999999999998</v>
      </c>
      <c r="G1190" s="158">
        <v>5.9142999999999999</v>
      </c>
      <c r="H1190" s="158">
        <v>5.9844999999999997</v>
      </c>
      <c r="I1190" s="158">
        <v>4.9421999999999997</v>
      </c>
      <c r="J1190" s="158">
        <v>4.7489999999999997</v>
      </c>
      <c r="K1190" s="158">
        <v>4.6254</v>
      </c>
      <c r="L1190" s="158">
        <v>4.1294000000000004</v>
      </c>
      <c r="M1190" s="158">
        <v>3.9786999999999999</v>
      </c>
      <c r="N1190" s="158">
        <v>3.8123</v>
      </c>
      <c r="O1190" s="158">
        <v>4.1553000000000004</v>
      </c>
      <c r="P1190" s="158">
        <v>5.4165999999999999</v>
      </c>
      <c r="Q1190" s="158">
        <v>6.8506999999999998</v>
      </c>
      <c r="R1190" s="158">
        <v>3.5527000000000002</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44777</v>
      </c>
      <c r="E1191" s="158">
        <v>4717.3274000000001</v>
      </c>
      <c r="F1191" s="158">
        <v>4.3357999999999999</v>
      </c>
      <c r="G1191" s="158">
        <v>5.1544999999999996</v>
      </c>
      <c r="H1191" s="158">
        <v>5.2240000000000002</v>
      </c>
      <c r="I1191" s="158">
        <v>4.1811999999999996</v>
      </c>
      <c r="J1191" s="158">
        <v>3.9864000000000002</v>
      </c>
      <c r="K1191" s="158">
        <v>3.8586999999999998</v>
      </c>
      <c r="L1191" s="158">
        <v>3.3572000000000002</v>
      </c>
      <c r="M1191" s="158">
        <v>3.1997</v>
      </c>
      <c r="N1191" s="158">
        <v>3.0274000000000001</v>
      </c>
      <c r="O1191" s="158">
        <v>3.3613</v>
      </c>
      <c r="P1191" s="158">
        <v>4.5495000000000001</v>
      </c>
      <c r="Q1191" s="158">
        <v>6.5648</v>
      </c>
      <c r="R1191" s="158">
        <v>2.7662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44777</v>
      </c>
      <c r="E1192" s="158">
        <v>1207.9534000000001</v>
      </c>
      <c r="F1192" s="158">
        <v>5.0195999999999996</v>
      </c>
      <c r="G1192" s="158">
        <v>5.8315000000000001</v>
      </c>
      <c r="H1192" s="158">
        <v>5.7949999999999999</v>
      </c>
      <c r="I1192" s="158">
        <v>4.9059999999999997</v>
      </c>
      <c r="J1192" s="158">
        <v>4.6181000000000001</v>
      </c>
      <c r="K1192" s="158">
        <v>4.3696000000000002</v>
      </c>
      <c r="L1192" s="158">
        <v>3.9161999999999999</v>
      </c>
      <c r="M1192" s="158">
        <v>3.7524000000000002</v>
      </c>
      <c r="N1192" s="158">
        <v>3.6191</v>
      </c>
      <c r="O1192" s="158">
        <v>3.7930999999999999</v>
      </c>
      <c r="P1192" s="158"/>
      <c r="Q1192" s="158">
        <v>4.5613999999999999</v>
      </c>
      <c r="R1192" s="158">
        <v>3.3771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44777</v>
      </c>
      <c r="E1193" s="158">
        <v>1202.7246</v>
      </c>
      <c r="F1193" s="158">
        <v>4.9230999999999998</v>
      </c>
      <c r="G1193" s="158">
        <v>5.7363999999999997</v>
      </c>
      <c r="H1193" s="158">
        <v>5.6981999999999999</v>
      </c>
      <c r="I1193" s="158">
        <v>4.8090000000000002</v>
      </c>
      <c r="J1193" s="158">
        <v>4.5199999999999996</v>
      </c>
      <c r="K1193" s="158">
        <v>4.2705000000000002</v>
      </c>
      <c r="L1193" s="158">
        <v>3.8159999999999998</v>
      </c>
      <c r="M1193" s="158">
        <v>3.6507000000000001</v>
      </c>
      <c r="N1193" s="158">
        <v>3.5164</v>
      </c>
      <c r="O1193" s="158">
        <v>3.6899000000000002</v>
      </c>
      <c r="P1193" s="158"/>
      <c r="Q1193" s="158">
        <v>4.4543999999999997</v>
      </c>
      <c r="R1193" s="158">
        <v>3.2743000000000002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44777</v>
      </c>
      <c r="E1194" s="158">
        <v>279.24450000000002</v>
      </c>
      <c r="F1194" s="158">
        <v>4.7584999999999997</v>
      </c>
      <c r="G1194" s="158">
        <v>5.3003999999999998</v>
      </c>
      <c r="H1194" s="158">
        <v>5.6191000000000004</v>
      </c>
      <c r="I1194" s="158">
        <v>4.9043000000000001</v>
      </c>
      <c r="J1194" s="158">
        <v>4.7371999999999996</v>
      </c>
      <c r="K1194" s="158">
        <v>4.5659999999999998</v>
      </c>
      <c r="L1194" s="158">
        <v>4.0688000000000004</v>
      </c>
      <c r="M1194" s="158">
        <v>3.8664000000000001</v>
      </c>
      <c r="N1194" s="158">
        <v>3.7113999999999998</v>
      </c>
      <c r="O1194" s="158">
        <v>4.0354000000000001</v>
      </c>
      <c r="P1194" s="158">
        <v>5.3136999999999999</v>
      </c>
      <c r="Q1194" s="158">
        <v>7.1222000000000003</v>
      </c>
      <c r="R1194" s="158">
        <v>3.4491999999999998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44777</v>
      </c>
      <c r="E1195" s="158">
        <v>281.54430000000002</v>
      </c>
      <c r="F1195" s="158">
        <v>4.8752000000000004</v>
      </c>
      <c r="G1195" s="158">
        <v>5.4170999999999996</v>
      </c>
      <c r="H1195" s="158">
        <v>5.7328000000000001</v>
      </c>
      <c r="I1195" s="158">
        <v>5.0194000000000001</v>
      </c>
      <c r="J1195" s="158">
        <v>4.8535000000000004</v>
      </c>
      <c r="K1195" s="158">
        <v>4.6839000000000004</v>
      </c>
      <c r="L1195" s="158">
        <v>4.1853999999999996</v>
      </c>
      <c r="M1195" s="158">
        <v>3.9807000000000001</v>
      </c>
      <c r="N1195" s="158">
        <v>3.8233000000000001</v>
      </c>
      <c r="O1195" s="158">
        <v>4.1726999999999999</v>
      </c>
      <c r="P1195" s="158">
        <v>5.4200999999999997</v>
      </c>
      <c r="Q1195" s="158">
        <v>6.8354999999999997</v>
      </c>
      <c r="R1195" s="158">
        <v>3.5726</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44777</v>
      </c>
      <c r="E1196" s="158">
        <v>10.828799999999999</v>
      </c>
      <c r="F1196" s="158">
        <v>4.3823999999999996</v>
      </c>
      <c r="G1196" s="158">
        <v>4.9455999999999998</v>
      </c>
      <c r="H1196" s="158">
        <v>5.3021000000000003</v>
      </c>
      <c r="I1196" s="158">
        <v>4.4617000000000004</v>
      </c>
      <c r="J1196" s="158">
        <v>4.3872</v>
      </c>
      <c r="K1196" s="158">
        <v>4.3221999999999996</v>
      </c>
      <c r="L1196" s="158">
        <v>4.0171000000000001</v>
      </c>
      <c r="M1196" s="158">
        <v>4.0198</v>
      </c>
      <c r="N1196" s="158">
        <v>3.9941</v>
      </c>
      <c r="O1196" s="158"/>
      <c r="P1196" s="158"/>
      <c r="Q1196" s="158">
        <v>4.3083</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44777</v>
      </c>
      <c r="E1197" s="158">
        <v>10.8294</v>
      </c>
      <c r="F1197" s="158">
        <v>4.3821000000000003</v>
      </c>
      <c r="G1197" s="158">
        <v>4.9452999999999996</v>
      </c>
      <c r="H1197" s="158">
        <v>5.3018000000000001</v>
      </c>
      <c r="I1197" s="158">
        <v>4.4614000000000003</v>
      </c>
      <c r="J1197" s="158">
        <v>4.3869999999999996</v>
      </c>
      <c r="K1197" s="158">
        <v>4.3182</v>
      </c>
      <c r="L1197" s="158">
        <v>4.0168999999999997</v>
      </c>
      <c r="M1197" s="158">
        <v>4.0195999999999996</v>
      </c>
      <c r="N1197" s="158">
        <v>3.9939</v>
      </c>
      <c r="O1197" s="158"/>
      <c r="P1197" s="158"/>
      <c r="Q1197" s="158">
        <v>4.3113999999999999</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44777</v>
      </c>
      <c r="E1198" s="158">
        <v>10.828799999999999</v>
      </c>
      <c r="F1198" s="158">
        <v>4.3823999999999996</v>
      </c>
      <c r="G1198" s="158">
        <v>4.9455999999999998</v>
      </c>
      <c r="H1198" s="158">
        <v>5.3021000000000003</v>
      </c>
      <c r="I1198" s="158">
        <v>4.4617000000000004</v>
      </c>
      <c r="J1198" s="158">
        <v>4.3872</v>
      </c>
      <c r="K1198" s="158">
        <v>4.3221999999999996</v>
      </c>
      <c r="L1198" s="158">
        <v>4.0171000000000001</v>
      </c>
      <c r="M1198" s="158">
        <v>4.0198</v>
      </c>
      <c r="N1198" s="158">
        <v>3.9941</v>
      </c>
      <c r="O1198" s="158"/>
      <c r="P1198" s="158"/>
      <c r="Q1198" s="158">
        <v>4.3083</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44777</v>
      </c>
      <c r="E1199" s="158">
        <v>10.834199999999999</v>
      </c>
      <c r="F1199" s="158">
        <v>4.3802000000000003</v>
      </c>
      <c r="G1199" s="158">
        <v>5.0555000000000003</v>
      </c>
      <c r="H1199" s="158">
        <v>5.3959000000000001</v>
      </c>
      <c r="I1199" s="158">
        <v>4.556</v>
      </c>
      <c r="J1199" s="158">
        <v>4.3851000000000004</v>
      </c>
      <c r="K1199" s="158">
        <v>4.3162000000000003</v>
      </c>
      <c r="L1199" s="158">
        <v>4.0537999999999998</v>
      </c>
      <c r="M1199" s="158">
        <v>4.0517000000000003</v>
      </c>
      <c r="N1199" s="158">
        <v>4.0309999999999997</v>
      </c>
      <c r="O1199" s="158"/>
      <c r="P1199" s="158"/>
      <c r="Q1199" s="158">
        <v>4.3358999999999996</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44777</v>
      </c>
      <c r="E1200" s="158">
        <v>34.1768</v>
      </c>
      <c r="F1200" s="158">
        <v>4.2724000000000002</v>
      </c>
      <c r="G1200" s="158">
        <v>5.0216000000000003</v>
      </c>
      <c r="H1200" s="158">
        <v>5.3300999999999998</v>
      </c>
      <c r="I1200" s="158">
        <v>4.4931999999999999</v>
      </c>
      <c r="J1200" s="158">
        <v>4.4227999999999996</v>
      </c>
      <c r="K1200" s="158">
        <v>4.3516000000000004</v>
      </c>
      <c r="L1200" s="158">
        <v>4.0476999999999999</v>
      </c>
      <c r="M1200" s="158">
        <v>4.0515999999999996</v>
      </c>
      <c r="N1200" s="158">
        <v>3.9554</v>
      </c>
      <c r="O1200" s="158">
        <v>4.641</v>
      </c>
      <c r="P1200" s="158">
        <v>5.6283000000000003</v>
      </c>
      <c r="Q1200" s="158">
        <v>7.5625999999999998</v>
      </c>
      <c r="R1200" s="158">
        <v>4.1191000000000004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44777</v>
      </c>
      <c r="E1201" s="158">
        <v>34.811</v>
      </c>
      <c r="F1201" s="158">
        <v>4.5091999999999999</v>
      </c>
      <c r="G1201" s="158">
        <v>5.2449000000000003</v>
      </c>
      <c r="H1201" s="158">
        <v>5.5781000000000001</v>
      </c>
      <c r="I1201" s="158">
        <v>4.7493999999999996</v>
      </c>
      <c r="J1201" s="158">
        <v>4.6725000000000003</v>
      </c>
      <c r="K1201" s="158">
        <v>4.6048</v>
      </c>
      <c r="L1201" s="158">
        <v>4.3037000000000001</v>
      </c>
      <c r="M1201" s="158">
        <v>4.3099999999999996</v>
      </c>
      <c r="N1201" s="158">
        <v>4.2305000000000001</v>
      </c>
      <c r="O1201" s="158">
        <v>4.9768999999999997</v>
      </c>
      <c r="P1201" s="158">
        <v>5.9210000000000003</v>
      </c>
      <c r="Q1201" s="158">
        <v>7.2995000000000001</v>
      </c>
      <c r="R1201" s="158">
        <v>4.4391999999999996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44777</v>
      </c>
      <c r="E1202" s="158">
        <v>29.109300000000001</v>
      </c>
      <c r="F1202" s="158">
        <v>4.7653999999999996</v>
      </c>
      <c r="G1202" s="158">
        <v>5.6032999999999999</v>
      </c>
      <c r="H1202" s="158">
        <v>5.8460999999999999</v>
      </c>
      <c r="I1202" s="158">
        <v>4.8274999999999997</v>
      </c>
      <c r="J1202" s="158">
        <v>4.5965999999999996</v>
      </c>
      <c r="K1202" s="158">
        <v>4.3973000000000004</v>
      </c>
      <c r="L1202" s="158">
        <v>3.9519000000000002</v>
      </c>
      <c r="M1202" s="158">
        <v>3.7660999999999998</v>
      </c>
      <c r="N1202" s="158">
        <v>3.6294</v>
      </c>
      <c r="O1202" s="158">
        <v>3.7645</v>
      </c>
      <c r="P1202" s="158">
        <v>4.8411999999999997</v>
      </c>
      <c r="Q1202" s="158">
        <v>6.7587999999999999</v>
      </c>
      <c r="R1202" s="158">
        <v>3.3792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44777</v>
      </c>
      <c r="E1203" s="158">
        <v>28.990100000000002</v>
      </c>
      <c r="F1203" s="158">
        <v>4.5331000000000001</v>
      </c>
      <c r="G1203" s="158">
        <v>5.5003000000000002</v>
      </c>
      <c r="H1203" s="158">
        <v>5.7439999999999998</v>
      </c>
      <c r="I1203" s="158">
        <v>4.7210000000000001</v>
      </c>
      <c r="J1203" s="158">
        <v>4.4927999999999999</v>
      </c>
      <c r="K1203" s="158">
        <v>4.2953000000000001</v>
      </c>
      <c r="L1203" s="158">
        <v>3.8492999999999999</v>
      </c>
      <c r="M1203" s="158">
        <v>3.6631999999999998</v>
      </c>
      <c r="N1203" s="158">
        <v>3.5261</v>
      </c>
      <c r="O1203" s="158">
        <v>3.6678000000000002</v>
      </c>
      <c r="P1203" s="158">
        <v>4.7594000000000003</v>
      </c>
      <c r="Q1203" s="158">
        <v>6.6961000000000004</v>
      </c>
      <c r="R1203" s="158">
        <v>3.2757999999999998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44777</v>
      </c>
      <c r="E1204" s="158">
        <v>3381.6954999999998</v>
      </c>
      <c r="F1204" s="158">
        <v>4.7141000000000002</v>
      </c>
      <c r="G1204" s="158">
        <v>5.9100999999999999</v>
      </c>
      <c r="H1204" s="158">
        <v>6.0491999999999999</v>
      </c>
      <c r="I1204" s="158">
        <v>4.9905999999999997</v>
      </c>
      <c r="J1204" s="158">
        <v>4.7445000000000004</v>
      </c>
      <c r="K1204" s="158">
        <v>4.5967000000000002</v>
      </c>
      <c r="L1204" s="158">
        <v>4.0970000000000004</v>
      </c>
      <c r="M1204" s="158">
        <v>3.9321000000000002</v>
      </c>
      <c r="N1204" s="158">
        <v>3.7892000000000001</v>
      </c>
      <c r="O1204" s="158">
        <v>4.0934999999999997</v>
      </c>
      <c r="P1204" s="158">
        <v>5.3174999999999999</v>
      </c>
      <c r="Q1204" s="158">
        <v>6.7572999999999999</v>
      </c>
      <c r="R1204" s="158">
        <v>3.5320999999999998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44777</v>
      </c>
      <c r="E1205" s="158">
        <v>3389.6026999999999</v>
      </c>
      <c r="F1205" s="158">
        <v>4.6115000000000004</v>
      </c>
      <c r="G1205" s="158">
        <v>5.8103999999999996</v>
      </c>
      <c r="H1205" s="158">
        <v>5.9484000000000004</v>
      </c>
      <c r="I1205" s="158">
        <v>4.8895999999999997</v>
      </c>
      <c r="J1205" s="158">
        <v>4.6430999999999996</v>
      </c>
      <c r="K1205" s="158">
        <v>4.4947999999999997</v>
      </c>
      <c r="L1205" s="158">
        <v>3.9946999999999999</v>
      </c>
      <c r="M1205" s="158">
        <v>3.8294000000000001</v>
      </c>
      <c r="N1205" s="158">
        <v>3.6859000000000002</v>
      </c>
      <c r="O1205" s="158">
        <v>4.0048000000000004</v>
      </c>
      <c r="P1205" s="158">
        <v>5.2287999999999997</v>
      </c>
      <c r="Q1205" s="158">
        <v>6.74</v>
      </c>
      <c r="R1205" s="158">
        <v>3.4379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44777</v>
      </c>
      <c r="E1206" s="158">
        <v>3357.8708000000001</v>
      </c>
      <c r="F1206" s="158">
        <v>4.6138000000000003</v>
      </c>
      <c r="G1206" s="158">
        <v>5.8098999999999998</v>
      </c>
      <c r="H1206" s="158">
        <v>5.9489000000000001</v>
      </c>
      <c r="I1206" s="158">
        <v>4.8903999999999996</v>
      </c>
      <c r="J1206" s="158">
        <v>4.6439000000000004</v>
      </c>
      <c r="K1206" s="158">
        <v>4.4953000000000003</v>
      </c>
      <c r="L1206" s="158">
        <v>3.9950999999999999</v>
      </c>
      <c r="M1206" s="158">
        <v>3.8296999999999999</v>
      </c>
      <c r="N1206" s="158">
        <v>3.6858</v>
      </c>
      <c r="O1206" s="158">
        <v>4.0042999999999997</v>
      </c>
      <c r="P1206" s="158">
        <v>5.2278000000000002</v>
      </c>
      <c r="Q1206" s="158">
        <v>6.6731999999999996</v>
      </c>
      <c r="R1206" s="158">
        <v>3.4376000000000002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44777</v>
      </c>
      <c r="E1207" s="158">
        <v>3029.0508799999998</v>
      </c>
      <c r="F1207" s="158">
        <v>4.5834000000000001</v>
      </c>
      <c r="G1207" s="158">
        <v>5.7268999999999997</v>
      </c>
      <c r="H1207" s="158">
        <v>5.9629000000000003</v>
      </c>
      <c r="I1207" s="158">
        <v>4.8520000000000003</v>
      </c>
      <c r="J1207" s="158">
        <v>4.6711</v>
      </c>
      <c r="K1207" s="158">
        <v>4.5430999999999999</v>
      </c>
      <c r="L1207" s="158">
        <v>4.0595999999999997</v>
      </c>
      <c r="M1207" s="158">
        <v>3.8273000000000001</v>
      </c>
      <c r="N1207" s="158">
        <v>3.6655000000000002</v>
      </c>
      <c r="O1207" s="158">
        <v>3.8321999999999998</v>
      </c>
      <c r="P1207" s="158">
        <v>3.2309000000000001</v>
      </c>
      <c r="Q1207" s="158">
        <v>6.3723999999999998</v>
      </c>
      <c r="R1207" s="158">
        <v>3.391</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44777</v>
      </c>
      <c r="E1208" s="158">
        <v>3051.47696</v>
      </c>
      <c r="F1208" s="158">
        <v>4.6932999999999998</v>
      </c>
      <c r="G1208" s="158">
        <v>5.8373999999999997</v>
      </c>
      <c r="H1208" s="158">
        <v>6.0731000000000002</v>
      </c>
      <c r="I1208" s="158">
        <v>4.9622999999999999</v>
      </c>
      <c r="J1208" s="158">
        <v>4.7816000000000001</v>
      </c>
      <c r="K1208" s="158">
        <v>4.6913999999999998</v>
      </c>
      <c r="L1208" s="158">
        <v>4.1955999999999998</v>
      </c>
      <c r="M1208" s="158">
        <v>3.9510999999999998</v>
      </c>
      <c r="N1208" s="158">
        <v>3.7797000000000001</v>
      </c>
      <c r="O1208" s="158">
        <v>3.9102000000000001</v>
      </c>
      <c r="P1208" s="158">
        <v>3.3073999999999999</v>
      </c>
      <c r="Q1208" s="158">
        <v>5.7347000000000001</v>
      </c>
      <c r="R1208" s="158">
        <v>3.4902000000000002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44777</v>
      </c>
      <c r="E1212" s="158">
        <v>3409.1406000000002</v>
      </c>
      <c r="F1212" s="158">
        <v>4.7286000000000001</v>
      </c>
      <c r="G1212" s="158">
        <v>6.1315</v>
      </c>
      <c r="H1212" s="158">
        <v>6.1054000000000004</v>
      </c>
      <c r="I1212" s="158">
        <v>4.8883999999999999</v>
      </c>
      <c r="J1212" s="158">
        <v>4.5922000000000001</v>
      </c>
      <c r="K1212" s="158">
        <v>4.5522</v>
      </c>
      <c r="L1212" s="158">
        <v>4.1151</v>
      </c>
      <c r="M1212" s="158">
        <v>3.9544999999999999</v>
      </c>
      <c r="N1212" s="158">
        <v>3.7921</v>
      </c>
      <c r="O1212" s="158">
        <v>4.1548999999999996</v>
      </c>
      <c r="P1212" s="158">
        <v>5.3913000000000002</v>
      </c>
      <c r="Q1212" s="158">
        <v>6.8475999999999999</v>
      </c>
      <c r="R1212" s="158">
        <v>3.5381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44777</v>
      </c>
      <c r="E1213" s="158">
        <v>3379.9924000000001</v>
      </c>
      <c r="F1213" s="158">
        <v>4.6128</v>
      </c>
      <c r="G1213" s="158">
        <v>6.0153999999999996</v>
      </c>
      <c r="H1213" s="158">
        <v>5.9867999999999997</v>
      </c>
      <c r="I1213" s="158">
        <v>4.7674000000000003</v>
      </c>
      <c r="J1213" s="158">
        <v>4.4733999999999998</v>
      </c>
      <c r="K1213" s="158">
        <v>4.4330999999999996</v>
      </c>
      <c r="L1213" s="158">
        <v>3.9988000000000001</v>
      </c>
      <c r="M1213" s="158">
        <v>3.8382999999999998</v>
      </c>
      <c r="N1213" s="158">
        <v>3.6737000000000002</v>
      </c>
      <c r="O1213" s="158">
        <v>4.0331999999999999</v>
      </c>
      <c r="P1213" s="158">
        <v>5.2904</v>
      </c>
      <c r="Q1213" s="158">
        <v>7.0266999999999999</v>
      </c>
      <c r="R1213" s="158">
        <v>3.4198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44777</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44777</v>
      </c>
      <c r="E1218" s="158">
        <v>1047.2433000000001</v>
      </c>
      <c r="F1218" s="158">
        <v>4.9428999999999998</v>
      </c>
      <c r="G1218" s="158">
        <v>5.2325999999999997</v>
      </c>
      <c r="H1218" s="158">
        <v>5.4668000000000001</v>
      </c>
      <c r="I1218" s="158">
        <v>4.9223999999999997</v>
      </c>
      <c r="J1218" s="158">
        <v>4.8242000000000003</v>
      </c>
      <c r="K1218" s="158">
        <v>4.6037999999999997</v>
      </c>
      <c r="L1218" s="158">
        <v>4.1083999999999996</v>
      </c>
      <c r="M1218" s="158">
        <v>3.9079000000000002</v>
      </c>
      <c r="N1218" s="158">
        <v>3.7591999999999999</v>
      </c>
      <c r="O1218" s="158"/>
      <c r="P1218" s="158"/>
      <c r="Q1218" s="158">
        <v>3.6657999999999999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44777</v>
      </c>
      <c r="E1219" s="158">
        <v>1045.222</v>
      </c>
      <c r="F1219" s="158">
        <v>4.7918000000000003</v>
      </c>
      <c r="G1219" s="158">
        <v>5.0819000000000001</v>
      </c>
      <c r="H1219" s="158">
        <v>5.3169000000000004</v>
      </c>
      <c r="I1219" s="158">
        <v>4.7713999999999999</v>
      </c>
      <c r="J1219" s="158">
        <v>4.6738999999999997</v>
      </c>
      <c r="K1219" s="158">
        <v>4.4519000000000002</v>
      </c>
      <c r="L1219" s="158">
        <v>3.9552999999999998</v>
      </c>
      <c r="M1219" s="158">
        <v>3.7534999999999998</v>
      </c>
      <c r="N1219" s="158">
        <v>3.6036999999999999</v>
      </c>
      <c r="O1219" s="158"/>
      <c r="P1219" s="158"/>
      <c r="Q1219" s="158">
        <v>3.5097</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44777</v>
      </c>
      <c r="E1220" s="158">
        <v>2062.0484999999999</v>
      </c>
      <c r="F1220" s="158">
        <v>5.1021000000000001</v>
      </c>
      <c r="G1220" s="158">
        <v>5.7514000000000003</v>
      </c>
      <c r="H1220" s="158">
        <v>5.8292999999999999</v>
      </c>
      <c r="I1220" s="158">
        <v>4.8144999999999998</v>
      </c>
      <c r="J1220" s="158">
        <v>4.6120000000000001</v>
      </c>
      <c r="K1220" s="158">
        <v>4.5298999999999996</v>
      </c>
      <c r="L1220" s="158">
        <v>4.0365000000000002</v>
      </c>
      <c r="M1220" s="158">
        <v>3.8605999999999998</v>
      </c>
      <c r="N1220" s="158">
        <v>3.7149000000000001</v>
      </c>
      <c r="O1220" s="158">
        <v>4.0556999999999999</v>
      </c>
      <c r="P1220" s="158">
        <v>4.5019</v>
      </c>
      <c r="Q1220" s="158">
        <v>6.7070999999999996</v>
      </c>
      <c r="R1220" s="158">
        <v>3.4697</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44777</v>
      </c>
      <c r="E1221" s="158">
        <v>2081.4058</v>
      </c>
      <c r="F1221" s="158">
        <v>5.202</v>
      </c>
      <c r="G1221" s="158">
        <v>5.8517000000000001</v>
      </c>
      <c r="H1221" s="158">
        <v>5.9297000000000004</v>
      </c>
      <c r="I1221" s="158">
        <v>4.9145000000000003</v>
      </c>
      <c r="J1221" s="158">
        <v>4.7122999999999999</v>
      </c>
      <c r="K1221" s="158">
        <v>4.6311999999999998</v>
      </c>
      <c r="L1221" s="158">
        <v>4.1386000000000003</v>
      </c>
      <c r="M1221" s="158">
        <v>3.9636</v>
      </c>
      <c r="N1221" s="158">
        <v>3.8166000000000002</v>
      </c>
      <c r="O1221" s="158">
        <v>4.1561000000000003</v>
      </c>
      <c r="P1221" s="158">
        <v>4.6032000000000002</v>
      </c>
      <c r="Q1221" s="158">
        <v>6.3701999999999996</v>
      </c>
      <c r="R1221" s="158">
        <v>3.5678000000000001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44777</v>
      </c>
      <c r="E1222" s="158">
        <v>3539.7471999999998</v>
      </c>
      <c r="F1222" s="158">
        <v>5.0564</v>
      </c>
      <c r="G1222" s="158">
        <v>5.8185000000000002</v>
      </c>
      <c r="H1222" s="158">
        <v>5.9707999999999997</v>
      </c>
      <c r="I1222" s="158">
        <v>4.9923000000000002</v>
      </c>
      <c r="J1222" s="158">
        <v>4.7797000000000001</v>
      </c>
      <c r="K1222" s="158">
        <v>4.6440000000000001</v>
      </c>
      <c r="L1222" s="158">
        <v>4.1519000000000004</v>
      </c>
      <c r="M1222" s="158">
        <v>3.9830999999999999</v>
      </c>
      <c r="N1222" s="158">
        <v>3.8296000000000001</v>
      </c>
      <c r="O1222" s="158">
        <v>4.1212</v>
      </c>
      <c r="P1222" s="158">
        <v>5.3754999999999997</v>
      </c>
      <c r="Q1222" s="158">
        <v>6.7922000000000002</v>
      </c>
      <c r="R1222" s="158">
        <v>3.5647000000000002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44777</v>
      </c>
      <c r="E1223" s="158">
        <v>3228.7828</v>
      </c>
      <c r="F1223" s="158">
        <v>4.4307999999999996</v>
      </c>
      <c r="G1223" s="158">
        <v>5.1924999999999999</v>
      </c>
      <c r="H1223" s="158">
        <v>5.3445</v>
      </c>
      <c r="I1223" s="158">
        <v>4.3653000000000004</v>
      </c>
      <c r="J1223" s="158">
        <v>4.1516000000000002</v>
      </c>
      <c r="K1223" s="158">
        <v>4.0061999999999998</v>
      </c>
      <c r="L1223" s="158">
        <v>3.5070999999999999</v>
      </c>
      <c r="M1223" s="158">
        <v>3.33</v>
      </c>
      <c r="N1223" s="158">
        <v>3.1696</v>
      </c>
      <c r="O1223" s="158">
        <v>3.4738000000000002</v>
      </c>
      <c r="P1223" s="158">
        <v>4.7030000000000003</v>
      </c>
      <c r="Q1223" s="158">
        <v>6.3209</v>
      </c>
      <c r="R1223" s="158">
        <v>2.9173</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44777</v>
      </c>
      <c r="E1224" s="158">
        <v>3516.9756000000002</v>
      </c>
      <c r="F1224" s="158">
        <v>4.9667000000000003</v>
      </c>
      <c r="G1224" s="158">
        <v>5.7283999999999997</v>
      </c>
      <c r="H1224" s="158">
        <v>5.8807</v>
      </c>
      <c r="I1224" s="158">
        <v>4.9020000000000001</v>
      </c>
      <c r="J1224" s="158">
        <v>4.6894</v>
      </c>
      <c r="K1224" s="158">
        <v>4.5481999999999996</v>
      </c>
      <c r="L1224" s="158">
        <v>4.0530999999999997</v>
      </c>
      <c r="M1224" s="158">
        <v>3.8824000000000001</v>
      </c>
      <c r="N1224" s="158">
        <v>3.7273999999999998</v>
      </c>
      <c r="O1224" s="158">
        <v>4.0273000000000003</v>
      </c>
      <c r="P1224" s="158">
        <v>5.2952000000000004</v>
      </c>
      <c r="Q1224" s="158">
        <v>6.8437999999999999</v>
      </c>
      <c r="R1224" s="158">
        <v>3.4719000000000002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44777</v>
      </c>
      <c r="E1225" s="158">
        <v>1161.5277000000001</v>
      </c>
      <c r="F1225" s="158">
        <v>5.3522999999999996</v>
      </c>
      <c r="G1225" s="158">
        <v>5.4093999999999998</v>
      </c>
      <c r="H1225" s="158">
        <v>5.3574999999999999</v>
      </c>
      <c r="I1225" s="158">
        <v>4.6292999999999997</v>
      </c>
      <c r="J1225" s="158">
        <v>4.4409000000000001</v>
      </c>
      <c r="K1225" s="158">
        <v>4.3144</v>
      </c>
      <c r="L1225" s="158">
        <v>3.7134999999999998</v>
      </c>
      <c r="M1225" s="158">
        <v>3.5364</v>
      </c>
      <c r="N1225" s="158">
        <v>3.3814000000000002</v>
      </c>
      <c r="O1225" s="158">
        <v>3.7425999999999999</v>
      </c>
      <c r="P1225" s="158"/>
      <c r="Q1225" s="158">
        <v>4.2999000000000001</v>
      </c>
      <c r="R1225" s="158">
        <v>3.2019000000000002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44777</v>
      </c>
      <c r="E1226" s="158">
        <v>1157.9924000000001</v>
      </c>
      <c r="F1226" s="158">
        <v>5.2362000000000002</v>
      </c>
      <c r="G1226" s="158">
        <v>5.2797999999999998</v>
      </c>
      <c r="H1226" s="158">
        <v>5.2331000000000003</v>
      </c>
      <c r="I1226" s="158">
        <v>4.5058999999999996</v>
      </c>
      <c r="J1226" s="158">
        <v>4.3185000000000002</v>
      </c>
      <c r="K1226" s="158">
        <v>4.1923000000000004</v>
      </c>
      <c r="L1226" s="158">
        <v>3.5905999999999998</v>
      </c>
      <c r="M1226" s="158">
        <v>3.4232999999999998</v>
      </c>
      <c r="N1226" s="158">
        <v>3.2753000000000001</v>
      </c>
      <c r="O1226" s="158">
        <v>3.6524999999999999</v>
      </c>
      <c r="P1226" s="158"/>
      <c r="Q1226" s="158">
        <v>4.2104999999999997</v>
      </c>
      <c r="R1226" s="158">
        <v>3.1078999999999999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4.6030947916666687</v>
      </c>
      <c r="G1227" s="160">
        <v>5.4843093749999996</v>
      </c>
      <c r="H1227" s="160">
        <v>5.6072218750000005</v>
      </c>
      <c r="I1227" s="160">
        <v>4.6261604166666652</v>
      </c>
      <c r="J1227" s="160">
        <v>4.4273822916666674</v>
      </c>
      <c r="K1227" s="160">
        <v>4.2976322916666669</v>
      </c>
      <c r="L1227" s="160">
        <v>3.8468343750000007</v>
      </c>
      <c r="M1227" s="160">
        <v>3.6831989583333322</v>
      </c>
      <c r="N1227" s="160">
        <v>3.5378750000000001</v>
      </c>
      <c r="O1227" s="160">
        <v>3.9053655172413793</v>
      </c>
      <c r="P1227" s="160">
        <v>5.1013102564102573</v>
      </c>
      <c r="Q1227" s="160">
        <v>6.0026916666666663</v>
      </c>
      <c r="R1227" s="160">
        <v>3.2729222222222223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4.7924500000000005</v>
      </c>
      <c r="G1228" s="160">
        <v>5.7903000000000002</v>
      </c>
      <c r="H1228" s="160">
        <v>5.9486500000000007</v>
      </c>
      <c r="I1228" s="160">
        <v>4.8889999999999993</v>
      </c>
      <c r="J1228" s="160">
        <v>4.6727500000000006</v>
      </c>
      <c r="K1228" s="160">
        <v>4.5482499999999995</v>
      </c>
      <c r="L1228" s="160">
        <v>4.0660500000000006</v>
      </c>
      <c r="M1228" s="160">
        <v>3.8825500000000002</v>
      </c>
      <c r="N1228" s="160">
        <v>3.7204000000000002</v>
      </c>
      <c r="O1228" s="160">
        <v>4.0235000000000003</v>
      </c>
      <c r="P1228" s="160">
        <v>5.2830500000000002</v>
      </c>
      <c r="Q1228" s="160">
        <v>6.7580499999999999</v>
      </c>
      <c r="R1228" s="160">
        <v>3.4543999999999997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44777</v>
      </c>
      <c r="E1231" s="158">
        <v>71.985600000000005</v>
      </c>
      <c r="F1231" s="158">
        <v>152.34129999999999</v>
      </c>
      <c r="G1231" s="158">
        <v>82.0488</v>
      </c>
      <c r="H1231" s="158">
        <v>68.409899999999993</v>
      </c>
      <c r="I1231" s="158">
        <v>53.304600000000001</v>
      </c>
      <c r="J1231" s="158">
        <v>22.914300000000001</v>
      </c>
      <c r="K1231" s="158">
        <v>11.0097</v>
      </c>
      <c r="L1231" s="158">
        <v>4.8316999999999997</v>
      </c>
      <c r="M1231" s="158">
        <v>-0.1663</v>
      </c>
      <c r="N1231" s="158">
        <v>1.0239</v>
      </c>
      <c r="O1231" s="158">
        <v>3.9329000000000001</v>
      </c>
      <c r="P1231" s="158">
        <v>5.5442</v>
      </c>
      <c r="Q1231" s="158">
        <v>8.5396999999999998</v>
      </c>
      <c r="R1231" s="158">
        <v>0.85489999999999999</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44777</v>
      </c>
      <c r="E1232" s="158">
        <v>77.576999999999998</v>
      </c>
      <c r="F1232" s="158">
        <v>152.89169999999999</v>
      </c>
      <c r="G1232" s="158">
        <v>82.628299999999996</v>
      </c>
      <c r="H1232" s="158">
        <v>69.009699999999995</v>
      </c>
      <c r="I1232" s="158">
        <v>53.912599999999998</v>
      </c>
      <c r="J1232" s="158">
        <v>23.5244</v>
      </c>
      <c r="K1232" s="158">
        <v>11.6266</v>
      </c>
      <c r="L1232" s="158">
        <v>5.4466000000000001</v>
      </c>
      <c r="M1232" s="158">
        <v>0.43409999999999999</v>
      </c>
      <c r="N1232" s="158">
        <v>1.6317999999999999</v>
      </c>
      <c r="O1232" s="158">
        <v>4.5148999999999999</v>
      </c>
      <c r="P1232" s="158">
        <v>6.1641000000000004</v>
      </c>
      <c r="Q1232" s="158">
        <v>8.1973000000000003</v>
      </c>
      <c r="R1232" s="158">
        <v>1.4618</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44777</v>
      </c>
      <c r="E1233" s="158">
        <v>13.917</v>
      </c>
      <c r="F1233" s="158">
        <v>156.19110000000001</v>
      </c>
      <c r="G1233" s="158">
        <v>88.499300000000005</v>
      </c>
      <c r="H1233" s="158">
        <v>61.756700000000002</v>
      </c>
      <c r="I1233" s="158">
        <v>49.634399999999999</v>
      </c>
      <c r="J1233" s="158">
        <v>19.295999999999999</v>
      </c>
      <c r="K1233" s="158">
        <v>8.0123999999999995</v>
      </c>
      <c r="L1233" s="158">
        <v>4.1677</v>
      </c>
      <c r="M1233" s="158">
        <v>-0.1348</v>
      </c>
      <c r="N1233" s="158">
        <v>1.9320999999999999</v>
      </c>
      <c r="O1233" s="158">
        <v>3.9762</v>
      </c>
      <c r="P1233" s="158"/>
      <c r="Q1233" s="158">
        <v>8.4336000000000002</v>
      </c>
      <c r="R1233" s="158">
        <v>0.37680000000000002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44777</v>
      </c>
      <c r="E1234" s="158">
        <v>14.098699999999999</v>
      </c>
      <c r="F1234" s="158">
        <v>156.5196</v>
      </c>
      <c r="G1234" s="158">
        <v>88.751300000000001</v>
      </c>
      <c r="H1234" s="158">
        <v>62.011600000000001</v>
      </c>
      <c r="I1234" s="158">
        <v>49.904299999999999</v>
      </c>
      <c r="J1234" s="158">
        <v>19.569600000000001</v>
      </c>
      <c r="K1234" s="158">
        <v>8.2910000000000004</v>
      </c>
      <c r="L1234" s="158">
        <v>4.5023</v>
      </c>
      <c r="M1234" s="158">
        <v>0.1769</v>
      </c>
      <c r="N1234" s="158">
        <v>2.2408000000000001</v>
      </c>
      <c r="O1234" s="158">
        <v>4.2995999999999999</v>
      </c>
      <c r="P1234" s="158"/>
      <c r="Q1234" s="158">
        <v>8.7787000000000006</v>
      </c>
      <c r="R1234" s="158">
        <v>0.68430000000000002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154.48592499999998</v>
      </c>
      <c r="G1235" s="160">
        <v>85.481925000000004</v>
      </c>
      <c r="H1235" s="160">
        <v>65.296975000000003</v>
      </c>
      <c r="I1235" s="160">
        <v>51.688974999999999</v>
      </c>
      <c r="J1235" s="160">
        <v>21.326075000000003</v>
      </c>
      <c r="K1235" s="160">
        <v>9.7349250000000005</v>
      </c>
      <c r="L1235" s="160">
        <v>4.7370749999999999</v>
      </c>
      <c r="M1235" s="160">
        <v>7.7474999999999988E-2</v>
      </c>
      <c r="N1235" s="160">
        <v>1.7071499999999999</v>
      </c>
      <c r="O1235" s="160">
        <v>4.1809000000000003</v>
      </c>
      <c r="P1235" s="160">
        <v>5.8541500000000006</v>
      </c>
      <c r="Q1235" s="160">
        <v>8.4873250000000002</v>
      </c>
      <c r="R1235" s="160">
        <v>0.84445000000000003</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154.54140000000001</v>
      </c>
      <c r="G1236" s="160">
        <v>85.563800000000001</v>
      </c>
      <c r="H1236" s="160">
        <v>65.21074999999999</v>
      </c>
      <c r="I1236" s="160">
        <v>51.60445</v>
      </c>
      <c r="J1236" s="160">
        <v>21.241950000000003</v>
      </c>
      <c r="K1236" s="160">
        <v>9.6503499999999995</v>
      </c>
      <c r="L1236" s="160">
        <v>4.6669999999999998</v>
      </c>
      <c r="M1236" s="160">
        <v>2.1049999999999985E-2</v>
      </c>
      <c r="N1236" s="160">
        <v>1.7819499999999999</v>
      </c>
      <c r="O1236" s="160">
        <v>4.1379000000000001</v>
      </c>
      <c r="P1236" s="160">
        <v>5.8541500000000006</v>
      </c>
      <c r="Q1236" s="160">
        <v>8.4866500000000009</v>
      </c>
      <c r="R1236" s="160">
        <v>0.76960000000000006</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44777</v>
      </c>
      <c r="E1239" s="158">
        <v>541.41200000000003</v>
      </c>
      <c r="F1239" s="158">
        <v>3.1082000000000001</v>
      </c>
      <c r="G1239" s="158">
        <v>4.6288</v>
      </c>
      <c r="H1239" s="158">
        <v>7.3335999999999997</v>
      </c>
      <c r="I1239" s="158">
        <v>5.9897</v>
      </c>
      <c r="J1239" s="158">
        <v>6.0284000000000004</v>
      </c>
      <c r="K1239" s="158">
        <v>4.2375999999999996</v>
      </c>
      <c r="L1239" s="158">
        <v>3.593</v>
      </c>
      <c r="M1239" s="158">
        <v>3.4283999999999999</v>
      </c>
      <c r="N1239" s="158">
        <v>3.3485999999999998</v>
      </c>
      <c r="O1239" s="158">
        <v>5.4040999999999997</v>
      </c>
      <c r="P1239" s="158">
        <v>6.1036000000000001</v>
      </c>
      <c r="Q1239" s="158">
        <v>7.2160000000000002</v>
      </c>
      <c r="R1239" s="158">
        <v>3.9455</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44777</v>
      </c>
      <c r="E1240" s="158">
        <v>585.93939999999998</v>
      </c>
      <c r="F1240" s="158">
        <v>3.9436</v>
      </c>
      <c r="G1240" s="158">
        <v>5.4592999999999998</v>
      </c>
      <c r="H1240" s="158">
        <v>8.1669</v>
      </c>
      <c r="I1240" s="158">
        <v>6.8228999999999997</v>
      </c>
      <c r="J1240" s="158">
        <v>6.8647</v>
      </c>
      <c r="K1240" s="158">
        <v>5.0780000000000003</v>
      </c>
      <c r="L1240" s="158">
        <v>4.4396000000000004</v>
      </c>
      <c r="M1240" s="158">
        <v>4.2824</v>
      </c>
      <c r="N1240" s="158">
        <v>4.2102000000000004</v>
      </c>
      <c r="O1240" s="158">
        <v>6.2725999999999997</v>
      </c>
      <c r="P1240" s="158">
        <v>6.9832000000000001</v>
      </c>
      <c r="Q1240" s="158">
        <v>8.1026000000000007</v>
      </c>
      <c r="R1240" s="158">
        <v>4.7919999999999998</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44777</v>
      </c>
      <c r="E1241" s="158">
        <v>2619.971</v>
      </c>
      <c r="F1241" s="158">
        <v>5.1916000000000002</v>
      </c>
      <c r="G1241" s="158">
        <v>7.3072999999999997</v>
      </c>
      <c r="H1241" s="158">
        <v>8.5267999999999997</v>
      </c>
      <c r="I1241" s="158">
        <v>6.6162000000000001</v>
      </c>
      <c r="J1241" s="158">
        <v>6.3918999999999997</v>
      </c>
      <c r="K1241" s="158">
        <v>4.5873999999999997</v>
      </c>
      <c r="L1241" s="158">
        <v>3.9582999999999999</v>
      </c>
      <c r="M1241" s="158">
        <v>3.8955000000000002</v>
      </c>
      <c r="N1241" s="158">
        <v>3.8403999999999998</v>
      </c>
      <c r="O1241" s="158">
        <v>5.7473000000000001</v>
      </c>
      <c r="P1241" s="158">
        <v>6.6966999999999999</v>
      </c>
      <c r="Q1241" s="158">
        <v>7.7713000000000001</v>
      </c>
      <c r="R1241" s="158">
        <v>4.2801999999999998</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44777</v>
      </c>
      <c r="E1242" s="158">
        <v>2522.9472999999998</v>
      </c>
      <c r="F1242" s="158">
        <v>4.8167999999999997</v>
      </c>
      <c r="G1242" s="158">
        <v>6.9337</v>
      </c>
      <c r="H1242" s="158">
        <v>8.1530000000000005</v>
      </c>
      <c r="I1242" s="158">
        <v>6.2422000000000004</v>
      </c>
      <c r="J1242" s="158">
        <v>6.0170000000000003</v>
      </c>
      <c r="K1242" s="158">
        <v>4.2251000000000003</v>
      </c>
      <c r="L1242" s="158">
        <v>3.6116999999999999</v>
      </c>
      <c r="M1242" s="158">
        <v>3.5560999999999998</v>
      </c>
      <c r="N1242" s="158">
        <v>3.5053000000000001</v>
      </c>
      <c r="O1242" s="158">
        <v>5.4173999999999998</v>
      </c>
      <c r="P1242" s="158">
        <v>6.2983000000000002</v>
      </c>
      <c r="Q1242" s="158">
        <v>7.4810999999999996</v>
      </c>
      <c r="R1242" s="158">
        <v>3.9487000000000001</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44777</v>
      </c>
      <c r="E1243" s="158">
        <v>33.110399999999998</v>
      </c>
      <c r="F1243" s="158">
        <v>3.0869</v>
      </c>
      <c r="G1243" s="158">
        <v>6.7282000000000002</v>
      </c>
      <c r="H1243" s="158">
        <v>7.8070000000000004</v>
      </c>
      <c r="I1243" s="158">
        <v>5.5552000000000001</v>
      </c>
      <c r="J1243" s="158">
        <v>5.9507000000000003</v>
      </c>
      <c r="K1243" s="158">
        <v>3.6446000000000001</v>
      </c>
      <c r="L1243" s="158">
        <v>2.6276999999999999</v>
      </c>
      <c r="M1243" s="158">
        <v>2.7764000000000002</v>
      </c>
      <c r="N1243" s="158">
        <v>2.7048000000000001</v>
      </c>
      <c r="O1243" s="158">
        <v>5.0559000000000003</v>
      </c>
      <c r="P1243" s="158">
        <v>5.7004000000000001</v>
      </c>
      <c r="Q1243" s="158">
        <v>7.3879000000000001</v>
      </c>
      <c r="R1243" s="158">
        <v>3.4323999999999999</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44777</v>
      </c>
      <c r="E1244" s="158">
        <v>35.4938</v>
      </c>
      <c r="F1244" s="158">
        <v>3.7023999999999999</v>
      </c>
      <c r="G1244" s="158">
        <v>7.34</v>
      </c>
      <c r="H1244" s="158">
        <v>8.4314</v>
      </c>
      <c r="I1244" s="158">
        <v>6.1847000000000003</v>
      </c>
      <c r="J1244" s="158">
        <v>6.6151</v>
      </c>
      <c r="K1244" s="158">
        <v>4.3757000000000001</v>
      </c>
      <c r="L1244" s="158">
        <v>3.4546000000000001</v>
      </c>
      <c r="M1244" s="158">
        <v>3.6326000000000001</v>
      </c>
      <c r="N1244" s="158">
        <v>3.5619999999999998</v>
      </c>
      <c r="O1244" s="158">
        <v>5.9223999999999997</v>
      </c>
      <c r="P1244" s="158">
        <v>6.5216000000000003</v>
      </c>
      <c r="Q1244" s="158">
        <v>7.6791999999999998</v>
      </c>
      <c r="R1244" s="158">
        <v>4.2792000000000003</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44777</v>
      </c>
      <c r="E1249" s="158">
        <v>35.229599999999998</v>
      </c>
      <c r="F1249" s="158">
        <v>7.4611999999999998</v>
      </c>
      <c r="G1249" s="158">
        <v>8.5361999999999991</v>
      </c>
      <c r="H1249" s="158">
        <v>8.4055999999999997</v>
      </c>
      <c r="I1249" s="158">
        <v>5.7404999999999999</v>
      </c>
      <c r="J1249" s="158">
        <v>5.5303000000000004</v>
      </c>
      <c r="K1249" s="158">
        <v>4.1890999999999998</v>
      </c>
      <c r="L1249" s="158">
        <v>3.6326999999999998</v>
      </c>
      <c r="M1249" s="158">
        <v>3.5329999999999999</v>
      </c>
      <c r="N1249" s="158">
        <v>3.4220999999999999</v>
      </c>
      <c r="O1249" s="158">
        <v>4.9809999999999999</v>
      </c>
      <c r="P1249" s="158">
        <v>5.9691999999999998</v>
      </c>
      <c r="Q1249" s="158">
        <v>7.2907999999999999</v>
      </c>
      <c r="R1249" s="158">
        <v>3.6230000000000002</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44777</v>
      </c>
      <c r="E1250" s="158">
        <v>34.565199999999997</v>
      </c>
      <c r="F1250" s="158">
        <v>7.2877000000000001</v>
      </c>
      <c r="G1250" s="158">
        <v>8.3126999999999995</v>
      </c>
      <c r="H1250" s="158">
        <v>8.1739999999999995</v>
      </c>
      <c r="I1250" s="158">
        <v>5.4950999999999999</v>
      </c>
      <c r="J1250" s="158">
        <v>5.2830000000000004</v>
      </c>
      <c r="K1250" s="158">
        <v>3.9331</v>
      </c>
      <c r="L1250" s="158">
        <v>3.3847999999999998</v>
      </c>
      <c r="M1250" s="158">
        <v>3.2799</v>
      </c>
      <c r="N1250" s="158">
        <v>3.1615000000000002</v>
      </c>
      <c r="O1250" s="158">
        <v>4.7214999999999998</v>
      </c>
      <c r="P1250" s="158">
        <v>5.7237999999999998</v>
      </c>
      <c r="Q1250" s="158">
        <v>7.3749000000000002</v>
      </c>
      <c r="R1250" s="158">
        <v>3.3582000000000001</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44777</v>
      </c>
      <c r="E1251" s="158">
        <v>16.648900000000001</v>
      </c>
      <c r="F1251" s="158">
        <v>10.526300000000001</v>
      </c>
      <c r="G1251" s="158">
        <v>7.0926999999999998</v>
      </c>
      <c r="H1251" s="158">
        <v>9.2870000000000008</v>
      </c>
      <c r="I1251" s="158">
        <v>6.6409000000000002</v>
      </c>
      <c r="J1251" s="158">
        <v>5.8349000000000002</v>
      </c>
      <c r="K1251" s="158">
        <v>4.3849</v>
      </c>
      <c r="L1251" s="158">
        <v>3.9028</v>
      </c>
      <c r="M1251" s="158">
        <v>3.7835000000000001</v>
      </c>
      <c r="N1251" s="158">
        <v>3.6461999999999999</v>
      </c>
      <c r="O1251" s="158">
        <v>5.7849000000000004</v>
      </c>
      <c r="P1251" s="158">
        <v>6.3646000000000003</v>
      </c>
      <c r="Q1251" s="158">
        <v>7.1233000000000004</v>
      </c>
      <c r="R1251" s="158">
        <v>3.9860000000000002</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44777</v>
      </c>
      <c r="E1252" s="158">
        <v>16.269600000000001</v>
      </c>
      <c r="F1252" s="158">
        <v>10.322800000000001</v>
      </c>
      <c r="G1252" s="158">
        <v>6.7340999999999998</v>
      </c>
      <c r="H1252" s="158">
        <v>8.9893000000000001</v>
      </c>
      <c r="I1252" s="158">
        <v>6.3451000000000004</v>
      </c>
      <c r="J1252" s="158">
        <v>5.5259</v>
      </c>
      <c r="K1252" s="158">
        <v>4.0723000000000003</v>
      </c>
      <c r="L1252" s="158">
        <v>3.5954999999999999</v>
      </c>
      <c r="M1252" s="158">
        <v>3.4765000000000001</v>
      </c>
      <c r="N1252" s="158">
        <v>3.3391000000000002</v>
      </c>
      <c r="O1252" s="158">
        <v>5.4817999999999998</v>
      </c>
      <c r="P1252" s="158">
        <v>6.0532000000000004</v>
      </c>
      <c r="Q1252" s="158">
        <v>6.7904999999999998</v>
      </c>
      <c r="R1252" s="158">
        <v>3.6915</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44777</v>
      </c>
      <c r="E1255" s="158">
        <v>32.520200000000003</v>
      </c>
      <c r="F1255" s="158">
        <v>4.3777999999999997</v>
      </c>
      <c r="G1255" s="158">
        <v>4.4162999999999997</v>
      </c>
      <c r="H1255" s="158">
        <v>4.6539999999999999</v>
      </c>
      <c r="I1255" s="158">
        <v>4.8352000000000004</v>
      </c>
      <c r="J1255" s="158">
        <v>4.7220000000000004</v>
      </c>
      <c r="K1255" s="158">
        <v>4.4074</v>
      </c>
      <c r="L1255" s="158">
        <v>44.063200000000002</v>
      </c>
      <c r="M1255" s="158">
        <v>37.430999999999997</v>
      </c>
      <c r="N1255" s="158">
        <v>36.798699999999997</v>
      </c>
      <c r="O1255" s="158">
        <v>13.549899999999999</v>
      </c>
      <c r="P1255" s="158">
        <v>11.2262</v>
      </c>
      <c r="Q1255" s="158">
        <v>10.296799999999999</v>
      </c>
      <c r="R1255" s="158">
        <v>23.710999999999999</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44777</v>
      </c>
      <c r="E1256" s="158">
        <v>28.609300000000001</v>
      </c>
      <c r="F1256" s="158">
        <v>4.3383000000000003</v>
      </c>
      <c r="G1256" s="158">
        <v>4.3818999999999999</v>
      </c>
      <c r="H1256" s="158">
        <v>4.6516999999999999</v>
      </c>
      <c r="I1256" s="158">
        <v>4.8296999999999999</v>
      </c>
      <c r="J1256" s="158">
        <v>4.7187999999999999</v>
      </c>
      <c r="K1256" s="158">
        <v>4.407</v>
      </c>
      <c r="L1256" s="158">
        <v>8.8217999999999996</v>
      </c>
      <c r="M1256" s="158">
        <v>12.9567</v>
      </c>
      <c r="N1256" s="158">
        <v>17.1782</v>
      </c>
      <c r="O1256" s="158">
        <v>8.0647000000000002</v>
      </c>
      <c r="P1256" s="158">
        <v>8.1181000000000001</v>
      </c>
      <c r="Q1256" s="158">
        <v>9.0702999999999996</v>
      </c>
      <c r="R1256" s="158">
        <v>14.6211</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44777</v>
      </c>
      <c r="E1257" s="158">
        <v>60.326209192304297</v>
      </c>
      <c r="F1257" s="158">
        <v>4.3819999999999997</v>
      </c>
      <c r="G1257" s="158">
        <v>4.383</v>
      </c>
      <c r="H1257" s="158">
        <v>4.6289999999999996</v>
      </c>
      <c r="I1257" s="158">
        <v>4.8250000000000002</v>
      </c>
      <c r="J1257" s="158">
        <v>4.7222999999999997</v>
      </c>
      <c r="K1257" s="158">
        <v>4.4059999999999997</v>
      </c>
      <c r="L1257" s="158">
        <v>44.062399999999997</v>
      </c>
      <c r="M1257" s="158">
        <v>37.430999999999997</v>
      </c>
      <c r="N1257" s="158">
        <v>36.798200000000001</v>
      </c>
      <c r="O1257" s="158">
        <v>13.199199999999999</v>
      </c>
      <c r="P1257" s="158">
        <v>10.0695</v>
      </c>
      <c r="Q1257" s="158">
        <v>8.3135999999999992</v>
      </c>
      <c r="R1257" s="158">
        <v>23.7105</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44777</v>
      </c>
      <c r="E1258" s="158">
        <v>20.450980049040599</v>
      </c>
      <c r="F1258" s="158">
        <v>4.3928000000000003</v>
      </c>
      <c r="G1258" s="158">
        <v>4.3937999999999997</v>
      </c>
      <c r="H1258" s="158">
        <v>4.6708999999999996</v>
      </c>
      <c r="I1258" s="158">
        <v>4.8326000000000002</v>
      </c>
      <c r="J1258" s="158">
        <v>4.7210000000000001</v>
      </c>
      <c r="K1258" s="158">
        <v>4.4077999999999999</v>
      </c>
      <c r="L1258" s="158">
        <v>8.8221000000000007</v>
      </c>
      <c r="M1258" s="158">
        <v>12.957800000000001</v>
      </c>
      <c r="N1258" s="158">
        <v>17.179099999999998</v>
      </c>
      <c r="O1258" s="158">
        <v>7.7409999999999997</v>
      </c>
      <c r="P1258" s="158">
        <v>7.0201000000000002</v>
      </c>
      <c r="Q1258" s="158">
        <v>7.3391000000000002</v>
      </c>
      <c r="R1258" s="158">
        <v>14.6218</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44777</v>
      </c>
      <c r="E1261" s="158">
        <v>0.35270000000000001</v>
      </c>
      <c r="F1261" s="158">
        <v>10.351699999999999</v>
      </c>
      <c r="G1261" s="158">
        <v>13.814</v>
      </c>
      <c r="H1261" s="158">
        <v>11.853999999999999</v>
      </c>
      <c r="I1261" s="158">
        <v>11.135300000000001</v>
      </c>
      <c r="J1261" s="158">
        <v>11.1204</v>
      </c>
      <c r="K1261" s="158">
        <v>11.1008</v>
      </c>
      <c r="L1261" s="158"/>
      <c r="M1261" s="158"/>
      <c r="N1261" s="158"/>
      <c r="O1261" s="158"/>
      <c r="P1261" s="158"/>
      <c r="Q1261" s="158">
        <v>11.263500000000001</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44777</v>
      </c>
      <c r="E1262" s="158">
        <v>0.36070000000000002</v>
      </c>
      <c r="F1262" s="158">
        <v>10.122</v>
      </c>
      <c r="G1262" s="158">
        <v>13.507300000000001</v>
      </c>
      <c r="H1262" s="158">
        <v>11.5905</v>
      </c>
      <c r="I1262" s="158">
        <v>10.8873</v>
      </c>
      <c r="J1262" s="158">
        <v>10.871499999999999</v>
      </c>
      <c r="K1262" s="158">
        <v>11.0802</v>
      </c>
      <c r="L1262" s="158"/>
      <c r="M1262" s="158"/>
      <c r="N1262" s="158"/>
      <c r="O1262" s="158"/>
      <c r="P1262" s="158"/>
      <c r="Q1262" s="158">
        <v>11.288399999999999</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44777</v>
      </c>
      <c r="E1263" s="158">
        <v>0.16259999999999999</v>
      </c>
      <c r="F1263" s="158">
        <v>22.461500000000001</v>
      </c>
      <c r="G1263" s="158">
        <v>14.983599999999999</v>
      </c>
      <c r="H1263" s="158">
        <v>12.8589</v>
      </c>
      <c r="I1263" s="158">
        <v>11.272399999999999</v>
      </c>
      <c r="J1263" s="158">
        <v>10.962899999999999</v>
      </c>
      <c r="K1263" s="158">
        <v>11.0345</v>
      </c>
      <c r="L1263" s="158"/>
      <c r="M1263" s="158"/>
      <c r="N1263" s="158"/>
      <c r="O1263" s="158"/>
      <c r="P1263" s="158"/>
      <c r="Q1263" s="158">
        <v>11.228</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44777</v>
      </c>
      <c r="E1264" s="158">
        <v>0.1676</v>
      </c>
      <c r="F1264" s="158">
        <v>0</v>
      </c>
      <c r="G1264" s="158">
        <v>7.2637</v>
      </c>
      <c r="H1264" s="158">
        <v>9.3501999999999992</v>
      </c>
      <c r="I1264" s="158">
        <v>10.934699999999999</v>
      </c>
      <c r="J1264" s="158">
        <v>10.632899999999999</v>
      </c>
      <c r="K1264" s="158">
        <v>10.946199999999999</v>
      </c>
      <c r="L1264" s="158"/>
      <c r="M1264" s="158"/>
      <c r="N1264" s="158"/>
      <c r="O1264" s="158"/>
      <c r="P1264" s="158"/>
      <c r="Q1264" s="158">
        <v>11.185499999999999</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44777</v>
      </c>
      <c r="E1265" s="158">
        <v>47.192300000000003</v>
      </c>
      <c r="F1265" s="158">
        <v>3.4034</v>
      </c>
      <c r="G1265" s="158">
        <v>6.6035000000000004</v>
      </c>
      <c r="H1265" s="158">
        <v>6.8483000000000001</v>
      </c>
      <c r="I1265" s="158">
        <v>6.0911999999999997</v>
      </c>
      <c r="J1265" s="158">
        <v>6.4722999999999997</v>
      </c>
      <c r="K1265" s="158">
        <v>3.5257999999999998</v>
      </c>
      <c r="L1265" s="158">
        <v>3.0731999999999999</v>
      </c>
      <c r="M1265" s="158">
        <v>2.9251</v>
      </c>
      <c r="N1265" s="158">
        <v>3.1223999999999998</v>
      </c>
      <c r="O1265" s="158">
        <v>5.4367999999999999</v>
      </c>
      <c r="P1265" s="158">
        <v>5.9847999999999999</v>
      </c>
      <c r="Q1265" s="158">
        <v>7.0660999999999996</v>
      </c>
      <c r="R1265" s="158">
        <v>4.1100000000000003</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44777</v>
      </c>
      <c r="E1266" s="158">
        <v>50.297499999999999</v>
      </c>
      <c r="F1266" s="158">
        <v>3.9916999999999998</v>
      </c>
      <c r="G1266" s="158">
        <v>7.2126999999999999</v>
      </c>
      <c r="H1266" s="158">
        <v>7.4645000000000001</v>
      </c>
      <c r="I1266" s="158">
        <v>6.7089999999999996</v>
      </c>
      <c r="J1266" s="158">
        <v>7.0885999999999996</v>
      </c>
      <c r="K1266" s="158">
        <v>4.1429</v>
      </c>
      <c r="L1266" s="158">
        <v>3.7136</v>
      </c>
      <c r="M1266" s="158">
        <v>3.5729000000000002</v>
      </c>
      <c r="N1266" s="158">
        <v>3.7679999999999998</v>
      </c>
      <c r="O1266" s="158">
        <v>6.0791000000000004</v>
      </c>
      <c r="P1266" s="158">
        <v>6.6397000000000004</v>
      </c>
      <c r="Q1266" s="158">
        <v>7.7148000000000003</v>
      </c>
      <c r="R1266" s="158">
        <v>4.7488999999999999</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44777</v>
      </c>
      <c r="E1267" s="158">
        <v>16.889099999999999</v>
      </c>
      <c r="F1267" s="158">
        <v>7.5655999999999999</v>
      </c>
      <c r="G1267" s="158">
        <v>6.9917999999999996</v>
      </c>
      <c r="H1267" s="158">
        <v>8.1633999999999993</v>
      </c>
      <c r="I1267" s="158">
        <v>5.5536000000000003</v>
      </c>
      <c r="J1267" s="158">
        <v>5.2941000000000003</v>
      </c>
      <c r="K1267" s="158">
        <v>3.7227000000000001</v>
      </c>
      <c r="L1267" s="158">
        <v>2.9007999999999998</v>
      </c>
      <c r="M1267" s="158">
        <v>3.0331999999999999</v>
      </c>
      <c r="N1267" s="158">
        <v>2.9327000000000001</v>
      </c>
      <c r="O1267" s="158">
        <v>3.5771000000000002</v>
      </c>
      <c r="P1267" s="158">
        <v>2.8083</v>
      </c>
      <c r="Q1267" s="158">
        <v>3.3708</v>
      </c>
      <c r="R1267" s="158">
        <v>3.3672</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44777</v>
      </c>
      <c r="E1268" s="158">
        <v>18.099</v>
      </c>
      <c r="F1268" s="158">
        <v>8.0685000000000002</v>
      </c>
      <c r="G1268" s="158">
        <v>7.399</v>
      </c>
      <c r="H1268" s="158">
        <v>8.5995000000000008</v>
      </c>
      <c r="I1268" s="158">
        <v>5.9917999999999996</v>
      </c>
      <c r="J1268" s="158">
        <v>5.7329999999999997</v>
      </c>
      <c r="K1268" s="158">
        <v>4.1509</v>
      </c>
      <c r="L1268" s="158">
        <v>3.3275000000000001</v>
      </c>
      <c r="M1268" s="158">
        <v>3.46</v>
      </c>
      <c r="N1268" s="158">
        <v>3.4619</v>
      </c>
      <c r="O1268" s="158">
        <v>4.3194999999999997</v>
      </c>
      <c r="P1268" s="158">
        <v>3.5819999999999999</v>
      </c>
      <c r="Q1268" s="158">
        <v>6.1147999999999998</v>
      </c>
      <c r="R1268" s="158">
        <v>4.0576999999999996</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44777</v>
      </c>
      <c r="E1269" s="158">
        <v>435.6232</v>
      </c>
      <c r="F1269" s="158">
        <v>-3.8371</v>
      </c>
      <c r="G1269" s="158">
        <v>0.32400000000000001</v>
      </c>
      <c r="H1269" s="158">
        <v>1.2954000000000001</v>
      </c>
      <c r="I1269" s="158">
        <v>5.4509999999999996</v>
      </c>
      <c r="J1269" s="158">
        <v>6.7760999999999996</v>
      </c>
      <c r="K1269" s="158">
        <v>1.6805000000000001</v>
      </c>
      <c r="L1269" s="158">
        <v>2.3675000000000002</v>
      </c>
      <c r="M1269" s="158">
        <v>2.1749000000000001</v>
      </c>
      <c r="N1269" s="158">
        <v>2.7323</v>
      </c>
      <c r="O1269" s="158">
        <v>5.6064999999999996</v>
      </c>
      <c r="P1269" s="158">
        <v>6.3540999999999999</v>
      </c>
      <c r="Q1269" s="158">
        <v>7.6890000000000001</v>
      </c>
      <c r="R1269" s="158">
        <v>3.9889999999999999</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44777</v>
      </c>
      <c r="E1270" s="158">
        <v>440.17750000000001</v>
      </c>
      <c r="F1270" s="158">
        <v>-3.7227999999999999</v>
      </c>
      <c r="G1270" s="158">
        <v>0.44230000000000003</v>
      </c>
      <c r="H1270" s="158">
        <v>1.4148000000000001</v>
      </c>
      <c r="I1270" s="158">
        <v>5.5711000000000004</v>
      </c>
      <c r="J1270" s="158">
        <v>6.8967000000000001</v>
      </c>
      <c r="K1270" s="158">
        <v>1.8009999999999999</v>
      </c>
      <c r="L1270" s="158">
        <v>2.4889000000000001</v>
      </c>
      <c r="M1270" s="158">
        <v>2.2970000000000002</v>
      </c>
      <c r="N1270" s="158">
        <v>2.8555000000000001</v>
      </c>
      <c r="O1270" s="158">
        <v>5.7196999999999996</v>
      </c>
      <c r="P1270" s="158">
        <v>6.4816000000000003</v>
      </c>
      <c r="Q1270" s="158">
        <v>7.7811000000000003</v>
      </c>
      <c r="R1270" s="158">
        <v>4.1086</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44777</v>
      </c>
      <c r="E1271" s="158">
        <v>32.1995</v>
      </c>
      <c r="F1271" s="158">
        <v>20.188500000000001</v>
      </c>
      <c r="G1271" s="158">
        <v>9.6050000000000004</v>
      </c>
      <c r="H1271" s="158">
        <v>11.0838</v>
      </c>
      <c r="I1271" s="158">
        <v>7.9184000000000001</v>
      </c>
      <c r="J1271" s="158">
        <v>6.7595000000000001</v>
      </c>
      <c r="K1271" s="158">
        <v>4.8680000000000003</v>
      </c>
      <c r="L1271" s="158">
        <v>3.7749999999999999</v>
      </c>
      <c r="M1271" s="158">
        <v>3.5821999999999998</v>
      </c>
      <c r="N1271" s="158">
        <v>3.5104000000000002</v>
      </c>
      <c r="O1271" s="158">
        <v>5.3239000000000001</v>
      </c>
      <c r="P1271" s="158">
        <v>6.2365000000000004</v>
      </c>
      <c r="Q1271" s="158">
        <v>7.5888999999999998</v>
      </c>
      <c r="R1271" s="158">
        <v>3.8405999999999998</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44777</v>
      </c>
      <c r="E1272" s="158">
        <v>31.663799999999998</v>
      </c>
      <c r="F1272" s="158">
        <v>19.953199999999999</v>
      </c>
      <c r="G1272" s="158">
        <v>9.3443000000000005</v>
      </c>
      <c r="H1272" s="158">
        <v>10.825200000000001</v>
      </c>
      <c r="I1272" s="158">
        <v>7.6635</v>
      </c>
      <c r="J1272" s="158">
        <v>6.5058999999999996</v>
      </c>
      <c r="K1272" s="158">
        <v>4.6139000000000001</v>
      </c>
      <c r="L1272" s="158">
        <v>3.5133000000000001</v>
      </c>
      <c r="M1272" s="158">
        <v>3.3206000000000002</v>
      </c>
      <c r="N1272" s="158">
        <v>3.2553999999999998</v>
      </c>
      <c r="O1272" s="158">
        <v>5.0852000000000004</v>
      </c>
      <c r="P1272" s="158">
        <v>6.0052000000000003</v>
      </c>
      <c r="Q1272" s="158">
        <v>7.2096999999999998</v>
      </c>
      <c r="R1272" s="158">
        <v>3.6012</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44777</v>
      </c>
      <c r="E1273" s="158">
        <v>3102.9380999999998</v>
      </c>
      <c r="F1273" s="158">
        <v>7.6123000000000003</v>
      </c>
      <c r="G1273" s="158">
        <v>7.3391000000000002</v>
      </c>
      <c r="H1273" s="158">
        <v>8.0981000000000005</v>
      </c>
      <c r="I1273" s="158">
        <v>5.5747</v>
      </c>
      <c r="J1273" s="158">
        <v>5.3635999999999999</v>
      </c>
      <c r="K1273" s="158">
        <v>3.9416000000000002</v>
      </c>
      <c r="L1273" s="158">
        <v>3.4083999999999999</v>
      </c>
      <c r="M1273" s="158">
        <v>3.2749999999999999</v>
      </c>
      <c r="N1273" s="158">
        <v>3.1621999999999999</v>
      </c>
      <c r="O1273" s="158">
        <v>5.2111000000000001</v>
      </c>
      <c r="P1273" s="158">
        <v>6.0934999999999997</v>
      </c>
      <c r="Q1273" s="158">
        <v>7.5506000000000002</v>
      </c>
      <c r="R1273" s="158">
        <v>3.6351</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44777</v>
      </c>
      <c r="E1274" s="158">
        <v>3207.5037000000002</v>
      </c>
      <c r="F1274" s="158">
        <v>7.9424000000000001</v>
      </c>
      <c r="G1274" s="158">
        <v>7.6692999999999998</v>
      </c>
      <c r="H1274" s="158">
        <v>8.4288000000000007</v>
      </c>
      <c r="I1274" s="158">
        <v>5.9055999999999997</v>
      </c>
      <c r="J1274" s="158">
        <v>5.6959</v>
      </c>
      <c r="K1274" s="158">
        <v>4.2683999999999997</v>
      </c>
      <c r="L1274" s="158">
        <v>3.7414999999999998</v>
      </c>
      <c r="M1274" s="158">
        <v>3.6116999999999999</v>
      </c>
      <c r="N1274" s="158">
        <v>3.5017999999999998</v>
      </c>
      <c r="O1274" s="158">
        <v>5.5479000000000003</v>
      </c>
      <c r="P1274" s="158">
        <v>6.4330999999999996</v>
      </c>
      <c r="Q1274" s="158">
        <v>7.5940000000000003</v>
      </c>
      <c r="R1274" s="158">
        <v>3.9763999999999999</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44777</v>
      </c>
      <c r="E1275" s="158">
        <v>30.539400000000001</v>
      </c>
      <c r="F1275" s="158">
        <v>6.2160000000000002</v>
      </c>
      <c r="G1275" s="158">
        <v>7.9332000000000003</v>
      </c>
      <c r="H1275" s="158">
        <v>8.3453999999999997</v>
      </c>
      <c r="I1275" s="158">
        <v>5.3979999999999997</v>
      </c>
      <c r="J1275" s="158">
        <v>5.0411999999999999</v>
      </c>
      <c r="K1275" s="158">
        <v>3.8948999999999998</v>
      </c>
      <c r="L1275" s="158">
        <v>3.5041000000000002</v>
      </c>
      <c r="M1275" s="158">
        <v>3.4689999999999999</v>
      </c>
      <c r="N1275" s="158">
        <v>3.2867000000000002</v>
      </c>
      <c r="O1275" s="158">
        <v>8.0734999999999992</v>
      </c>
      <c r="P1275" s="158">
        <v>5.1203000000000003</v>
      </c>
      <c r="Q1275" s="158">
        <v>7.2915000000000001</v>
      </c>
      <c r="R1275" s="158">
        <v>3.4035000000000002</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44777</v>
      </c>
      <c r="E1276" s="158">
        <v>30.992999999999999</v>
      </c>
      <c r="F1276" s="158">
        <v>6.4783999999999997</v>
      </c>
      <c r="G1276" s="158">
        <v>8.1315000000000008</v>
      </c>
      <c r="H1276" s="158">
        <v>8.5437999999999992</v>
      </c>
      <c r="I1276" s="158">
        <v>5.7412000000000001</v>
      </c>
      <c r="J1276" s="158">
        <v>5.5305999999999997</v>
      </c>
      <c r="K1276" s="158">
        <v>4.4621000000000004</v>
      </c>
      <c r="L1276" s="158">
        <v>4.0629</v>
      </c>
      <c r="M1276" s="158">
        <v>3.9763000000000002</v>
      </c>
      <c r="N1276" s="158">
        <v>3.7475000000000001</v>
      </c>
      <c r="O1276" s="158">
        <v>8.3485999999999994</v>
      </c>
      <c r="P1276" s="158">
        <v>5.3236999999999997</v>
      </c>
      <c r="Q1276" s="158">
        <v>6.9379</v>
      </c>
      <c r="R1276" s="158">
        <v>3.7471999999999999</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44777</v>
      </c>
      <c r="E1277" s="158">
        <v>2746.7793000000001</v>
      </c>
      <c r="F1277" s="158">
        <v>-3.9714</v>
      </c>
      <c r="G1277" s="158">
        <v>0.54790000000000005</v>
      </c>
      <c r="H1277" s="158">
        <v>5.5654000000000003</v>
      </c>
      <c r="I1277" s="158">
        <v>6.6055999999999999</v>
      </c>
      <c r="J1277" s="158">
        <v>6.0753000000000004</v>
      </c>
      <c r="K1277" s="158">
        <v>3.4923000000000002</v>
      </c>
      <c r="L1277" s="158">
        <v>2.6819000000000002</v>
      </c>
      <c r="M1277" s="158">
        <v>2.6732999999999998</v>
      </c>
      <c r="N1277" s="158">
        <v>2.9178000000000002</v>
      </c>
      <c r="O1277" s="158">
        <v>5.4424999999999999</v>
      </c>
      <c r="P1277" s="158">
        <v>6.1614000000000004</v>
      </c>
      <c r="Q1277" s="158">
        <v>7.2575000000000003</v>
      </c>
      <c r="R1277" s="158">
        <v>3.7029000000000001</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44777</v>
      </c>
      <c r="E1278" s="158">
        <v>2928.9218000000001</v>
      </c>
      <c r="F1278" s="158">
        <v>-3.1999</v>
      </c>
      <c r="G1278" s="158">
        <v>1.3193999999999999</v>
      </c>
      <c r="H1278" s="158">
        <v>6.3375000000000004</v>
      </c>
      <c r="I1278" s="158">
        <v>7.3788999999999998</v>
      </c>
      <c r="J1278" s="158">
        <v>6.8411999999999997</v>
      </c>
      <c r="K1278" s="158">
        <v>4.2530999999999999</v>
      </c>
      <c r="L1278" s="158">
        <v>3.4466000000000001</v>
      </c>
      <c r="M1278" s="158">
        <v>3.4453</v>
      </c>
      <c r="N1278" s="158">
        <v>3.6991999999999998</v>
      </c>
      <c r="O1278" s="158">
        <v>6.2464000000000004</v>
      </c>
      <c r="P1278" s="158">
        <v>6.9630999999999998</v>
      </c>
      <c r="Q1278" s="158">
        <v>8.0364000000000004</v>
      </c>
      <c r="R1278" s="158">
        <v>4.4995000000000003</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44777</v>
      </c>
      <c r="E1279" s="158">
        <v>24.139600000000002</v>
      </c>
      <c r="F1279" s="158">
        <v>6.2004000000000001</v>
      </c>
      <c r="G1279" s="158">
        <v>8.2210000000000001</v>
      </c>
      <c r="H1279" s="158">
        <v>8.8278999999999996</v>
      </c>
      <c r="I1279" s="158">
        <v>6.4095000000000004</v>
      </c>
      <c r="J1279" s="158">
        <v>6.04</v>
      </c>
      <c r="K1279" s="158">
        <v>4.4474</v>
      </c>
      <c r="L1279" s="158">
        <v>3.9626000000000001</v>
      </c>
      <c r="M1279" s="158">
        <v>3.8677000000000001</v>
      </c>
      <c r="N1279" s="158">
        <v>3.8245</v>
      </c>
      <c r="O1279" s="158">
        <v>5.5077999999999996</v>
      </c>
      <c r="P1279" s="158">
        <v>5.7957999999999998</v>
      </c>
      <c r="Q1279" s="158">
        <v>7.5872000000000002</v>
      </c>
      <c r="R1279" s="158">
        <v>4.3948999999999998</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44777</v>
      </c>
      <c r="E1280" s="158">
        <v>23.1892</v>
      </c>
      <c r="F1280" s="158">
        <v>5.5099</v>
      </c>
      <c r="G1280" s="158">
        <v>7.5598999999999998</v>
      </c>
      <c r="H1280" s="158">
        <v>8.1525999999999996</v>
      </c>
      <c r="I1280" s="158">
        <v>5.7577999999999996</v>
      </c>
      <c r="J1280" s="158">
        <v>5.3863000000000003</v>
      </c>
      <c r="K1280" s="158">
        <v>3.7913000000000001</v>
      </c>
      <c r="L1280" s="158">
        <v>3.3075000000000001</v>
      </c>
      <c r="M1280" s="158">
        <v>3.2054999999999998</v>
      </c>
      <c r="N1280" s="158">
        <v>3.1553</v>
      </c>
      <c r="O1280" s="158">
        <v>4.8737000000000004</v>
      </c>
      <c r="P1280" s="158">
        <v>5.2217000000000002</v>
      </c>
      <c r="Q1280" s="158">
        <v>7.4707999999999997</v>
      </c>
      <c r="R1280" s="158">
        <v>3.7206000000000001</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44777</v>
      </c>
      <c r="E1281" s="158">
        <v>32.733699999999999</v>
      </c>
      <c r="F1281" s="158">
        <v>8.1417000000000002</v>
      </c>
      <c r="G1281" s="158">
        <v>6.7685000000000004</v>
      </c>
      <c r="H1281" s="158">
        <v>7.7851999999999997</v>
      </c>
      <c r="I1281" s="158">
        <v>5.4032999999999998</v>
      </c>
      <c r="J1281" s="158">
        <v>4.7671999999999999</v>
      </c>
      <c r="K1281" s="158">
        <v>3.8351999999999999</v>
      </c>
      <c r="L1281" s="158">
        <v>3.3372999999999999</v>
      </c>
      <c r="M1281" s="158">
        <v>3.1408</v>
      </c>
      <c r="N1281" s="158">
        <v>3.0638999999999998</v>
      </c>
      <c r="O1281" s="158">
        <v>5.1306000000000003</v>
      </c>
      <c r="P1281" s="158">
        <v>5.1177000000000001</v>
      </c>
      <c r="Q1281" s="158">
        <v>6.3773999999999997</v>
      </c>
      <c r="R1281" s="158">
        <v>3.6495000000000002</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44777</v>
      </c>
      <c r="E1282" s="158">
        <v>34.828699999999998</v>
      </c>
      <c r="F1282" s="158">
        <v>8.5954999999999995</v>
      </c>
      <c r="G1282" s="158">
        <v>7.2704000000000004</v>
      </c>
      <c r="H1282" s="158">
        <v>8.3223000000000003</v>
      </c>
      <c r="I1282" s="158">
        <v>5.9345999999999997</v>
      </c>
      <c r="J1282" s="158">
        <v>5.3076999999999996</v>
      </c>
      <c r="K1282" s="158">
        <v>4.3787000000000003</v>
      </c>
      <c r="L1282" s="158">
        <v>3.8856000000000002</v>
      </c>
      <c r="M1282" s="158">
        <v>3.6922000000000001</v>
      </c>
      <c r="N1282" s="158">
        <v>3.6192000000000002</v>
      </c>
      <c r="O1282" s="158">
        <v>5.6898999999999997</v>
      </c>
      <c r="P1282" s="158">
        <v>5.6797000000000004</v>
      </c>
      <c r="Q1282" s="158">
        <v>7.1932999999999998</v>
      </c>
      <c r="R1282" s="158">
        <v>4.2092999999999998</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44777</v>
      </c>
      <c r="E1283" s="158">
        <v>1415.6491000000001</v>
      </c>
      <c r="F1283" s="158">
        <v>11.134</v>
      </c>
      <c r="G1283" s="158">
        <v>8.9</v>
      </c>
      <c r="H1283" s="158">
        <v>9.1555</v>
      </c>
      <c r="I1283" s="158">
        <v>6.8132999999999999</v>
      </c>
      <c r="J1283" s="158">
        <v>6.1025</v>
      </c>
      <c r="K1283" s="158">
        <v>4.6238999999999999</v>
      </c>
      <c r="L1283" s="158">
        <v>3.8</v>
      </c>
      <c r="M1283" s="158">
        <v>3.7237</v>
      </c>
      <c r="N1283" s="158">
        <v>3.6991999999999998</v>
      </c>
      <c r="O1283" s="158">
        <v>5.5019999999999998</v>
      </c>
      <c r="P1283" s="158">
        <v>6.4272</v>
      </c>
      <c r="Q1283" s="158">
        <v>6.5625999999999998</v>
      </c>
      <c r="R1283" s="158">
        <v>4.1627999999999998</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44777</v>
      </c>
      <c r="E1284" s="158">
        <v>1350.2644</v>
      </c>
      <c r="F1284" s="158">
        <v>10.3345</v>
      </c>
      <c r="G1284" s="158">
        <v>8.0986999999999991</v>
      </c>
      <c r="H1284" s="158">
        <v>8.3545999999999996</v>
      </c>
      <c r="I1284" s="158">
        <v>6.0114000000000001</v>
      </c>
      <c r="J1284" s="158">
        <v>5.2981999999999996</v>
      </c>
      <c r="K1284" s="158">
        <v>3.8144999999999998</v>
      </c>
      <c r="L1284" s="158">
        <v>2.9861</v>
      </c>
      <c r="M1284" s="158">
        <v>2.9035000000000002</v>
      </c>
      <c r="N1284" s="158">
        <v>2.8727999999999998</v>
      </c>
      <c r="O1284" s="158">
        <v>4.6509999999999998</v>
      </c>
      <c r="P1284" s="158">
        <v>5.5179</v>
      </c>
      <c r="Q1284" s="158">
        <v>5.6449999999999996</v>
      </c>
      <c r="R1284" s="158">
        <v>3.3247</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44777</v>
      </c>
      <c r="E1285" s="158">
        <v>1989.6702</v>
      </c>
      <c r="F1285" s="158">
        <v>5.8364000000000003</v>
      </c>
      <c r="G1285" s="158">
        <v>7.7115</v>
      </c>
      <c r="H1285" s="158">
        <v>9.2774000000000001</v>
      </c>
      <c r="I1285" s="158">
        <v>7.0884999999999998</v>
      </c>
      <c r="J1285" s="158">
        <v>6.6247999999999996</v>
      </c>
      <c r="K1285" s="158">
        <v>4.7347999999999999</v>
      </c>
      <c r="L1285" s="158">
        <v>3.9739</v>
      </c>
      <c r="M1285" s="158">
        <v>3.7770999999999999</v>
      </c>
      <c r="N1285" s="158">
        <v>3.6646000000000001</v>
      </c>
      <c r="O1285" s="158">
        <v>5.2016</v>
      </c>
      <c r="P1285" s="158">
        <v>5.8437000000000001</v>
      </c>
      <c r="Q1285" s="158">
        <v>6.9447999999999999</v>
      </c>
      <c r="R1285" s="158">
        <v>4.0643000000000002</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44777</v>
      </c>
      <c r="E1286" s="158">
        <v>1860.3567</v>
      </c>
      <c r="F1286" s="158">
        <v>5.2058999999999997</v>
      </c>
      <c r="G1286" s="158">
        <v>7.0750999999999999</v>
      </c>
      <c r="H1286" s="158">
        <v>8.6440000000000001</v>
      </c>
      <c r="I1286" s="158">
        <v>6.4558</v>
      </c>
      <c r="J1286" s="158">
        <v>5.9927000000000001</v>
      </c>
      <c r="K1286" s="158">
        <v>4.1016000000000004</v>
      </c>
      <c r="L1286" s="158">
        <v>3.3401000000000001</v>
      </c>
      <c r="M1286" s="158">
        <v>3.1324000000000001</v>
      </c>
      <c r="N1286" s="158">
        <v>3.0116000000000001</v>
      </c>
      <c r="O1286" s="158">
        <v>4.5461</v>
      </c>
      <c r="P1286" s="158">
        <v>5.1567999999999996</v>
      </c>
      <c r="Q1286" s="158">
        <v>4.3975</v>
      </c>
      <c r="R1286" s="158">
        <v>3.4055</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44777</v>
      </c>
      <c r="E1287" s="158">
        <v>3076.6995000000002</v>
      </c>
      <c r="F1287" s="158">
        <v>8.6326000000000001</v>
      </c>
      <c r="G1287" s="158">
        <v>6.4579000000000004</v>
      </c>
      <c r="H1287" s="158">
        <v>7.3380000000000001</v>
      </c>
      <c r="I1287" s="158">
        <v>5.1863000000000001</v>
      </c>
      <c r="J1287" s="158">
        <v>5.6127000000000002</v>
      </c>
      <c r="K1287" s="158">
        <v>4.1430999999999996</v>
      </c>
      <c r="L1287" s="158">
        <v>3.5244</v>
      </c>
      <c r="M1287" s="158">
        <v>3.4531000000000001</v>
      </c>
      <c r="N1287" s="158">
        <v>3.4470999999999998</v>
      </c>
      <c r="O1287" s="158">
        <v>5.6250999999999998</v>
      </c>
      <c r="P1287" s="158">
        <v>5.9809000000000001</v>
      </c>
      <c r="Q1287" s="158">
        <v>7.5777000000000001</v>
      </c>
      <c r="R1287" s="158">
        <v>4.2771999999999997</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44777</v>
      </c>
      <c r="E1288" s="158">
        <v>3207.2831999999999</v>
      </c>
      <c r="F1288" s="158">
        <v>9.2898999999999994</v>
      </c>
      <c r="G1288" s="158">
        <v>7.1169000000000002</v>
      </c>
      <c r="H1288" s="158">
        <v>7.9981999999999998</v>
      </c>
      <c r="I1288" s="158">
        <v>5.8468</v>
      </c>
      <c r="J1288" s="158">
        <v>6.2750000000000004</v>
      </c>
      <c r="K1288" s="158">
        <v>4.8099999999999996</v>
      </c>
      <c r="L1288" s="158">
        <v>4.1965000000000003</v>
      </c>
      <c r="M1288" s="158">
        <v>4.1364000000000001</v>
      </c>
      <c r="N1288" s="158">
        <v>4.1433999999999997</v>
      </c>
      <c r="O1288" s="158">
        <v>6.2995000000000001</v>
      </c>
      <c r="P1288" s="158">
        <v>6.5209999999999999</v>
      </c>
      <c r="Q1288" s="158">
        <v>7.7267999999999999</v>
      </c>
      <c r="R1288" s="158">
        <v>4.9892000000000003</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44777</v>
      </c>
      <c r="E1289" s="158">
        <v>24.366599999999998</v>
      </c>
      <c r="F1289" s="158">
        <v>13.036799999999999</v>
      </c>
      <c r="G1289" s="158">
        <v>8.6442999999999994</v>
      </c>
      <c r="H1289" s="158">
        <v>8.9603000000000002</v>
      </c>
      <c r="I1289" s="158">
        <v>6.4249000000000001</v>
      </c>
      <c r="J1289" s="158">
        <v>5.6516000000000002</v>
      </c>
      <c r="K1289" s="158">
        <v>4.1974999999999998</v>
      </c>
      <c r="L1289" s="158">
        <v>3.6328999999999998</v>
      </c>
      <c r="M1289" s="158">
        <v>3.3100999999999998</v>
      </c>
      <c r="N1289" s="158">
        <v>3.0849000000000002</v>
      </c>
      <c r="O1289" s="158">
        <v>3.6642999999999999</v>
      </c>
      <c r="P1289" s="158">
        <v>1.3549</v>
      </c>
      <c r="Q1289" s="158">
        <v>6.0636999999999999</v>
      </c>
      <c r="R1289" s="158">
        <v>3.6511</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44777</v>
      </c>
      <c r="E1290" s="158">
        <v>25.896799999999999</v>
      </c>
      <c r="F1290" s="158">
        <v>13.9588</v>
      </c>
      <c r="G1290" s="158">
        <v>9.5447000000000006</v>
      </c>
      <c r="H1290" s="158">
        <v>9.8444000000000003</v>
      </c>
      <c r="I1290" s="158">
        <v>7.3193999999999999</v>
      </c>
      <c r="J1290" s="158">
        <v>6.5423</v>
      </c>
      <c r="K1290" s="158">
        <v>5.0956999999999999</v>
      </c>
      <c r="L1290" s="158">
        <v>4.5351999999999997</v>
      </c>
      <c r="M1290" s="158">
        <v>4.1757</v>
      </c>
      <c r="N1290" s="158">
        <v>3.9159999999999999</v>
      </c>
      <c r="O1290" s="158">
        <v>4.4412000000000003</v>
      </c>
      <c r="P1290" s="158">
        <v>2.0855999999999999</v>
      </c>
      <c r="Q1290" s="158">
        <v>5.6287000000000003</v>
      </c>
      <c r="R1290" s="158">
        <v>4.4272999999999998</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44777</v>
      </c>
      <c r="E1291" s="158">
        <v>2941.4164999999998</v>
      </c>
      <c r="F1291" s="158">
        <v>8.2202999999999999</v>
      </c>
      <c r="G1291" s="158">
        <v>7.9457000000000004</v>
      </c>
      <c r="H1291" s="158">
        <v>8.3149999999999995</v>
      </c>
      <c r="I1291" s="158">
        <v>6.2027000000000001</v>
      </c>
      <c r="J1291" s="158">
        <v>5.8731999999999998</v>
      </c>
      <c r="K1291" s="158">
        <v>4.2938999999999998</v>
      </c>
      <c r="L1291" s="158">
        <v>3.7017000000000002</v>
      </c>
      <c r="M1291" s="158">
        <v>3.6665000000000001</v>
      </c>
      <c r="N1291" s="158">
        <v>3.6214</v>
      </c>
      <c r="O1291" s="158">
        <v>5.4801000000000002</v>
      </c>
      <c r="P1291" s="158">
        <v>6.3577000000000004</v>
      </c>
      <c r="Q1291" s="158">
        <v>7.4573</v>
      </c>
      <c r="R1291" s="158">
        <v>3.9763000000000002</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44777</v>
      </c>
      <c r="E1292" s="158">
        <v>2872.9893000000002</v>
      </c>
      <c r="F1292" s="158">
        <v>7.6599000000000004</v>
      </c>
      <c r="G1292" s="158">
        <v>7.3845000000000001</v>
      </c>
      <c r="H1292" s="158">
        <v>7.7518000000000002</v>
      </c>
      <c r="I1292" s="158">
        <v>5.6410999999999998</v>
      </c>
      <c r="J1292" s="158">
        <v>5.3101000000000003</v>
      </c>
      <c r="K1292" s="158">
        <v>3.7282999999999999</v>
      </c>
      <c r="L1292" s="158">
        <v>3.1640999999999999</v>
      </c>
      <c r="M1292" s="158">
        <v>3.1282000000000001</v>
      </c>
      <c r="N1292" s="158">
        <v>3.0741000000000001</v>
      </c>
      <c r="O1292" s="158">
        <v>4.8944000000000001</v>
      </c>
      <c r="P1292" s="158">
        <v>5.9402999999999997</v>
      </c>
      <c r="Q1292" s="158">
        <v>7.2712000000000003</v>
      </c>
      <c r="R1292" s="158">
        <v>3.4102000000000001</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44777</v>
      </c>
      <c r="E1293" s="158">
        <v>2856.0322999999999</v>
      </c>
      <c r="F1293" s="158">
        <v>1.4160999999999999</v>
      </c>
      <c r="G1293" s="158">
        <v>8.1911000000000005</v>
      </c>
      <c r="H1293" s="158">
        <v>5.4356999999999998</v>
      </c>
      <c r="I1293" s="158">
        <v>4.9478999999999997</v>
      </c>
      <c r="J1293" s="158">
        <v>4.1417000000000002</v>
      </c>
      <c r="K1293" s="158">
        <v>3.5709</v>
      </c>
      <c r="L1293" s="158">
        <v>3.3323999999999998</v>
      </c>
      <c r="M1293" s="158">
        <v>3.2492000000000001</v>
      </c>
      <c r="N1293" s="158">
        <v>3.1629999999999998</v>
      </c>
      <c r="O1293" s="158">
        <v>4.3208000000000002</v>
      </c>
      <c r="P1293" s="158">
        <v>1.4762</v>
      </c>
      <c r="Q1293" s="158">
        <v>6.0385</v>
      </c>
      <c r="R1293" s="158">
        <v>3.4365999999999999</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44777</v>
      </c>
      <c r="E1294" s="158">
        <v>2995.5495000000001</v>
      </c>
      <c r="F1294" s="158">
        <v>2.0775999999999999</v>
      </c>
      <c r="G1294" s="158">
        <v>8.8508999999999993</v>
      </c>
      <c r="H1294" s="158">
        <v>6.0944000000000003</v>
      </c>
      <c r="I1294" s="158">
        <v>5.6067999999999998</v>
      </c>
      <c r="J1294" s="158">
        <v>4.8019999999999996</v>
      </c>
      <c r="K1294" s="158">
        <v>4.2351999999999999</v>
      </c>
      <c r="L1294" s="158">
        <v>3.9982000000000002</v>
      </c>
      <c r="M1294" s="158">
        <v>3.8397000000000001</v>
      </c>
      <c r="N1294" s="158">
        <v>3.6937000000000002</v>
      </c>
      <c r="O1294" s="158">
        <v>4.6662999999999997</v>
      </c>
      <c r="P1294" s="158">
        <v>1.8329</v>
      </c>
      <c r="Q1294" s="158">
        <v>5.3028000000000004</v>
      </c>
      <c r="R1294" s="158">
        <v>3.8742999999999999</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44777</v>
      </c>
      <c r="E1297" s="158">
        <v>3227.5812999999998</v>
      </c>
      <c r="F1297" s="158">
        <v>14.0871</v>
      </c>
      <c r="G1297" s="158">
        <v>9.4030000000000005</v>
      </c>
      <c r="H1297" s="158">
        <v>8.7738999999999994</v>
      </c>
      <c r="I1297" s="158">
        <v>6.7507999999999999</v>
      </c>
      <c r="J1297" s="158">
        <v>6.0140000000000002</v>
      </c>
      <c r="K1297" s="158">
        <v>4.3120000000000003</v>
      </c>
      <c r="L1297" s="158">
        <v>3.5121000000000002</v>
      </c>
      <c r="M1297" s="158">
        <v>3.4643999999999999</v>
      </c>
      <c r="N1297" s="158">
        <v>3.3847999999999998</v>
      </c>
      <c r="O1297" s="158">
        <v>5.3367000000000004</v>
      </c>
      <c r="P1297" s="158">
        <v>4.9934000000000003</v>
      </c>
      <c r="Q1297" s="158">
        <v>7.1703000000000001</v>
      </c>
      <c r="R1297" s="158">
        <v>3.9108999999999998</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44777</v>
      </c>
      <c r="E1299" s="158">
        <v>3286.1851999999999</v>
      </c>
      <c r="F1299" s="158">
        <v>14.383800000000001</v>
      </c>
      <c r="G1299" s="158">
        <v>9.7004999999999999</v>
      </c>
      <c r="H1299" s="158">
        <v>9.0831999999999997</v>
      </c>
      <c r="I1299" s="158">
        <v>7.0457000000000001</v>
      </c>
      <c r="J1299" s="158">
        <v>6.3131000000000004</v>
      </c>
      <c r="K1299" s="158">
        <v>4.6047000000000002</v>
      </c>
      <c r="L1299" s="158">
        <v>3.8100999999999998</v>
      </c>
      <c r="M1299" s="158">
        <v>3.7749999999999999</v>
      </c>
      <c r="N1299" s="158">
        <v>3.6938</v>
      </c>
      <c r="O1299" s="158">
        <v>5.5693000000000001</v>
      </c>
      <c r="P1299" s="158">
        <v>5.2172999999999998</v>
      </c>
      <c r="Q1299" s="158">
        <v>6.9741999999999997</v>
      </c>
      <c r="R1299" s="158">
        <v>4.1715</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44777</v>
      </c>
      <c r="E1301" s="158">
        <v>2928.5275000000001</v>
      </c>
      <c r="F1301" s="158">
        <v>6.2079000000000004</v>
      </c>
      <c r="G1301" s="158">
        <v>7.2586000000000004</v>
      </c>
      <c r="H1301" s="158">
        <v>8.5149000000000008</v>
      </c>
      <c r="I1301" s="158">
        <v>6.6806999999999999</v>
      </c>
      <c r="J1301" s="158">
        <v>5.907</v>
      </c>
      <c r="K1301" s="158">
        <v>4.7912999999999997</v>
      </c>
      <c r="L1301" s="158">
        <v>4.1111000000000004</v>
      </c>
      <c r="M1301" s="158">
        <v>3.8336999999999999</v>
      </c>
      <c r="N1301" s="158">
        <v>8.9720999999999993</v>
      </c>
      <c r="O1301" s="158">
        <v>7.2577999999999996</v>
      </c>
      <c r="P1301" s="158">
        <v>4.8117999999999999</v>
      </c>
      <c r="Q1301" s="158">
        <v>6.8484999999999996</v>
      </c>
      <c r="R1301" s="158">
        <v>6.6622000000000003</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44777</v>
      </c>
      <c r="E1302" s="158">
        <v>2890.7539000000002</v>
      </c>
      <c r="F1302" s="158">
        <v>6.0971000000000002</v>
      </c>
      <c r="G1302" s="158">
        <v>7.1486999999999998</v>
      </c>
      <c r="H1302" s="158">
        <v>8.4047000000000001</v>
      </c>
      <c r="I1302" s="158">
        <v>6.5704000000000002</v>
      </c>
      <c r="J1302" s="158">
        <v>5.7965</v>
      </c>
      <c r="K1302" s="158">
        <v>4.6611000000000002</v>
      </c>
      <c r="L1302" s="158">
        <v>3.9691999999999998</v>
      </c>
      <c r="M1302" s="158">
        <v>3.6867999999999999</v>
      </c>
      <c r="N1302" s="158">
        <v>8.8115000000000006</v>
      </c>
      <c r="O1302" s="158">
        <v>7.1407999999999996</v>
      </c>
      <c r="P1302" s="158">
        <v>4.6810999999999998</v>
      </c>
      <c r="Q1302" s="158">
        <v>7.1877000000000004</v>
      </c>
      <c r="R1302" s="158">
        <v>6.5407999999999999</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6.9728576923076933</v>
      </c>
      <c r="G1303" s="160">
        <v>7.2371442307692311</v>
      </c>
      <c r="H1303" s="160">
        <v>7.9534942307692322</v>
      </c>
      <c r="I1303" s="160">
        <v>6.477615384615385</v>
      </c>
      <c r="J1303" s="160">
        <v>6.198967307692306</v>
      </c>
      <c r="K1303" s="160">
        <v>4.6828250000000002</v>
      </c>
      <c r="L1303" s="160">
        <v>5.4595083333333347</v>
      </c>
      <c r="M1303" s="160">
        <v>5.2583125000000024</v>
      </c>
      <c r="N1303" s="160">
        <v>5.5951062500000015</v>
      </c>
      <c r="O1303" s="160">
        <v>5.8991770833333339</v>
      </c>
      <c r="P1303" s="160">
        <v>5.7301958333333332</v>
      </c>
      <c r="Q1303" s="160">
        <v>7.439074999999999</v>
      </c>
      <c r="R1303" s="160">
        <v>5.3135020833333355</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6.3472</v>
      </c>
      <c r="G1304" s="160">
        <v>7.3231999999999999</v>
      </c>
      <c r="H1304" s="160">
        <v>8.33385</v>
      </c>
      <c r="I1304" s="160">
        <v>6.13795</v>
      </c>
      <c r="J1304" s="160">
        <v>5.9288500000000006</v>
      </c>
      <c r="K1304" s="160">
        <v>4.2811500000000002</v>
      </c>
      <c r="L1304" s="160">
        <v>3.6221999999999999</v>
      </c>
      <c r="M1304" s="160">
        <v>3.5445500000000001</v>
      </c>
      <c r="N1304" s="160">
        <v>3.5035499999999997</v>
      </c>
      <c r="O1304" s="160">
        <v>5.48095</v>
      </c>
      <c r="P1304" s="160">
        <v>5.98285</v>
      </c>
      <c r="Q1304" s="160">
        <v>7.3153000000000006</v>
      </c>
      <c r="R1304" s="160">
        <v>3.9812000000000003</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44777</v>
      </c>
      <c r="E1307" s="158">
        <v>32.727699999999999</v>
      </c>
      <c r="F1307" s="158">
        <v>37.176099999999998</v>
      </c>
      <c r="G1307" s="158">
        <v>15.5219</v>
      </c>
      <c r="H1307" s="158">
        <v>18.258400000000002</v>
      </c>
      <c r="I1307" s="158">
        <v>15.6997</v>
      </c>
      <c r="J1307" s="158">
        <v>193.9152</v>
      </c>
      <c r="K1307" s="158">
        <v>69.413600000000002</v>
      </c>
      <c r="L1307" s="158">
        <v>45.065300000000001</v>
      </c>
      <c r="M1307" s="158">
        <v>30.914899999999999</v>
      </c>
      <c r="N1307" s="158">
        <v>25.061900000000001</v>
      </c>
      <c r="O1307" s="158">
        <v>10.28</v>
      </c>
      <c r="P1307" s="158">
        <v>8.3706999999999994</v>
      </c>
      <c r="Q1307" s="158">
        <v>9.7059999999999995</v>
      </c>
      <c r="R1307" s="158">
        <v>17.3491</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44777</v>
      </c>
      <c r="E1308" s="158">
        <v>30.724</v>
      </c>
      <c r="F1308" s="158">
        <v>36.508000000000003</v>
      </c>
      <c r="G1308" s="158">
        <v>14.8284</v>
      </c>
      <c r="H1308" s="158">
        <v>17.5564</v>
      </c>
      <c r="I1308" s="158">
        <v>14.995100000000001</v>
      </c>
      <c r="J1308" s="158">
        <v>193.10140000000001</v>
      </c>
      <c r="K1308" s="158">
        <v>68.590900000000005</v>
      </c>
      <c r="L1308" s="158">
        <v>44.0944</v>
      </c>
      <c r="M1308" s="158">
        <v>29.993600000000001</v>
      </c>
      <c r="N1308" s="158">
        <v>24.1584</v>
      </c>
      <c r="O1308" s="158">
        <v>9.5347000000000008</v>
      </c>
      <c r="P1308" s="158">
        <v>7.6148999999999996</v>
      </c>
      <c r="Q1308" s="158">
        <v>8.7578999999999994</v>
      </c>
      <c r="R1308" s="158">
        <v>16.5867</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44777</v>
      </c>
      <c r="E1309" s="158">
        <v>0.57020000000000004</v>
      </c>
      <c r="F1309" s="158">
        <v>0</v>
      </c>
      <c r="G1309" s="158">
        <v>0</v>
      </c>
      <c r="H1309" s="158">
        <v>0</v>
      </c>
      <c r="I1309" s="158">
        <v>0.45729999999999998</v>
      </c>
      <c r="J1309" s="158">
        <v>0.41310000000000002</v>
      </c>
      <c r="K1309" s="158">
        <v>0.41789999999999999</v>
      </c>
      <c r="L1309" s="158">
        <v>-119.1185</v>
      </c>
      <c r="M1309" s="158">
        <v>-78.687700000000007</v>
      </c>
      <c r="N1309" s="158">
        <v>-59.069699999999997</v>
      </c>
      <c r="O1309" s="158"/>
      <c r="P1309" s="158"/>
      <c r="Q1309" s="158">
        <v>-35.162500000000001</v>
      </c>
      <c r="R1309" s="158">
        <v>-36.023200000000003</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44777</v>
      </c>
      <c r="E1310" s="158">
        <v>0.54530000000000001</v>
      </c>
      <c r="F1310" s="158">
        <v>0</v>
      </c>
      <c r="G1310" s="158">
        <v>0</v>
      </c>
      <c r="H1310" s="158">
        <v>0</v>
      </c>
      <c r="I1310" s="158">
        <v>0.47820000000000001</v>
      </c>
      <c r="J1310" s="158">
        <v>0.432</v>
      </c>
      <c r="K1310" s="158">
        <v>0.437</v>
      </c>
      <c r="L1310" s="158">
        <v>-119.1144</v>
      </c>
      <c r="M1310" s="158">
        <v>-78.685100000000006</v>
      </c>
      <c r="N1310" s="158">
        <v>-59.067700000000002</v>
      </c>
      <c r="O1310" s="158"/>
      <c r="P1310" s="158"/>
      <c r="Q1310" s="158">
        <v>-35.162199999999999</v>
      </c>
      <c r="R1310" s="158">
        <v>-36.021700000000003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44777</v>
      </c>
      <c r="E1311" s="158">
        <v>24.2499</v>
      </c>
      <c r="F1311" s="158">
        <v>68.311400000000006</v>
      </c>
      <c r="G1311" s="158">
        <v>27.103000000000002</v>
      </c>
      <c r="H1311" s="158">
        <v>27.451699999999999</v>
      </c>
      <c r="I1311" s="158">
        <v>22.096499999999999</v>
      </c>
      <c r="J1311" s="158">
        <v>14.091799999999999</v>
      </c>
      <c r="K1311" s="158">
        <v>7.9894999999999996</v>
      </c>
      <c r="L1311" s="158">
        <v>4.8009000000000004</v>
      </c>
      <c r="M1311" s="158">
        <v>4.1287000000000003</v>
      </c>
      <c r="N1311" s="158">
        <v>4.7023000000000001</v>
      </c>
      <c r="O1311" s="158">
        <v>7.6612999999999998</v>
      </c>
      <c r="P1311" s="158">
        <v>7.3642000000000003</v>
      </c>
      <c r="Q1311" s="158">
        <v>8.7495999999999992</v>
      </c>
      <c r="R1311" s="158">
        <v>6.1494</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44777</v>
      </c>
      <c r="E1312" s="158">
        <v>22.501200000000001</v>
      </c>
      <c r="F1312" s="158">
        <v>67.605800000000002</v>
      </c>
      <c r="G1312" s="158">
        <v>26.444099999999999</v>
      </c>
      <c r="H1312" s="158">
        <v>26.762899999999998</v>
      </c>
      <c r="I1312" s="158">
        <v>21.401</v>
      </c>
      <c r="J1312" s="158">
        <v>13.394600000000001</v>
      </c>
      <c r="K1312" s="158">
        <v>7.2773000000000003</v>
      </c>
      <c r="L1312" s="158">
        <v>4.1059000000000001</v>
      </c>
      <c r="M1312" s="158">
        <v>3.4241999999999999</v>
      </c>
      <c r="N1312" s="158">
        <v>3.9811000000000001</v>
      </c>
      <c r="O1312" s="158">
        <v>6.9170999999999996</v>
      </c>
      <c r="P1312" s="158">
        <v>6.6281999999999996</v>
      </c>
      <c r="Q1312" s="158">
        <v>8.1434999999999995</v>
      </c>
      <c r="R1312" s="158">
        <v>5.4084000000000003</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44777</v>
      </c>
      <c r="E1313" s="158">
        <v>16.273900000000001</v>
      </c>
      <c r="F1313" s="158">
        <v>30.977699999999999</v>
      </c>
      <c r="G1313" s="158">
        <v>21.569600000000001</v>
      </c>
      <c r="H1313" s="158">
        <v>22.493099999999998</v>
      </c>
      <c r="I1313" s="158">
        <v>17.628699999999998</v>
      </c>
      <c r="J1313" s="158">
        <v>12.311199999999999</v>
      </c>
      <c r="K1313" s="158">
        <v>6.0816999999999997</v>
      </c>
      <c r="L1313" s="158">
        <v>2.2250000000000001</v>
      </c>
      <c r="M1313" s="158">
        <v>1.7692000000000001</v>
      </c>
      <c r="N1313" s="158">
        <v>2.1415000000000002</v>
      </c>
      <c r="O1313" s="158">
        <v>4.4752000000000001</v>
      </c>
      <c r="P1313" s="158">
        <v>3.1869999999999998</v>
      </c>
      <c r="Q1313" s="158">
        <v>5.9447999999999999</v>
      </c>
      <c r="R1313" s="158">
        <v>2.7877999999999998</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44777</v>
      </c>
      <c r="E1314" s="158">
        <v>15.3461</v>
      </c>
      <c r="F1314" s="158">
        <v>30.4696</v>
      </c>
      <c r="G1314" s="158">
        <v>21.205100000000002</v>
      </c>
      <c r="H1314" s="158">
        <v>22.213899999999999</v>
      </c>
      <c r="I1314" s="158">
        <v>17.3414</v>
      </c>
      <c r="J1314" s="158">
        <v>12.029299999999999</v>
      </c>
      <c r="K1314" s="158">
        <v>5.7384000000000004</v>
      </c>
      <c r="L1314" s="158">
        <v>1.8058000000000001</v>
      </c>
      <c r="M1314" s="158">
        <v>1.3061</v>
      </c>
      <c r="N1314" s="158">
        <v>1.6507000000000001</v>
      </c>
      <c r="O1314" s="158">
        <v>3.9279000000000002</v>
      </c>
      <c r="P1314" s="158">
        <v>2.5430999999999999</v>
      </c>
      <c r="Q1314" s="158">
        <v>5.2092000000000001</v>
      </c>
      <c r="R1314" s="158">
        <v>2.2633999999999999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44777</v>
      </c>
      <c r="E1315" s="158">
        <v>69.752600000000001</v>
      </c>
      <c r="F1315" s="158">
        <v>69.308700000000002</v>
      </c>
      <c r="G1315" s="158">
        <v>32.372199999999999</v>
      </c>
      <c r="H1315" s="158">
        <v>28.3354</v>
      </c>
      <c r="I1315" s="158">
        <v>21.415800000000001</v>
      </c>
      <c r="J1315" s="158">
        <v>13.263500000000001</v>
      </c>
      <c r="K1315" s="158">
        <v>7.6066000000000003</v>
      </c>
      <c r="L1315" s="158">
        <v>3.4803000000000002</v>
      </c>
      <c r="M1315" s="158">
        <v>2.3936000000000002</v>
      </c>
      <c r="N1315" s="158">
        <v>3.0143</v>
      </c>
      <c r="O1315" s="158">
        <v>5.6783000000000001</v>
      </c>
      <c r="P1315" s="158">
        <v>4.8221999999999996</v>
      </c>
      <c r="Q1315" s="158">
        <v>6.9691000000000001</v>
      </c>
      <c r="R1315" s="158">
        <v>3.7113</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44777</v>
      </c>
      <c r="E1316" s="158">
        <v>66.369699999999995</v>
      </c>
      <c r="F1316" s="158">
        <v>69.039000000000001</v>
      </c>
      <c r="G1316" s="158">
        <v>32.054600000000001</v>
      </c>
      <c r="H1316" s="158">
        <v>28.000599999999999</v>
      </c>
      <c r="I1316" s="158">
        <v>21.082899999999999</v>
      </c>
      <c r="J1316" s="158">
        <v>12.9312</v>
      </c>
      <c r="K1316" s="158">
        <v>7.2830000000000004</v>
      </c>
      <c r="L1316" s="158">
        <v>3.1334</v>
      </c>
      <c r="M1316" s="158">
        <v>2.0463</v>
      </c>
      <c r="N1316" s="158">
        <v>2.6598999999999999</v>
      </c>
      <c r="O1316" s="158">
        <v>5.2830000000000004</v>
      </c>
      <c r="P1316" s="158">
        <v>4.4112999999999998</v>
      </c>
      <c r="Q1316" s="158">
        <v>7.7735000000000003</v>
      </c>
      <c r="R1316" s="158">
        <v>3.3382000000000001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44777</v>
      </c>
      <c r="E1317" s="158">
        <v>66.369699999999995</v>
      </c>
      <c r="F1317" s="158">
        <v>69.039000000000001</v>
      </c>
      <c r="G1317" s="158">
        <v>32.054600000000001</v>
      </c>
      <c r="H1317" s="158">
        <v>28.000599999999999</v>
      </c>
      <c r="I1317" s="158">
        <v>21.082899999999999</v>
      </c>
      <c r="J1317" s="158">
        <v>12.9312</v>
      </c>
      <c r="K1317" s="158">
        <v>7.2830000000000004</v>
      </c>
      <c r="L1317" s="158">
        <v>3.1334</v>
      </c>
      <c r="M1317" s="158">
        <v>2.0463</v>
      </c>
      <c r="N1317" s="158">
        <v>2.6598999999999999</v>
      </c>
      <c r="O1317" s="158">
        <v>5.2830000000000004</v>
      </c>
      <c r="P1317" s="158">
        <v>4.4112999999999998</v>
      </c>
      <c r="Q1317" s="158">
        <v>7.7735000000000003</v>
      </c>
      <c r="R1317" s="158">
        <v>3.3382000000000001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44777</v>
      </c>
      <c r="E1320" s="158">
        <v>0.50049999999999994</v>
      </c>
      <c r="F1320" s="158">
        <v>14.591200000000001</v>
      </c>
      <c r="G1320" s="158">
        <v>12.166700000000001</v>
      </c>
      <c r="H1320" s="158">
        <v>11.485200000000001</v>
      </c>
      <c r="I1320" s="158">
        <v>10.985200000000001</v>
      </c>
      <c r="J1320" s="158">
        <v>10.921799999999999</v>
      </c>
      <c r="K1320" s="158">
        <v>11.0816</v>
      </c>
      <c r="L1320" s="158"/>
      <c r="M1320" s="158"/>
      <c r="N1320" s="158"/>
      <c r="O1320" s="158"/>
      <c r="P1320" s="158"/>
      <c r="Q1320" s="158">
        <v>11.2393</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44777</v>
      </c>
      <c r="E1321" s="158">
        <v>0.52910000000000001</v>
      </c>
      <c r="F1321" s="158">
        <v>6.8997999999999999</v>
      </c>
      <c r="G1321" s="158">
        <v>11.5084</v>
      </c>
      <c r="H1321" s="158">
        <v>10.863099999999999</v>
      </c>
      <c r="I1321" s="158">
        <v>10.8858</v>
      </c>
      <c r="J1321" s="158">
        <v>10.779299999999999</v>
      </c>
      <c r="K1321" s="158">
        <v>11.0205</v>
      </c>
      <c r="L1321" s="158"/>
      <c r="M1321" s="158"/>
      <c r="N1321" s="158"/>
      <c r="O1321" s="158"/>
      <c r="P1321" s="158"/>
      <c r="Q1321" s="158">
        <v>11.2379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44777</v>
      </c>
      <c r="E1324" s="158">
        <v>45.783299999999997</v>
      </c>
      <c r="F1324" s="158">
        <v>46.697899999999997</v>
      </c>
      <c r="G1324" s="158">
        <v>25.511700000000001</v>
      </c>
      <c r="H1324" s="158">
        <v>22.567900000000002</v>
      </c>
      <c r="I1324" s="158">
        <v>18.085100000000001</v>
      </c>
      <c r="J1324" s="158">
        <v>13.4687</v>
      </c>
      <c r="K1324" s="158">
        <v>6.5751999999999997</v>
      </c>
      <c r="L1324" s="158">
        <v>2.4538000000000002</v>
      </c>
      <c r="M1324" s="158">
        <v>2.0470999999999999</v>
      </c>
      <c r="N1324" s="158">
        <v>2.8542000000000001</v>
      </c>
      <c r="O1324" s="158">
        <v>6.1801000000000004</v>
      </c>
      <c r="P1324" s="158">
        <v>6.3417000000000003</v>
      </c>
      <c r="Q1324" s="158">
        <v>7.7018000000000004</v>
      </c>
      <c r="R1324" s="158">
        <v>5.0125000000000002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44777</v>
      </c>
      <c r="E1325" s="158">
        <v>48.703400000000002</v>
      </c>
      <c r="F1325" s="158">
        <v>47.425800000000002</v>
      </c>
      <c r="G1325" s="158">
        <v>26.211600000000001</v>
      </c>
      <c r="H1325" s="158">
        <v>23.282399999999999</v>
      </c>
      <c r="I1325" s="158">
        <v>18.800899999999999</v>
      </c>
      <c r="J1325" s="158">
        <v>14.1808</v>
      </c>
      <c r="K1325" s="158">
        <v>7.2987000000000002</v>
      </c>
      <c r="L1325" s="158">
        <v>3.1394000000000002</v>
      </c>
      <c r="M1325" s="158">
        <v>2.7471999999999999</v>
      </c>
      <c r="N1325" s="158">
        <v>3.5764</v>
      </c>
      <c r="O1325" s="158">
        <v>7.0046999999999997</v>
      </c>
      <c r="P1325" s="158">
        <v>7.1795999999999998</v>
      </c>
      <c r="Q1325" s="158">
        <v>8.2920999999999996</v>
      </c>
      <c r="R1325" s="158">
        <v>5.8136999999999999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44777</v>
      </c>
      <c r="E1326" s="158">
        <v>36.172199999999997</v>
      </c>
      <c r="F1326" s="158">
        <v>43.643599999999999</v>
      </c>
      <c r="G1326" s="158">
        <v>21.598600000000001</v>
      </c>
      <c r="H1326" s="158">
        <v>22.279699999999998</v>
      </c>
      <c r="I1326" s="158">
        <v>19.050899999999999</v>
      </c>
      <c r="J1326" s="158">
        <v>13.412100000000001</v>
      </c>
      <c r="K1326" s="158">
        <v>8.5695999999999994</v>
      </c>
      <c r="L1326" s="158">
        <v>4.9497999999999998</v>
      </c>
      <c r="M1326" s="158">
        <v>3.2702</v>
      </c>
      <c r="N1326" s="158">
        <v>3.9476</v>
      </c>
      <c r="O1326" s="158">
        <v>7.2866999999999997</v>
      </c>
      <c r="P1326" s="158">
        <v>6.5831999999999997</v>
      </c>
      <c r="Q1326" s="158">
        <v>7.4486999999999997</v>
      </c>
      <c r="R1326" s="158">
        <v>5.71</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44777</v>
      </c>
      <c r="E1327" s="158">
        <v>38.985199999999999</v>
      </c>
      <c r="F1327" s="158">
        <v>44.244700000000002</v>
      </c>
      <c r="G1327" s="158">
        <v>22.261099999999999</v>
      </c>
      <c r="H1327" s="158">
        <v>22.918099999999999</v>
      </c>
      <c r="I1327" s="158">
        <v>19.702100000000002</v>
      </c>
      <c r="J1327" s="158">
        <v>14.0649</v>
      </c>
      <c r="K1327" s="158">
        <v>9.2560000000000002</v>
      </c>
      <c r="L1327" s="158">
        <v>5.6581000000000001</v>
      </c>
      <c r="M1327" s="158">
        <v>3.9964</v>
      </c>
      <c r="N1327" s="158">
        <v>4.6821000000000002</v>
      </c>
      <c r="O1327" s="158">
        <v>7.9931999999999999</v>
      </c>
      <c r="P1327" s="158">
        <v>7.3406000000000002</v>
      </c>
      <c r="Q1327" s="158">
        <v>8.6469000000000005</v>
      </c>
      <c r="R1327" s="158">
        <v>6.4530000000000003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44777</v>
      </c>
      <c r="E1328" s="158">
        <v>40.365000000000002</v>
      </c>
      <c r="F1328" s="158">
        <v>113.65519999999999</v>
      </c>
      <c r="G1328" s="158">
        <v>24.9178</v>
      </c>
      <c r="H1328" s="158">
        <v>27.869900000000001</v>
      </c>
      <c r="I1328" s="158">
        <v>22.022099999999998</v>
      </c>
      <c r="J1328" s="158">
        <v>15.279199999999999</v>
      </c>
      <c r="K1328" s="158">
        <v>7.1288</v>
      </c>
      <c r="L1328" s="158">
        <v>2.1775000000000002</v>
      </c>
      <c r="M1328" s="158">
        <v>1.3493999999999999</v>
      </c>
      <c r="N1328" s="158">
        <v>2.1644999999999999</v>
      </c>
      <c r="O1328" s="158">
        <v>5.7972999999999999</v>
      </c>
      <c r="P1328" s="158">
        <v>6.4888000000000003</v>
      </c>
      <c r="Q1328" s="158">
        <v>7.7805999999999997</v>
      </c>
      <c r="R1328" s="158">
        <v>3.1554000000000002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44777</v>
      </c>
      <c r="E1329" s="158">
        <v>37.811300000000003</v>
      </c>
      <c r="F1329" s="158">
        <v>112.9045</v>
      </c>
      <c r="G1329" s="158">
        <v>24.181000000000001</v>
      </c>
      <c r="H1329" s="158">
        <v>27.155899999999999</v>
      </c>
      <c r="I1329" s="158">
        <v>21.299299999999999</v>
      </c>
      <c r="J1329" s="158">
        <v>14.5611</v>
      </c>
      <c r="K1329" s="158">
        <v>6.4067999999999996</v>
      </c>
      <c r="L1329" s="158">
        <v>1.4557</v>
      </c>
      <c r="M1329" s="158">
        <v>0.62970000000000004</v>
      </c>
      <c r="N1329" s="158">
        <v>1.4412</v>
      </c>
      <c r="O1329" s="158">
        <v>5.0739999999999998</v>
      </c>
      <c r="P1329" s="158">
        <v>5.7744999999999997</v>
      </c>
      <c r="Q1329" s="158">
        <v>7.2164999999999999</v>
      </c>
      <c r="R1329" s="158">
        <v>2.44</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44777</v>
      </c>
      <c r="E1332" s="158">
        <v>18.4162</v>
      </c>
      <c r="F1332" s="158">
        <v>46.635300000000001</v>
      </c>
      <c r="G1332" s="158">
        <v>27.678000000000001</v>
      </c>
      <c r="H1332" s="158">
        <v>18.782699999999998</v>
      </c>
      <c r="I1332" s="158">
        <v>16.726700000000001</v>
      </c>
      <c r="J1332" s="158">
        <v>12.972899999999999</v>
      </c>
      <c r="K1332" s="158">
        <v>4.9137000000000004</v>
      </c>
      <c r="L1332" s="158">
        <v>2.738</v>
      </c>
      <c r="M1332" s="158">
        <v>2.4373</v>
      </c>
      <c r="N1332" s="158">
        <v>3.4054000000000002</v>
      </c>
      <c r="O1332" s="158">
        <v>6.0164</v>
      </c>
      <c r="P1332" s="158">
        <v>5.6973000000000003</v>
      </c>
      <c r="Q1332" s="158">
        <v>7.5608000000000004</v>
      </c>
      <c r="R1332" s="158">
        <v>5.0995999999999997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44777</v>
      </c>
      <c r="E1333" s="158">
        <v>19.897099999999998</v>
      </c>
      <c r="F1333" s="158">
        <v>47.573900000000002</v>
      </c>
      <c r="G1333" s="158">
        <v>28.684699999999999</v>
      </c>
      <c r="H1333" s="158">
        <v>19.834700000000002</v>
      </c>
      <c r="I1333" s="158">
        <v>17.810099999999998</v>
      </c>
      <c r="J1333" s="158">
        <v>14.0603</v>
      </c>
      <c r="K1333" s="158">
        <v>6.02</v>
      </c>
      <c r="L1333" s="158">
        <v>3.86</v>
      </c>
      <c r="M1333" s="158">
        <v>3.5663999999999998</v>
      </c>
      <c r="N1333" s="158">
        <v>4.5301</v>
      </c>
      <c r="O1333" s="158">
        <v>7.0483000000000002</v>
      </c>
      <c r="P1333" s="158">
        <v>6.6467999999999998</v>
      </c>
      <c r="Q1333" s="158">
        <v>8.5584000000000007</v>
      </c>
      <c r="R1333" s="158">
        <v>6.1810999999999998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44777</v>
      </c>
      <c r="E1334" s="158">
        <v>17.613</v>
      </c>
      <c r="F1334" s="158">
        <v>28.828199999999999</v>
      </c>
      <c r="G1334" s="158">
        <v>13.831300000000001</v>
      </c>
      <c r="H1334" s="158">
        <v>17.257300000000001</v>
      </c>
      <c r="I1334" s="158">
        <v>12.687900000000001</v>
      </c>
      <c r="J1334" s="158">
        <v>10.7804</v>
      </c>
      <c r="K1334" s="158">
        <v>5.1776999999999997</v>
      </c>
      <c r="L1334" s="158">
        <v>2.2717000000000001</v>
      </c>
      <c r="M1334" s="158">
        <v>2.1284999999999998</v>
      </c>
      <c r="N1334" s="158">
        <v>2.9969999999999999</v>
      </c>
      <c r="O1334" s="158">
        <v>6.6962000000000002</v>
      </c>
      <c r="P1334" s="158">
        <v>6.3460999999999999</v>
      </c>
      <c r="Q1334" s="158">
        <v>7.8320999999999996</v>
      </c>
      <c r="R1334" s="158">
        <v>5.9062000000000001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44777</v>
      </c>
      <c r="E1335" s="158">
        <v>16.483499999999999</v>
      </c>
      <c r="F1335" s="158">
        <v>27.922000000000001</v>
      </c>
      <c r="G1335" s="158">
        <v>12.9307</v>
      </c>
      <c r="H1335" s="158">
        <v>16.374099999999999</v>
      </c>
      <c r="I1335" s="158">
        <v>11.805</v>
      </c>
      <c r="J1335" s="158">
        <v>9.8825000000000003</v>
      </c>
      <c r="K1335" s="158">
        <v>4.2793999999999999</v>
      </c>
      <c r="L1335" s="158">
        <v>1.3795999999999999</v>
      </c>
      <c r="M1335" s="158">
        <v>1.2282999999999999</v>
      </c>
      <c r="N1335" s="158">
        <v>2.0827</v>
      </c>
      <c r="O1335" s="158">
        <v>5.7297000000000002</v>
      </c>
      <c r="P1335" s="158">
        <v>5.3979999999999997</v>
      </c>
      <c r="Q1335" s="158">
        <v>6.8841999999999999</v>
      </c>
      <c r="R1335" s="158">
        <v>4.9401000000000002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44777</v>
      </c>
      <c r="E1336" s="158">
        <v>12.5389</v>
      </c>
      <c r="F1336" s="158">
        <v>23.885300000000001</v>
      </c>
      <c r="G1336" s="158">
        <v>12.5299</v>
      </c>
      <c r="H1336" s="158">
        <v>10.918100000000001</v>
      </c>
      <c r="I1336" s="158">
        <v>9.2437000000000005</v>
      </c>
      <c r="J1336" s="158">
        <v>6.4961000000000002</v>
      </c>
      <c r="K1336" s="158">
        <v>2.8553999999999999</v>
      </c>
      <c r="L1336" s="158">
        <v>1.0134000000000001</v>
      </c>
      <c r="M1336" s="158">
        <v>0.92</v>
      </c>
      <c r="N1336" s="158">
        <v>1.5115000000000001</v>
      </c>
      <c r="O1336" s="158">
        <v>-3.5112000000000001</v>
      </c>
      <c r="P1336" s="158">
        <v>-1.6503000000000001</v>
      </c>
      <c r="Q1336" s="158">
        <v>2.8281999999999998</v>
      </c>
      <c r="R1336" s="158">
        <v>9.2916000000000007</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44777</v>
      </c>
      <c r="E1337" s="158">
        <v>13.3665</v>
      </c>
      <c r="F1337" s="158">
        <v>24.5929</v>
      </c>
      <c r="G1337" s="158">
        <v>13.0303</v>
      </c>
      <c r="H1337" s="158">
        <v>11.4551</v>
      </c>
      <c r="I1337" s="158">
        <v>9.8087999999999997</v>
      </c>
      <c r="J1337" s="158">
        <v>7.0537999999999998</v>
      </c>
      <c r="K1337" s="158">
        <v>3.4098000000000002</v>
      </c>
      <c r="L1337" s="158">
        <v>1.5674999999999999</v>
      </c>
      <c r="M1337" s="158">
        <v>1.4752000000000001</v>
      </c>
      <c r="N1337" s="158">
        <v>2.0710000000000002</v>
      </c>
      <c r="O1337" s="158">
        <v>-2.9249999999999998</v>
      </c>
      <c r="P1337" s="158">
        <v>-0.89970000000000006</v>
      </c>
      <c r="Q1337" s="158">
        <v>3.6415999999999999</v>
      </c>
      <c r="R1337" s="158">
        <v>9.8935999999999993</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44777</v>
      </c>
      <c r="E1342" s="158">
        <v>44.017200000000003</v>
      </c>
      <c r="F1342" s="158">
        <v>61.881700000000002</v>
      </c>
      <c r="G1342" s="158">
        <v>24.677800000000001</v>
      </c>
      <c r="H1342" s="158">
        <v>24.302299999999999</v>
      </c>
      <c r="I1342" s="158">
        <v>19.6815</v>
      </c>
      <c r="J1342" s="158">
        <v>11.692</v>
      </c>
      <c r="K1342" s="158">
        <v>7.7793000000000001</v>
      </c>
      <c r="L1342" s="158">
        <v>3.4159000000000002</v>
      </c>
      <c r="M1342" s="158">
        <v>2.8197000000000001</v>
      </c>
      <c r="N1342" s="158">
        <v>3.4691000000000001</v>
      </c>
      <c r="O1342" s="158">
        <v>7.4840999999999998</v>
      </c>
      <c r="P1342" s="158">
        <v>7.7115999999999998</v>
      </c>
      <c r="Q1342" s="158">
        <v>9.2642000000000007</v>
      </c>
      <c r="R1342" s="158">
        <v>5.1191000000000004</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44777</v>
      </c>
      <c r="E1343" s="158">
        <v>41.352600000000002</v>
      </c>
      <c r="F1343" s="158">
        <v>61.359099999999998</v>
      </c>
      <c r="G1343" s="158">
        <v>24.144200000000001</v>
      </c>
      <c r="H1343" s="158">
        <v>23.762899999999998</v>
      </c>
      <c r="I1343" s="158">
        <v>19.148199999999999</v>
      </c>
      <c r="J1343" s="158">
        <v>11.1578</v>
      </c>
      <c r="K1343" s="158">
        <v>7.2557999999999998</v>
      </c>
      <c r="L1343" s="158">
        <v>2.8837000000000002</v>
      </c>
      <c r="M1343" s="158">
        <v>2.2837999999999998</v>
      </c>
      <c r="N1343" s="158">
        <v>2.9253</v>
      </c>
      <c r="O1343" s="158">
        <v>6.9626000000000001</v>
      </c>
      <c r="P1343" s="158">
        <v>7.0777000000000001</v>
      </c>
      <c r="Q1343" s="158">
        <v>7.8609999999999998</v>
      </c>
      <c r="R1343" s="158">
        <v>4.5602</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44777</v>
      </c>
      <c r="E1344" s="158">
        <v>58.770600000000002</v>
      </c>
      <c r="F1344" s="158">
        <v>89.839399999999998</v>
      </c>
      <c r="G1344" s="158">
        <v>28.261600000000001</v>
      </c>
      <c r="H1344" s="158">
        <v>25.982600000000001</v>
      </c>
      <c r="I1344" s="158">
        <v>21.040500000000002</v>
      </c>
      <c r="J1344" s="158">
        <v>12.66</v>
      </c>
      <c r="K1344" s="158">
        <v>5.2413999999999996</v>
      </c>
      <c r="L1344" s="158">
        <v>0.48670000000000002</v>
      </c>
      <c r="M1344" s="158">
        <v>-0.36259999999999998</v>
      </c>
      <c r="N1344" s="158">
        <v>0.49590000000000001</v>
      </c>
      <c r="O1344" s="158">
        <v>3.1974999999999998</v>
      </c>
      <c r="P1344" s="158">
        <v>4.1961000000000004</v>
      </c>
      <c r="Q1344" s="158">
        <v>7.4511000000000003</v>
      </c>
      <c r="R1344" s="158">
        <v>1.4018999999999999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44777</v>
      </c>
      <c r="E1345" s="158">
        <v>63.9604</v>
      </c>
      <c r="F1345" s="158">
        <v>90.904600000000002</v>
      </c>
      <c r="G1345" s="158">
        <v>29.307500000000001</v>
      </c>
      <c r="H1345" s="158">
        <v>27.034099999999999</v>
      </c>
      <c r="I1345" s="158">
        <v>22.091000000000001</v>
      </c>
      <c r="J1345" s="158">
        <v>13.7102</v>
      </c>
      <c r="K1345" s="158">
        <v>6.2220000000000004</v>
      </c>
      <c r="L1345" s="158">
        <v>1.4752000000000001</v>
      </c>
      <c r="M1345" s="158">
        <v>0.63109999999999999</v>
      </c>
      <c r="N1345" s="158">
        <v>1.5028999999999999</v>
      </c>
      <c r="O1345" s="158">
        <v>4.1764999999999999</v>
      </c>
      <c r="P1345" s="158">
        <v>5.1927000000000003</v>
      </c>
      <c r="Q1345" s="158">
        <v>7.0286</v>
      </c>
      <c r="R1345" s="158">
        <v>2.4011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44777</v>
      </c>
      <c r="E1346" s="158">
        <v>32.690899999999999</v>
      </c>
      <c r="F1346" s="158">
        <v>47.289900000000003</v>
      </c>
      <c r="G1346" s="158">
        <v>23.305399999999999</v>
      </c>
      <c r="H1346" s="158">
        <v>26.532</v>
      </c>
      <c r="I1346" s="158">
        <v>19.719000000000001</v>
      </c>
      <c r="J1346" s="158">
        <v>14.5261</v>
      </c>
      <c r="K1346" s="158">
        <v>7.5210999999999997</v>
      </c>
      <c r="L1346" s="158">
        <v>3.2092000000000001</v>
      </c>
      <c r="M1346" s="158">
        <v>2.9983</v>
      </c>
      <c r="N1346" s="158">
        <v>3.8788999999999998</v>
      </c>
      <c r="O1346" s="158">
        <v>7.5156000000000001</v>
      </c>
      <c r="P1346" s="158">
        <v>3.3081</v>
      </c>
      <c r="Q1346" s="158">
        <v>6.5072999999999999</v>
      </c>
      <c r="R1346" s="158">
        <v>5.3029999999999999</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44777</v>
      </c>
      <c r="E1348" s="158">
        <v>29.758600000000001</v>
      </c>
      <c r="F1348" s="158">
        <v>46.299100000000003</v>
      </c>
      <c r="G1348" s="158">
        <v>22.323</v>
      </c>
      <c r="H1348" s="158">
        <v>25.566600000000001</v>
      </c>
      <c r="I1348" s="158">
        <v>18.768699999999999</v>
      </c>
      <c r="J1348" s="158">
        <v>13.571400000000001</v>
      </c>
      <c r="K1348" s="158">
        <v>6.5566000000000004</v>
      </c>
      <c r="L1348" s="158">
        <v>2.2557999999999998</v>
      </c>
      <c r="M1348" s="158">
        <v>2.0495000000000001</v>
      </c>
      <c r="N1348" s="158">
        <v>2.9167999999999998</v>
      </c>
      <c r="O1348" s="158">
        <v>6.5003000000000002</v>
      </c>
      <c r="P1348" s="158">
        <v>2.3635000000000002</v>
      </c>
      <c r="Q1348" s="158">
        <v>5.6913999999999998</v>
      </c>
      <c r="R1348" s="158">
        <v>4.2934000000000001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44777</v>
      </c>
      <c r="E1350" s="158">
        <v>10.6737</v>
      </c>
      <c r="F1350" s="158">
        <v>67.147900000000007</v>
      </c>
      <c r="G1350" s="158">
        <v>26.044699999999999</v>
      </c>
      <c r="H1350" s="158">
        <v>25.921900000000001</v>
      </c>
      <c r="I1350" s="158">
        <v>19.936199999999999</v>
      </c>
      <c r="J1350" s="158">
        <v>14.2685</v>
      </c>
      <c r="K1350" s="158">
        <v>6.2370000000000001</v>
      </c>
      <c r="L1350" s="158">
        <v>1.2394000000000001</v>
      </c>
      <c r="M1350" s="158">
        <v>0.99329999999999996</v>
      </c>
      <c r="N1350" s="158">
        <v>1.8599000000000001</v>
      </c>
      <c r="O1350" s="158"/>
      <c r="P1350" s="158"/>
      <c r="Q1350" s="158">
        <v>3.5142000000000002</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44777</v>
      </c>
      <c r="E1351" s="158">
        <v>10.5966</v>
      </c>
      <c r="F1351" s="158">
        <v>66.945899999999995</v>
      </c>
      <c r="G1351" s="158">
        <v>25.773399999999999</v>
      </c>
      <c r="H1351" s="158">
        <v>25.664200000000001</v>
      </c>
      <c r="I1351" s="158">
        <v>19.682700000000001</v>
      </c>
      <c r="J1351" s="158">
        <v>13.997999999999999</v>
      </c>
      <c r="K1351" s="158">
        <v>5.9626999999999999</v>
      </c>
      <c r="L1351" s="158">
        <v>1.0387</v>
      </c>
      <c r="M1351" s="158">
        <v>0.75729999999999997</v>
      </c>
      <c r="N1351" s="158">
        <v>1.5631999999999999</v>
      </c>
      <c r="O1351" s="158"/>
      <c r="P1351" s="158"/>
      <c r="Q1351" s="158">
        <v>3.1173999999999999</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44777</v>
      </c>
      <c r="E1356" s="158">
        <v>15.8081</v>
      </c>
      <c r="F1356" s="158">
        <v>37.2119</v>
      </c>
      <c r="G1356" s="158">
        <v>25.2196</v>
      </c>
      <c r="H1356" s="158">
        <v>21.428899999999999</v>
      </c>
      <c r="I1356" s="158">
        <v>16.965</v>
      </c>
      <c r="J1356" s="158">
        <v>11.074400000000001</v>
      </c>
      <c r="K1356" s="158">
        <v>6.1368999999999998</v>
      </c>
      <c r="L1356" s="158">
        <v>2.1375000000000002</v>
      </c>
      <c r="M1356" s="158">
        <v>1.9373</v>
      </c>
      <c r="N1356" s="158">
        <v>6.0526</v>
      </c>
      <c r="O1356" s="158">
        <v>3.3935</v>
      </c>
      <c r="P1356" s="158">
        <v>4.6753</v>
      </c>
      <c r="Q1356" s="158">
        <v>6.4279999999999999</v>
      </c>
      <c r="R1356" s="158">
        <v>5.3589000000000002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44777</v>
      </c>
      <c r="E1357" s="158">
        <v>15.0177</v>
      </c>
      <c r="F1357" s="158">
        <v>36.737000000000002</v>
      </c>
      <c r="G1357" s="158">
        <v>24.678699999999999</v>
      </c>
      <c r="H1357" s="158">
        <v>20.9161</v>
      </c>
      <c r="I1357" s="158">
        <v>16.456800000000001</v>
      </c>
      <c r="J1357" s="158">
        <v>10.560600000000001</v>
      </c>
      <c r="K1357" s="158">
        <v>5.5613000000000001</v>
      </c>
      <c r="L1357" s="158">
        <v>1.5357000000000001</v>
      </c>
      <c r="M1357" s="158">
        <v>1.3212999999999999</v>
      </c>
      <c r="N1357" s="158">
        <v>5.3171999999999997</v>
      </c>
      <c r="O1357" s="158">
        <v>2.7004000000000001</v>
      </c>
      <c r="P1357" s="158">
        <v>3.9855999999999998</v>
      </c>
      <c r="Q1357" s="158">
        <v>5.6879</v>
      </c>
      <c r="R1357" s="158">
        <v>4.6784999999999997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48.958631428571422</v>
      </c>
      <c r="G1358" s="160">
        <v>21.540891428571431</v>
      </c>
      <c r="H1358" s="160">
        <v>20.835108571428574</v>
      </c>
      <c r="I1358" s="160">
        <v>16.74522</v>
      </c>
      <c r="J1358" s="160">
        <v>22.112782857142854</v>
      </c>
      <c r="K1358" s="160">
        <v>9.9024628571428579</v>
      </c>
      <c r="L1358" s="160">
        <v>-2.2438242424242429</v>
      </c>
      <c r="M1358" s="160">
        <v>-1.1553090909090906</v>
      </c>
      <c r="N1358" s="160">
        <v>0.51933636363636315</v>
      </c>
      <c r="O1358" s="160">
        <v>5.4952206896551727</v>
      </c>
      <c r="P1358" s="160">
        <v>5.1417275862068959</v>
      </c>
      <c r="Q1358" s="160">
        <v>4.8035028571428571</v>
      </c>
      <c r="R1358" s="160">
        <v>2.9645322580645166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46.635300000000001</v>
      </c>
      <c r="G1359" s="160">
        <v>24.181000000000001</v>
      </c>
      <c r="H1359" s="160">
        <v>22.567900000000002</v>
      </c>
      <c r="I1359" s="160">
        <v>18.768699999999999</v>
      </c>
      <c r="J1359" s="160">
        <v>12.972899999999999</v>
      </c>
      <c r="K1359" s="160">
        <v>6.5566000000000004</v>
      </c>
      <c r="L1359" s="160">
        <v>2.2717000000000001</v>
      </c>
      <c r="M1359" s="160">
        <v>2.0463</v>
      </c>
      <c r="N1359" s="160">
        <v>2.9167999999999998</v>
      </c>
      <c r="O1359" s="160">
        <v>6.0164</v>
      </c>
      <c r="P1359" s="160">
        <v>5.6973000000000003</v>
      </c>
      <c r="Q1359" s="160">
        <v>7.4511000000000003</v>
      </c>
      <c r="R1359" s="160">
        <v>5.0125000000000002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44777</v>
      </c>
      <c r="E1362" s="158">
        <v>102.6341</v>
      </c>
      <c r="F1362" s="158">
        <v>90.483199999999997</v>
      </c>
      <c r="G1362" s="158">
        <v>39.424700000000001</v>
      </c>
      <c r="H1362" s="158">
        <v>33.459899999999998</v>
      </c>
      <c r="I1362" s="158">
        <v>26.919599999999999</v>
      </c>
      <c r="J1362" s="158">
        <v>15.5664</v>
      </c>
      <c r="K1362" s="158">
        <v>6.3705999999999996</v>
      </c>
      <c r="L1362" s="158">
        <v>2.4136000000000002</v>
      </c>
      <c r="M1362" s="158">
        <v>1.6245000000000001</v>
      </c>
      <c r="N1362" s="158">
        <v>2.7818999999999998</v>
      </c>
      <c r="O1362" s="158">
        <v>5.9873000000000003</v>
      </c>
      <c r="P1362" s="158">
        <v>6.0118</v>
      </c>
      <c r="Q1362" s="158">
        <v>9.0754999999999999</v>
      </c>
      <c r="R1362" s="158">
        <v>3.5062000000000002</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44777</v>
      </c>
      <c r="E1363" s="158">
        <v>109.30110000000001</v>
      </c>
      <c r="F1363" s="158">
        <v>90.856899999999996</v>
      </c>
      <c r="G1363" s="158">
        <v>39.813000000000002</v>
      </c>
      <c r="H1363" s="158">
        <v>33.860500000000002</v>
      </c>
      <c r="I1363" s="158">
        <v>27.320499999999999</v>
      </c>
      <c r="J1363" s="158">
        <v>15.971399999999999</v>
      </c>
      <c r="K1363" s="158">
        <v>6.7770000000000001</v>
      </c>
      <c r="L1363" s="158">
        <v>2.8988999999999998</v>
      </c>
      <c r="M1363" s="158">
        <v>2.0831</v>
      </c>
      <c r="N1363" s="158">
        <v>3.2343000000000002</v>
      </c>
      <c r="O1363" s="158">
        <v>6.5166000000000004</v>
      </c>
      <c r="P1363" s="158">
        <v>6.6504000000000003</v>
      </c>
      <c r="Q1363" s="158">
        <v>8.0753000000000004</v>
      </c>
      <c r="R1363" s="158">
        <v>3.9569000000000001</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44777</v>
      </c>
      <c r="E1364" s="158">
        <v>50.361199999999997</v>
      </c>
      <c r="F1364" s="158">
        <v>97.596100000000007</v>
      </c>
      <c r="G1364" s="158">
        <v>36.686700000000002</v>
      </c>
      <c r="H1364" s="158">
        <v>33.700499999999998</v>
      </c>
      <c r="I1364" s="158">
        <v>24.834900000000001</v>
      </c>
      <c r="J1364" s="158">
        <v>14.7575</v>
      </c>
      <c r="K1364" s="158">
        <v>7.3587999999999996</v>
      </c>
      <c r="L1364" s="158">
        <v>3.7669999999999999</v>
      </c>
      <c r="M1364" s="158">
        <v>1.8165</v>
      </c>
      <c r="N1364" s="158">
        <v>2.2751000000000001</v>
      </c>
      <c r="O1364" s="158">
        <v>5.6220999999999997</v>
      </c>
      <c r="P1364" s="158">
        <v>6.3219000000000003</v>
      </c>
      <c r="Q1364" s="158">
        <v>7.9626999999999999</v>
      </c>
      <c r="R1364" s="158">
        <v>3.0045999999999999</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44777</v>
      </c>
      <c r="E1365" s="158">
        <v>46.415100000000002</v>
      </c>
      <c r="F1365" s="158">
        <v>96.5077</v>
      </c>
      <c r="G1365" s="158">
        <v>35.543100000000003</v>
      </c>
      <c r="H1365" s="158">
        <v>32.555999999999997</v>
      </c>
      <c r="I1365" s="158">
        <v>23.681000000000001</v>
      </c>
      <c r="J1365" s="158">
        <v>13.597300000000001</v>
      </c>
      <c r="K1365" s="158">
        <v>6.2000999999999999</v>
      </c>
      <c r="L1365" s="158">
        <v>2.6194999999999999</v>
      </c>
      <c r="M1365" s="158">
        <v>0.67759999999999998</v>
      </c>
      <c r="N1365" s="158">
        <v>1.1288</v>
      </c>
      <c r="O1365" s="158">
        <v>4.4577</v>
      </c>
      <c r="P1365" s="158">
        <v>5.2289000000000003</v>
      </c>
      <c r="Q1365" s="158">
        <v>8.0242000000000004</v>
      </c>
      <c r="R1365" s="158">
        <v>1.8521000000000001</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44777</v>
      </c>
      <c r="E1366" s="158">
        <v>47.401600000000002</v>
      </c>
      <c r="F1366" s="158">
        <v>86.291300000000007</v>
      </c>
      <c r="G1366" s="158">
        <v>45.471899999999998</v>
      </c>
      <c r="H1366" s="158">
        <v>35.562600000000003</v>
      </c>
      <c r="I1366" s="158">
        <v>27.119800000000001</v>
      </c>
      <c r="J1366" s="158">
        <v>14.6005</v>
      </c>
      <c r="K1366" s="158">
        <v>6.2995999999999999</v>
      </c>
      <c r="L1366" s="158">
        <v>1.5855999999999999</v>
      </c>
      <c r="M1366" s="158">
        <v>-0.74170000000000003</v>
      </c>
      <c r="N1366" s="158">
        <v>0.4254</v>
      </c>
      <c r="O1366" s="158">
        <v>4.0712000000000002</v>
      </c>
      <c r="P1366" s="158">
        <v>4.0705</v>
      </c>
      <c r="Q1366" s="158">
        <v>7.3605</v>
      </c>
      <c r="R1366" s="158">
        <v>1.7101999999999999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44777</v>
      </c>
      <c r="E1367" s="158">
        <v>51.158200000000001</v>
      </c>
      <c r="F1367" s="158">
        <v>87.825299999999999</v>
      </c>
      <c r="G1367" s="158">
        <v>47.032499999999999</v>
      </c>
      <c r="H1367" s="158">
        <v>37.128700000000002</v>
      </c>
      <c r="I1367" s="158">
        <v>28.703700000000001</v>
      </c>
      <c r="J1367" s="158">
        <v>16.1828</v>
      </c>
      <c r="K1367" s="158">
        <v>7.8807</v>
      </c>
      <c r="L1367" s="158">
        <v>3.1324000000000001</v>
      </c>
      <c r="M1367" s="158">
        <v>0.76549999999999996</v>
      </c>
      <c r="N1367" s="158">
        <v>1.8314999999999999</v>
      </c>
      <c r="O1367" s="158">
        <v>5.0084999999999997</v>
      </c>
      <c r="P1367" s="158">
        <v>4.8409000000000004</v>
      </c>
      <c r="Q1367" s="158">
        <v>7.1081000000000003</v>
      </c>
      <c r="R1367" s="158">
        <v>2.8329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44777</v>
      </c>
      <c r="E1368" s="158">
        <v>35.192500000000003</v>
      </c>
      <c r="F1368" s="158">
        <v>111.4181</v>
      </c>
      <c r="G1368" s="158">
        <v>39.400700000000001</v>
      </c>
      <c r="H1368" s="158">
        <v>38.975000000000001</v>
      </c>
      <c r="I1368" s="158">
        <v>28.4283</v>
      </c>
      <c r="J1368" s="158">
        <v>15.5664</v>
      </c>
      <c r="K1368" s="158">
        <v>7.7220000000000004</v>
      </c>
      <c r="L1368" s="158">
        <v>1.1722999999999999</v>
      </c>
      <c r="M1368" s="158">
        <v>-0.24709999999999999</v>
      </c>
      <c r="N1368" s="158">
        <v>1.0450999999999999</v>
      </c>
      <c r="O1368" s="158">
        <v>3.6503000000000001</v>
      </c>
      <c r="P1368" s="158">
        <v>4.5578000000000003</v>
      </c>
      <c r="Q1368" s="158">
        <v>6.6082000000000001</v>
      </c>
      <c r="R1368" s="158">
        <v>1.5026999999999999</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44777</v>
      </c>
      <c r="E1369" s="158">
        <v>37.9803</v>
      </c>
      <c r="F1369" s="158">
        <v>112.2071</v>
      </c>
      <c r="G1369" s="158">
        <v>40.271700000000003</v>
      </c>
      <c r="H1369" s="158">
        <v>39.827500000000001</v>
      </c>
      <c r="I1369" s="158">
        <v>29.2865</v>
      </c>
      <c r="J1369" s="158">
        <v>16.4239</v>
      </c>
      <c r="K1369" s="158">
        <v>8.5845000000000002</v>
      </c>
      <c r="L1369" s="158">
        <v>2.0200999999999998</v>
      </c>
      <c r="M1369" s="158">
        <v>0.59260000000000002</v>
      </c>
      <c r="N1369" s="158">
        <v>1.8946000000000001</v>
      </c>
      <c r="O1369" s="158">
        <v>4.5204000000000004</v>
      </c>
      <c r="P1369" s="158">
        <v>5.4013999999999998</v>
      </c>
      <c r="Q1369" s="158">
        <v>6.9039000000000001</v>
      </c>
      <c r="R1369" s="158">
        <v>2.3559999999999999</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44777</v>
      </c>
      <c r="E1370" s="158">
        <v>32.135399999999997</v>
      </c>
      <c r="F1370" s="158">
        <v>85.728099999999998</v>
      </c>
      <c r="G1370" s="158">
        <v>37.216900000000003</v>
      </c>
      <c r="H1370" s="158">
        <v>31.094799999999999</v>
      </c>
      <c r="I1370" s="158">
        <v>24.0807</v>
      </c>
      <c r="J1370" s="158">
        <v>15.5434</v>
      </c>
      <c r="K1370" s="158">
        <v>8.8912999999999993</v>
      </c>
      <c r="L1370" s="158">
        <v>4.7405999999999997</v>
      </c>
      <c r="M1370" s="158">
        <v>1.6068</v>
      </c>
      <c r="N1370" s="158">
        <v>2.4973999999999998</v>
      </c>
      <c r="O1370" s="158">
        <v>6.1087999999999996</v>
      </c>
      <c r="P1370" s="158">
        <v>6.0903999999999998</v>
      </c>
      <c r="Q1370" s="158">
        <v>8.7154000000000007</v>
      </c>
      <c r="R1370" s="158">
        <v>3.0861000000000001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44777</v>
      </c>
      <c r="E1371" s="158">
        <v>33.615299999999998</v>
      </c>
      <c r="F1371" s="158">
        <v>86.4178</v>
      </c>
      <c r="G1371" s="158">
        <v>37.867699999999999</v>
      </c>
      <c r="H1371" s="158">
        <v>31.7271</v>
      </c>
      <c r="I1371" s="158">
        <v>24.709399999999999</v>
      </c>
      <c r="J1371" s="158">
        <v>16.177199999999999</v>
      </c>
      <c r="K1371" s="158">
        <v>9.5259999999999998</v>
      </c>
      <c r="L1371" s="158">
        <v>5.3766999999999996</v>
      </c>
      <c r="M1371" s="158">
        <v>2.2427999999999999</v>
      </c>
      <c r="N1371" s="158">
        <v>3.1450999999999998</v>
      </c>
      <c r="O1371" s="158">
        <v>6.7313999999999998</v>
      </c>
      <c r="P1371" s="158">
        <v>6.7127999999999997</v>
      </c>
      <c r="Q1371" s="158">
        <v>8.1574000000000009</v>
      </c>
      <c r="R1371" s="158">
        <v>3.7302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44777</v>
      </c>
      <c r="E1372" s="158">
        <v>58.3003</v>
      </c>
      <c r="F1372" s="158">
        <v>127.6621</v>
      </c>
      <c r="G1372" s="158">
        <v>33.5242</v>
      </c>
      <c r="H1372" s="158">
        <v>33.810899999999997</v>
      </c>
      <c r="I1372" s="158">
        <v>27.297699999999999</v>
      </c>
      <c r="J1372" s="158">
        <v>16.344000000000001</v>
      </c>
      <c r="K1372" s="158">
        <v>7.7922000000000002</v>
      </c>
      <c r="L1372" s="158">
        <v>1.7856000000000001</v>
      </c>
      <c r="M1372" s="158">
        <v>0.56520000000000004</v>
      </c>
      <c r="N1372" s="158">
        <v>1.5258</v>
      </c>
      <c r="O1372" s="158">
        <v>5.1954000000000002</v>
      </c>
      <c r="P1372" s="158">
        <v>6.0435999999999996</v>
      </c>
      <c r="Q1372" s="158">
        <v>8.1060999999999996</v>
      </c>
      <c r="R1372" s="158">
        <v>2.1404999999999998</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44777</v>
      </c>
      <c r="E1373" s="158">
        <v>54.324399999999997</v>
      </c>
      <c r="F1373" s="158">
        <v>127.09220000000001</v>
      </c>
      <c r="G1373" s="158">
        <v>32.876800000000003</v>
      </c>
      <c r="H1373" s="158">
        <v>33.151200000000003</v>
      </c>
      <c r="I1373" s="158">
        <v>26.631399999999999</v>
      </c>
      <c r="J1373" s="158">
        <v>15.6723</v>
      </c>
      <c r="K1373" s="158">
        <v>7.1136999999999997</v>
      </c>
      <c r="L1373" s="158">
        <v>1.1206</v>
      </c>
      <c r="M1373" s="158">
        <v>-9.2399999999999996E-2</v>
      </c>
      <c r="N1373" s="158">
        <v>0.86350000000000005</v>
      </c>
      <c r="O1373" s="158">
        <v>4.5262000000000002</v>
      </c>
      <c r="P1373" s="158">
        <v>5.3491999999999997</v>
      </c>
      <c r="Q1373" s="158">
        <v>7.9695</v>
      </c>
      <c r="R1373" s="158">
        <v>1.4787999999999999</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44777</v>
      </c>
      <c r="E1374" s="158">
        <v>55.8977</v>
      </c>
      <c r="F1374" s="158">
        <v>128.69720000000001</v>
      </c>
      <c r="G1374" s="158">
        <v>43.052500000000002</v>
      </c>
      <c r="H1374" s="158">
        <v>39.134399999999999</v>
      </c>
      <c r="I1374" s="158">
        <v>32.159300000000002</v>
      </c>
      <c r="J1374" s="158">
        <v>17.2562</v>
      </c>
      <c r="K1374" s="158">
        <v>9.0993999999999993</v>
      </c>
      <c r="L1374" s="158">
        <v>2.0053999999999998</v>
      </c>
      <c r="M1374" s="158">
        <v>0.70889999999999997</v>
      </c>
      <c r="N1374" s="158">
        <v>1.8713</v>
      </c>
      <c r="O1374" s="158">
        <v>3.5749</v>
      </c>
      <c r="P1374" s="158">
        <v>2.6086</v>
      </c>
      <c r="Q1374" s="158">
        <v>5.2568999999999999</v>
      </c>
      <c r="R1374" s="158">
        <v>2.181</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44777</v>
      </c>
      <c r="E1375" s="158">
        <v>50.933100000000003</v>
      </c>
      <c r="F1375" s="158">
        <v>128.07900000000001</v>
      </c>
      <c r="G1375" s="158">
        <v>42.500599999999999</v>
      </c>
      <c r="H1375" s="158">
        <v>38.571599999999997</v>
      </c>
      <c r="I1375" s="158">
        <v>31.5977</v>
      </c>
      <c r="J1375" s="158">
        <v>16.697399999999998</v>
      </c>
      <c r="K1375" s="158">
        <v>8.5363000000000007</v>
      </c>
      <c r="L1375" s="158">
        <v>1.4502999999999999</v>
      </c>
      <c r="M1375" s="158">
        <v>7.0099999999999996E-2</v>
      </c>
      <c r="N1375" s="158">
        <v>1.1328</v>
      </c>
      <c r="O1375" s="158">
        <v>2.6379999999999999</v>
      </c>
      <c r="P1375" s="158">
        <v>1.6432</v>
      </c>
      <c r="Q1375" s="158">
        <v>6.0930999999999997</v>
      </c>
      <c r="R1375" s="158">
        <v>1.3021</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44777</v>
      </c>
      <c r="E1376" s="158">
        <v>68.121799999999993</v>
      </c>
      <c r="F1376" s="158">
        <v>84.207999999999998</v>
      </c>
      <c r="G1376" s="158">
        <v>33.0595</v>
      </c>
      <c r="H1376" s="158">
        <v>28.986599999999999</v>
      </c>
      <c r="I1376" s="158">
        <v>26.669899999999998</v>
      </c>
      <c r="J1376" s="158">
        <v>15.911199999999999</v>
      </c>
      <c r="K1376" s="158">
        <v>7.0284000000000004</v>
      </c>
      <c r="L1376" s="158">
        <v>2.6482000000000001</v>
      </c>
      <c r="M1376" s="158">
        <v>1.4458</v>
      </c>
      <c r="N1376" s="158">
        <v>2.8729</v>
      </c>
      <c r="O1376" s="158">
        <v>6.3154000000000003</v>
      </c>
      <c r="P1376" s="158">
        <v>6.4368999999999996</v>
      </c>
      <c r="Q1376" s="158">
        <v>7.74</v>
      </c>
      <c r="R1376" s="158">
        <v>3.6246</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44777</v>
      </c>
      <c r="E1377" s="158">
        <v>62.568800000000003</v>
      </c>
      <c r="F1377" s="158">
        <v>83.025199999999998</v>
      </c>
      <c r="G1377" s="158">
        <v>31.895800000000001</v>
      </c>
      <c r="H1377" s="158">
        <v>27.823799999999999</v>
      </c>
      <c r="I1377" s="158">
        <v>25.498000000000001</v>
      </c>
      <c r="J1377" s="158">
        <v>14.7263</v>
      </c>
      <c r="K1377" s="158">
        <v>5.8207000000000004</v>
      </c>
      <c r="L1377" s="158">
        <v>1.4599</v>
      </c>
      <c r="M1377" s="158">
        <v>0.33789999999999998</v>
      </c>
      <c r="N1377" s="158">
        <v>1.7839</v>
      </c>
      <c r="O1377" s="158">
        <v>5.1871</v>
      </c>
      <c r="P1377" s="158">
        <v>5.3623000000000003</v>
      </c>
      <c r="Q1377" s="158">
        <v>8.4105000000000008</v>
      </c>
      <c r="R1377" s="158">
        <v>2.5236000000000001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44777</v>
      </c>
      <c r="E1378" s="158">
        <v>61.384300000000003</v>
      </c>
      <c r="F1378" s="158">
        <v>99.212800000000001</v>
      </c>
      <c r="G1378" s="158">
        <v>78.296000000000006</v>
      </c>
      <c r="H1378" s="158">
        <v>51.799300000000002</v>
      </c>
      <c r="I1378" s="158">
        <v>37.032200000000003</v>
      </c>
      <c r="J1378" s="158">
        <v>17.832100000000001</v>
      </c>
      <c r="K1378" s="158">
        <v>8.8836999999999993</v>
      </c>
      <c r="L1378" s="158">
        <v>3.069</v>
      </c>
      <c r="M1378" s="158">
        <v>1.8096000000000001</v>
      </c>
      <c r="N1378" s="158">
        <v>1.8580000000000001</v>
      </c>
      <c r="O1378" s="158">
        <v>4.6910999999999996</v>
      </c>
      <c r="P1378" s="158">
        <v>5.3992000000000004</v>
      </c>
      <c r="Q1378" s="158">
        <v>6.9383999999999997</v>
      </c>
      <c r="R1378" s="158">
        <v>1.8953</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44777</v>
      </c>
      <c r="E1379" s="158">
        <v>58.371000000000002</v>
      </c>
      <c r="F1379" s="158">
        <v>98.69</v>
      </c>
      <c r="G1379" s="158">
        <v>77.803600000000003</v>
      </c>
      <c r="H1379" s="158">
        <v>51.292700000000004</v>
      </c>
      <c r="I1379" s="158">
        <v>36.522399999999998</v>
      </c>
      <c r="J1379" s="158">
        <v>17.324200000000001</v>
      </c>
      <c r="K1379" s="158">
        <v>8.2856000000000005</v>
      </c>
      <c r="L1379" s="158">
        <v>2.4994000000000001</v>
      </c>
      <c r="M1379" s="158">
        <v>1.3642000000000001</v>
      </c>
      <c r="N1379" s="158">
        <v>1.4715</v>
      </c>
      <c r="O1379" s="158">
        <v>4.1622000000000003</v>
      </c>
      <c r="P1379" s="158">
        <v>4.8360000000000003</v>
      </c>
      <c r="Q1379" s="158">
        <v>7.7961999999999998</v>
      </c>
      <c r="R1379" s="158">
        <v>1.4646999999999999</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44777</v>
      </c>
      <c r="E1380" s="158">
        <v>72.249099999999999</v>
      </c>
      <c r="F1380" s="158">
        <v>62.802799999999998</v>
      </c>
      <c r="G1380" s="158">
        <v>27.392700000000001</v>
      </c>
      <c r="H1380" s="158">
        <v>22.8261</v>
      </c>
      <c r="I1380" s="158">
        <v>15.668100000000001</v>
      </c>
      <c r="J1380" s="158">
        <v>12.3324</v>
      </c>
      <c r="K1380" s="158">
        <v>2.0716000000000001</v>
      </c>
      <c r="L1380" s="158">
        <v>1.0082</v>
      </c>
      <c r="M1380" s="158">
        <v>-0.26679999999999998</v>
      </c>
      <c r="N1380" s="158">
        <v>1.1983999999999999</v>
      </c>
      <c r="O1380" s="158">
        <v>4.3563999999999998</v>
      </c>
      <c r="P1380" s="158">
        <v>5.3952</v>
      </c>
      <c r="Q1380" s="158">
        <v>8.3819999999999997</v>
      </c>
      <c r="R1380" s="158">
        <v>1.5147999999999999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44777</v>
      </c>
      <c r="E1381" s="158">
        <v>78.673699999999997</v>
      </c>
      <c r="F1381" s="158">
        <v>63.903700000000001</v>
      </c>
      <c r="G1381" s="158">
        <v>28.4907</v>
      </c>
      <c r="H1381" s="158">
        <v>23.9361</v>
      </c>
      <c r="I1381" s="158">
        <v>16.7727</v>
      </c>
      <c r="J1381" s="158">
        <v>13.446</v>
      </c>
      <c r="K1381" s="158">
        <v>3.1949999999999998</v>
      </c>
      <c r="L1381" s="158">
        <v>2.1360000000000001</v>
      </c>
      <c r="M1381" s="158">
        <v>0.85270000000000001</v>
      </c>
      <c r="N1381" s="158">
        <v>2.3313999999999999</v>
      </c>
      <c r="O1381" s="158">
        <v>5.3929</v>
      </c>
      <c r="P1381" s="158">
        <v>6.3544999999999998</v>
      </c>
      <c r="Q1381" s="158">
        <v>7.915</v>
      </c>
      <c r="R1381" s="158">
        <v>2.6480000000000001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44777</v>
      </c>
      <c r="E1382" s="158">
        <v>60.548699999999997</v>
      </c>
      <c r="F1382" s="158">
        <v>97.373500000000007</v>
      </c>
      <c r="G1382" s="158">
        <v>39.390799999999999</v>
      </c>
      <c r="H1382" s="158">
        <v>35.575000000000003</v>
      </c>
      <c r="I1382" s="158">
        <v>29.414200000000001</v>
      </c>
      <c r="J1382" s="158">
        <v>15.158200000000001</v>
      </c>
      <c r="K1382" s="158">
        <v>9.0289999999999999</v>
      </c>
      <c r="L1382" s="158">
        <v>3.9388000000000001</v>
      </c>
      <c r="M1382" s="158">
        <v>2.3380999999999998</v>
      </c>
      <c r="N1382" s="158">
        <v>2.9662999999999999</v>
      </c>
      <c r="O1382" s="158">
        <v>7.3433999999999999</v>
      </c>
      <c r="P1382" s="158">
        <v>7.1863999999999999</v>
      </c>
      <c r="Q1382" s="158">
        <v>8.2121999999999993</v>
      </c>
      <c r="R1382" s="158">
        <v>4.4646999999999997</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44777</v>
      </c>
      <c r="E1383" s="158">
        <v>57.224800000000002</v>
      </c>
      <c r="F1383" s="158">
        <v>96.696200000000005</v>
      </c>
      <c r="G1383" s="158">
        <v>38.711799999999997</v>
      </c>
      <c r="H1383" s="158">
        <v>34.912199999999999</v>
      </c>
      <c r="I1383" s="158">
        <v>28.747299999999999</v>
      </c>
      <c r="J1383" s="158">
        <v>14.490399999999999</v>
      </c>
      <c r="K1383" s="158">
        <v>8.3574999999999999</v>
      </c>
      <c r="L1383" s="158">
        <v>3.2688000000000001</v>
      </c>
      <c r="M1383" s="158">
        <v>1.669</v>
      </c>
      <c r="N1383" s="158">
        <v>2.2888999999999999</v>
      </c>
      <c r="O1383" s="158">
        <v>6.6657999999999999</v>
      </c>
      <c r="P1383" s="158">
        <v>6.4287000000000001</v>
      </c>
      <c r="Q1383" s="158">
        <v>7.609</v>
      </c>
      <c r="R1383" s="158">
        <v>3.7881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44777</v>
      </c>
      <c r="E1384" s="158">
        <v>72.304100000000005</v>
      </c>
      <c r="F1384" s="158">
        <v>74.611999999999995</v>
      </c>
      <c r="G1384" s="158">
        <v>41.518999999999998</v>
      </c>
      <c r="H1384" s="158">
        <v>34.496299999999998</v>
      </c>
      <c r="I1384" s="158">
        <v>26.616599999999998</v>
      </c>
      <c r="J1384" s="158">
        <v>15.8483</v>
      </c>
      <c r="K1384" s="158">
        <v>9.2887000000000004</v>
      </c>
      <c r="L1384" s="158">
        <v>3.0868000000000002</v>
      </c>
      <c r="M1384" s="158">
        <v>1.2362</v>
      </c>
      <c r="N1384" s="158">
        <v>2.2382</v>
      </c>
      <c r="O1384" s="158">
        <v>6.0307000000000004</v>
      </c>
      <c r="P1384" s="158">
        <v>5.9173</v>
      </c>
      <c r="Q1384" s="158">
        <v>7.8993000000000002</v>
      </c>
      <c r="R1384" s="158">
        <v>2.9500999999999999</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44777</v>
      </c>
      <c r="E1385" s="158">
        <v>66.786100000000005</v>
      </c>
      <c r="F1385" s="158">
        <v>73.819999999999993</v>
      </c>
      <c r="G1385" s="158">
        <v>40.705800000000004</v>
      </c>
      <c r="H1385" s="158">
        <v>33.686700000000002</v>
      </c>
      <c r="I1385" s="158">
        <v>25.786799999999999</v>
      </c>
      <c r="J1385" s="158">
        <v>15.0283</v>
      </c>
      <c r="K1385" s="158">
        <v>8.4605999999999995</v>
      </c>
      <c r="L1385" s="158">
        <v>2.3271000000000002</v>
      </c>
      <c r="M1385" s="158">
        <v>0.49690000000000001</v>
      </c>
      <c r="N1385" s="158">
        <v>1.5043</v>
      </c>
      <c r="O1385" s="158">
        <v>5.1864999999999997</v>
      </c>
      <c r="P1385" s="158">
        <v>4.9169</v>
      </c>
      <c r="Q1385" s="158">
        <v>7.7991999999999999</v>
      </c>
      <c r="R1385" s="158">
        <v>2.1619000000000002</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44777</v>
      </c>
      <c r="E1388" s="158">
        <v>64.284800000000004</v>
      </c>
      <c r="F1388" s="158">
        <v>65.469399999999993</v>
      </c>
      <c r="G1388" s="158">
        <v>27.0868</v>
      </c>
      <c r="H1388" s="158">
        <v>23.670100000000001</v>
      </c>
      <c r="I1388" s="158">
        <v>22.828499999999998</v>
      </c>
      <c r="J1388" s="158">
        <v>12.436299999999999</v>
      </c>
      <c r="K1388" s="158">
        <v>38.4863</v>
      </c>
      <c r="L1388" s="158">
        <v>17.072800000000001</v>
      </c>
      <c r="M1388" s="158">
        <v>10.3826</v>
      </c>
      <c r="N1388" s="158">
        <v>17.088200000000001</v>
      </c>
      <c r="O1388" s="158">
        <v>6.0608000000000004</v>
      </c>
      <c r="P1388" s="158">
        <v>3.4184000000000001</v>
      </c>
      <c r="Q1388" s="158">
        <v>6.8140999999999998</v>
      </c>
      <c r="R1388" s="158">
        <v>9.5532000000000004</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44777</v>
      </c>
      <c r="E1389" s="158">
        <v>59.650199999999998</v>
      </c>
      <c r="F1389" s="158">
        <v>65.161199999999994</v>
      </c>
      <c r="G1389" s="158">
        <v>26.757999999999999</v>
      </c>
      <c r="H1389" s="158">
        <v>23.338699999999999</v>
      </c>
      <c r="I1389" s="158">
        <v>22.491800000000001</v>
      </c>
      <c r="J1389" s="158">
        <v>12.102600000000001</v>
      </c>
      <c r="K1389" s="158">
        <v>38.145000000000003</v>
      </c>
      <c r="L1389" s="158">
        <v>16.746600000000001</v>
      </c>
      <c r="M1389" s="158">
        <v>10.0625</v>
      </c>
      <c r="N1389" s="158">
        <v>16.7362</v>
      </c>
      <c r="O1389" s="158">
        <v>5.4469000000000003</v>
      </c>
      <c r="P1389" s="158">
        <v>2.7671000000000001</v>
      </c>
      <c r="Q1389" s="158">
        <v>7.6760999999999999</v>
      </c>
      <c r="R1389" s="158">
        <v>9.1303999999999998</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93.147573076923081</v>
      </c>
      <c r="G1390" s="160">
        <v>40.06898076923077</v>
      </c>
      <c r="H1390" s="160">
        <v>34.034780769230778</v>
      </c>
      <c r="I1390" s="160">
        <v>26.800730769230768</v>
      </c>
      <c r="J1390" s="160">
        <v>15.268961538461543</v>
      </c>
      <c r="K1390" s="160">
        <v>9.8155499999999982</v>
      </c>
      <c r="L1390" s="160">
        <v>3.6673153846153852</v>
      </c>
      <c r="M1390" s="160">
        <v>1.6692730769230768</v>
      </c>
      <c r="N1390" s="160">
        <v>3.0765692307692305</v>
      </c>
      <c r="O1390" s="160">
        <v>5.2095384615384619</v>
      </c>
      <c r="P1390" s="160">
        <v>5.2288576923076926</v>
      </c>
      <c r="Q1390" s="160">
        <v>7.6387999999999998</v>
      </c>
      <c r="R1390" s="160">
        <v>3.0907576923076925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90.670050000000003</v>
      </c>
      <c r="G1391" s="160">
        <v>39.051299999999998</v>
      </c>
      <c r="H1391" s="160">
        <v>33.755699999999997</v>
      </c>
      <c r="I1391" s="160">
        <v>26.794750000000001</v>
      </c>
      <c r="J1391" s="160">
        <v>15.5664</v>
      </c>
      <c r="K1391" s="160">
        <v>8.0831499999999998</v>
      </c>
      <c r="L1391" s="160">
        <v>2.55945</v>
      </c>
      <c r="M1391" s="160">
        <v>1.0444499999999999</v>
      </c>
      <c r="N1391" s="160">
        <v>1.8829500000000001</v>
      </c>
      <c r="O1391" s="160">
        <v>5.1912500000000001</v>
      </c>
      <c r="P1391" s="160">
        <v>5.3971999999999998</v>
      </c>
      <c r="Q1391" s="160">
        <v>7.8492499999999996</v>
      </c>
      <c r="R1391" s="160">
        <v>2.5857999999999999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44777</v>
      </c>
      <c r="E1394" s="158">
        <v>460.75</v>
      </c>
      <c r="F1394" s="158">
        <v>0.30909999999999999</v>
      </c>
      <c r="G1394" s="158">
        <v>0.3266</v>
      </c>
      <c r="H1394" s="158">
        <v>2.3025000000000002</v>
      </c>
      <c r="I1394" s="158">
        <v>2.1732</v>
      </c>
      <c r="J1394" s="158">
        <v>9.4521999999999995</v>
      </c>
      <c r="K1394" s="158">
        <v>2.6947000000000001</v>
      </c>
      <c r="L1394" s="158">
        <v>-3.9022999999999999</v>
      </c>
      <c r="M1394" s="158">
        <v>-3.2789999999999999</v>
      </c>
      <c r="N1394" s="158">
        <v>6.702</v>
      </c>
      <c r="O1394" s="158">
        <v>21.107700000000001</v>
      </c>
      <c r="P1394" s="158">
        <v>8.7251999999999992</v>
      </c>
      <c r="Q1394" s="158">
        <v>21.284300000000002</v>
      </c>
      <c r="R1394" s="158">
        <v>37.057099999999998</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44777</v>
      </c>
      <c r="E1395" s="158">
        <v>500.35</v>
      </c>
      <c r="F1395" s="158">
        <v>0.31069999999999998</v>
      </c>
      <c r="G1395" s="158">
        <v>0.33289999999999997</v>
      </c>
      <c r="H1395" s="158">
        <v>2.3210999999999999</v>
      </c>
      <c r="I1395" s="158">
        <v>2.2103000000000002</v>
      </c>
      <c r="J1395" s="158">
        <v>9.5385000000000009</v>
      </c>
      <c r="K1395" s="158">
        <v>2.9209000000000001</v>
      </c>
      <c r="L1395" s="158">
        <v>-3.4948999999999999</v>
      </c>
      <c r="M1395" s="158">
        <v>-2.6480999999999999</v>
      </c>
      <c r="N1395" s="158">
        <v>7.6391999999999998</v>
      </c>
      <c r="O1395" s="158">
        <v>22.200600000000001</v>
      </c>
      <c r="P1395" s="158">
        <v>9.7152999999999992</v>
      </c>
      <c r="Q1395" s="158">
        <v>16.052</v>
      </c>
      <c r="R1395" s="158">
        <v>38.2881</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44777</v>
      </c>
      <c r="E1396" s="158">
        <v>75.78</v>
      </c>
      <c r="F1396" s="158">
        <v>0.43740000000000001</v>
      </c>
      <c r="G1396" s="158">
        <v>0.3044</v>
      </c>
      <c r="H1396" s="158">
        <v>2.8641000000000001</v>
      </c>
      <c r="I1396" s="158">
        <v>4.4520999999999997</v>
      </c>
      <c r="J1396" s="158">
        <v>11.000400000000001</v>
      </c>
      <c r="K1396" s="158">
        <v>4.9874999999999998</v>
      </c>
      <c r="L1396" s="158">
        <v>-0.79849999999999999</v>
      </c>
      <c r="M1396" s="158">
        <v>-4.1124000000000001</v>
      </c>
      <c r="N1396" s="158">
        <v>5.9268000000000001</v>
      </c>
      <c r="O1396" s="158">
        <v>26.38</v>
      </c>
      <c r="P1396" s="158">
        <v>18.651199999999999</v>
      </c>
      <c r="Q1396" s="158">
        <v>19.5242</v>
      </c>
      <c r="R1396" s="158">
        <v>32.033000000000001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44777</v>
      </c>
      <c r="E1397" s="158">
        <v>67.3</v>
      </c>
      <c r="F1397" s="158">
        <v>0.4178</v>
      </c>
      <c r="G1397" s="158">
        <v>0.28310000000000002</v>
      </c>
      <c r="H1397" s="158">
        <v>2.8266</v>
      </c>
      <c r="I1397" s="158">
        <v>4.3895999999999997</v>
      </c>
      <c r="J1397" s="158">
        <v>10.873100000000001</v>
      </c>
      <c r="K1397" s="158">
        <v>4.6330999999999998</v>
      </c>
      <c r="L1397" s="158">
        <v>-1.4497</v>
      </c>
      <c r="M1397" s="158">
        <v>-5.0641999999999996</v>
      </c>
      <c r="N1397" s="158">
        <v>4.5355999999999996</v>
      </c>
      <c r="O1397" s="158">
        <v>24.692799999999998</v>
      </c>
      <c r="P1397" s="158">
        <v>17.1554</v>
      </c>
      <c r="Q1397" s="158">
        <v>18.090900000000001</v>
      </c>
      <c r="R1397" s="158">
        <v>30.265999999999998</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44777</v>
      </c>
      <c r="E1398" s="158">
        <v>65.9589</v>
      </c>
      <c r="F1398" s="158">
        <v>0.2427</v>
      </c>
      <c r="G1398" s="158">
        <v>0.33710000000000001</v>
      </c>
      <c r="H1398" s="158">
        <v>3.0642</v>
      </c>
      <c r="I1398" s="158">
        <v>3.3727999999999998</v>
      </c>
      <c r="J1398" s="158">
        <v>9.4367000000000001</v>
      </c>
      <c r="K1398" s="158">
        <v>2.9359999999999999</v>
      </c>
      <c r="L1398" s="158">
        <v>-0.75849999999999995</v>
      </c>
      <c r="M1398" s="158">
        <v>-2.3713000000000002</v>
      </c>
      <c r="N1398" s="158">
        <v>4.6485000000000003</v>
      </c>
      <c r="O1398" s="158">
        <v>26.659300000000002</v>
      </c>
      <c r="P1398" s="158">
        <v>13.568899999999999</v>
      </c>
      <c r="Q1398" s="158">
        <v>18.9681</v>
      </c>
      <c r="R1398" s="158">
        <v>36.508499999999998</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44777</v>
      </c>
      <c r="E1399" s="158">
        <v>57.902500000000003</v>
      </c>
      <c r="F1399" s="158">
        <v>0.2382</v>
      </c>
      <c r="G1399" s="158">
        <v>0.32379999999999998</v>
      </c>
      <c r="H1399" s="158">
        <v>3.0318999999999998</v>
      </c>
      <c r="I1399" s="158">
        <v>3.3079999999999998</v>
      </c>
      <c r="J1399" s="158">
        <v>9.2845999999999993</v>
      </c>
      <c r="K1399" s="158">
        <v>2.5177</v>
      </c>
      <c r="L1399" s="158">
        <v>-1.5028999999999999</v>
      </c>
      <c r="M1399" s="158">
        <v>-3.4830000000000001</v>
      </c>
      <c r="N1399" s="158">
        <v>3.0587</v>
      </c>
      <c r="O1399" s="158">
        <v>24.795300000000001</v>
      </c>
      <c r="P1399" s="158">
        <v>11.842700000000001</v>
      </c>
      <c r="Q1399" s="158">
        <v>11.399100000000001</v>
      </c>
      <c r="R1399" s="158">
        <v>34.444499999999998</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44777</v>
      </c>
      <c r="E1402" s="158">
        <v>93.563000000000002</v>
      </c>
      <c r="F1402" s="158">
        <v>8.0199999999999994E-2</v>
      </c>
      <c r="G1402" s="158">
        <v>-0.19950000000000001</v>
      </c>
      <c r="H1402" s="158">
        <v>2.3216999999999999</v>
      </c>
      <c r="I1402" s="158">
        <v>3.4588000000000001</v>
      </c>
      <c r="J1402" s="158">
        <v>9.7937999999999992</v>
      </c>
      <c r="K1402" s="158">
        <v>2.6293000000000002</v>
      </c>
      <c r="L1402" s="158">
        <v>-3.8753000000000002</v>
      </c>
      <c r="M1402" s="158">
        <v>-6.8662999999999998</v>
      </c>
      <c r="N1402" s="158">
        <v>-2.1737000000000002</v>
      </c>
      <c r="O1402" s="158">
        <v>20.737400000000001</v>
      </c>
      <c r="P1402" s="158">
        <v>11.537800000000001</v>
      </c>
      <c r="Q1402" s="158">
        <v>17.334900000000001</v>
      </c>
      <c r="R1402" s="158">
        <v>24.312999999999999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44777</v>
      </c>
      <c r="E1403" s="158">
        <v>86.534999999999997</v>
      </c>
      <c r="F1403" s="158">
        <v>7.7499999999999999E-2</v>
      </c>
      <c r="G1403" s="158">
        <v>-0.20760000000000001</v>
      </c>
      <c r="H1403" s="158">
        <v>2.3029999999999999</v>
      </c>
      <c r="I1403" s="158">
        <v>3.4180000000000001</v>
      </c>
      <c r="J1403" s="158">
        <v>9.6976999999999993</v>
      </c>
      <c r="K1403" s="158">
        <v>2.3647</v>
      </c>
      <c r="L1403" s="158">
        <v>-4.3579999999999997</v>
      </c>
      <c r="M1403" s="158">
        <v>-7.5678000000000001</v>
      </c>
      <c r="N1403" s="158">
        <v>-3.1429</v>
      </c>
      <c r="O1403" s="158">
        <v>19.5928</v>
      </c>
      <c r="P1403" s="158">
        <v>10.514900000000001</v>
      </c>
      <c r="Q1403" s="158">
        <v>14.7028</v>
      </c>
      <c r="R1403" s="158">
        <v>23.0959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44777</v>
      </c>
      <c r="E1404" s="158">
        <v>56.625999999999998</v>
      </c>
      <c r="F1404" s="158">
        <v>0.21590000000000001</v>
      </c>
      <c r="G1404" s="158">
        <v>-0.06</v>
      </c>
      <c r="H1404" s="158">
        <v>2.1465999999999998</v>
      </c>
      <c r="I1404" s="158">
        <v>2.6669999999999998</v>
      </c>
      <c r="J1404" s="158">
        <v>11.1534</v>
      </c>
      <c r="K1404" s="158">
        <v>5.3643999999999998</v>
      </c>
      <c r="L1404" s="158">
        <v>0.87290000000000001</v>
      </c>
      <c r="M1404" s="158">
        <v>-0.86309999999999998</v>
      </c>
      <c r="N1404" s="158">
        <v>7.4885000000000002</v>
      </c>
      <c r="O1404" s="158">
        <v>29.6935</v>
      </c>
      <c r="P1404" s="158">
        <v>16.491800000000001</v>
      </c>
      <c r="Q1404" s="158">
        <v>20.8765</v>
      </c>
      <c r="R1404" s="158">
        <v>41.441299999999998</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44777</v>
      </c>
      <c r="E1405" s="158">
        <v>50.576000000000001</v>
      </c>
      <c r="F1405" s="158">
        <v>0.21</v>
      </c>
      <c r="G1405" s="158">
        <v>-7.3099999999999998E-2</v>
      </c>
      <c r="H1405" s="158">
        <v>2.1160000000000001</v>
      </c>
      <c r="I1405" s="158">
        <v>2.6049000000000002</v>
      </c>
      <c r="J1405" s="158">
        <v>11.0023</v>
      </c>
      <c r="K1405" s="158">
        <v>4.9512</v>
      </c>
      <c r="L1405" s="158">
        <v>9.9000000000000005E-2</v>
      </c>
      <c r="M1405" s="158">
        <v>-2.0072999999999999</v>
      </c>
      <c r="N1405" s="158">
        <v>5.8585000000000003</v>
      </c>
      <c r="O1405" s="158">
        <v>27.7212</v>
      </c>
      <c r="P1405" s="158">
        <v>14.832100000000001</v>
      </c>
      <c r="Q1405" s="158">
        <v>11.7278</v>
      </c>
      <c r="R1405" s="158">
        <v>39.356299999999997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44777</v>
      </c>
      <c r="E1406" s="158">
        <v>1463.2497000000001</v>
      </c>
      <c r="F1406" s="158">
        <v>0.2707</v>
      </c>
      <c r="G1406" s="158">
        <v>0.31369999999999998</v>
      </c>
      <c r="H1406" s="158">
        <v>2.6854</v>
      </c>
      <c r="I1406" s="158">
        <v>3.5937000000000001</v>
      </c>
      <c r="J1406" s="158">
        <v>11.8942</v>
      </c>
      <c r="K1406" s="158">
        <v>5.7096999999999998</v>
      </c>
      <c r="L1406" s="158">
        <v>-1.7894000000000001</v>
      </c>
      <c r="M1406" s="158">
        <v>-6.9077999999999999</v>
      </c>
      <c r="N1406" s="158">
        <v>0.80520000000000003</v>
      </c>
      <c r="O1406" s="158">
        <v>18.058399999999999</v>
      </c>
      <c r="P1406" s="158">
        <v>9.8413000000000004</v>
      </c>
      <c r="Q1406" s="158">
        <v>18.977399999999999</v>
      </c>
      <c r="R1406" s="158">
        <v>31.088100000000001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44777</v>
      </c>
      <c r="E1407" s="158">
        <v>1605.2465</v>
      </c>
      <c r="F1407" s="158">
        <v>0.27289999999999998</v>
      </c>
      <c r="G1407" s="158">
        <v>0.32029999999999997</v>
      </c>
      <c r="H1407" s="158">
        <v>2.7008000000000001</v>
      </c>
      <c r="I1407" s="158">
        <v>3.6248</v>
      </c>
      <c r="J1407" s="158">
        <v>11.9725</v>
      </c>
      <c r="K1407" s="158">
        <v>5.9256000000000002</v>
      </c>
      <c r="L1407" s="158">
        <v>-1.3883000000000001</v>
      </c>
      <c r="M1407" s="158">
        <v>-6.3446999999999996</v>
      </c>
      <c r="N1407" s="158">
        <v>1.6079000000000001</v>
      </c>
      <c r="O1407" s="158">
        <v>19.026800000000001</v>
      </c>
      <c r="P1407" s="158">
        <v>10.827</v>
      </c>
      <c r="Q1407" s="158">
        <v>17.807400000000001</v>
      </c>
      <c r="R1407" s="158">
        <v>32.145099999999999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44777</v>
      </c>
      <c r="E1408" s="158">
        <v>94.832999999999998</v>
      </c>
      <c r="F1408" s="158">
        <v>0.32479999999999998</v>
      </c>
      <c r="G1408" s="158">
        <v>0.50129999999999997</v>
      </c>
      <c r="H1408" s="158">
        <v>2.9651999999999998</v>
      </c>
      <c r="I1408" s="158">
        <v>3.7332999999999998</v>
      </c>
      <c r="J1408" s="158">
        <v>11.8749</v>
      </c>
      <c r="K1408" s="158">
        <v>5.7176999999999998</v>
      </c>
      <c r="L1408" s="158">
        <v>2.2216</v>
      </c>
      <c r="M1408" s="158">
        <v>2.5388000000000002</v>
      </c>
      <c r="N1408" s="158">
        <v>10.1595</v>
      </c>
      <c r="O1408" s="158">
        <v>24.0381</v>
      </c>
      <c r="P1408" s="158">
        <v>12.114000000000001</v>
      </c>
      <c r="Q1408" s="158">
        <v>16.041</v>
      </c>
      <c r="R1408" s="158">
        <v>37.559800000000003</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44777</v>
      </c>
      <c r="E1409" s="158">
        <v>102.414</v>
      </c>
      <c r="F1409" s="158">
        <v>0.32719999999999999</v>
      </c>
      <c r="G1409" s="158">
        <v>0.50839999999999996</v>
      </c>
      <c r="H1409" s="158">
        <v>2.9803999999999999</v>
      </c>
      <c r="I1409" s="158">
        <v>3.7650000000000001</v>
      </c>
      <c r="J1409" s="158">
        <v>11.9499</v>
      </c>
      <c r="K1409" s="158">
        <v>5.9156000000000004</v>
      </c>
      <c r="L1409" s="158">
        <v>2.5874000000000001</v>
      </c>
      <c r="M1409" s="158">
        <v>3.0975000000000001</v>
      </c>
      <c r="N1409" s="158">
        <v>10.943300000000001</v>
      </c>
      <c r="O1409" s="158">
        <v>24.891300000000001</v>
      </c>
      <c r="P1409" s="158">
        <v>13.027100000000001</v>
      </c>
      <c r="Q1409" s="158">
        <v>19.4253</v>
      </c>
      <c r="R1409" s="158">
        <v>38.518099999999997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44777</v>
      </c>
      <c r="E1410" s="158">
        <v>161.5</v>
      </c>
      <c r="F1410" s="158">
        <v>-0.1113</v>
      </c>
      <c r="G1410" s="158">
        <v>-0.52359999999999995</v>
      </c>
      <c r="H1410" s="158">
        <v>1.6043000000000001</v>
      </c>
      <c r="I1410" s="158">
        <v>1.9185000000000001</v>
      </c>
      <c r="J1410" s="158">
        <v>8.9303000000000008</v>
      </c>
      <c r="K1410" s="158">
        <v>5.5762999999999998</v>
      </c>
      <c r="L1410" s="158">
        <v>-0.65210000000000001</v>
      </c>
      <c r="M1410" s="158">
        <v>-2.5994000000000002</v>
      </c>
      <c r="N1410" s="158">
        <v>4.6052</v>
      </c>
      <c r="O1410" s="158">
        <v>22.387899999999998</v>
      </c>
      <c r="P1410" s="158">
        <v>11.9125</v>
      </c>
      <c r="Q1410" s="158">
        <v>16.938800000000001</v>
      </c>
      <c r="R1410" s="158">
        <v>37.428800000000003</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44777</v>
      </c>
      <c r="E1411" s="158">
        <v>176.45</v>
      </c>
      <c r="F1411" s="158">
        <v>-0.1132</v>
      </c>
      <c r="G1411" s="158">
        <v>-0.51870000000000005</v>
      </c>
      <c r="H1411" s="158">
        <v>1.6241000000000001</v>
      </c>
      <c r="I1411" s="158">
        <v>1.9471000000000001</v>
      </c>
      <c r="J1411" s="158">
        <v>9.0139999999999993</v>
      </c>
      <c r="K1411" s="158">
        <v>5.8361000000000001</v>
      </c>
      <c r="L1411" s="158">
        <v>-0.1641</v>
      </c>
      <c r="M1411" s="158">
        <v>-1.8795999999999999</v>
      </c>
      <c r="N1411" s="158">
        <v>5.6143999999999998</v>
      </c>
      <c r="O1411" s="158">
        <v>23.527200000000001</v>
      </c>
      <c r="P1411" s="158">
        <v>13.042</v>
      </c>
      <c r="Q1411" s="158">
        <v>18.683499999999999</v>
      </c>
      <c r="R1411" s="158">
        <v>38.723399999999998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44777</v>
      </c>
      <c r="E1412" s="158">
        <v>16.72</v>
      </c>
      <c r="F1412" s="158">
        <v>0.36009999999999998</v>
      </c>
      <c r="G1412" s="158">
        <v>-0.17910000000000001</v>
      </c>
      <c r="H1412" s="158">
        <v>2.4510000000000001</v>
      </c>
      <c r="I1412" s="158">
        <v>3.5293999999999999</v>
      </c>
      <c r="J1412" s="158">
        <v>11.022600000000001</v>
      </c>
      <c r="K1412" s="158">
        <v>4.3695000000000004</v>
      </c>
      <c r="L1412" s="158">
        <v>-2.6775000000000002</v>
      </c>
      <c r="M1412" s="158">
        <v>-7.4709000000000003</v>
      </c>
      <c r="N1412" s="158">
        <v>-0.94789999999999996</v>
      </c>
      <c r="O1412" s="158">
        <v>20.0059</v>
      </c>
      <c r="P1412" s="158">
        <v>7.9374000000000002</v>
      </c>
      <c r="Q1412" s="158">
        <v>9.7482000000000006</v>
      </c>
      <c r="R1412" s="158">
        <v>28.346800000000002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44777</v>
      </c>
      <c r="E1413" s="158">
        <v>18.18</v>
      </c>
      <c r="F1413" s="158">
        <v>0.38650000000000001</v>
      </c>
      <c r="G1413" s="158">
        <v>-0.16470000000000001</v>
      </c>
      <c r="H1413" s="158">
        <v>2.5381</v>
      </c>
      <c r="I1413" s="158">
        <v>3.5897000000000001</v>
      </c>
      <c r="J1413" s="158">
        <v>11.1927</v>
      </c>
      <c r="K1413" s="158">
        <v>4.6631999999999998</v>
      </c>
      <c r="L1413" s="158">
        <v>-2.2581000000000002</v>
      </c>
      <c r="M1413" s="158">
        <v>-6.8647999999999998</v>
      </c>
      <c r="N1413" s="158">
        <v>-5.5E-2</v>
      </c>
      <c r="O1413" s="158">
        <v>21.063199999999998</v>
      </c>
      <c r="P1413" s="158">
        <v>9.4726999999999997</v>
      </c>
      <c r="Q1413" s="158">
        <v>11.423400000000001</v>
      </c>
      <c r="R1413" s="158">
        <v>29.503699999999998</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44777</v>
      </c>
      <c r="E1414" s="158">
        <v>85.4</v>
      </c>
      <c r="F1414" s="158">
        <v>-5.8500000000000003E-2</v>
      </c>
      <c r="G1414" s="158">
        <v>0.129</v>
      </c>
      <c r="H1414" s="158">
        <v>2.9535999999999998</v>
      </c>
      <c r="I1414" s="158">
        <v>3.7037</v>
      </c>
      <c r="J1414" s="158">
        <v>10.293200000000001</v>
      </c>
      <c r="K1414" s="158">
        <v>4.0448000000000004</v>
      </c>
      <c r="L1414" s="158">
        <v>-3.3170999999999999</v>
      </c>
      <c r="M1414" s="158">
        <v>-4.2601000000000004</v>
      </c>
      <c r="N1414" s="158">
        <v>3.3523000000000001</v>
      </c>
      <c r="O1414" s="158">
        <v>24.672999999999998</v>
      </c>
      <c r="P1414" s="158">
        <v>14.112500000000001</v>
      </c>
      <c r="Q1414" s="158">
        <v>15.043799999999999</v>
      </c>
      <c r="R1414" s="158">
        <v>30.808299999999999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44777</v>
      </c>
      <c r="E1415" s="158">
        <v>98.87</v>
      </c>
      <c r="F1415" s="158">
        <v>-5.0500000000000003E-2</v>
      </c>
      <c r="G1415" s="158">
        <v>0.14180000000000001</v>
      </c>
      <c r="H1415" s="158">
        <v>2.9788999999999999</v>
      </c>
      <c r="I1415" s="158">
        <v>3.7677999999999998</v>
      </c>
      <c r="J1415" s="158">
        <v>10.4323</v>
      </c>
      <c r="K1415" s="158">
        <v>4.4364999999999997</v>
      </c>
      <c r="L1415" s="158">
        <v>-2.5911</v>
      </c>
      <c r="M1415" s="158">
        <v>-3.1825000000000001</v>
      </c>
      <c r="N1415" s="158">
        <v>4.8685</v>
      </c>
      <c r="O1415" s="158">
        <v>26.480699999999999</v>
      </c>
      <c r="P1415" s="158">
        <v>15.8939</v>
      </c>
      <c r="Q1415" s="158">
        <v>19.672499999999999</v>
      </c>
      <c r="R1415" s="158">
        <v>32.778700000000001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44777</v>
      </c>
      <c r="E1416" s="158">
        <v>11.5052</v>
      </c>
      <c r="F1416" s="158">
        <v>0.45229999999999998</v>
      </c>
      <c r="G1416" s="158">
        <v>0.12790000000000001</v>
      </c>
      <c r="H1416" s="158">
        <v>2.8113000000000001</v>
      </c>
      <c r="I1416" s="158">
        <v>3.3757000000000001</v>
      </c>
      <c r="J1416" s="158">
        <v>11.1313</v>
      </c>
      <c r="K1416" s="158">
        <v>6.8263999999999996</v>
      </c>
      <c r="L1416" s="158">
        <v>1.1757</v>
      </c>
      <c r="M1416" s="158">
        <v>-6.6379000000000001</v>
      </c>
      <c r="N1416" s="158">
        <v>-1.4679</v>
      </c>
      <c r="O1416" s="158"/>
      <c r="P1416" s="158"/>
      <c r="Q1416" s="158">
        <v>10.4056</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44777</v>
      </c>
      <c r="E1417" s="158">
        <v>11.129</v>
      </c>
      <c r="F1417" s="158">
        <v>0.44500000000000001</v>
      </c>
      <c r="G1417" s="158">
        <v>0.10879999999999999</v>
      </c>
      <c r="H1417" s="158">
        <v>2.7675000000000001</v>
      </c>
      <c r="I1417" s="158">
        <v>3.2883</v>
      </c>
      <c r="J1417" s="158">
        <v>10.923999999999999</v>
      </c>
      <c r="K1417" s="158">
        <v>6.1440999999999999</v>
      </c>
      <c r="L1417" s="158">
        <v>-1.9800000000000002E-2</v>
      </c>
      <c r="M1417" s="158">
        <v>-8.2772000000000006</v>
      </c>
      <c r="N1417" s="158">
        <v>-3.7509000000000001</v>
      </c>
      <c r="O1417" s="158"/>
      <c r="P1417" s="158"/>
      <c r="Q1417" s="158">
        <v>7.8445</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44777</v>
      </c>
      <c r="E1418" s="158">
        <v>74.05</v>
      </c>
      <c r="F1418" s="158">
        <v>0.80320000000000003</v>
      </c>
      <c r="G1418" s="158">
        <v>0.32919999999999999</v>
      </c>
      <c r="H1418" s="158">
        <v>2.8001</v>
      </c>
      <c r="I1418" s="158">
        <v>4.0919999999999996</v>
      </c>
      <c r="J1418" s="158">
        <v>11.7415</v>
      </c>
      <c r="K1418" s="158">
        <v>4.1755000000000004</v>
      </c>
      <c r="L1418" s="158">
        <v>2.6789000000000001</v>
      </c>
      <c r="M1418" s="158">
        <v>2.5409999999999999</v>
      </c>
      <c r="N1418" s="158">
        <v>8.8890999999999991</v>
      </c>
      <c r="O1418" s="158">
        <v>27.471</v>
      </c>
      <c r="P1418" s="158">
        <v>14.9114</v>
      </c>
      <c r="Q1418" s="158">
        <v>13.9236</v>
      </c>
      <c r="R1418" s="158">
        <v>39.759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44777</v>
      </c>
      <c r="E1419" s="158">
        <v>82.933000000000007</v>
      </c>
      <c r="F1419" s="158">
        <v>0.80589999999999995</v>
      </c>
      <c r="G1419" s="158">
        <v>0.34</v>
      </c>
      <c r="H1419" s="158">
        <v>2.8243999999999998</v>
      </c>
      <c r="I1419" s="158">
        <v>4.1414</v>
      </c>
      <c r="J1419" s="158">
        <v>11.86</v>
      </c>
      <c r="K1419" s="158">
        <v>4.5088999999999997</v>
      </c>
      <c r="L1419" s="158">
        <v>3.3279000000000001</v>
      </c>
      <c r="M1419" s="158">
        <v>3.5135999999999998</v>
      </c>
      <c r="N1419" s="158">
        <v>10.265599999999999</v>
      </c>
      <c r="O1419" s="158">
        <v>29.080400000000001</v>
      </c>
      <c r="P1419" s="158">
        <v>16.344000000000001</v>
      </c>
      <c r="Q1419" s="158">
        <v>20.449200000000001</v>
      </c>
      <c r="R1419" s="158">
        <v>41.5229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44777</v>
      </c>
      <c r="E1420" s="158">
        <v>224.24</v>
      </c>
      <c r="F1420" s="158">
        <v>0.39850000000000002</v>
      </c>
      <c r="G1420" s="158">
        <v>0.22800000000000001</v>
      </c>
      <c r="H1420" s="158">
        <v>2.7162999999999999</v>
      </c>
      <c r="I1420" s="158">
        <v>2.6974999999999998</v>
      </c>
      <c r="J1420" s="158">
        <v>9.2096</v>
      </c>
      <c r="K1420" s="158">
        <v>4.1862000000000004</v>
      </c>
      <c r="L1420" s="158">
        <v>1.411</v>
      </c>
      <c r="M1420" s="158">
        <v>-2.5806</v>
      </c>
      <c r="N1420" s="158">
        <v>3.3269000000000002</v>
      </c>
      <c r="O1420" s="158">
        <v>20.996700000000001</v>
      </c>
      <c r="P1420" s="158">
        <v>10.1092</v>
      </c>
      <c r="Q1420" s="158">
        <v>18.820900000000002</v>
      </c>
      <c r="R1420" s="158">
        <v>29.135000000000002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44777</v>
      </c>
      <c r="E1421" s="158">
        <v>204.81</v>
      </c>
      <c r="F1421" s="158">
        <v>0.39710000000000001</v>
      </c>
      <c r="G1421" s="158">
        <v>0.22020000000000001</v>
      </c>
      <c r="H1421" s="158">
        <v>2.6977000000000002</v>
      </c>
      <c r="I1421" s="158">
        <v>2.6514000000000002</v>
      </c>
      <c r="J1421" s="158">
        <v>9.1039999999999992</v>
      </c>
      <c r="K1421" s="158">
        <v>3.8959000000000001</v>
      </c>
      <c r="L1421" s="158">
        <v>0.85189999999999999</v>
      </c>
      <c r="M1421" s="158">
        <v>-3.3915000000000002</v>
      </c>
      <c r="N1421" s="158">
        <v>2.17</v>
      </c>
      <c r="O1421" s="158">
        <v>19.6005</v>
      </c>
      <c r="P1421" s="158">
        <v>8.9200999999999997</v>
      </c>
      <c r="Q1421" s="158">
        <v>18.267099999999999</v>
      </c>
      <c r="R1421" s="158">
        <v>27.6919</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44777</v>
      </c>
      <c r="E1422" s="158">
        <v>18.513999999999999</v>
      </c>
      <c r="F1422" s="158">
        <v>-0.13220000000000001</v>
      </c>
      <c r="G1422" s="158">
        <v>-0.3</v>
      </c>
      <c r="H1422" s="158">
        <v>2.2008999999999999</v>
      </c>
      <c r="I1422" s="158">
        <v>3.2704</v>
      </c>
      <c r="J1422" s="158">
        <v>9.9648000000000003</v>
      </c>
      <c r="K1422" s="158">
        <v>2.6303000000000001</v>
      </c>
      <c r="L1422" s="158">
        <v>-2.5625</v>
      </c>
      <c r="M1422" s="158">
        <v>-2.4392999999999998</v>
      </c>
      <c r="N1422" s="158">
        <v>5.2188999999999997</v>
      </c>
      <c r="O1422" s="158">
        <v>27.036999999999999</v>
      </c>
      <c r="P1422" s="158"/>
      <c r="Q1422" s="158">
        <v>14.6257</v>
      </c>
      <c r="R1422" s="158">
        <v>37.218800000000002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44777</v>
      </c>
      <c r="E1423" s="158">
        <v>17.111599999999999</v>
      </c>
      <c r="F1423" s="158">
        <v>-0.1371</v>
      </c>
      <c r="G1423" s="158">
        <v>-0.31459999999999999</v>
      </c>
      <c r="H1423" s="158">
        <v>2.1661000000000001</v>
      </c>
      <c r="I1423" s="158">
        <v>3.2012999999999998</v>
      </c>
      <c r="J1423" s="158">
        <v>9.8024000000000004</v>
      </c>
      <c r="K1423" s="158">
        <v>2.1795</v>
      </c>
      <c r="L1423" s="158">
        <v>-3.3822000000000001</v>
      </c>
      <c r="M1423" s="158">
        <v>-3.6796000000000002</v>
      </c>
      <c r="N1423" s="158">
        <v>3.4384000000000001</v>
      </c>
      <c r="O1423" s="158">
        <v>24.970500000000001</v>
      </c>
      <c r="P1423" s="158"/>
      <c r="Q1423" s="158">
        <v>12.642099999999999</v>
      </c>
      <c r="R1423" s="158">
        <v>34.947400000000002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44777</v>
      </c>
      <c r="E1424" s="158">
        <v>22.196999999999999</v>
      </c>
      <c r="F1424" s="158">
        <v>0.31640000000000001</v>
      </c>
      <c r="G1424" s="158">
        <v>6.3100000000000003E-2</v>
      </c>
      <c r="H1424" s="158">
        <v>2.2338</v>
      </c>
      <c r="I1424" s="158">
        <v>3.4247000000000001</v>
      </c>
      <c r="J1424" s="158">
        <v>11.319000000000001</v>
      </c>
      <c r="K1424" s="158">
        <v>6.1295999999999999</v>
      </c>
      <c r="L1424" s="158">
        <v>1.7604</v>
      </c>
      <c r="M1424" s="158">
        <v>3.15E-2</v>
      </c>
      <c r="N1424" s="158">
        <v>9.3825000000000003</v>
      </c>
      <c r="O1424" s="158">
        <v>30.682500000000001</v>
      </c>
      <c r="P1424" s="158"/>
      <c r="Q1424" s="158">
        <v>30.226099999999999</v>
      </c>
      <c r="R1424" s="158">
        <v>44.051000000000002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44777</v>
      </c>
      <c r="E1425" s="158">
        <v>21.213000000000001</v>
      </c>
      <c r="F1425" s="158">
        <v>0.31209999999999999</v>
      </c>
      <c r="G1425" s="158">
        <v>5.1900000000000002E-2</v>
      </c>
      <c r="H1425" s="158">
        <v>2.2115999999999998</v>
      </c>
      <c r="I1425" s="158">
        <v>3.3772000000000002</v>
      </c>
      <c r="J1425" s="158">
        <v>11.208399999999999</v>
      </c>
      <c r="K1425" s="158">
        <v>5.8110999999999997</v>
      </c>
      <c r="L1425" s="158">
        <v>1.1539999999999999</v>
      </c>
      <c r="M1425" s="158">
        <v>-0.91090000000000004</v>
      </c>
      <c r="N1425" s="158">
        <v>7.9762000000000004</v>
      </c>
      <c r="O1425" s="158">
        <v>28.7361</v>
      </c>
      <c r="P1425" s="158"/>
      <c r="Q1425" s="158">
        <v>28.285</v>
      </c>
      <c r="R1425" s="158">
        <v>42.042099999999998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44777</v>
      </c>
      <c r="E1426" s="158">
        <v>52.926200000000001</v>
      </c>
      <c r="F1426" s="158">
        <v>0.42920000000000003</v>
      </c>
      <c r="G1426" s="158">
        <v>0.9395</v>
      </c>
      <c r="H1426" s="158">
        <v>2.4685000000000001</v>
      </c>
      <c r="I1426" s="158">
        <v>3.5411999999999999</v>
      </c>
      <c r="J1426" s="158">
        <v>12.811</v>
      </c>
      <c r="K1426" s="158">
        <v>5.7906000000000004</v>
      </c>
      <c r="L1426" s="158">
        <v>3.2627999999999999</v>
      </c>
      <c r="M1426" s="158">
        <v>7.4718</v>
      </c>
      <c r="N1426" s="158">
        <v>26.9682</v>
      </c>
      <c r="O1426" s="158">
        <v>28.820900000000002</v>
      </c>
      <c r="P1426" s="158">
        <v>14.8855</v>
      </c>
      <c r="Q1426" s="158">
        <v>21.8081</v>
      </c>
      <c r="R1426" s="158">
        <v>45.667499999999997</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44777</v>
      </c>
      <c r="E1427" s="158">
        <v>47.7014</v>
      </c>
      <c r="F1427" s="158">
        <v>0.42609999999999998</v>
      </c>
      <c r="G1427" s="158">
        <v>0.92989999999999995</v>
      </c>
      <c r="H1427" s="158">
        <v>2.4457</v>
      </c>
      <c r="I1427" s="158">
        <v>3.4948999999999999</v>
      </c>
      <c r="J1427" s="158">
        <v>12.6995</v>
      </c>
      <c r="K1427" s="158">
        <v>5.4797000000000002</v>
      </c>
      <c r="L1427" s="158">
        <v>2.6844000000000001</v>
      </c>
      <c r="M1427" s="158">
        <v>6.5646000000000004</v>
      </c>
      <c r="N1427" s="158">
        <v>25.514500000000002</v>
      </c>
      <c r="O1427" s="158">
        <v>27.2864</v>
      </c>
      <c r="P1427" s="158">
        <v>13.484299999999999</v>
      </c>
      <c r="Q1427" s="158">
        <v>20.3184</v>
      </c>
      <c r="R1427" s="158">
        <v>43.895699999999998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44777</v>
      </c>
      <c r="E1428" s="158">
        <v>2073.7961</v>
      </c>
      <c r="F1428" s="158">
        <v>0.76490000000000002</v>
      </c>
      <c r="G1428" s="158">
        <v>0.73429999999999995</v>
      </c>
      <c r="H1428" s="158">
        <v>3.1897000000000002</v>
      </c>
      <c r="I1428" s="158">
        <v>3.1463000000000001</v>
      </c>
      <c r="J1428" s="158">
        <v>10.815200000000001</v>
      </c>
      <c r="K1428" s="158">
        <v>4.5193000000000003</v>
      </c>
      <c r="L1428" s="158">
        <v>0.25990000000000002</v>
      </c>
      <c r="M1428" s="158">
        <v>-1.8241000000000001</v>
      </c>
      <c r="N1428" s="158">
        <v>8.1379999999999999</v>
      </c>
      <c r="O1428" s="158">
        <v>26.0609</v>
      </c>
      <c r="P1428" s="158">
        <v>14.079599999999999</v>
      </c>
      <c r="Q1428" s="158">
        <v>21.987200000000001</v>
      </c>
      <c r="R1428" s="158">
        <v>38.779299999999999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44777</v>
      </c>
      <c r="E1429" s="158">
        <v>2218.0626000000002</v>
      </c>
      <c r="F1429" s="158">
        <v>0.76739999999999997</v>
      </c>
      <c r="G1429" s="158">
        <v>0.74109999999999998</v>
      </c>
      <c r="H1429" s="158">
        <v>3.2044000000000001</v>
      </c>
      <c r="I1429" s="158">
        <v>3.1751999999999998</v>
      </c>
      <c r="J1429" s="158">
        <v>10.8812</v>
      </c>
      <c r="K1429" s="158">
        <v>4.7054</v>
      </c>
      <c r="L1429" s="158">
        <v>0.64359999999999995</v>
      </c>
      <c r="M1429" s="158">
        <v>-1.2625999999999999</v>
      </c>
      <c r="N1429" s="158">
        <v>8.9664000000000001</v>
      </c>
      <c r="O1429" s="158">
        <v>26.9604</v>
      </c>
      <c r="P1429" s="158">
        <v>14.888</v>
      </c>
      <c r="Q1429" s="158">
        <v>16.6677</v>
      </c>
      <c r="R1429" s="158">
        <v>39.814100000000003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44777</v>
      </c>
      <c r="E1430" s="158">
        <v>48.13</v>
      </c>
      <c r="F1430" s="158">
        <v>0.39629999999999999</v>
      </c>
      <c r="G1430" s="158">
        <v>-0.61950000000000005</v>
      </c>
      <c r="H1430" s="158">
        <v>1.9271</v>
      </c>
      <c r="I1430" s="158">
        <v>2.9519000000000002</v>
      </c>
      <c r="J1430" s="158">
        <v>11.283200000000001</v>
      </c>
      <c r="K1430" s="158">
        <v>7.5770999999999997</v>
      </c>
      <c r="L1430" s="158">
        <v>-1.4941</v>
      </c>
      <c r="M1430" s="158">
        <v>-0.37259999999999999</v>
      </c>
      <c r="N1430" s="158">
        <v>11.3863</v>
      </c>
      <c r="O1430" s="158">
        <v>41.527099999999997</v>
      </c>
      <c r="P1430" s="158">
        <v>20.015799999999999</v>
      </c>
      <c r="Q1430" s="158">
        <v>19.853100000000001</v>
      </c>
      <c r="R1430" s="158">
        <v>48.620699999999999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44777</v>
      </c>
      <c r="E1431" s="158">
        <v>43.22</v>
      </c>
      <c r="F1431" s="158">
        <v>0.39489999999999997</v>
      </c>
      <c r="G1431" s="158">
        <v>-0.62080000000000002</v>
      </c>
      <c r="H1431" s="158">
        <v>1.9098999999999999</v>
      </c>
      <c r="I1431" s="158">
        <v>2.9293</v>
      </c>
      <c r="J1431" s="158">
        <v>11.162599999999999</v>
      </c>
      <c r="K1431" s="158">
        <v>7.1658999999999997</v>
      </c>
      <c r="L1431" s="158">
        <v>-2.2614000000000001</v>
      </c>
      <c r="M1431" s="158">
        <v>-1.5938000000000001</v>
      </c>
      <c r="N1431" s="158">
        <v>9.5008999999999997</v>
      </c>
      <c r="O1431" s="158">
        <v>39.0854</v>
      </c>
      <c r="P1431" s="158">
        <v>17.991599999999998</v>
      </c>
      <c r="Q1431" s="158">
        <v>18.375900000000001</v>
      </c>
      <c r="R1431" s="158">
        <v>45.949100000000001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44777</v>
      </c>
      <c r="E1434" s="158">
        <v>123.5187</v>
      </c>
      <c r="F1434" s="158">
        <v>-0.89259999999999995</v>
      </c>
      <c r="G1434" s="158">
        <v>-1.2132000000000001</v>
      </c>
      <c r="H1434" s="158">
        <v>1.2621</v>
      </c>
      <c r="I1434" s="158">
        <v>1.8087</v>
      </c>
      <c r="J1434" s="158">
        <v>8.9976000000000003</v>
      </c>
      <c r="K1434" s="158">
        <v>1.1597</v>
      </c>
      <c r="L1434" s="158">
        <v>0.66590000000000005</v>
      </c>
      <c r="M1434" s="158">
        <v>5.5414000000000003</v>
      </c>
      <c r="N1434" s="158">
        <v>11.789</v>
      </c>
      <c r="O1434" s="158">
        <v>35.105699999999999</v>
      </c>
      <c r="P1434" s="158">
        <v>19.092500000000001</v>
      </c>
      <c r="Q1434" s="158">
        <v>12.434200000000001</v>
      </c>
      <c r="R1434" s="158">
        <v>44.2819</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44777</v>
      </c>
      <c r="E1435" s="158">
        <v>132.77869999999999</v>
      </c>
      <c r="F1435" s="158">
        <v>-0.88729999999999998</v>
      </c>
      <c r="G1435" s="158">
        <v>-1.1970000000000001</v>
      </c>
      <c r="H1435" s="158">
        <v>1.3006</v>
      </c>
      <c r="I1435" s="158">
        <v>1.8886000000000001</v>
      </c>
      <c r="J1435" s="158">
        <v>9.1887000000000008</v>
      </c>
      <c r="K1435" s="158">
        <v>1.6857</v>
      </c>
      <c r="L1435" s="158">
        <v>1.6298999999999999</v>
      </c>
      <c r="M1435" s="158">
        <v>7.1079999999999997</v>
      </c>
      <c r="N1435" s="158">
        <v>14.081300000000001</v>
      </c>
      <c r="O1435" s="158">
        <v>37.711599999999997</v>
      </c>
      <c r="P1435" s="158">
        <v>20.7014</v>
      </c>
      <c r="Q1435" s="158">
        <v>16.556699999999999</v>
      </c>
      <c r="R1435" s="158">
        <v>47.180399999999999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44777</v>
      </c>
      <c r="E1436" s="158">
        <v>157.04159999999999</v>
      </c>
      <c r="F1436" s="158">
        <v>0.34310000000000002</v>
      </c>
      <c r="G1436" s="158">
        <v>0.14929999999999999</v>
      </c>
      <c r="H1436" s="158">
        <v>2.6734</v>
      </c>
      <c r="I1436" s="158">
        <v>3.1634000000000002</v>
      </c>
      <c r="J1436" s="158">
        <v>10.087199999999999</v>
      </c>
      <c r="K1436" s="158">
        <v>4.0838000000000001</v>
      </c>
      <c r="L1436" s="158">
        <v>1.7768999999999999</v>
      </c>
      <c r="M1436" s="158">
        <v>3.8001999999999998</v>
      </c>
      <c r="N1436" s="158">
        <v>14.3812</v>
      </c>
      <c r="O1436" s="158">
        <v>30.9268</v>
      </c>
      <c r="P1436" s="158">
        <v>14.3354</v>
      </c>
      <c r="Q1436" s="158">
        <v>19.763999999999999</v>
      </c>
      <c r="R1436" s="158">
        <v>44.6798</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44777</v>
      </c>
      <c r="E1437" s="158">
        <v>143.7628</v>
      </c>
      <c r="F1437" s="158">
        <v>0.34060000000000001</v>
      </c>
      <c r="G1437" s="158">
        <v>0.14180000000000001</v>
      </c>
      <c r="H1437" s="158">
        <v>2.6553</v>
      </c>
      <c r="I1437" s="158">
        <v>3.1269999999999998</v>
      </c>
      <c r="J1437" s="158">
        <v>10.003</v>
      </c>
      <c r="K1437" s="158">
        <v>3.8654999999999999</v>
      </c>
      <c r="L1437" s="158">
        <v>1.3208</v>
      </c>
      <c r="M1437" s="158">
        <v>3.0992000000000002</v>
      </c>
      <c r="N1437" s="158">
        <v>13.368399999999999</v>
      </c>
      <c r="O1437" s="158">
        <v>29.746700000000001</v>
      </c>
      <c r="P1437" s="158">
        <v>13.258599999999999</v>
      </c>
      <c r="Q1437" s="158">
        <v>16.5946</v>
      </c>
      <c r="R1437" s="158">
        <v>43.408299999999997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44777</v>
      </c>
      <c r="E1438" s="158">
        <v>720.41750000000002</v>
      </c>
      <c r="F1438" s="158">
        <v>0.88690000000000002</v>
      </c>
      <c r="G1438" s="158">
        <v>0.57069999999999999</v>
      </c>
      <c r="H1438" s="158">
        <v>3.177</v>
      </c>
      <c r="I1438" s="158">
        <v>4.5739000000000001</v>
      </c>
      <c r="J1438" s="158">
        <v>13.0938</v>
      </c>
      <c r="K1438" s="158">
        <v>6.5095000000000001</v>
      </c>
      <c r="L1438" s="158">
        <v>1.988</v>
      </c>
      <c r="M1438" s="158">
        <v>4.99E-2</v>
      </c>
      <c r="N1438" s="158">
        <v>8.0250000000000004</v>
      </c>
      <c r="O1438" s="158">
        <v>19.753900000000002</v>
      </c>
      <c r="P1438" s="158">
        <v>8.3322000000000003</v>
      </c>
      <c r="Q1438" s="158">
        <v>23.769300000000001</v>
      </c>
      <c r="R1438" s="158">
        <v>34.528300000000002</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44777</v>
      </c>
      <c r="E1439" s="158">
        <v>767.21370000000002</v>
      </c>
      <c r="F1439" s="158">
        <v>0.88949999999999996</v>
      </c>
      <c r="G1439" s="158">
        <v>0.57840000000000003</v>
      </c>
      <c r="H1439" s="158">
        <v>3.1956000000000002</v>
      </c>
      <c r="I1439" s="158">
        <v>4.6117999999999997</v>
      </c>
      <c r="J1439" s="158">
        <v>13.1859</v>
      </c>
      <c r="K1439" s="158">
        <v>6.7680999999999996</v>
      </c>
      <c r="L1439" s="158">
        <v>2.4710999999999999</v>
      </c>
      <c r="M1439" s="158">
        <v>0.74080000000000001</v>
      </c>
      <c r="N1439" s="158">
        <v>8.9726999999999997</v>
      </c>
      <c r="O1439" s="158">
        <v>20.7454</v>
      </c>
      <c r="P1439" s="158">
        <v>9.2059999999999995</v>
      </c>
      <c r="Q1439" s="158">
        <v>16.744800000000001</v>
      </c>
      <c r="R1439" s="158">
        <v>35.6706</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44777</v>
      </c>
      <c r="E1440" s="158">
        <v>240.24959999999999</v>
      </c>
      <c r="F1440" s="158">
        <v>0.60229999999999995</v>
      </c>
      <c r="G1440" s="158">
        <v>-0.23039999999999999</v>
      </c>
      <c r="H1440" s="158">
        <v>1.7316</v>
      </c>
      <c r="I1440" s="158">
        <v>1.7862</v>
      </c>
      <c r="J1440" s="158">
        <v>9.1981999999999999</v>
      </c>
      <c r="K1440" s="158">
        <v>3.2025000000000001</v>
      </c>
      <c r="L1440" s="158">
        <v>-1.3742000000000001</v>
      </c>
      <c r="M1440" s="158">
        <v>-3.2909000000000002</v>
      </c>
      <c r="N1440" s="158">
        <v>4.1093999999999999</v>
      </c>
      <c r="O1440" s="158">
        <v>23.3279</v>
      </c>
      <c r="P1440" s="158">
        <v>12.9338</v>
      </c>
      <c r="Q1440" s="158">
        <v>11.972799999999999</v>
      </c>
      <c r="R1440" s="158">
        <v>34.08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44777</v>
      </c>
      <c r="E1441" s="158">
        <v>263.63170000000002</v>
      </c>
      <c r="F1441" s="158">
        <v>0.60589999999999999</v>
      </c>
      <c r="G1441" s="158">
        <v>-0.22</v>
      </c>
      <c r="H1441" s="158">
        <v>1.7568999999999999</v>
      </c>
      <c r="I1441" s="158">
        <v>1.837</v>
      </c>
      <c r="J1441" s="158">
        <v>9.3183000000000007</v>
      </c>
      <c r="K1441" s="158">
        <v>3.5463</v>
      </c>
      <c r="L1441" s="158">
        <v>-0.73980000000000001</v>
      </c>
      <c r="M1441" s="158">
        <v>-2.3567</v>
      </c>
      <c r="N1441" s="158">
        <v>5.4394</v>
      </c>
      <c r="O1441" s="158">
        <v>24.927499999999998</v>
      </c>
      <c r="P1441" s="158">
        <v>14.2691</v>
      </c>
      <c r="Q1441" s="158">
        <v>19.095099999999999</v>
      </c>
      <c r="R1441" s="158">
        <v>35.769100000000002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44777</v>
      </c>
      <c r="E1442" s="158">
        <v>75.53</v>
      </c>
      <c r="F1442" s="158">
        <v>2.6499999999999999E-2</v>
      </c>
      <c r="G1442" s="158">
        <v>-0.2114</v>
      </c>
      <c r="H1442" s="158">
        <v>2.1503999999999999</v>
      </c>
      <c r="I1442" s="158">
        <v>3.0564</v>
      </c>
      <c r="J1442" s="158">
        <v>10.4886</v>
      </c>
      <c r="K1442" s="158">
        <v>0.45219999999999999</v>
      </c>
      <c r="L1442" s="158">
        <v>-1.5768</v>
      </c>
      <c r="M1442" s="158">
        <v>-4.5735999999999999</v>
      </c>
      <c r="N1442" s="158">
        <v>1.4505999999999999</v>
      </c>
      <c r="O1442" s="158">
        <v>24.0883</v>
      </c>
      <c r="P1442" s="158">
        <v>12.4038</v>
      </c>
      <c r="Q1442" s="158">
        <v>16.319400000000002</v>
      </c>
      <c r="R1442" s="158">
        <v>27.6541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44777</v>
      </c>
      <c r="E1443" s="158">
        <v>72.349999999999994</v>
      </c>
      <c r="F1443" s="158">
        <v>2.7699999999999999E-2</v>
      </c>
      <c r="G1443" s="158">
        <v>-0.2069</v>
      </c>
      <c r="H1443" s="158">
        <v>2.1459999999999999</v>
      </c>
      <c r="I1443" s="158">
        <v>3.048</v>
      </c>
      <c r="J1443" s="158">
        <v>10.458</v>
      </c>
      <c r="K1443" s="158">
        <v>0.37459999999999999</v>
      </c>
      <c r="L1443" s="158">
        <v>-1.7383999999999999</v>
      </c>
      <c r="M1443" s="158">
        <v>-4.8151999999999999</v>
      </c>
      <c r="N1443" s="158">
        <v>1.0898000000000001</v>
      </c>
      <c r="O1443" s="158">
        <v>23.621099999999998</v>
      </c>
      <c r="P1443" s="158">
        <v>11.9458</v>
      </c>
      <c r="Q1443" s="158">
        <v>7.3419999999999996</v>
      </c>
      <c r="R1443" s="158">
        <v>27.2087</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44777</v>
      </c>
      <c r="E1444" s="158">
        <v>28.67</v>
      </c>
      <c r="F1444" s="158">
        <v>0.91520000000000001</v>
      </c>
      <c r="G1444" s="158">
        <v>0.87970000000000004</v>
      </c>
      <c r="H1444" s="158">
        <v>3.1665999999999999</v>
      </c>
      <c r="I1444" s="158">
        <v>3.4645000000000001</v>
      </c>
      <c r="J1444" s="158">
        <v>11.5998</v>
      </c>
      <c r="K1444" s="158">
        <v>5.5984999999999996</v>
      </c>
      <c r="L1444" s="158">
        <v>0.87970000000000004</v>
      </c>
      <c r="M1444" s="158">
        <v>0.17469999999999999</v>
      </c>
      <c r="N1444" s="158">
        <v>9.4275000000000002</v>
      </c>
      <c r="O1444" s="158"/>
      <c r="P1444" s="158"/>
      <c r="Q1444" s="158">
        <v>56.042200000000001</v>
      </c>
      <c r="R1444" s="158">
        <v>41.249000000000002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44777</v>
      </c>
      <c r="E1445" s="158">
        <v>27.83</v>
      </c>
      <c r="F1445" s="158">
        <v>0.90649999999999997</v>
      </c>
      <c r="G1445" s="158">
        <v>0.86990000000000001</v>
      </c>
      <c r="H1445" s="158">
        <v>3.1505000000000001</v>
      </c>
      <c r="I1445" s="158">
        <v>3.4188000000000001</v>
      </c>
      <c r="J1445" s="158">
        <v>11.4537</v>
      </c>
      <c r="K1445" s="158">
        <v>5.1776</v>
      </c>
      <c r="L1445" s="158">
        <v>0.1439</v>
      </c>
      <c r="M1445" s="158">
        <v>-0.89029999999999998</v>
      </c>
      <c r="N1445" s="158">
        <v>7.91</v>
      </c>
      <c r="O1445" s="158"/>
      <c r="P1445" s="158"/>
      <c r="Q1445" s="158">
        <v>54.094200000000001</v>
      </c>
      <c r="R1445" s="158">
        <v>39.4559</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44777</v>
      </c>
      <c r="E1446" s="158">
        <v>201.2413</v>
      </c>
      <c r="F1446" s="158">
        <v>0.76949999999999996</v>
      </c>
      <c r="G1446" s="158">
        <v>0.47099999999999997</v>
      </c>
      <c r="H1446" s="158">
        <v>2.6646999999999998</v>
      </c>
      <c r="I1446" s="158">
        <v>2.9329999999999998</v>
      </c>
      <c r="J1446" s="158">
        <v>11.3081</v>
      </c>
      <c r="K1446" s="158">
        <v>5.5472999999999999</v>
      </c>
      <c r="L1446" s="158">
        <v>-1.1174999999999999</v>
      </c>
      <c r="M1446" s="158">
        <v>-2.1135999999999999</v>
      </c>
      <c r="N1446" s="158">
        <v>5.9858000000000002</v>
      </c>
      <c r="O1446" s="158">
        <v>28.5047</v>
      </c>
      <c r="P1446" s="158">
        <v>13.853400000000001</v>
      </c>
      <c r="Q1446" s="158">
        <v>19.529399999999999</v>
      </c>
      <c r="R1446" s="158">
        <v>37.657699999999998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44777</v>
      </c>
      <c r="E1447" s="158">
        <v>137.24056301874799</v>
      </c>
      <c r="F1447" s="158">
        <v>0.76959999999999995</v>
      </c>
      <c r="G1447" s="158">
        <v>0.47110000000000002</v>
      </c>
      <c r="H1447" s="158">
        <v>2.6646999999999998</v>
      </c>
      <c r="I1447" s="158">
        <v>2.9331</v>
      </c>
      <c r="J1447" s="158">
        <v>11.3081</v>
      </c>
      <c r="K1447" s="158">
        <v>5.5472999999999999</v>
      </c>
      <c r="L1447" s="158">
        <v>-1.1173999999999999</v>
      </c>
      <c r="M1447" s="158">
        <v>-2.1135000000000002</v>
      </c>
      <c r="N1447" s="158">
        <v>5.9861000000000004</v>
      </c>
      <c r="O1447" s="158">
        <v>28.506</v>
      </c>
      <c r="P1447" s="158">
        <v>13.8543</v>
      </c>
      <c r="Q1447" s="158">
        <v>19.530799999999999</v>
      </c>
      <c r="R1447" s="158">
        <v>37.658000000000001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44777</v>
      </c>
      <c r="E1448" s="158">
        <v>185.5753</v>
      </c>
      <c r="F1448" s="158">
        <v>0.76680000000000004</v>
      </c>
      <c r="G1448" s="158">
        <v>0.4632</v>
      </c>
      <c r="H1448" s="158">
        <v>2.6461000000000001</v>
      </c>
      <c r="I1448" s="158">
        <v>2.8948</v>
      </c>
      <c r="J1448" s="158">
        <v>11.215400000000001</v>
      </c>
      <c r="K1448" s="158">
        <v>5.2750000000000004</v>
      </c>
      <c r="L1448" s="158">
        <v>-1.6269</v>
      </c>
      <c r="M1448" s="158">
        <v>-2.8650000000000002</v>
      </c>
      <c r="N1448" s="158">
        <v>4.9111000000000002</v>
      </c>
      <c r="O1448" s="158">
        <v>27.317299999999999</v>
      </c>
      <c r="P1448" s="158">
        <v>12.817399999999999</v>
      </c>
      <c r="Q1448" s="158">
        <v>15.599299999999999</v>
      </c>
      <c r="R1448" s="158">
        <v>36.325200000000002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44777</v>
      </c>
      <c r="E1449" s="158">
        <v>203.65957360879901</v>
      </c>
      <c r="F1449" s="158">
        <v>0.76670000000000005</v>
      </c>
      <c r="G1449" s="158">
        <v>0.4632</v>
      </c>
      <c r="H1449" s="158">
        <v>2.6461000000000001</v>
      </c>
      <c r="I1449" s="158">
        <v>2.8948</v>
      </c>
      <c r="J1449" s="158">
        <v>11.215400000000001</v>
      </c>
      <c r="K1449" s="158">
        <v>5.2750000000000004</v>
      </c>
      <c r="L1449" s="158">
        <v>-1.627</v>
      </c>
      <c r="M1449" s="158">
        <v>-2.8651</v>
      </c>
      <c r="N1449" s="158">
        <v>4.9111000000000002</v>
      </c>
      <c r="O1449" s="158">
        <v>27.3172</v>
      </c>
      <c r="P1449" s="158">
        <v>12.8177</v>
      </c>
      <c r="Q1449" s="158">
        <v>17.863800000000001</v>
      </c>
      <c r="R1449" s="158">
        <v>36.325200000000002</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0.34279038461538469</v>
      </c>
      <c r="G1450" s="160">
        <v>0.12758653846153845</v>
      </c>
      <c r="H1450" s="160">
        <v>2.5065788461538472</v>
      </c>
      <c r="I1450" s="160">
        <v>3.1812769230769224</v>
      </c>
      <c r="J1450" s="160">
        <v>10.727823076923077</v>
      </c>
      <c r="K1450" s="160">
        <v>4.4997807692307692</v>
      </c>
      <c r="L1450" s="160">
        <v>-0.37977307692307705</v>
      </c>
      <c r="M1450" s="160">
        <v>-1.7375634615384619</v>
      </c>
      <c r="N1450" s="160">
        <v>6.5241557692307683</v>
      </c>
      <c r="O1450" s="160">
        <v>25.992687499999999</v>
      </c>
      <c r="P1450" s="160">
        <v>13.333331818181813</v>
      </c>
      <c r="Q1450" s="160">
        <v>18.682205769230769</v>
      </c>
      <c r="R1450" s="160">
        <v>36.718623999999991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0.35160000000000002</v>
      </c>
      <c r="G1451" s="160">
        <v>0.18475</v>
      </c>
      <c r="H1451" s="160">
        <v>2.6507000000000001</v>
      </c>
      <c r="I1451" s="160">
        <v>3.27935</v>
      </c>
      <c r="J1451" s="160">
        <v>10.962199999999999</v>
      </c>
      <c r="K1451" s="160">
        <v>4.6843000000000004</v>
      </c>
      <c r="L1451" s="160">
        <v>-0.69595000000000007</v>
      </c>
      <c r="M1451" s="160">
        <v>-2.3639999999999999</v>
      </c>
      <c r="N1451" s="160">
        <v>5.8926499999999997</v>
      </c>
      <c r="O1451" s="160">
        <v>25.515700000000002</v>
      </c>
      <c r="P1451" s="160">
        <v>13.1503</v>
      </c>
      <c r="Q1451" s="160">
        <v>17.977350000000001</v>
      </c>
      <c r="R1451" s="160">
        <v>37.323800000000006</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44777</v>
      </c>
      <c r="E1454" s="158">
        <v>300.15370000000001</v>
      </c>
      <c r="F1454" s="158">
        <v>7.8573000000000004</v>
      </c>
      <c r="G1454" s="158">
        <v>7.8769999999999998</v>
      </c>
      <c r="H1454" s="158">
        <v>8.5192999999999994</v>
      </c>
      <c r="I1454" s="158">
        <v>6.1433</v>
      </c>
      <c r="J1454" s="158">
        <v>5.5243000000000002</v>
      </c>
      <c r="K1454" s="158">
        <v>4.5743999999999998</v>
      </c>
      <c r="L1454" s="158">
        <v>4.1383000000000001</v>
      </c>
      <c r="M1454" s="158">
        <v>4.0331000000000001</v>
      </c>
      <c r="N1454" s="158">
        <v>3.9055</v>
      </c>
      <c r="O1454" s="158">
        <v>5.2011000000000003</v>
      </c>
      <c r="P1454" s="158">
        <v>6.2892999999999999</v>
      </c>
      <c r="Q1454" s="158">
        <v>6.7523</v>
      </c>
      <c r="R1454" s="158">
        <v>4.0063000000000004</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44777</v>
      </c>
      <c r="E1455" s="158">
        <v>302.94749999999999</v>
      </c>
      <c r="F1455" s="158">
        <v>7.9776999999999996</v>
      </c>
      <c r="G1455" s="158">
        <v>7.9973000000000001</v>
      </c>
      <c r="H1455" s="158">
        <v>8.6390999999999991</v>
      </c>
      <c r="I1455" s="158">
        <v>6.2637999999999998</v>
      </c>
      <c r="J1455" s="158">
        <v>5.6448999999999998</v>
      </c>
      <c r="K1455" s="158">
        <v>4.6988000000000003</v>
      </c>
      <c r="L1455" s="158">
        <v>4.2615999999999996</v>
      </c>
      <c r="M1455" s="158">
        <v>4.1574999999999998</v>
      </c>
      <c r="N1455" s="158">
        <v>4.0303000000000004</v>
      </c>
      <c r="O1455" s="158">
        <v>5.3243999999999998</v>
      </c>
      <c r="P1455" s="158">
        <v>6.4187000000000003</v>
      </c>
      <c r="Q1455" s="158">
        <v>7.4080000000000004</v>
      </c>
      <c r="R1455" s="158">
        <v>4.1257000000000001</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44777</v>
      </c>
      <c r="E1456" s="158">
        <v>1167.4147</v>
      </c>
      <c r="F1456" s="158">
        <v>6.3605</v>
      </c>
      <c r="G1456" s="158">
        <v>7.7609000000000004</v>
      </c>
      <c r="H1456" s="158">
        <v>8.1171000000000006</v>
      </c>
      <c r="I1456" s="158">
        <v>5.9535999999999998</v>
      </c>
      <c r="J1456" s="158">
        <v>5.5202999999999998</v>
      </c>
      <c r="K1456" s="158">
        <v>4.7713999999999999</v>
      </c>
      <c r="L1456" s="158">
        <v>4.2645</v>
      </c>
      <c r="M1456" s="158">
        <v>4.1539000000000001</v>
      </c>
      <c r="N1456" s="158">
        <v>4.0304000000000002</v>
      </c>
      <c r="O1456" s="158"/>
      <c r="P1456" s="158"/>
      <c r="Q1456" s="158">
        <v>5.3000999999999996</v>
      </c>
      <c r="R1456" s="158">
        <v>4.0909000000000004</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44777</v>
      </c>
      <c r="E1457" s="158">
        <v>1162.2008000000001</v>
      </c>
      <c r="F1457" s="158">
        <v>6.2069000000000001</v>
      </c>
      <c r="G1457" s="158">
        <v>7.6071</v>
      </c>
      <c r="H1457" s="158">
        <v>7.9631999999999996</v>
      </c>
      <c r="I1457" s="158">
        <v>5.7994000000000003</v>
      </c>
      <c r="J1457" s="158">
        <v>5.3658999999999999</v>
      </c>
      <c r="K1457" s="158">
        <v>4.6158999999999999</v>
      </c>
      <c r="L1457" s="158">
        <v>4.1059000000000001</v>
      </c>
      <c r="M1457" s="158">
        <v>3.9956</v>
      </c>
      <c r="N1457" s="158">
        <v>3.8725999999999998</v>
      </c>
      <c r="O1457" s="158"/>
      <c r="P1457" s="158"/>
      <c r="Q1457" s="158">
        <v>5.1429999999999998</v>
      </c>
      <c r="R1457" s="158">
        <v>3.9317000000000002</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44777</v>
      </c>
      <c r="E1458" s="158">
        <v>1141.8139000000001</v>
      </c>
      <c r="F1458" s="158">
        <v>4.2872000000000003</v>
      </c>
      <c r="G1458" s="158">
        <v>4.2317</v>
      </c>
      <c r="H1458" s="158">
        <v>4.3807999999999998</v>
      </c>
      <c r="I1458" s="158">
        <v>4.601</v>
      </c>
      <c r="J1458" s="158">
        <v>4.5049000000000001</v>
      </c>
      <c r="K1458" s="158">
        <v>3.8414000000000001</v>
      </c>
      <c r="L1458" s="158">
        <v>3.5501</v>
      </c>
      <c r="M1458" s="158">
        <v>3.6396000000000002</v>
      </c>
      <c r="N1458" s="158">
        <v>3.6105999999999998</v>
      </c>
      <c r="O1458" s="158">
        <v>4.0990000000000002</v>
      </c>
      <c r="P1458" s="158"/>
      <c r="Q1458" s="158">
        <v>4.3297999999999996</v>
      </c>
      <c r="R1458" s="158">
        <v>3.3641999999999999</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44777</v>
      </c>
      <c r="E1459" s="158">
        <v>1131.7184</v>
      </c>
      <c r="F1459" s="158">
        <v>4.1060999999999996</v>
      </c>
      <c r="G1459" s="158">
        <v>4.0522</v>
      </c>
      <c r="H1459" s="158">
        <v>4.2003000000000004</v>
      </c>
      <c r="I1459" s="158">
        <v>4.4202000000000004</v>
      </c>
      <c r="J1459" s="158">
        <v>4.3017000000000003</v>
      </c>
      <c r="K1459" s="158">
        <v>3.5954000000000002</v>
      </c>
      <c r="L1459" s="158">
        <v>3.3187000000000002</v>
      </c>
      <c r="M1459" s="158">
        <v>3.41</v>
      </c>
      <c r="N1459" s="158">
        <v>3.3620000000000001</v>
      </c>
      <c r="O1459" s="158">
        <v>3.8048999999999999</v>
      </c>
      <c r="P1459" s="158"/>
      <c r="Q1459" s="158">
        <v>4.0340999999999996</v>
      </c>
      <c r="R1459" s="158">
        <v>3.0737000000000001</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44777</v>
      </c>
      <c r="E1460" s="158">
        <v>44.118400000000001</v>
      </c>
      <c r="F1460" s="158">
        <v>4.3026</v>
      </c>
      <c r="G1460" s="158">
        <v>7.5609000000000002</v>
      </c>
      <c r="H1460" s="158">
        <v>8.5352999999999994</v>
      </c>
      <c r="I1460" s="158">
        <v>5.6853999999999996</v>
      </c>
      <c r="J1460" s="158">
        <v>5.4534000000000002</v>
      </c>
      <c r="K1460" s="158">
        <v>3.7673999999999999</v>
      </c>
      <c r="L1460" s="158">
        <v>2.9683999999999999</v>
      </c>
      <c r="M1460" s="158">
        <v>3.274</v>
      </c>
      <c r="N1460" s="158">
        <v>3.2968999999999999</v>
      </c>
      <c r="O1460" s="158">
        <v>4.7906000000000004</v>
      </c>
      <c r="P1460" s="158">
        <v>5.9062000000000001</v>
      </c>
      <c r="Q1460" s="158">
        <v>6.9405000000000001</v>
      </c>
      <c r="R1460" s="158">
        <v>3.5920999999999998</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44777</v>
      </c>
      <c r="E1461" s="158">
        <v>43.108800000000002</v>
      </c>
      <c r="F1461" s="158">
        <v>3.9799000000000002</v>
      </c>
      <c r="G1461" s="158">
        <v>7.2858999999999998</v>
      </c>
      <c r="H1461" s="158">
        <v>8.2744</v>
      </c>
      <c r="I1461" s="158">
        <v>5.4180000000000001</v>
      </c>
      <c r="J1461" s="158">
        <v>5.1902999999999997</v>
      </c>
      <c r="K1461" s="158">
        <v>3.5095999999999998</v>
      </c>
      <c r="L1461" s="158">
        <v>2.7170000000000001</v>
      </c>
      <c r="M1461" s="158">
        <v>3.0230999999999999</v>
      </c>
      <c r="N1461" s="158">
        <v>3.0478000000000001</v>
      </c>
      <c r="O1461" s="158">
        <v>4.5521000000000003</v>
      </c>
      <c r="P1461" s="158">
        <v>5.6558999999999999</v>
      </c>
      <c r="Q1461" s="158">
        <v>6.6002999999999998</v>
      </c>
      <c r="R1461" s="158">
        <v>3.3553999999999999</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44777</v>
      </c>
      <c r="E1462" s="158">
        <v>25.5609</v>
      </c>
      <c r="F1462" s="158">
        <v>6.9984000000000002</v>
      </c>
      <c r="G1462" s="158">
        <v>7.1440000000000001</v>
      </c>
      <c r="H1462" s="158">
        <v>9.5645000000000007</v>
      </c>
      <c r="I1462" s="158">
        <v>6.1239999999999997</v>
      </c>
      <c r="J1462" s="158">
        <v>5.1910999999999996</v>
      </c>
      <c r="K1462" s="158">
        <v>4.1150000000000002</v>
      </c>
      <c r="L1462" s="158">
        <v>3.6212</v>
      </c>
      <c r="M1462" s="158">
        <v>3.6215000000000002</v>
      </c>
      <c r="N1462" s="158">
        <v>3.5882000000000001</v>
      </c>
      <c r="O1462" s="158">
        <v>4.9593999999999996</v>
      </c>
      <c r="P1462" s="158">
        <v>6.3616000000000001</v>
      </c>
      <c r="Q1462" s="158">
        <v>7.5667999999999997</v>
      </c>
      <c r="R1462" s="158">
        <v>3.6789000000000001</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44777</v>
      </c>
      <c r="E1463" s="158">
        <v>20.2468</v>
      </c>
      <c r="F1463" s="158">
        <v>6.4911000000000003</v>
      </c>
      <c r="G1463" s="158">
        <v>6.4332000000000003</v>
      </c>
      <c r="H1463" s="158">
        <v>8.7193000000000005</v>
      </c>
      <c r="I1463" s="158">
        <v>5.3418999999999999</v>
      </c>
      <c r="J1463" s="158">
        <v>4.4363000000000001</v>
      </c>
      <c r="K1463" s="158">
        <v>3.3673999999999999</v>
      </c>
      <c r="L1463" s="158">
        <v>2.8586</v>
      </c>
      <c r="M1463" s="158">
        <v>2.8479999999999999</v>
      </c>
      <c r="N1463" s="158">
        <v>2.7949000000000002</v>
      </c>
      <c r="O1463" s="158">
        <v>4.1520999999999999</v>
      </c>
      <c r="P1463" s="158">
        <v>5.6755000000000004</v>
      </c>
      <c r="Q1463" s="158">
        <v>5.1234999999999999</v>
      </c>
      <c r="R1463" s="158">
        <v>2.8854000000000002</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44777</v>
      </c>
      <c r="E1464" s="158">
        <v>23.657800000000002</v>
      </c>
      <c r="F1464" s="158">
        <v>6.4809999999999999</v>
      </c>
      <c r="G1464" s="158">
        <v>6.4318999999999997</v>
      </c>
      <c r="H1464" s="158">
        <v>8.7204999999999995</v>
      </c>
      <c r="I1464" s="158">
        <v>5.3446999999999996</v>
      </c>
      <c r="J1464" s="158">
        <v>4.4360999999999997</v>
      </c>
      <c r="K1464" s="158">
        <v>3.3706</v>
      </c>
      <c r="L1464" s="158">
        <v>2.8605999999999998</v>
      </c>
      <c r="M1464" s="158">
        <v>2.8527</v>
      </c>
      <c r="N1464" s="158">
        <v>2.7997000000000001</v>
      </c>
      <c r="O1464" s="158">
        <v>4.1532</v>
      </c>
      <c r="P1464" s="158">
        <v>5.6227</v>
      </c>
      <c r="Q1464" s="158">
        <v>6.2918000000000003</v>
      </c>
      <c r="R1464" s="158">
        <v>2.8874</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44777</v>
      </c>
      <c r="E1465" s="158">
        <v>40.836199999999998</v>
      </c>
      <c r="F1465" s="158">
        <v>6.0789999999999997</v>
      </c>
      <c r="G1465" s="158">
        <v>7.3337000000000003</v>
      </c>
      <c r="H1465" s="158">
        <v>7.5572999999999997</v>
      </c>
      <c r="I1465" s="158">
        <v>5.4828999999999999</v>
      </c>
      <c r="J1465" s="158">
        <v>4.9074999999999998</v>
      </c>
      <c r="K1465" s="158">
        <v>4.1467000000000001</v>
      </c>
      <c r="L1465" s="158">
        <v>3.6417999999999999</v>
      </c>
      <c r="M1465" s="158">
        <v>3.6118999999999999</v>
      </c>
      <c r="N1465" s="158">
        <v>3.5478999999999998</v>
      </c>
      <c r="O1465" s="158">
        <v>4.8836000000000004</v>
      </c>
      <c r="P1465" s="158">
        <v>6.0155000000000003</v>
      </c>
      <c r="Q1465" s="158">
        <v>7.1078000000000001</v>
      </c>
      <c r="R1465" s="158">
        <v>3.6046</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44777</v>
      </c>
      <c r="E1466" s="158">
        <v>41.998899999999999</v>
      </c>
      <c r="F1466" s="158">
        <v>6.2584</v>
      </c>
      <c r="G1466" s="158">
        <v>7.5076000000000001</v>
      </c>
      <c r="H1466" s="158">
        <v>7.7337999999999996</v>
      </c>
      <c r="I1466" s="158">
        <v>5.6550000000000002</v>
      </c>
      <c r="J1466" s="158">
        <v>5.0735999999999999</v>
      </c>
      <c r="K1466" s="158">
        <v>4.3124000000000002</v>
      </c>
      <c r="L1466" s="158">
        <v>3.8081</v>
      </c>
      <c r="M1466" s="158">
        <v>3.7793999999999999</v>
      </c>
      <c r="N1466" s="158">
        <v>3.7176</v>
      </c>
      <c r="O1466" s="158">
        <v>5.0487000000000002</v>
      </c>
      <c r="P1466" s="158">
        <v>6.1947000000000001</v>
      </c>
      <c r="Q1466" s="158">
        <v>7.5106000000000002</v>
      </c>
      <c r="R1466" s="158">
        <v>3.77</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44777</v>
      </c>
      <c r="E1467" s="158">
        <v>4649.0925999999999</v>
      </c>
      <c r="F1467" s="158">
        <v>6.3917999999999999</v>
      </c>
      <c r="G1467" s="158">
        <v>6.9829999999999997</v>
      </c>
      <c r="H1467" s="158">
        <v>7.5987</v>
      </c>
      <c r="I1467" s="158">
        <v>5.5260999999999996</v>
      </c>
      <c r="J1467" s="158">
        <v>5.1853999999999996</v>
      </c>
      <c r="K1467" s="158">
        <v>4.4038000000000004</v>
      </c>
      <c r="L1467" s="158">
        <v>4.0153999999999996</v>
      </c>
      <c r="M1467" s="158">
        <v>3.9214000000000002</v>
      </c>
      <c r="N1467" s="158">
        <v>3.8108</v>
      </c>
      <c r="O1467" s="158">
        <v>5.1345999999999998</v>
      </c>
      <c r="P1467" s="158">
        <v>6.1223000000000001</v>
      </c>
      <c r="Q1467" s="158">
        <v>6.9825999999999997</v>
      </c>
      <c r="R1467" s="158">
        <v>3.8891</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44777</v>
      </c>
      <c r="E1468" s="158">
        <v>4717.3195999999998</v>
      </c>
      <c r="F1468" s="158">
        <v>6.5918999999999999</v>
      </c>
      <c r="G1468" s="158">
        <v>7.1833</v>
      </c>
      <c r="H1468" s="158">
        <v>7.7694999999999999</v>
      </c>
      <c r="I1468" s="158">
        <v>5.7130999999999998</v>
      </c>
      <c r="J1468" s="158">
        <v>5.3803000000000001</v>
      </c>
      <c r="K1468" s="158">
        <v>4.6032999999999999</v>
      </c>
      <c r="L1468" s="158">
        <v>4.2098000000000004</v>
      </c>
      <c r="M1468" s="158">
        <v>4.0998999999999999</v>
      </c>
      <c r="N1468" s="158">
        <v>3.9822000000000002</v>
      </c>
      <c r="O1468" s="158">
        <v>5.3087</v>
      </c>
      <c r="P1468" s="158">
        <v>6.3128000000000002</v>
      </c>
      <c r="Q1468" s="158">
        <v>7.2988999999999997</v>
      </c>
      <c r="R1468" s="158">
        <v>4.0472999999999999</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44777</v>
      </c>
      <c r="E1469" s="158">
        <v>308.04629999999997</v>
      </c>
      <c r="F1469" s="158">
        <v>5.6291000000000002</v>
      </c>
      <c r="G1469" s="158">
        <v>6.7812999999999999</v>
      </c>
      <c r="H1469" s="158">
        <v>7.3532999999999999</v>
      </c>
      <c r="I1469" s="158">
        <v>5.3106</v>
      </c>
      <c r="J1469" s="158">
        <v>5.1155999999999997</v>
      </c>
      <c r="K1469" s="158">
        <v>4.3956999999999997</v>
      </c>
      <c r="L1469" s="158">
        <v>3.9695</v>
      </c>
      <c r="M1469" s="158">
        <v>3.8472</v>
      </c>
      <c r="N1469" s="158">
        <v>3.7631000000000001</v>
      </c>
      <c r="O1469" s="158">
        <v>4.9880000000000004</v>
      </c>
      <c r="P1469" s="158">
        <v>6.0655000000000001</v>
      </c>
      <c r="Q1469" s="158">
        <v>7.0925000000000002</v>
      </c>
      <c r="R1469" s="158">
        <v>3.8336999999999999</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44777</v>
      </c>
      <c r="E1470" s="158">
        <v>310.86720000000003</v>
      </c>
      <c r="F1470" s="158">
        <v>5.7542</v>
      </c>
      <c r="G1470" s="158">
        <v>6.9039000000000001</v>
      </c>
      <c r="H1470" s="158">
        <v>7.4748000000000001</v>
      </c>
      <c r="I1470" s="158">
        <v>5.4307999999999996</v>
      </c>
      <c r="J1470" s="158">
        <v>5.2363</v>
      </c>
      <c r="K1470" s="158">
        <v>4.5171999999999999</v>
      </c>
      <c r="L1470" s="158">
        <v>4.0918999999999999</v>
      </c>
      <c r="M1470" s="158">
        <v>3.9706999999999999</v>
      </c>
      <c r="N1470" s="158">
        <v>3.8877000000000002</v>
      </c>
      <c r="O1470" s="158">
        <v>5.1132999999999997</v>
      </c>
      <c r="P1470" s="158">
        <v>6.1909999999999998</v>
      </c>
      <c r="Q1470" s="158">
        <v>7.2435</v>
      </c>
      <c r="R1470" s="158">
        <v>3.9582999999999999</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44777</v>
      </c>
      <c r="E1471" s="158">
        <v>35.3705</v>
      </c>
      <c r="F1471" s="158">
        <v>6.9153000000000002</v>
      </c>
      <c r="G1471" s="158">
        <v>7.8478000000000003</v>
      </c>
      <c r="H1471" s="158">
        <v>8.0319000000000003</v>
      </c>
      <c r="I1471" s="158">
        <v>5.8287000000000004</v>
      </c>
      <c r="J1471" s="158">
        <v>5.2529000000000003</v>
      </c>
      <c r="K1471" s="158">
        <v>4.5058999999999996</v>
      </c>
      <c r="L1471" s="158">
        <v>4.0500999999999996</v>
      </c>
      <c r="M1471" s="158">
        <v>3.9396</v>
      </c>
      <c r="N1471" s="158">
        <v>3.8134999999999999</v>
      </c>
      <c r="O1471" s="158">
        <v>4.8503999999999996</v>
      </c>
      <c r="P1471" s="158">
        <v>5.6321000000000003</v>
      </c>
      <c r="Q1471" s="158">
        <v>7.1791999999999998</v>
      </c>
      <c r="R1471" s="158">
        <v>3.75</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44777</v>
      </c>
      <c r="E1472" s="158">
        <v>33.234699999999997</v>
      </c>
      <c r="F1472" s="158">
        <v>6.2610999999999999</v>
      </c>
      <c r="G1472" s="158">
        <v>7.1428000000000003</v>
      </c>
      <c r="H1472" s="158">
        <v>7.3215000000000003</v>
      </c>
      <c r="I1472" s="158">
        <v>5.1326000000000001</v>
      </c>
      <c r="J1472" s="158">
        <v>4.5736999999999997</v>
      </c>
      <c r="K1472" s="158">
        <v>3.8290999999999999</v>
      </c>
      <c r="L1472" s="158">
        <v>3.3708</v>
      </c>
      <c r="M1472" s="158">
        <v>3.2549000000000001</v>
      </c>
      <c r="N1472" s="158">
        <v>3.1242999999999999</v>
      </c>
      <c r="O1472" s="158">
        <v>4.1006999999999998</v>
      </c>
      <c r="P1472" s="158">
        <v>4.9156000000000004</v>
      </c>
      <c r="Q1472" s="158">
        <v>6.3623000000000003</v>
      </c>
      <c r="R1472" s="158">
        <v>3.0341999999999998</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44777</v>
      </c>
      <c r="E1475" s="158">
        <v>2495.3823000000002</v>
      </c>
      <c r="F1475" s="158">
        <v>7.2403000000000004</v>
      </c>
      <c r="G1475" s="158">
        <v>7.4922000000000004</v>
      </c>
      <c r="H1475" s="158">
        <v>8.2431999999999999</v>
      </c>
      <c r="I1475" s="158">
        <v>5.4851999999999999</v>
      </c>
      <c r="J1475" s="158">
        <v>5.2889999999999997</v>
      </c>
      <c r="K1475" s="158">
        <v>3.5095000000000001</v>
      </c>
      <c r="L1475" s="158">
        <v>2.7625000000000002</v>
      </c>
      <c r="M1475" s="158">
        <v>2.9996999999999998</v>
      </c>
      <c r="N1475" s="158">
        <v>3.0133999999999999</v>
      </c>
      <c r="O1475" s="158">
        <v>4.4802999999999997</v>
      </c>
      <c r="P1475" s="158">
        <v>5.6158999999999999</v>
      </c>
      <c r="Q1475" s="158">
        <v>7.3209999999999997</v>
      </c>
      <c r="R1475" s="158">
        <v>3.3119000000000001</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44777</v>
      </c>
      <c r="E1476" s="158">
        <v>2562.3209000000002</v>
      </c>
      <c r="F1476" s="158">
        <v>7.5685000000000002</v>
      </c>
      <c r="G1476" s="158">
        <v>7.8221999999999996</v>
      </c>
      <c r="H1476" s="158">
        <v>8.5736000000000008</v>
      </c>
      <c r="I1476" s="158">
        <v>5.8159000000000001</v>
      </c>
      <c r="J1476" s="158">
        <v>5.6208</v>
      </c>
      <c r="K1476" s="158">
        <v>3.8401999999999998</v>
      </c>
      <c r="L1476" s="158">
        <v>3.1004</v>
      </c>
      <c r="M1476" s="158">
        <v>3.3466</v>
      </c>
      <c r="N1476" s="158">
        <v>3.3653</v>
      </c>
      <c r="O1476" s="158">
        <v>4.8230000000000004</v>
      </c>
      <c r="P1476" s="158">
        <v>5.9287999999999998</v>
      </c>
      <c r="Q1476" s="158">
        <v>7.5594000000000001</v>
      </c>
      <c r="R1476" s="158">
        <v>3.6695000000000002</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44777</v>
      </c>
      <c r="E1479" s="158">
        <v>3650.2845000000002</v>
      </c>
      <c r="F1479" s="158">
        <v>7.8060999999999998</v>
      </c>
      <c r="G1479" s="158">
        <v>7.5494000000000003</v>
      </c>
      <c r="H1479" s="158">
        <v>7.9398999999999997</v>
      </c>
      <c r="I1479" s="158">
        <v>5.77</v>
      </c>
      <c r="J1479" s="158">
        <v>5.1985000000000001</v>
      </c>
      <c r="K1479" s="158">
        <v>4.6113999999999997</v>
      </c>
      <c r="L1479" s="158">
        <v>4.2859999999999996</v>
      </c>
      <c r="M1479" s="158">
        <v>4.1040999999999999</v>
      </c>
      <c r="N1479" s="158">
        <v>3.9462000000000002</v>
      </c>
      <c r="O1479" s="158">
        <v>4.8742999999999999</v>
      </c>
      <c r="P1479" s="158">
        <v>6.0240999999999998</v>
      </c>
      <c r="Q1479" s="158">
        <v>7.0251000000000001</v>
      </c>
      <c r="R1479" s="158">
        <v>3.9036</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44777</v>
      </c>
      <c r="E1480" s="158">
        <v>3671.8136</v>
      </c>
      <c r="F1480" s="158">
        <v>7.9085000000000001</v>
      </c>
      <c r="G1480" s="158">
        <v>7.6528</v>
      </c>
      <c r="H1480" s="158">
        <v>8.0429999999999993</v>
      </c>
      <c r="I1480" s="158">
        <v>5.8730000000000002</v>
      </c>
      <c r="J1480" s="158">
        <v>5.3017000000000003</v>
      </c>
      <c r="K1480" s="158">
        <v>4.6966999999999999</v>
      </c>
      <c r="L1480" s="158">
        <v>4.3667999999999996</v>
      </c>
      <c r="M1480" s="158">
        <v>4.1837999999999997</v>
      </c>
      <c r="N1480" s="158">
        <v>4.0255999999999998</v>
      </c>
      <c r="O1480" s="158">
        <v>4.9635999999999996</v>
      </c>
      <c r="P1480" s="158">
        <v>6.1007999999999996</v>
      </c>
      <c r="Q1480" s="158">
        <v>7.2142999999999997</v>
      </c>
      <c r="R1480" s="158">
        <v>3.9899</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44777</v>
      </c>
      <c r="E1481" s="158">
        <v>33.733313334333303</v>
      </c>
      <c r="F1481" s="158">
        <v>7.3047000000000004</v>
      </c>
      <c r="G1481" s="158">
        <v>7.9035000000000002</v>
      </c>
      <c r="H1481" s="158">
        <v>7.7785000000000002</v>
      </c>
      <c r="I1481" s="158">
        <v>5.7275999999999998</v>
      </c>
      <c r="J1481" s="158">
        <v>4.8996000000000004</v>
      </c>
      <c r="K1481" s="158">
        <v>4.0758999999999999</v>
      </c>
      <c r="L1481" s="158">
        <v>3.6962000000000002</v>
      </c>
      <c r="M1481" s="158">
        <v>3.7050999999999998</v>
      </c>
      <c r="N1481" s="158">
        <v>3.6175999999999999</v>
      </c>
      <c r="O1481" s="158">
        <v>5.3861999999999997</v>
      </c>
      <c r="P1481" s="158">
        <v>6.1429</v>
      </c>
      <c r="Q1481" s="158">
        <v>7.5073999999999996</v>
      </c>
      <c r="R1481" s="158">
        <v>3.5358999999999998</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44777</v>
      </c>
      <c r="E1482" s="158">
        <v>32.4462276886156</v>
      </c>
      <c r="F1482" s="158">
        <v>6.7504999999999997</v>
      </c>
      <c r="G1482" s="158">
        <v>7.4287999999999998</v>
      </c>
      <c r="H1482" s="158">
        <v>7.2897999999999996</v>
      </c>
      <c r="I1482" s="158">
        <v>5.2533000000000003</v>
      </c>
      <c r="J1482" s="158">
        <v>4.4143999999999997</v>
      </c>
      <c r="K1482" s="158">
        <v>3.5901999999999998</v>
      </c>
      <c r="L1482" s="158">
        <v>3.2269000000000001</v>
      </c>
      <c r="M1482" s="158">
        <v>3.2248999999999999</v>
      </c>
      <c r="N1482" s="158">
        <v>3.1307999999999998</v>
      </c>
      <c r="O1482" s="158">
        <v>4.8851000000000004</v>
      </c>
      <c r="P1482" s="158">
        <v>5.6327999999999996</v>
      </c>
      <c r="Q1482" s="158">
        <v>7.1711999999999998</v>
      </c>
      <c r="R1482" s="158">
        <v>3.0453000000000001</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44777</v>
      </c>
      <c r="E1483" s="158">
        <v>3368.0578999999998</v>
      </c>
      <c r="F1483" s="158">
        <v>6.5349000000000004</v>
      </c>
      <c r="G1483" s="158">
        <v>7.7946999999999997</v>
      </c>
      <c r="H1483" s="158">
        <v>8.1167999999999996</v>
      </c>
      <c r="I1483" s="158">
        <v>5.8739999999999997</v>
      </c>
      <c r="J1483" s="158">
        <v>5.4020000000000001</v>
      </c>
      <c r="K1483" s="158">
        <v>4.7205000000000004</v>
      </c>
      <c r="L1483" s="158">
        <v>4.3531000000000004</v>
      </c>
      <c r="M1483" s="158">
        <v>4.2068000000000003</v>
      </c>
      <c r="N1483" s="158">
        <v>4.0168999999999997</v>
      </c>
      <c r="O1483" s="158">
        <v>5.0346000000000002</v>
      </c>
      <c r="P1483" s="158">
        <v>6.1661000000000001</v>
      </c>
      <c r="Q1483" s="158">
        <v>7.3383000000000003</v>
      </c>
      <c r="R1483" s="158">
        <v>4.0107999999999997</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44777</v>
      </c>
      <c r="E1484" s="158">
        <v>3398.7433000000001</v>
      </c>
      <c r="F1484" s="158">
        <v>6.6348000000000003</v>
      </c>
      <c r="G1484" s="158">
        <v>7.8948999999999998</v>
      </c>
      <c r="H1484" s="158">
        <v>8.2170000000000005</v>
      </c>
      <c r="I1484" s="158">
        <v>5.9739000000000004</v>
      </c>
      <c r="J1484" s="158">
        <v>5.5023</v>
      </c>
      <c r="K1484" s="158">
        <v>4.8216999999999999</v>
      </c>
      <c r="L1484" s="158">
        <v>4.4638999999999998</v>
      </c>
      <c r="M1484" s="158">
        <v>4.3158000000000003</v>
      </c>
      <c r="N1484" s="158">
        <v>4.1253000000000002</v>
      </c>
      <c r="O1484" s="158">
        <v>5.1410999999999998</v>
      </c>
      <c r="P1484" s="158">
        <v>6.2732999999999999</v>
      </c>
      <c r="Q1484" s="158">
        <v>7.2904</v>
      </c>
      <c r="R1484" s="158">
        <v>4.1170999999999998</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44777</v>
      </c>
      <c r="E1485" s="158">
        <v>1110.011</v>
      </c>
      <c r="F1485" s="158">
        <v>5.1731999999999996</v>
      </c>
      <c r="G1485" s="158">
        <v>5.5564</v>
      </c>
      <c r="H1485" s="158">
        <v>5.7255000000000003</v>
      </c>
      <c r="I1485" s="158">
        <v>5.1886000000000001</v>
      </c>
      <c r="J1485" s="158">
        <v>4.9214000000000002</v>
      </c>
      <c r="K1485" s="158">
        <v>4.6764000000000001</v>
      </c>
      <c r="L1485" s="158">
        <v>4.3659999999999997</v>
      </c>
      <c r="M1485" s="158">
        <v>4.1836000000000002</v>
      </c>
      <c r="N1485" s="158">
        <v>4.0523999999999996</v>
      </c>
      <c r="O1485" s="158"/>
      <c r="P1485" s="158"/>
      <c r="Q1485" s="158">
        <v>4.4188999999999998</v>
      </c>
      <c r="R1485" s="158">
        <v>3.9441000000000002</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44777</v>
      </c>
      <c r="E1486" s="158">
        <v>1088.3</v>
      </c>
      <c r="F1486" s="158">
        <v>4.5585000000000004</v>
      </c>
      <c r="G1486" s="158">
        <v>4.9378000000000002</v>
      </c>
      <c r="H1486" s="158">
        <v>5.1081000000000003</v>
      </c>
      <c r="I1486" s="158">
        <v>4.5709</v>
      </c>
      <c r="J1486" s="158">
        <v>4.3</v>
      </c>
      <c r="K1486" s="158">
        <v>4.0491000000000001</v>
      </c>
      <c r="L1486" s="158">
        <v>3.7385000000000002</v>
      </c>
      <c r="M1486" s="158">
        <v>3.4594999999999998</v>
      </c>
      <c r="N1486" s="158">
        <v>3.2774999999999999</v>
      </c>
      <c r="O1486" s="158"/>
      <c r="P1486" s="158"/>
      <c r="Q1486" s="158">
        <v>3.5678999999999998</v>
      </c>
      <c r="R1486" s="158">
        <v>3.0954999999999999</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44777</v>
      </c>
      <c r="E1489" s="158">
        <v>36.0182</v>
      </c>
      <c r="F1489" s="158">
        <v>5.9798999999999998</v>
      </c>
      <c r="G1489" s="158">
        <v>6.9625000000000004</v>
      </c>
      <c r="H1489" s="158">
        <v>7.4661999999999997</v>
      </c>
      <c r="I1489" s="158">
        <v>5.5128000000000004</v>
      </c>
      <c r="J1489" s="158">
        <v>5.3723999999999998</v>
      </c>
      <c r="K1489" s="158">
        <v>4.5016999999999996</v>
      </c>
      <c r="L1489" s="158">
        <v>4.0888999999999998</v>
      </c>
      <c r="M1489" s="158">
        <v>4.0137</v>
      </c>
      <c r="N1489" s="158">
        <v>3.9188999999999998</v>
      </c>
      <c r="O1489" s="158">
        <v>5.18</v>
      </c>
      <c r="P1489" s="158">
        <v>6.2009999999999996</v>
      </c>
      <c r="Q1489" s="158">
        <v>7.5816999999999997</v>
      </c>
      <c r="R1489" s="158">
        <v>4.0365000000000002</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44777</v>
      </c>
      <c r="E1490" s="158">
        <v>34.063899999999997</v>
      </c>
      <c r="F1490" s="158">
        <v>5.4654999999999996</v>
      </c>
      <c r="G1490" s="158">
        <v>6.4325000000000001</v>
      </c>
      <c r="H1490" s="158">
        <v>6.9435000000000002</v>
      </c>
      <c r="I1490" s="158">
        <v>4.9843999999999999</v>
      </c>
      <c r="J1490" s="158">
        <v>4.8381999999999996</v>
      </c>
      <c r="K1490" s="158">
        <v>3.9748999999999999</v>
      </c>
      <c r="L1490" s="158">
        <v>3.5537000000000001</v>
      </c>
      <c r="M1490" s="158">
        <v>3.4716999999999998</v>
      </c>
      <c r="N1490" s="158">
        <v>3.3717999999999999</v>
      </c>
      <c r="O1490" s="158">
        <v>4.6115000000000004</v>
      </c>
      <c r="P1490" s="158">
        <v>5.5709</v>
      </c>
      <c r="Q1490" s="158">
        <v>7.0186999999999999</v>
      </c>
      <c r="R1490" s="158">
        <v>3.4931999999999999</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44777</v>
      </c>
      <c r="E1491" s="158">
        <v>12.292999999999999</v>
      </c>
      <c r="F1491" s="158">
        <v>10.098000000000001</v>
      </c>
      <c r="G1491" s="158">
        <v>8.0220000000000002</v>
      </c>
      <c r="H1491" s="158">
        <v>6.9656000000000002</v>
      </c>
      <c r="I1491" s="158">
        <v>5.7815000000000003</v>
      </c>
      <c r="J1491" s="158">
        <v>5.0597000000000003</v>
      </c>
      <c r="K1491" s="158">
        <v>4.5010000000000003</v>
      </c>
      <c r="L1491" s="158">
        <v>4.0837000000000003</v>
      </c>
      <c r="M1491" s="158">
        <v>3.8235999999999999</v>
      </c>
      <c r="N1491" s="158">
        <v>3.7094999999999998</v>
      </c>
      <c r="O1491" s="158">
        <v>4.6037999999999997</v>
      </c>
      <c r="P1491" s="158"/>
      <c r="Q1491" s="158">
        <v>5.4974999999999996</v>
      </c>
      <c r="R1491" s="158">
        <v>3.6435</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44777</v>
      </c>
      <c r="E1492" s="158">
        <v>12.2493</v>
      </c>
      <c r="F1492" s="158">
        <v>9.8359000000000005</v>
      </c>
      <c r="G1492" s="158">
        <v>7.9512</v>
      </c>
      <c r="H1492" s="158">
        <v>6.8624999999999998</v>
      </c>
      <c r="I1492" s="158">
        <v>5.6738999999999997</v>
      </c>
      <c r="J1492" s="158">
        <v>4.9615</v>
      </c>
      <c r="K1492" s="158">
        <v>4.4080000000000004</v>
      </c>
      <c r="L1492" s="158">
        <v>4.0111999999999997</v>
      </c>
      <c r="M1492" s="158">
        <v>3.7444000000000002</v>
      </c>
      <c r="N1492" s="158">
        <v>3.6257999999999999</v>
      </c>
      <c r="O1492" s="158">
        <v>4.5221</v>
      </c>
      <c r="P1492" s="158"/>
      <c r="Q1492" s="158">
        <v>5.4001999999999999</v>
      </c>
      <c r="R1492" s="158">
        <v>3.56</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44777</v>
      </c>
      <c r="E1493" s="158">
        <v>3876.2802000000001</v>
      </c>
      <c r="F1493" s="158">
        <v>7.0136000000000003</v>
      </c>
      <c r="G1493" s="158">
        <v>7.4269999999999996</v>
      </c>
      <c r="H1493" s="158">
        <v>7.7415000000000003</v>
      </c>
      <c r="I1493" s="158">
        <v>5.5952999999999999</v>
      </c>
      <c r="J1493" s="158">
        <v>5.3376000000000001</v>
      </c>
      <c r="K1493" s="158">
        <v>4.6749999999999998</v>
      </c>
      <c r="L1493" s="158">
        <v>4.3037999999999998</v>
      </c>
      <c r="M1493" s="158">
        <v>4.2209000000000003</v>
      </c>
      <c r="N1493" s="158">
        <v>4.0853000000000002</v>
      </c>
      <c r="O1493" s="158">
        <v>5.3037999999999998</v>
      </c>
      <c r="P1493" s="158">
        <v>4.7865000000000002</v>
      </c>
      <c r="Q1493" s="158">
        <v>6.4859</v>
      </c>
      <c r="R1493" s="158">
        <v>4.2422000000000004</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44777</v>
      </c>
      <c r="E1494" s="158">
        <v>3833.3110000000001</v>
      </c>
      <c r="F1494" s="158">
        <v>6.7636000000000003</v>
      </c>
      <c r="G1494" s="158">
        <v>7.1767000000000003</v>
      </c>
      <c r="H1494" s="158">
        <v>7.6891999999999996</v>
      </c>
      <c r="I1494" s="158">
        <v>5.4444999999999997</v>
      </c>
      <c r="J1494" s="158">
        <v>5.1444999999999999</v>
      </c>
      <c r="K1494" s="158">
        <v>4.4431000000000003</v>
      </c>
      <c r="L1494" s="158">
        <v>4.0457999999999998</v>
      </c>
      <c r="M1494" s="158">
        <v>3.964</v>
      </c>
      <c r="N1494" s="158">
        <v>3.8372999999999999</v>
      </c>
      <c r="O1494" s="158">
        <v>5.1029</v>
      </c>
      <c r="P1494" s="158">
        <v>4.6245000000000003</v>
      </c>
      <c r="Q1494" s="158">
        <v>6.6562000000000001</v>
      </c>
      <c r="R1494" s="158">
        <v>4.0179999999999998</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44777</v>
      </c>
      <c r="E1495" s="158">
        <v>2524.9315999999999</v>
      </c>
      <c r="F1495" s="158">
        <v>6.9501999999999997</v>
      </c>
      <c r="G1495" s="158">
        <v>7.4710000000000001</v>
      </c>
      <c r="H1495" s="158">
        <v>8.0398999999999994</v>
      </c>
      <c r="I1495" s="158">
        <v>5.7652999999999999</v>
      </c>
      <c r="J1495" s="158">
        <v>5.2172999999999998</v>
      </c>
      <c r="K1495" s="158">
        <v>4.6416000000000004</v>
      </c>
      <c r="L1495" s="158">
        <v>4.2990000000000004</v>
      </c>
      <c r="M1495" s="158">
        <v>4.1647999999999996</v>
      </c>
      <c r="N1495" s="158">
        <v>4.0308999999999999</v>
      </c>
      <c r="O1495" s="158">
        <v>5.0838999999999999</v>
      </c>
      <c r="P1495" s="158">
        <v>6.2286000000000001</v>
      </c>
      <c r="Q1495" s="158">
        <v>7.28</v>
      </c>
      <c r="R1495" s="158">
        <v>4.048</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44777</v>
      </c>
      <c r="E1496" s="158">
        <v>2500.4956999999999</v>
      </c>
      <c r="F1496" s="158">
        <v>6.8795000000000002</v>
      </c>
      <c r="G1496" s="158">
        <v>7.4004000000000003</v>
      </c>
      <c r="H1496" s="158">
        <v>7.9696999999999996</v>
      </c>
      <c r="I1496" s="158">
        <v>5.6951999999999998</v>
      </c>
      <c r="J1496" s="158">
        <v>5.1470000000000002</v>
      </c>
      <c r="K1496" s="158">
        <v>4.5613000000000001</v>
      </c>
      <c r="L1496" s="158">
        <v>4.2123999999999997</v>
      </c>
      <c r="M1496" s="158">
        <v>4.0755999999999997</v>
      </c>
      <c r="N1496" s="158">
        <v>3.94</v>
      </c>
      <c r="O1496" s="158">
        <v>4.9870000000000001</v>
      </c>
      <c r="P1496" s="158">
        <v>6.1159999999999997</v>
      </c>
      <c r="Q1496" s="158">
        <v>7.2584</v>
      </c>
      <c r="R1496" s="158">
        <v>3.9550000000000001</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6.5242081081081071</v>
      </c>
      <c r="G1497" s="160">
        <v>7.1065270270270293</v>
      </c>
      <c r="H1497" s="160">
        <v>7.5996783783783775</v>
      </c>
      <c r="I1497" s="160">
        <v>5.5448756756756747</v>
      </c>
      <c r="J1497" s="160">
        <v>5.0870918918918919</v>
      </c>
      <c r="K1497" s="160">
        <v>4.2497189189189184</v>
      </c>
      <c r="L1497" s="160">
        <v>3.8048945945945949</v>
      </c>
      <c r="M1497" s="160">
        <v>3.7470972972972976</v>
      </c>
      <c r="N1497" s="160">
        <v>3.6507162162162157</v>
      </c>
      <c r="O1497" s="160">
        <v>4.8317575757575764</v>
      </c>
      <c r="P1497" s="160">
        <v>5.8893655172413801</v>
      </c>
      <c r="Q1497" s="160">
        <v>6.5367594594594616</v>
      </c>
      <c r="R1497" s="160">
        <v>3.6891594594594594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6.5349000000000004</v>
      </c>
      <c r="G1498" s="160">
        <v>7.4269999999999996</v>
      </c>
      <c r="H1498" s="160">
        <v>7.7785000000000002</v>
      </c>
      <c r="I1498" s="160">
        <v>5.6550000000000002</v>
      </c>
      <c r="J1498" s="160">
        <v>5.1902999999999997</v>
      </c>
      <c r="K1498" s="160">
        <v>4.4080000000000004</v>
      </c>
      <c r="L1498" s="160">
        <v>4.0153999999999996</v>
      </c>
      <c r="M1498" s="160">
        <v>3.8472</v>
      </c>
      <c r="N1498" s="160">
        <v>3.7631000000000001</v>
      </c>
      <c r="O1498" s="160">
        <v>4.9593999999999996</v>
      </c>
      <c r="P1498" s="160">
        <v>6.0655000000000001</v>
      </c>
      <c r="Q1498" s="160">
        <v>7.0251000000000001</v>
      </c>
      <c r="R1498" s="160">
        <v>3.77</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44777</v>
      </c>
      <c r="E1501" s="158">
        <v>33.058799999999998</v>
      </c>
      <c r="F1501" s="158">
        <v>0.22189999999999999</v>
      </c>
      <c r="G1501" s="158">
        <v>0.45369999999999999</v>
      </c>
      <c r="H1501" s="158">
        <v>2.0466000000000002</v>
      </c>
      <c r="I1501" s="158">
        <v>4.0167000000000002</v>
      </c>
      <c r="J1501" s="158">
        <v>8.5835000000000008</v>
      </c>
      <c r="K1501" s="158">
        <v>3.0836000000000001</v>
      </c>
      <c r="L1501" s="158">
        <v>-3.2757999999999998</v>
      </c>
      <c r="M1501" s="158">
        <v>-4.0589000000000004</v>
      </c>
      <c r="N1501" s="158">
        <v>2.8763000000000001</v>
      </c>
      <c r="O1501" s="158">
        <v>16.7912</v>
      </c>
      <c r="P1501" s="158">
        <v>12.2721</v>
      </c>
      <c r="Q1501" s="158">
        <v>10.496600000000001</v>
      </c>
      <c r="R1501" s="158">
        <v>19.664000000000001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44777</v>
      </c>
      <c r="E1502" s="158">
        <v>29.463799999999999</v>
      </c>
      <c r="F1502" s="158">
        <v>0.218</v>
      </c>
      <c r="G1502" s="158">
        <v>0.44109999999999999</v>
      </c>
      <c r="H1502" s="158">
        <v>2.0175999999999998</v>
      </c>
      <c r="I1502" s="158">
        <v>3.9577</v>
      </c>
      <c r="J1502" s="158">
        <v>8.4464000000000006</v>
      </c>
      <c r="K1502" s="158">
        <v>2.6941999999999999</v>
      </c>
      <c r="L1502" s="158">
        <v>-4.0236000000000001</v>
      </c>
      <c r="M1502" s="158">
        <v>-5.2068000000000003</v>
      </c>
      <c r="N1502" s="158">
        <v>1.2306999999999999</v>
      </c>
      <c r="O1502" s="158">
        <v>15.045999999999999</v>
      </c>
      <c r="P1502" s="158">
        <v>10.808</v>
      </c>
      <c r="Q1502" s="158">
        <v>9.4588000000000001</v>
      </c>
      <c r="R1502" s="158">
        <v>17.749099999999999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44777</v>
      </c>
      <c r="E1503" s="158">
        <v>48.033000000000001</v>
      </c>
      <c r="F1503" s="158">
        <v>8.3000000000000001E-3</v>
      </c>
      <c r="G1503" s="158">
        <v>-5.4100000000000002E-2</v>
      </c>
      <c r="H1503" s="158">
        <v>1.2948</v>
      </c>
      <c r="I1503" s="158">
        <v>2.1543999999999999</v>
      </c>
      <c r="J1503" s="158">
        <v>4.2519</v>
      </c>
      <c r="K1503" s="158">
        <v>3.4325000000000001</v>
      </c>
      <c r="L1503" s="158">
        <v>0.77210000000000001</v>
      </c>
      <c r="M1503" s="158">
        <v>1.6593</v>
      </c>
      <c r="N1503" s="158">
        <v>5.2824</v>
      </c>
      <c r="O1503" s="158">
        <v>15.8688</v>
      </c>
      <c r="P1503" s="158">
        <v>9.9696999999999996</v>
      </c>
      <c r="Q1503" s="158">
        <v>9.6853999999999996</v>
      </c>
      <c r="R1503" s="158">
        <v>17.103100000000001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44777</v>
      </c>
      <c r="E1504" s="158">
        <v>51.74</v>
      </c>
      <c r="F1504" s="158">
        <v>1.1599999999999999E-2</v>
      </c>
      <c r="G1504" s="158">
        <v>-4.4400000000000002E-2</v>
      </c>
      <c r="H1504" s="158">
        <v>1.3199000000000001</v>
      </c>
      <c r="I1504" s="158">
        <v>2.2044999999999999</v>
      </c>
      <c r="J1504" s="158">
        <v>4.3628999999999998</v>
      </c>
      <c r="K1504" s="158">
        <v>3.7664</v>
      </c>
      <c r="L1504" s="158">
        <v>1.4629000000000001</v>
      </c>
      <c r="M1504" s="158">
        <v>2.7301000000000002</v>
      </c>
      <c r="N1504" s="158">
        <v>6.7773000000000003</v>
      </c>
      <c r="O1504" s="158">
        <v>17.2728</v>
      </c>
      <c r="P1504" s="158">
        <v>11.021000000000001</v>
      </c>
      <c r="Q1504" s="158">
        <v>10.9154</v>
      </c>
      <c r="R1504" s="158">
        <v>18.711099999999998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44777</v>
      </c>
      <c r="E1505" s="158">
        <v>443.48419999999999</v>
      </c>
      <c r="F1505" s="158">
        <v>-3.4299999999999997E-2</v>
      </c>
      <c r="G1505" s="158">
        <v>-7.5899999999999995E-2</v>
      </c>
      <c r="H1505" s="158">
        <v>1.9638</v>
      </c>
      <c r="I1505" s="158">
        <v>2.6829000000000001</v>
      </c>
      <c r="J1505" s="158">
        <v>5.7016999999999998</v>
      </c>
      <c r="K1505" s="158">
        <v>2.2101999999999999</v>
      </c>
      <c r="L1505" s="158">
        <v>2.9811000000000001</v>
      </c>
      <c r="M1505" s="158">
        <v>5.8407999999999998</v>
      </c>
      <c r="N1505" s="158">
        <v>17.411999999999999</v>
      </c>
      <c r="O1505" s="158">
        <v>19.687899999999999</v>
      </c>
      <c r="P1505" s="158">
        <v>12.865</v>
      </c>
      <c r="Q1505" s="158">
        <v>21.140899999999998</v>
      </c>
      <c r="R1505" s="158">
        <v>30.376899999999999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44777</v>
      </c>
      <c r="E1506" s="158">
        <v>477.6628</v>
      </c>
      <c r="F1506" s="158">
        <v>-3.2500000000000001E-2</v>
      </c>
      <c r="G1506" s="158">
        <v>-7.0599999999999996E-2</v>
      </c>
      <c r="H1506" s="158">
        <v>1.976</v>
      </c>
      <c r="I1506" s="158">
        <v>2.7080000000000002</v>
      </c>
      <c r="J1506" s="158">
        <v>5.7591999999999999</v>
      </c>
      <c r="K1506" s="158">
        <v>2.3776000000000002</v>
      </c>
      <c r="L1506" s="158">
        <v>3.3094999999999999</v>
      </c>
      <c r="M1506" s="158">
        <v>6.3487999999999998</v>
      </c>
      <c r="N1506" s="158">
        <v>18.1463</v>
      </c>
      <c r="O1506" s="158">
        <v>20.439800000000002</v>
      </c>
      <c r="P1506" s="158">
        <v>13.745900000000001</v>
      </c>
      <c r="Q1506" s="158">
        <v>15.783300000000001</v>
      </c>
      <c r="R1506" s="158">
        <v>31.182500000000001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44777</v>
      </c>
      <c r="E1507" s="158">
        <v>11.0604</v>
      </c>
      <c r="F1507" s="158">
        <v>0.2883</v>
      </c>
      <c r="G1507" s="158">
        <v>0.10680000000000001</v>
      </c>
      <c r="H1507" s="158">
        <v>0.77449999999999997</v>
      </c>
      <c r="I1507" s="158">
        <v>1.4995000000000001</v>
      </c>
      <c r="J1507" s="158">
        <v>2.9592999999999998</v>
      </c>
      <c r="K1507" s="158">
        <v>1.8885000000000001</v>
      </c>
      <c r="L1507" s="158">
        <v>0.60029999999999994</v>
      </c>
      <c r="M1507" s="158">
        <v>0.20019999999999999</v>
      </c>
      <c r="N1507" s="158">
        <v>1.9749000000000001</v>
      </c>
      <c r="O1507" s="158"/>
      <c r="P1507" s="158"/>
      <c r="Q1507" s="158">
        <v>5.1684000000000001</v>
      </c>
      <c r="R1507" s="158">
        <v>5.1684000000000001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44777</v>
      </c>
      <c r="E1508" s="158">
        <v>10.7494</v>
      </c>
      <c r="F1508" s="158">
        <v>0.28549999999999998</v>
      </c>
      <c r="G1508" s="158">
        <v>9.7799999999999998E-2</v>
      </c>
      <c r="H1508" s="158">
        <v>0.75360000000000005</v>
      </c>
      <c r="I1508" s="158">
        <v>1.4562999999999999</v>
      </c>
      <c r="J1508" s="158">
        <v>2.8631000000000002</v>
      </c>
      <c r="K1508" s="158">
        <v>1.58</v>
      </c>
      <c r="L1508" s="158">
        <v>-4.5600000000000002E-2</v>
      </c>
      <c r="M1508" s="158">
        <v>-0.76070000000000004</v>
      </c>
      <c r="N1508" s="158">
        <v>0.62529999999999997</v>
      </c>
      <c r="O1508" s="158"/>
      <c r="P1508" s="158"/>
      <c r="Q1508" s="158">
        <v>3.6793</v>
      </c>
      <c r="R1508" s="158">
        <v>3.6793</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44777</v>
      </c>
      <c r="E1511" s="158">
        <v>13.6144</v>
      </c>
      <c r="F1511" s="158">
        <v>0.53610000000000002</v>
      </c>
      <c r="G1511" s="158">
        <v>0.46039999999999998</v>
      </c>
      <c r="H1511" s="158">
        <v>1.921</v>
      </c>
      <c r="I1511" s="158">
        <v>2.5752000000000002</v>
      </c>
      <c r="J1511" s="158">
        <v>5.7215999999999996</v>
      </c>
      <c r="K1511" s="158">
        <v>3.5205000000000002</v>
      </c>
      <c r="L1511" s="158">
        <v>1.3489</v>
      </c>
      <c r="M1511" s="158">
        <v>0.38790000000000002</v>
      </c>
      <c r="N1511" s="158">
        <v>7.0113000000000003</v>
      </c>
      <c r="O1511" s="158"/>
      <c r="P1511" s="158"/>
      <c r="Q1511" s="158">
        <v>17.2943</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44777</v>
      </c>
      <c r="E1512" s="158">
        <v>13.2317</v>
      </c>
      <c r="F1512" s="158">
        <v>0.53180000000000005</v>
      </c>
      <c r="G1512" s="158">
        <v>0.44940000000000002</v>
      </c>
      <c r="H1512" s="158">
        <v>1.8959999999999999</v>
      </c>
      <c r="I1512" s="158">
        <v>2.5268000000000002</v>
      </c>
      <c r="J1512" s="158">
        <v>5.6102999999999996</v>
      </c>
      <c r="K1512" s="158">
        <v>3.2000999999999999</v>
      </c>
      <c r="L1512" s="158">
        <v>0.7339</v>
      </c>
      <c r="M1512" s="158">
        <v>-0.56589999999999996</v>
      </c>
      <c r="N1512" s="158">
        <v>5.6120000000000001</v>
      </c>
      <c r="O1512" s="158"/>
      <c r="P1512" s="158"/>
      <c r="Q1512" s="158">
        <v>15.5779</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44777</v>
      </c>
      <c r="E1513" s="158">
        <v>80.353700000000003</v>
      </c>
      <c r="F1513" s="158">
        <v>-0.2369</v>
      </c>
      <c r="G1513" s="158">
        <v>0.24229999999999999</v>
      </c>
      <c r="H1513" s="158">
        <v>2.3071000000000002</v>
      </c>
      <c r="I1513" s="158">
        <v>3.7442000000000002</v>
      </c>
      <c r="J1513" s="158">
        <v>8.0722000000000005</v>
      </c>
      <c r="K1513" s="158">
        <v>0.62990000000000002</v>
      </c>
      <c r="L1513" s="158">
        <v>-2.1257000000000001</v>
      </c>
      <c r="M1513" s="158">
        <v>5.0688000000000004</v>
      </c>
      <c r="N1513" s="158">
        <v>8.8188999999999993</v>
      </c>
      <c r="O1513" s="158">
        <v>28.782399999999999</v>
      </c>
      <c r="P1513" s="158">
        <v>17.992999999999999</v>
      </c>
      <c r="Q1513" s="158">
        <v>10.233000000000001</v>
      </c>
      <c r="R1513" s="158">
        <v>34.146299999999997</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44777</v>
      </c>
      <c r="E1514" s="158">
        <v>82.6066</v>
      </c>
      <c r="F1514" s="158">
        <v>-0.23150000000000001</v>
      </c>
      <c r="G1514" s="158">
        <v>0.25750000000000001</v>
      </c>
      <c r="H1514" s="158">
        <v>2.3422000000000001</v>
      </c>
      <c r="I1514" s="158">
        <v>3.8146</v>
      </c>
      <c r="J1514" s="158">
        <v>8.2347000000000001</v>
      </c>
      <c r="K1514" s="158">
        <v>1.0839000000000001</v>
      </c>
      <c r="L1514" s="158">
        <v>-1.2582</v>
      </c>
      <c r="M1514" s="158">
        <v>6.4886999999999997</v>
      </c>
      <c r="N1514" s="158">
        <v>10.781599999999999</v>
      </c>
      <c r="O1514" s="158">
        <v>30.115200000000002</v>
      </c>
      <c r="P1514" s="158">
        <v>18.646999999999998</v>
      </c>
      <c r="Q1514" s="158">
        <v>13.562099999999999</v>
      </c>
      <c r="R1514" s="158">
        <v>36.095399999999998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44777</v>
      </c>
      <c r="E1515" s="158">
        <v>40.767400000000002</v>
      </c>
      <c r="F1515" s="158">
        <v>6.7699999999999996E-2</v>
      </c>
      <c r="G1515" s="158">
        <v>-6.8400000000000002E-2</v>
      </c>
      <c r="H1515" s="158">
        <v>1.2182999999999999</v>
      </c>
      <c r="I1515" s="158">
        <v>1.9771000000000001</v>
      </c>
      <c r="J1515" s="158">
        <v>4.9474999999999998</v>
      </c>
      <c r="K1515" s="158">
        <v>1.8566</v>
      </c>
      <c r="L1515" s="158">
        <v>1.9330000000000001</v>
      </c>
      <c r="M1515" s="158">
        <v>1.893</v>
      </c>
      <c r="N1515" s="158">
        <v>5.4268000000000001</v>
      </c>
      <c r="O1515" s="158">
        <v>12.4938</v>
      </c>
      <c r="P1515" s="158">
        <v>9.7048000000000005</v>
      </c>
      <c r="Q1515" s="158">
        <v>10.8277</v>
      </c>
      <c r="R1515" s="158">
        <v>11.8195</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44777</v>
      </c>
      <c r="E1516" s="158">
        <v>37.760899999999999</v>
      </c>
      <c r="F1516" s="158">
        <v>6.4899999999999999E-2</v>
      </c>
      <c r="G1516" s="158">
        <v>-7.6200000000000004E-2</v>
      </c>
      <c r="H1516" s="158">
        <v>1.2003999999999999</v>
      </c>
      <c r="I1516" s="158">
        <v>1.9413</v>
      </c>
      <c r="J1516" s="158">
        <v>4.8669000000000002</v>
      </c>
      <c r="K1516" s="158">
        <v>1.6315999999999999</v>
      </c>
      <c r="L1516" s="158">
        <v>1.4646999999999999</v>
      </c>
      <c r="M1516" s="158">
        <v>1.1943999999999999</v>
      </c>
      <c r="N1516" s="158">
        <v>4.4913999999999996</v>
      </c>
      <c r="O1516" s="158">
        <v>11.651</v>
      </c>
      <c r="P1516" s="158">
        <v>8.7593999999999994</v>
      </c>
      <c r="Q1516" s="158">
        <v>8.2876999999999992</v>
      </c>
      <c r="R1516" s="158">
        <v>10.902100000000001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44777</v>
      </c>
      <c r="E1517" s="158">
        <v>16.212800000000001</v>
      </c>
      <c r="F1517" s="158">
        <v>-2.9600000000000001E-2</v>
      </c>
      <c r="G1517" s="158">
        <v>-0.1736</v>
      </c>
      <c r="H1517" s="158">
        <v>1.1252</v>
      </c>
      <c r="I1517" s="158">
        <v>2.2986</v>
      </c>
      <c r="J1517" s="158">
        <v>5.6401000000000003</v>
      </c>
      <c r="K1517" s="158">
        <v>2.6985000000000001</v>
      </c>
      <c r="L1517" s="158">
        <v>0.5907</v>
      </c>
      <c r="M1517" s="158">
        <v>1.8341000000000001</v>
      </c>
      <c r="N1517" s="158">
        <v>7.4257</v>
      </c>
      <c r="O1517" s="158"/>
      <c r="P1517" s="158"/>
      <c r="Q1517" s="158">
        <v>22.109000000000002</v>
      </c>
      <c r="R1517" s="158">
        <v>22.725899999999999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44777</v>
      </c>
      <c r="E1518" s="158">
        <v>15.5075</v>
      </c>
      <c r="F1518" s="158">
        <v>-3.4200000000000001E-2</v>
      </c>
      <c r="G1518" s="158">
        <v>-0.1867</v>
      </c>
      <c r="H1518" s="158">
        <v>1.0926</v>
      </c>
      <c r="I1518" s="158">
        <v>2.2322000000000002</v>
      </c>
      <c r="J1518" s="158">
        <v>5.4882</v>
      </c>
      <c r="K1518" s="158">
        <v>2.2538</v>
      </c>
      <c r="L1518" s="158">
        <v>-0.27839999999999998</v>
      </c>
      <c r="M1518" s="158">
        <v>0.48530000000000001</v>
      </c>
      <c r="N1518" s="158">
        <v>5.5205000000000002</v>
      </c>
      <c r="O1518" s="158"/>
      <c r="P1518" s="158"/>
      <c r="Q1518" s="158">
        <v>19.884499999999999</v>
      </c>
      <c r="R1518" s="158">
        <v>20.535599999999999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44777</v>
      </c>
      <c r="E1519" s="158">
        <v>47.378500000000003</v>
      </c>
      <c r="F1519" s="158">
        <v>0.35310000000000002</v>
      </c>
      <c r="G1519" s="158">
        <v>0.37030000000000002</v>
      </c>
      <c r="H1519" s="158">
        <v>2.4035000000000002</v>
      </c>
      <c r="I1519" s="158">
        <v>3.0198</v>
      </c>
      <c r="J1519" s="158">
        <v>7.5696000000000003</v>
      </c>
      <c r="K1519" s="158">
        <v>3.2812000000000001</v>
      </c>
      <c r="L1519" s="158">
        <v>0.16489999999999999</v>
      </c>
      <c r="M1519" s="158">
        <v>-1.6899999999999998E-2</v>
      </c>
      <c r="N1519" s="158">
        <v>3.7351000000000001</v>
      </c>
      <c r="O1519" s="158">
        <v>10.9503</v>
      </c>
      <c r="P1519" s="158">
        <v>7.3619000000000003</v>
      </c>
      <c r="Q1519" s="158">
        <v>7.5246000000000004</v>
      </c>
      <c r="R1519" s="158">
        <v>11.744</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44777</v>
      </c>
      <c r="E1520" s="158">
        <v>43.95</v>
      </c>
      <c r="F1520" s="158">
        <v>0.35070000000000001</v>
      </c>
      <c r="G1520" s="158">
        <v>0.36349999999999999</v>
      </c>
      <c r="H1520" s="158">
        <v>2.3879000000000001</v>
      </c>
      <c r="I1520" s="158">
        <v>2.9883999999999999</v>
      </c>
      <c r="J1520" s="158">
        <v>7.4965999999999999</v>
      </c>
      <c r="K1520" s="158">
        <v>3.0485000000000002</v>
      </c>
      <c r="L1520" s="158">
        <v>-0.30149999999999999</v>
      </c>
      <c r="M1520" s="158">
        <v>-0.70309999999999995</v>
      </c>
      <c r="N1520" s="158">
        <v>2.8169</v>
      </c>
      <c r="O1520" s="158">
        <v>10.051600000000001</v>
      </c>
      <c r="P1520" s="158">
        <v>6.4020000000000001</v>
      </c>
      <c r="Q1520" s="158">
        <v>11.4663</v>
      </c>
      <c r="R1520" s="158">
        <v>10.813000000000001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0.12993888888888888</v>
      </c>
      <c r="G1521" s="160">
        <v>0.13849444444444442</v>
      </c>
      <c r="H1521" s="160">
        <v>1.6689444444444443</v>
      </c>
      <c r="I1521" s="160">
        <v>2.6554555555555552</v>
      </c>
      <c r="J1521" s="160">
        <v>5.920872222222223</v>
      </c>
      <c r="K1521" s="160">
        <v>2.4576444444444441</v>
      </c>
      <c r="L1521" s="160">
        <v>0.22517777777777781</v>
      </c>
      <c r="M1521" s="160">
        <v>1.267727777777778</v>
      </c>
      <c r="N1521" s="160">
        <v>6.4425222222222223</v>
      </c>
      <c r="O1521" s="160">
        <v>17.429233333333332</v>
      </c>
      <c r="P1521" s="160">
        <v>11.629149999999997</v>
      </c>
      <c r="Q1521" s="160">
        <v>12.394177777777777</v>
      </c>
      <c r="R1521" s="160">
        <v>18.9010125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6.6299999999999998E-2</v>
      </c>
      <c r="G1522" s="160">
        <v>0.1023</v>
      </c>
      <c r="H1522" s="160">
        <v>1.9085000000000001</v>
      </c>
      <c r="I1522" s="160">
        <v>2.5510000000000002</v>
      </c>
      <c r="J1522" s="160">
        <v>5.6708999999999996</v>
      </c>
      <c r="K1522" s="160">
        <v>2.5358999999999998</v>
      </c>
      <c r="L1522" s="160">
        <v>0.59549999999999992</v>
      </c>
      <c r="M1522" s="160">
        <v>0.83984999999999999</v>
      </c>
      <c r="N1522" s="160">
        <v>5.4736500000000001</v>
      </c>
      <c r="O1522" s="160">
        <v>16.329999999999998</v>
      </c>
      <c r="P1522" s="160">
        <v>10.9145</v>
      </c>
      <c r="Q1522" s="160">
        <v>10.871549999999999</v>
      </c>
      <c r="R1522" s="160">
        <v>18.2301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44777</v>
      </c>
      <c r="E1525" s="158">
        <v>179.6456</v>
      </c>
      <c r="F1525" s="158">
        <v>0.23380000000000001</v>
      </c>
      <c r="G1525" s="158">
        <v>-8.6300000000000002E-2</v>
      </c>
      <c r="H1525" s="158">
        <v>2.2919</v>
      </c>
      <c r="I1525" s="158">
        <v>3.3208000000000002</v>
      </c>
      <c r="J1525" s="158">
        <v>9.5518000000000001</v>
      </c>
      <c r="K1525" s="158">
        <v>1.9662999999999999</v>
      </c>
      <c r="L1525" s="158">
        <v>-5.1752000000000002</v>
      </c>
      <c r="M1525" s="158">
        <v>-5.37</v>
      </c>
      <c r="N1525" s="158">
        <v>6.5449999999999999</v>
      </c>
      <c r="O1525" s="158">
        <v>22.2517</v>
      </c>
      <c r="P1525" s="158">
        <v>12.411799999999999</v>
      </c>
      <c r="Q1525" s="158">
        <v>14.124499999999999</v>
      </c>
      <c r="R1525" s="158">
        <v>33.1494</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44777</v>
      </c>
      <c r="E1526" s="158">
        <v>165.0814</v>
      </c>
      <c r="F1526" s="158">
        <v>0.23089999999999999</v>
      </c>
      <c r="G1526" s="158">
        <v>-9.5100000000000004E-2</v>
      </c>
      <c r="H1526" s="158">
        <v>2.2707000000000002</v>
      </c>
      <c r="I1526" s="158">
        <v>3.2778999999999998</v>
      </c>
      <c r="J1526" s="158">
        <v>9.4573999999999998</v>
      </c>
      <c r="K1526" s="158">
        <v>1.6984999999999999</v>
      </c>
      <c r="L1526" s="158">
        <v>-5.6353999999999997</v>
      </c>
      <c r="M1526" s="158">
        <v>-6.0435999999999996</v>
      </c>
      <c r="N1526" s="158">
        <v>5.5373000000000001</v>
      </c>
      <c r="O1526" s="158">
        <v>21.220500000000001</v>
      </c>
      <c r="P1526" s="158">
        <v>11.4169</v>
      </c>
      <c r="Q1526" s="158">
        <v>15.985900000000001</v>
      </c>
      <c r="R1526" s="158">
        <v>31.988600000000002</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44777</v>
      </c>
      <c r="E1529" s="158">
        <v>445.19</v>
      </c>
      <c r="F1529" s="158">
        <v>2.2000000000000001E-3</v>
      </c>
      <c r="G1529" s="158">
        <v>-0.1368</v>
      </c>
      <c r="H1529" s="158">
        <v>2.1265000000000001</v>
      </c>
      <c r="I1529" s="158">
        <v>2.6516999999999999</v>
      </c>
      <c r="J1529" s="158">
        <v>8.8803999999999998</v>
      </c>
      <c r="K1529" s="158">
        <v>4.7332999999999998</v>
      </c>
      <c r="L1529" s="158">
        <v>-1.0777000000000001</v>
      </c>
      <c r="M1529" s="158">
        <v>-3.2679</v>
      </c>
      <c r="N1529" s="158">
        <v>4.3871000000000002</v>
      </c>
      <c r="O1529" s="158">
        <v>17.1496</v>
      </c>
      <c r="P1529" s="158">
        <v>11.3385</v>
      </c>
      <c r="Q1529" s="158">
        <v>14.5966</v>
      </c>
      <c r="R1529" s="158">
        <v>31.702400000000001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44777</v>
      </c>
      <c r="E1530" s="158">
        <v>484.8</v>
      </c>
      <c r="F1530" s="158">
        <v>6.1999999999999998E-3</v>
      </c>
      <c r="G1530" s="158">
        <v>-0.1298</v>
      </c>
      <c r="H1530" s="158">
        <v>2.1427</v>
      </c>
      <c r="I1530" s="158">
        <v>2.6879</v>
      </c>
      <c r="J1530" s="158">
        <v>8.9634</v>
      </c>
      <c r="K1530" s="158">
        <v>4.976</v>
      </c>
      <c r="L1530" s="158">
        <v>-0.62719999999999998</v>
      </c>
      <c r="M1530" s="158">
        <v>-2.5939000000000001</v>
      </c>
      <c r="N1530" s="158">
        <v>5.3455000000000004</v>
      </c>
      <c r="O1530" s="158">
        <v>18.2531</v>
      </c>
      <c r="P1530" s="158">
        <v>12.4268</v>
      </c>
      <c r="Q1530" s="158">
        <v>15.382999999999999</v>
      </c>
      <c r="R1530" s="158">
        <v>32.9221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44777</v>
      </c>
      <c r="E1533" s="158">
        <v>75.55</v>
      </c>
      <c r="F1533" s="158">
        <v>-0.15859999999999999</v>
      </c>
      <c r="G1533" s="158">
        <v>-5.2900000000000003E-2</v>
      </c>
      <c r="H1533" s="158">
        <v>2.2050999999999998</v>
      </c>
      <c r="I1533" s="158">
        <v>2.4129</v>
      </c>
      <c r="J1533" s="158">
        <v>9.5404</v>
      </c>
      <c r="K1533" s="158">
        <v>4.2213000000000003</v>
      </c>
      <c r="L1533" s="158">
        <v>-5.3258000000000001</v>
      </c>
      <c r="M1533" s="158">
        <v>-7.9108000000000001</v>
      </c>
      <c r="N1533" s="158">
        <v>-1.4608000000000001</v>
      </c>
      <c r="O1533" s="158">
        <v>20.354399999999998</v>
      </c>
      <c r="P1533" s="158">
        <v>10.6045</v>
      </c>
      <c r="Q1533" s="158">
        <v>15.0862</v>
      </c>
      <c r="R1533" s="158">
        <v>29.831900000000001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44777</v>
      </c>
      <c r="E1534" s="158">
        <v>86.57</v>
      </c>
      <c r="F1534" s="158">
        <v>-0.14990000000000001</v>
      </c>
      <c r="G1534" s="158">
        <v>-3.4599999999999999E-2</v>
      </c>
      <c r="H1534" s="158">
        <v>2.2440000000000002</v>
      </c>
      <c r="I1534" s="158">
        <v>2.4618000000000002</v>
      </c>
      <c r="J1534" s="158">
        <v>9.6655999999999995</v>
      </c>
      <c r="K1534" s="158">
        <v>4.5910000000000002</v>
      </c>
      <c r="L1534" s="158">
        <v>-4.6585999999999999</v>
      </c>
      <c r="M1534" s="158">
        <v>-6.9340000000000002</v>
      </c>
      <c r="N1534" s="158">
        <v>-8.0799999999999997E-2</v>
      </c>
      <c r="O1534" s="158">
        <v>21.963200000000001</v>
      </c>
      <c r="P1534" s="158">
        <v>12.200200000000001</v>
      </c>
      <c r="Q1534" s="158">
        <v>17.922799999999999</v>
      </c>
      <c r="R1534" s="158">
        <v>31.609000000000002</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44777</v>
      </c>
      <c r="E1535" s="158">
        <v>14.274800000000001</v>
      </c>
      <c r="F1535" s="158">
        <v>0.1361</v>
      </c>
      <c r="G1535" s="158">
        <v>6.59E-2</v>
      </c>
      <c r="H1535" s="158">
        <v>2.4119999999999999</v>
      </c>
      <c r="I1535" s="158">
        <v>3.5013000000000001</v>
      </c>
      <c r="J1535" s="158">
        <v>9.4566999999999997</v>
      </c>
      <c r="K1535" s="158">
        <v>5.2511999999999999</v>
      </c>
      <c r="L1535" s="158">
        <v>-1.8853</v>
      </c>
      <c r="M1535" s="158">
        <v>-8.2355</v>
      </c>
      <c r="N1535" s="158">
        <v>-5.101</v>
      </c>
      <c r="O1535" s="158">
        <v>12.7967</v>
      </c>
      <c r="P1535" s="158"/>
      <c r="Q1535" s="158">
        <v>11.6693</v>
      </c>
      <c r="R1535" s="158">
        <v>20.4452</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44777</v>
      </c>
      <c r="E1536" s="158">
        <v>13.3217</v>
      </c>
      <c r="F1536" s="158">
        <v>0.1308</v>
      </c>
      <c r="G1536" s="158">
        <v>4.8800000000000003E-2</v>
      </c>
      <c r="H1536" s="158">
        <v>2.3706999999999998</v>
      </c>
      <c r="I1536" s="158">
        <v>3.4165000000000001</v>
      </c>
      <c r="J1536" s="158">
        <v>9.2577999999999996</v>
      </c>
      <c r="K1536" s="158">
        <v>4.6825999999999999</v>
      </c>
      <c r="L1536" s="158">
        <v>-2.9249999999999998</v>
      </c>
      <c r="M1536" s="158">
        <v>-9.7042000000000002</v>
      </c>
      <c r="N1536" s="158">
        <v>-7.1193</v>
      </c>
      <c r="O1536" s="158">
        <v>10.3942</v>
      </c>
      <c r="P1536" s="158"/>
      <c r="Q1536" s="158">
        <v>9.3018000000000001</v>
      </c>
      <c r="R1536" s="158">
        <v>17.889399999999998</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44777</v>
      </c>
      <c r="E1537" s="158">
        <v>22.1082</v>
      </c>
      <c r="F1537" s="158">
        <v>-0.29399999999999998</v>
      </c>
      <c r="G1537" s="158">
        <v>0.23710000000000001</v>
      </c>
      <c r="H1537" s="158">
        <v>2.403</v>
      </c>
      <c r="I1537" s="158">
        <v>2.7930000000000001</v>
      </c>
      <c r="J1537" s="158">
        <v>9.3458000000000006</v>
      </c>
      <c r="K1537" s="158">
        <v>0.96640000000000004</v>
      </c>
      <c r="L1537" s="158">
        <v>-4.0579999999999998</v>
      </c>
      <c r="M1537" s="158">
        <v>-4.9196</v>
      </c>
      <c r="N1537" s="158">
        <v>6.3810000000000002</v>
      </c>
      <c r="O1537" s="158">
        <v>26.625299999999999</v>
      </c>
      <c r="P1537" s="158">
        <v>15.886699999999999</v>
      </c>
      <c r="Q1537" s="158">
        <v>16.361599999999999</v>
      </c>
      <c r="R1537" s="158">
        <v>36.384900000000002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44777</v>
      </c>
      <c r="E1538" s="158">
        <v>19.947099999999999</v>
      </c>
      <c r="F1538" s="158">
        <v>-0.2994</v>
      </c>
      <c r="G1538" s="158">
        <v>0.22209999999999999</v>
      </c>
      <c r="H1538" s="158">
        <v>2.3673999999999999</v>
      </c>
      <c r="I1538" s="158">
        <v>2.7206000000000001</v>
      </c>
      <c r="J1538" s="158">
        <v>9.1759000000000004</v>
      </c>
      <c r="K1538" s="158">
        <v>0.50029999999999997</v>
      </c>
      <c r="L1538" s="158">
        <v>-4.9173999999999998</v>
      </c>
      <c r="M1538" s="158">
        <v>-6.2001999999999997</v>
      </c>
      <c r="N1538" s="158">
        <v>4.4782999999999999</v>
      </c>
      <c r="O1538" s="158">
        <v>24.433700000000002</v>
      </c>
      <c r="P1538" s="158">
        <v>13.671200000000001</v>
      </c>
      <c r="Q1538" s="158">
        <v>14.0977</v>
      </c>
      <c r="R1538" s="158">
        <v>33.979399999999998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44777</v>
      </c>
      <c r="E1539" s="158">
        <v>155.32220000000001</v>
      </c>
      <c r="F1539" s="158">
        <v>-0.26779999999999998</v>
      </c>
      <c r="G1539" s="158">
        <v>-0.44850000000000001</v>
      </c>
      <c r="H1539" s="158">
        <v>1.778</v>
      </c>
      <c r="I1539" s="158">
        <v>3.6236000000000002</v>
      </c>
      <c r="J1539" s="158">
        <v>10.3986</v>
      </c>
      <c r="K1539" s="158">
        <v>6.7354000000000003</v>
      </c>
      <c r="L1539" s="158">
        <v>3.4394999999999998</v>
      </c>
      <c r="M1539" s="158">
        <v>3.8126000000000002</v>
      </c>
      <c r="N1539" s="158">
        <v>18.578299999999999</v>
      </c>
      <c r="O1539" s="158">
        <v>20.110399999999998</v>
      </c>
      <c r="P1539" s="158">
        <v>12.409000000000001</v>
      </c>
      <c r="Q1539" s="158">
        <v>17.112200000000001</v>
      </c>
      <c r="R1539" s="158">
        <v>43.2699</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44777</v>
      </c>
      <c r="E1540" s="158">
        <v>166.54560000000001</v>
      </c>
      <c r="F1540" s="158">
        <v>-0.26579999999999998</v>
      </c>
      <c r="G1540" s="158">
        <v>-0.44280000000000003</v>
      </c>
      <c r="H1540" s="158">
        <v>1.7901</v>
      </c>
      <c r="I1540" s="158">
        <v>3.6476000000000002</v>
      </c>
      <c r="J1540" s="158">
        <v>10.452400000000001</v>
      </c>
      <c r="K1540" s="158">
        <v>6.8994999999999997</v>
      </c>
      <c r="L1540" s="158">
        <v>3.8085</v>
      </c>
      <c r="M1540" s="158">
        <v>4.3632</v>
      </c>
      <c r="N1540" s="158">
        <v>19.4011</v>
      </c>
      <c r="O1540" s="158">
        <v>20.929200000000002</v>
      </c>
      <c r="P1540" s="158">
        <v>13.194800000000001</v>
      </c>
      <c r="Q1540" s="158">
        <v>14.696999999999999</v>
      </c>
      <c r="R1540" s="158">
        <v>44.231299999999997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44777</v>
      </c>
      <c r="E1541" s="158">
        <v>413.11559999999997</v>
      </c>
      <c r="F1541" s="158">
        <v>-0.38179999999999997</v>
      </c>
      <c r="G1541" s="158">
        <v>-0.78220000000000001</v>
      </c>
      <c r="H1541" s="158">
        <v>1.5862000000000001</v>
      </c>
      <c r="I1541" s="158">
        <v>2.5691999999999999</v>
      </c>
      <c r="J1541" s="158">
        <v>9.9697999999999993</v>
      </c>
      <c r="K1541" s="158">
        <v>0.41970000000000002</v>
      </c>
      <c r="L1541" s="158">
        <v>-3.4245000000000001</v>
      </c>
      <c r="M1541" s="158">
        <v>-0.79630000000000001</v>
      </c>
      <c r="N1541" s="158">
        <v>5.7359</v>
      </c>
      <c r="O1541" s="158">
        <v>34.181199999999997</v>
      </c>
      <c r="P1541" s="158">
        <v>21.284800000000001</v>
      </c>
      <c r="Q1541" s="158">
        <v>19.002500000000001</v>
      </c>
      <c r="R1541" s="158">
        <v>40.997999999999998</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44777</v>
      </c>
      <c r="E1542" s="158">
        <v>435.23680000000002</v>
      </c>
      <c r="F1542" s="158">
        <v>-0.37819999999999998</v>
      </c>
      <c r="G1542" s="158">
        <v>-0.76900000000000002</v>
      </c>
      <c r="H1542" s="158">
        <v>1.6177999999999999</v>
      </c>
      <c r="I1542" s="158">
        <v>2.6331000000000002</v>
      </c>
      <c r="J1542" s="158">
        <v>10.124000000000001</v>
      </c>
      <c r="K1542" s="158">
        <v>0.8458</v>
      </c>
      <c r="L1542" s="158">
        <v>-2.6871</v>
      </c>
      <c r="M1542" s="158">
        <v>0.40429999999999999</v>
      </c>
      <c r="N1542" s="158">
        <v>7.5098000000000003</v>
      </c>
      <c r="O1542" s="158">
        <v>35.910600000000002</v>
      </c>
      <c r="P1542" s="158">
        <v>22.446200000000001</v>
      </c>
      <c r="Q1542" s="158">
        <v>20.337700000000002</v>
      </c>
      <c r="R1542" s="158">
        <v>43.653399999999998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44777</v>
      </c>
      <c r="E1545" s="158">
        <v>234.48159999999999</v>
      </c>
      <c r="F1545" s="158">
        <v>-6.93E-2</v>
      </c>
      <c r="G1545" s="158">
        <v>-2.9700000000000001E-2</v>
      </c>
      <c r="H1545" s="158">
        <v>2.4561000000000002</v>
      </c>
      <c r="I1545" s="158">
        <v>4.0166000000000004</v>
      </c>
      <c r="J1545" s="158">
        <v>10.2927</v>
      </c>
      <c r="K1545" s="158">
        <v>3.7584</v>
      </c>
      <c r="L1545" s="158">
        <v>-3.7549999999999999</v>
      </c>
      <c r="M1545" s="158">
        <v>-2.4660000000000002</v>
      </c>
      <c r="N1545" s="158">
        <v>8.2005999999999997</v>
      </c>
      <c r="O1545" s="158">
        <v>21.159199999999998</v>
      </c>
      <c r="P1545" s="158">
        <v>11.8758</v>
      </c>
      <c r="Q1545" s="158">
        <v>15.579499999999999</v>
      </c>
      <c r="R1545" s="158">
        <v>32.604399999999998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44777</v>
      </c>
      <c r="E1546" s="158">
        <v>252.64330000000001</v>
      </c>
      <c r="F1546" s="158">
        <v>-6.6100000000000006E-2</v>
      </c>
      <c r="G1546" s="158">
        <v>-1.9900000000000001E-2</v>
      </c>
      <c r="H1546" s="158">
        <v>2.4792999999999998</v>
      </c>
      <c r="I1546" s="158">
        <v>4.0637999999999996</v>
      </c>
      <c r="J1546" s="158">
        <v>10.405099999999999</v>
      </c>
      <c r="K1546" s="158">
        <v>4.0789999999999997</v>
      </c>
      <c r="L1546" s="158">
        <v>-3.1732999999999998</v>
      </c>
      <c r="M1546" s="158">
        <v>-1.6531</v>
      </c>
      <c r="N1546" s="158">
        <v>9.2984000000000009</v>
      </c>
      <c r="O1546" s="158">
        <v>22.215399999999999</v>
      </c>
      <c r="P1546" s="158">
        <v>12.889699999999999</v>
      </c>
      <c r="Q1546" s="158">
        <v>16.532</v>
      </c>
      <c r="R1546" s="158">
        <v>33.786900000000003</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-9.9431249999999985E-2</v>
      </c>
      <c r="G1547" s="160">
        <v>-0.15335625</v>
      </c>
      <c r="H1547" s="160">
        <v>2.15884375</v>
      </c>
      <c r="I1547" s="160">
        <v>3.1123937499999998</v>
      </c>
      <c r="J1547" s="160">
        <v>9.6836124999999988</v>
      </c>
      <c r="K1547" s="160">
        <v>3.52029375</v>
      </c>
      <c r="L1547" s="160">
        <v>-2.62984375</v>
      </c>
      <c r="M1547" s="160">
        <v>-3.5946875000000005</v>
      </c>
      <c r="N1547" s="160">
        <v>5.4772749999999997</v>
      </c>
      <c r="O1547" s="160">
        <v>21.871775</v>
      </c>
      <c r="P1547" s="160">
        <v>13.861207142857143</v>
      </c>
      <c r="Q1547" s="160">
        <v>15.486893750000002</v>
      </c>
      <c r="R1547" s="160">
        <v>33.652887499999991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-0.1096</v>
      </c>
      <c r="G1548" s="160">
        <v>-6.9599999999999995E-2</v>
      </c>
      <c r="H1548" s="160">
        <v>2.2573500000000002</v>
      </c>
      <c r="I1548" s="160">
        <v>3.03545</v>
      </c>
      <c r="J1548" s="160">
        <v>9.5460999999999991</v>
      </c>
      <c r="K1548" s="160">
        <v>4.15015</v>
      </c>
      <c r="L1548" s="160">
        <v>-3.2988999999999997</v>
      </c>
      <c r="M1548" s="160">
        <v>-4.09375</v>
      </c>
      <c r="N1548" s="160">
        <v>5.6365999999999996</v>
      </c>
      <c r="O1548" s="160">
        <v>21.18985</v>
      </c>
      <c r="P1548" s="160">
        <v>12.4193</v>
      </c>
      <c r="Q1548" s="160">
        <v>15.481249999999999</v>
      </c>
      <c r="R1548" s="160">
        <v>33.03575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44777</v>
      </c>
      <c r="E1551" s="158">
        <v>1166.5187000000001</v>
      </c>
      <c r="F1551" s="158">
        <v>4.3998999999999997</v>
      </c>
      <c r="G1551" s="158">
        <v>4.4343000000000004</v>
      </c>
      <c r="H1551" s="158">
        <v>4.7026000000000003</v>
      </c>
      <c r="I1551" s="158">
        <v>4.8715000000000002</v>
      </c>
      <c r="J1551" s="158">
        <v>4.7725999999999997</v>
      </c>
      <c r="K1551" s="158">
        <v>4.4714999999999998</v>
      </c>
      <c r="L1551" s="158">
        <v>3.976</v>
      </c>
      <c r="M1551" s="158">
        <v>3.8184</v>
      </c>
      <c r="N1551" s="158">
        <v>3.6659999999999999</v>
      </c>
      <c r="O1551" s="158">
        <v>3.6701999999999999</v>
      </c>
      <c r="P1551" s="158"/>
      <c r="Q1551" s="158">
        <v>4.1826999999999996</v>
      </c>
      <c r="R1551" s="158">
        <v>3.3933</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44777</v>
      </c>
      <c r="E1552" s="158">
        <v>1161.1719000000001</v>
      </c>
      <c r="F1552" s="158">
        <v>4.2975000000000003</v>
      </c>
      <c r="G1552" s="158">
        <v>4.3342000000000001</v>
      </c>
      <c r="H1552" s="158">
        <v>4.6024000000000003</v>
      </c>
      <c r="I1552" s="158">
        <v>4.7712000000000003</v>
      </c>
      <c r="J1552" s="158">
        <v>4.6630000000000003</v>
      </c>
      <c r="K1552" s="158">
        <v>4.3536000000000001</v>
      </c>
      <c r="L1552" s="158">
        <v>3.8553999999999999</v>
      </c>
      <c r="M1552" s="158">
        <v>3.6962000000000002</v>
      </c>
      <c r="N1552" s="158">
        <v>3.5427</v>
      </c>
      <c r="O1552" s="158">
        <v>3.5472000000000001</v>
      </c>
      <c r="P1552" s="158"/>
      <c r="Q1552" s="158">
        <v>4.0553999999999997</v>
      </c>
      <c r="R1552" s="158">
        <v>3.2738999999999998</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44777</v>
      </c>
      <c r="E1553" s="158">
        <v>1140.4050999999999</v>
      </c>
      <c r="F1553" s="158">
        <v>4.4493999999999998</v>
      </c>
      <c r="G1553" s="158">
        <v>4.4729000000000001</v>
      </c>
      <c r="H1553" s="158">
        <v>4.7160000000000002</v>
      </c>
      <c r="I1553" s="158">
        <v>4.9055</v>
      </c>
      <c r="J1553" s="158">
        <v>4.8113000000000001</v>
      </c>
      <c r="K1553" s="158">
        <v>4.5006000000000004</v>
      </c>
      <c r="L1553" s="158">
        <v>4.0027999999999997</v>
      </c>
      <c r="M1553" s="158">
        <v>3.8372000000000002</v>
      </c>
      <c r="N1553" s="158">
        <v>3.6825999999999999</v>
      </c>
      <c r="O1553" s="158">
        <v>3.6814</v>
      </c>
      <c r="P1553" s="158"/>
      <c r="Q1553" s="158">
        <v>3.9496000000000002</v>
      </c>
      <c r="R1553" s="158">
        <v>3.4047000000000001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44777</v>
      </c>
      <c r="E1554" s="158">
        <v>1138.1117999999999</v>
      </c>
      <c r="F1554" s="158">
        <v>4.391</v>
      </c>
      <c r="G1554" s="158">
        <v>4.4135</v>
      </c>
      <c r="H1554" s="158">
        <v>4.6562000000000001</v>
      </c>
      <c r="I1554" s="158">
        <v>4.8452000000000002</v>
      </c>
      <c r="J1554" s="158">
        <v>4.7511000000000001</v>
      </c>
      <c r="K1554" s="158">
        <v>4.4398999999999997</v>
      </c>
      <c r="L1554" s="158">
        <v>3.9416000000000002</v>
      </c>
      <c r="M1554" s="158">
        <v>3.7755000000000001</v>
      </c>
      <c r="N1554" s="158">
        <v>3.6204000000000001</v>
      </c>
      <c r="O1554" s="158">
        <v>3.6246999999999998</v>
      </c>
      <c r="P1554" s="158"/>
      <c r="Q1554" s="158">
        <v>3.8879000000000001</v>
      </c>
      <c r="R1554" s="158">
        <v>3.3456999999999999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44777</v>
      </c>
      <c r="E1555" s="158">
        <v>1092.2379000000001</v>
      </c>
      <c r="F1555" s="158">
        <v>4.5854999999999997</v>
      </c>
      <c r="G1555" s="158">
        <v>4.6155999999999997</v>
      </c>
      <c r="H1555" s="158">
        <v>4.8174999999999999</v>
      </c>
      <c r="I1555" s="158">
        <v>4.9786999999999999</v>
      </c>
      <c r="J1555" s="158">
        <v>4.8646000000000003</v>
      </c>
      <c r="K1555" s="158">
        <v>4.5544000000000002</v>
      </c>
      <c r="L1555" s="158">
        <v>4.0852000000000004</v>
      </c>
      <c r="M1555" s="158">
        <v>3.9417</v>
      </c>
      <c r="N1555" s="158">
        <v>3.7780999999999998</v>
      </c>
      <c r="O1555" s="158"/>
      <c r="P1555" s="158"/>
      <c r="Q1555" s="158">
        <v>3.5609999999999999</v>
      </c>
      <c r="R1555" s="158">
        <v>3.4874000000000001</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44777</v>
      </c>
      <c r="E1556" s="158">
        <v>1090.0605</v>
      </c>
      <c r="F1556" s="158">
        <v>4.5175999999999998</v>
      </c>
      <c r="G1556" s="158">
        <v>4.5556000000000001</v>
      </c>
      <c r="H1556" s="158">
        <v>4.7601000000000004</v>
      </c>
      <c r="I1556" s="158">
        <v>4.931</v>
      </c>
      <c r="J1556" s="158">
        <v>4.8159999999999998</v>
      </c>
      <c r="K1556" s="158">
        <v>4.5107999999999997</v>
      </c>
      <c r="L1556" s="158">
        <v>4.0277000000000003</v>
      </c>
      <c r="M1556" s="158">
        <v>3.8845999999999998</v>
      </c>
      <c r="N1556" s="158">
        <v>3.7155999999999998</v>
      </c>
      <c r="O1556" s="158"/>
      <c r="P1556" s="158"/>
      <c r="Q1556" s="158">
        <v>3.4790999999999999</v>
      </c>
      <c r="R1556" s="158">
        <v>3.41</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44777</v>
      </c>
      <c r="E1557" s="158">
        <v>1132.6994999999999</v>
      </c>
      <c r="F1557" s="158">
        <v>4.4763999999999999</v>
      </c>
      <c r="G1557" s="158">
        <v>4.5763999999999996</v>
      </c>
      <c r="H1557" s="158">
        <v>4.7454000000000001</v>
      </c>
      <c r="I1557" s="158">
        <v>4.9203999999999999</v>
      </c>
      <c r="J1557" s="158">
        <v>4.8240999999999996</v>
      </c>
      <c r="K1557" s="158">
        <v>4.4950999999999999</v>
      </c>
      <c r="L1557" s="158">
        <v>3.9702000000000002</v>
      </c>
      <c r="M1557" s="158">
        <v>3.7968999999999999</v>
      </c>
      <c r="N1557" s="158">
        <v>3.6484000000000001</v>
      </c>
      <c r="O1557" s="158">
        <v>3.6858</v>
      </c>
      <c r="P1557" s="158"/>
      <c r="Q1557" s="158">
        <v>3.8672</v>
      </c>
      <c r="R1557" s="158">
        <v>3.3938000000000001</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44777</v>
      </c>
      <c r="E1558" s="158">
        <v>1130.6132</v>
      </c>
      <c r="F1558" s="158">
        <v>4.4071999999999996</v>
      </c>
      <c r="G1558" s="158">
        <v>4.5019999999999998</v>
      </c>
      <c r="H1558" s="158">
        <v>4.6810999999999998</v>
      </c>
      <c r="I1558" s="158">
        <v>4.8560999999999996</v>
      </c>
      <c r="J1558" s="158">
        <v>4.7609000000000004</v>
      </c>
      <c r="K1558" s="158">
        <v>4.4325000000000001</v>
      </c>
      <c r="L1558" s="158">
        <v>3.9077999999999999</v>
      </c>
      <c r="M1558" s="158">
        <v>3.7343999999999999</v>
      </c>
      <c r="N1558" s="158">
        <v>3.5857000000000001</v>
      </c>
      <c r="O1558" s="158">
        <v>3.6269999999999998</v>
      </c>
      <c r="P1558" s="158"/>
      <c r="Q1558" s="158">
        <v>3.8089</v>
      </c>
      <c r="R1558" s="158">
        <v>3.3319999999999999</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44777</v>
      </c>
      <c r="E1561" s="158">
        <v>1116.5227</v>
      </c>
      <c r="F1561" s="158">
        <v>4.3974000000000002</v>
      </c>
      <c r="G1561" s="158">
        <v>4.4071999999999996</v>
      </c>
      <c r="H1561" s="158">
        <v>4.6368999999999998</v>
      </c>
      <c r="I1561" s="158">
        <v>4.8342999999999998</v>
      </c>
      <c r="J1561" s="158">
        <v>4.734</v>
      </c>
      <c r="K1561" s="158">
        <v>4.4409000000000001</v>
      </c>
      <c r="L1561" s="158">
        <v>3.9628999999999999</v>
      </c>
      <c r="M1561" s="158">
        <v>3.7911999999999999</v>
      </c>
      <c r="N1561" s="158">
        <v>3.6379999999999999</v>
      </c>
      <c r="O1561" s="158">
        <v>3.6741000000000001</v>
      </c>
      <c r="P1561" s="158"/>
      <c r="Q1561" s="158">
        <v>3.6943000000000001</v>
      </c>
      <c r="R1561" s="158">
        <v>3.3654999999999999</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44777</v>
      </c>
      <c r="E1562" s="158">
        <v>1115.768</v>
      </c>
      <c r="F1562" s="158">
        <v>4.3906000000000001</v>
      </c>
      <c r="G1562" s="158">
        <v>4.3982000000000001</v>
      </c>
      <c r="H1562" s="158">
        <v>4.6264000000000003</v>
      </c>
      <c r="I1562" s="158">
        <v>4.8242000000000003</v>
      </c>
      <c r="J1562" s="158">
        <v>4.7240000000000002</v>
      </c>
      <c r="K1562" s="158">
        <v>4.4306999999999999</v>
      </c>
      <c r="L1562" s="158">
        <v>3.9525999999999999</v>
      </c>
      <c r="M1562" s="158">
        <v>3.7806000000000002</v>
      </c>
      <c r="N1562" s="158">
        <v>3.6248</v>
      </c>
      <c r="O1562" s="158">
        <v>3.6515</v>
      </c>
      <c r="P1562" s="158"/>
      <c r="Q1562" s="158">
        <v>3.6711999999999998</v>
      </c>
      <c r="R1562" s="158">
        <v>3.3496000000000001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44777</v>
      </c>
      <c r="E1563" s="158">
        <v>1155.08</v>
      </c>
      <c r="F1563" s="158">
        <v>4.4466000000000001</v>
      </c>
      <c r="G1563" s="158">
        <v>4.4709000000000003</v>
      </c>
      <c r="H1563" s="158">
        <v>4.7405999999999997</v>
      </c>
      <c r="I1563" s="158">
        <v>4.9170999999999996</v>
      </c>
      <c r="J1563" s="158">
        <v>4.7922000000000002</v>
      </c>
      <c r="K1563" s="158">
        <v>4.4774000000000003</v>
      </c>
      <c r="L1563" s="158">
        <v>3.9828000000000001</v>
      </c>
      <c r="M1563" s="158">
        <v>3.8147000000000002</v>
      </c>
      <c r="N1563" s="158">
        <v>3.6671999999999998</v>
      </c>
      <c r="O1563" s="158">
        <v>3.7198000000000002</v>
      </c>
      <c r="P1563" s="158"/>
      <c r="Q1563" s="158">
        <v>4.1159999999999997</v>
      </c>
      <c r="R1563" s="158">
        <v>3.3908</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44777</v>
      </c>
      <c r="E1564" s="158">
        <v>1151.6024</v>
      </c>
      <c r="F1564" s="158">
        <v>4.3648999999999996</v>
      </c>
      <c r="G1564" s="158">
        <v>4.3913000000000002</v>
      </c>
      <c r="H1564" s="158">
        <v>4.6605999999999996</v>
      </c>
      <c r="I1564" s="158">
        <v>4.8368000000000002</v>
      </c>
      <c r="J1564" s="158">
        <v>4.7118000000000002</v>
      </c>
      <c r="K1564" s="158">
        <v>4.3964999999999996</v>
      </c>
      <c r="L1564" s="158">
        <v>3.8982000000000001</v>
      </c>
      <c r="M1564" s="158">
        <v>3.7303999999999999</v>
      </c>
      <c r="N1564" s="158">
        <v>3.5844999999999998</v>
      </c>
      <c r="O1564" s="158">
        <v>3.6354000000000002</v>
      </c>
      <c r="P1564" s="158"/>
      <c r="Q1564" s="158">
        <v>4.0282</v>
      </c>
      <c r="R1564" s="158">
        <v>3.3106</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44777</v>
      </c>
      <c r="E1565" s="158">
        <v>1117.9355</v>
      </c>
      <c r="F1565" s="158">
        <v>4.3624999999999998</v>
      </c>
      <c r="G1565" s="158">
        <v>4.3559000000000001</v>
      </c>
      <c r="H1565" s="158">
        <v>4.5533999999999999</v>
      </c>
      <c r="I1565" s="158">
        <v>4.7702</v>
      </c>
      <c r="J1565" s="158">
        <v>4.7534000000000001</v>
      </c>
      <c r="K1565" s="158">
        <v>4.4006999999999996</v>
      </c>
      <c r="L1565" s="158">
        <v>3.8959999999999999</v>
      </c>
      <c r="M1565" s="158">
        <v>3.7349000000000001</v>
      </c>
      <c r="N1565" s="158">
        <v>3.5895999999999999</v>
      </c>
      <c r="O1565" s="158">
        <v>3.72</v>
      </c>
      <c r="P1565" s="158"/>
      <c r="Q1565" s="158">
        <v>3.7389999999999999</v>
      </c>
      <c r="R1565" s="158">
        <v>3.3653</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44777</v>
      </c>
      <c r="E1566" s="158">
        <v>1115.9177999999999</v>
      </c>
      <c r="F1566" s="158">
        <v>4.3114999999999997</v>
      </c>
      <c r="G1566" s="158">
        <v>4.306</v>
      </c>
      <c r="H1566" s="158">
        <v>4.5035999999999996</v>
      </c>
      <c r="I1566" s="158">
        <v>4.7203999999999997</v>
      </c>
      <c r="J1566" s="158">
        <v>4.7031999999999998</v>
      </c>
      <c r="K1566" s="158">
        <v>4.3501000000000003</v>
      </c>
      <c r="L1566" s="158">
        <v>3.8450000000000002</v>
      </c>
      <c r="M1566" s="158">
        <v>3.6835</v>
      </c>
      <c r="N1566" s="158">
        <v>3.5377999999999998</v>
      </c>
      <c r="O1566" s="158">
        <v>3.6585999999999999</v>
      </c>
      <c r="P1566" s="158"/>
      <c r="Q1566" s="158">
        <v>3.6772999999999998</v>
      </c>
      <c r="R1566" s="158">
        <v>3.3136000000000001</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44777</v>
      </c>
      <c r="E1567" s="158">
        <v>1124.3268</v>
      </c>
      <c r="F1567" s="158">
        <v>4.3150000000000004</v>
      </c>
      <c r="G1567" s="158">
        <v>4.3137999999999996</v>
      </c>
      <c r="H1567" s="158">
        <v>4.5582000000000003</v>
      </c>
      <c r="I1567" s="158">
        <v>4.7545999999999999</v>
      </c>
      <c r="J1567" s="158">
        <v>4.6642999999999999</v>
      </c>
      <c r="K1567" s="158">
        <v>4.3673999999999999</v>
      </c>
      <c r="L1567" s="158">
        <v>3.8730000000000002</v>
      </c>
      <c r="M1567" s="158">
        <v>3.7010000000000001</v>
      </c>
      <c r="N1567" s="158">
        <v>3.5535000000000001</v>
      </c>
      <c r="O1567" s="158">
        <v>3.5198</v>
      </c>
      <c r="P1567" s="158"/>
      <c r="Q1567" s="158">
        <v>3.6785999999999999</v>
      </c>
      <c r="R1567" s="158">
        <v>3.2774999999999999</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44777</v>
      </c>
      <c r="E1568" s="158">
        <v>1126.3272999999999</v>
      </c>
      <c r="F1568" s="158">
        <v>4.3624000000000001</v>
      </c>
      <c r="G1568" s="158">
        <v>4.3634000000000004</v>
      </c>
      <c r="H1568" s="158">
        <v>4.6081000000000003</v>
      </c>
      <c r="I1568" s="158">
        <v>4.8047000000000004</v>
      </c>
      <c r="J1568" s="158">
        <v>4.7145999999999999</v>
      </c>
      <c r="K1568" s="158">
        <v>4.4180000000000001</v>
      </c>
      <c r="L1568" s="158">
        <v>3.9239000000000002</v>
      </c>
      <c r="M1568" s="158">
        <v>3.7524000000000002</v>
      </c>
      <c r="N1568" s="158">
        <v>3.6053999999999999</v>
      </c>
      <c r="O1568" s="158">
        <v>3.5764</v>
      </c>
      <c r="P1568" s="158"/>
      <c r="Q1568" s="158">
        <v>3.7353999999999998</v>
      </c>
      <c r="R1568" s="158">
        <v>3.3294999999999999</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44777</v>
      </c>
      <c r="E1569" s="158">
        <v>3180.3042</v>
      </c>
      <c r="F1569" s="158">
        <v>4.2801999999999998</v>
      </c>
      <c r="G1569" s="158">
        <v>4.3129999999999997</v>
      </c>
      <c r="H1569" s="158">
        <v>4.5298999999999996</v>
      </c>
      <c r="I1569" s="158">
        <v>4.8501000000000003</v>
      </c>
      <c r="J1569" s="158">
        <v>4.6798000000000002</v>
      </c>
      <c r="K1569" s="158">
        <v>4.3314000000000004</v>
      </c>
      <c r="L1569" s="158">
        <v>3.8254999999999999</v>
      </c>
      <c r="M1569" s="158">
        <v>3.6617999999999999</v>
      </c>
      <c r="N1569" s="158">
        <v>3.5150999999999999</v>
      </c>
      <c r="O1569" s="158">
        <v>3.5196000000000001</v>
      </c>
      <c r="P1569" s="158">
        <v>4.5103999999999997</v>
      </c>
      <c r="Q1569" s="158">
        <v>5.8048999999999999</v>
      </c>
      <c r="R1569" s="158">
        <v>3.2458999999999998</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44777</v>
      </c>
      <c r="E1570" s="158">
        <v>3203.1913</v>
      </c>
      <c r="F1570" s="158">
        <v>4.3807</v>
      </c>
      <c r="G1570" s="158">
        <v>4.4132999999999996</v>
      </c>
      <c r="H1570" s="158">
        <v>4.6300999999999997</v>
      </c>
      <c r="I1570" s="158">
        <v>4.9503000000000004</v>
      </c>
      <c r="J1570" s="158">
        <v>4.7803000000000004</v>
      </c>
      <c r="K1570" s="158">
        <v>4.4337999999999997</v>
      </c>
      <c r="L1570" s="158">
        <v>3.9281999999999999</v>
      </c>
      <c r="M1570" s="158">
        <v>3.7650999999999999</v>
      </c>
      <c r="N1570" s="158">
        <v>3.6190000000000002</v>
      </c>
      <c r="O1570" s="158">
        <v>3.6236999999999999</v>
      </c>
      <c r="P1570" s="158">
        <v>4.6040000000000001</v>
      </c>
      <c r="Q1570" s="158">
        <v>5.9198000000000004</v>
      </c>
      <c r="R1570" s="158">
        <v>3.3494999999999999</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44777</v>
      </c>
      <c r="E1571" s="158">
        <v>1128.4083000000001</v>
      </c>
      <c r="F1571" s="158">
        <v>4.4417</v>
      </c>
      <c r="G1571" s="158">
        <v>4.4503000000000004</v>
      </c>
      <c r="H1571" s="158">
        <v>4.7652999999999999</v>
      </c>
      <c r="I1571" s="158">
        <v>4.9229000000000003</v>
      </c>
      <c r="J1571" s="158">
        <v>4.8098999999999998</v>
      </c>
      <c r="K1571" s="158">
        <v>4.4797000000000002</v>
      </c>
      <c r="L1571" s="158">
        <v>3.9998999999999998</v>
      </c>
      <c r="M1571" s="158">
        <v>3.8452000000000002</v>
      </c>
      <c r="N1571" s="158">
        <v>3.7039</v>
      </c>
      <c r="O1571" s="158">
        <v>3.7077</v>
      </c>
      <c r="P1571" s="158"/>
      <c r="Q1571" s="158">
        <v>3.8355000000000001</v>
      </c>
      <c r="R1571" s="158">
        <v>3.4350000000000001</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44777</v>
      </c>
      <c r="E1572" s="158">
        <v>1122.9813999999999</v>
      </c>
      <c r="F1572" s="158">
        <v>4.2908999999999997</v>
      </c>
      <c r="G1572" s="158">
        <v>4.3006000000000002</v>
      </c>
      <c r="H1572" s="158">
        <v>4.6143999999999998</v>
      </c>
      <c r="I1572" s="158">
        <v>4.7725</v>
      </c>
      <c r="J1572" s="158">
        <v>4.6592000000000002</v>
      </c>
      <c r="K1572" s="158">
        <v>4.3280000000000003</v>
      </c>
      <c r="L1572" s="158">
        <v>3.847</v>
      </c>
      <c r="M1572" s="158">
        <v>3.6909000000000001</v>
      </c>
      <c r="N1572" s="158">
        <v>3.5484</v>
      </c>
      <c r="O1572" s="158">
        <v>3.5518999999999998</v>
      </c>
      <c r="P1572" s="158"/>
      <c r="Q1572" s="158">
        <v>3.6796000000000002</v>
      </c>
      <c r="R1572" s="158">
        <v>3.2799</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44777</v>
      </c>
      <c r="E1573" s="158">
        <v>115.8522</v>
      </c>
      <c r="F1573" s="158">
        <v>4.3167999999999997</v>
      </c>
      <c r="G1573" s="158">
        <v>4.3704000000000001</v>
      </c>
      <c r="H1573" s="158">
        <v>4.6039000000000003</v>
      </c>
      <c r="I1573" s="158">
        <v>4.7840999999999996</v>
      </c>
      <c r="J1573" s="158">
        <v>4.6741999999999999</v>
      </c>
      <c r="K1573" s="158">
        <v>4.3627000000000002</v>
      </c>
      <c r="L1573" s="158">
        <v>3.8715000000000002</v>
      </c>
      <c r="M1573" s="158">
        <v>3.6947999999999999</v>
      </c>
      <c r="N1573" s="158">
        <v>3.5419999999999998</v>
      </c>
      <c r="O1573" s="158">
        <v>3.5379</v>
      </c>
      <c r="P1573" s="158"/>
      <c r="Q1573" s="158">
        <v>4.0297999999999998</v>
      </c>
      <c r="R1573" s="158">
        <v>3.2669000000000001</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44777</v>
      </c>
      <c r="E1574" s="158">
        <v>116.2786</v>
      </c>
      <c r="F1574" s="158">
        <v>4.4264999999999999</v>
      </c>
      <c r="G1574" s="158">
        <v>4.4695</v>
      </c>
      <c r="H1574" s="158">
        <v>4.6993</v>
      </c>
      <c r="I1574" s="158">
        <v>4.8746</v>
      </c>
      <c r="J1574" s="158">
        <v>4.7652000000000001</v>
      </c>
      <c r="K1574" s="158">
        <v>4.4539999999999997</v>
      </c>
      <c r="L1574" s="158">
        <v>3.9634</v>
      </c>
      <c r="M1574" s="158">
        <v>3.7907999999999999</v>
      </c>
      <c r="N1574" s="158">
        <v>3.6404999999999998</v>
      </c>
      <c r="O1574" s="158">
        <v>3.6398000000000001</v>
      </c>
      <c r="P1574" s="158"/>
      <c r="Q1574" s="158">
        <v>4.1325000000000003</v>
      </c>
      <c r="R1574" s="158">
        <v>3.3677999999999999</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44777</v>
      </c>
      <c r="E1575" s="158">
        <v>1150.3372999999999</v>
      </c>
      <c r="F1575" s="158">
        <v>4.4204999999999997</v>
      </c>
      <c r="G1575" s="158">
        <v>4.43</v>
      </c>
      <c r="H1575" s="158">
        <v>4.6425999999999998</v>
      </c>
      <c r="I1575" s="158">
        <v>4.8639000000000001</v>
      </c>
      <c r="J1575" s="158">
        <v>4.7622999999999998</v>
      </c>
      <c r="K1575" s="158">
        <v>4.4673999999999996</v>
      </c>
      <c r="L1575" s="158">
        <v>3.9704999999999999</v>
      </c>
      <c r="M1575" s="158">
        <v>3.8020999999999998</v>
      </c>
      <c r="N1575" s="158">
        <v>3.6493000000000002</v>
      </c>
      <c r="O1575" s="158">
        <v>3.6478999999999999</v>
      </c>
      <c r="P1575" s="158"/>
      <c r="Q1575" s="158">
        <v>4.0296000000000003</v>
      </c>
      <c r="R1575" s="158">
        <v>3.3715000000000002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44777</v>
      </c>
      <c r="E1576" s="158">
        <v>1145.6510000000001</v>
      </c>
      <c r="F1576" s="158">
        <v>4.3207000000000004</v>
      </c>
      <c r="G1576" s="158">
        <v>4.3291000000000004</v>
      </c>
      <c r="H1576" s="158">
        <v>4.5420999999999996</v>
      </c>
      <c r="I1576" s="158">
        <v>4.7634999999999996</v>
      </c>
      <c r="J1576" s="158">
        <v>4.6616</v>
      </c>
      <c r="K1576" s="158">
        <v>4.3643999999999998</v>
      </c>
      <c r="L1576" s="158">
        <v>3.8658999999999999</v>
      </c>
      <c r="M1576" s="158">
        <v>3.6974</v>
      </c>
      <c r="N1576" s="158">
        <v>3.5440999999999998</v>
      </c>
      <c r="O1576" s="158">
        <v>3.5276999999999998</v>
      </c>
      <c r="P1576" s="158"/>
      <c r="Q1576" s="158">
        <v>3.9098999999999999</v>
      </c>
      <c r="R1576" s="158">
        <v>3.2603</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44777</v>
      </c>
      <c r="E1577" s="158">
        <v>1117.0625</v>
      </c>
      <c r="F1577" s="158">
        <v>4.2842000000000002</v>
      </c>
      <c r="G1577" s="158">
        <v>4.2775999999999996</v>
      </c>
      <c r="H1577" s="158">
        <v>4.4886999999999997</v>
      </c>
      <c r="I1577" s="158">
        <v>4.7320000000000002</v>
      </c>
      <c r="J1577" s="158">
        <v>4.6180000000000003</v>
      </c>
      <c r="K1577" s="158">
        <v>4.3963000000000001</v>
      </c>
      <c r="L1577" s="158">
        <v>3.8706999999999998</v>
      </c>
      <c r="M1577" s="158">
        <v>3.7075</v>
      </c>
      <c r="N1577" s="158">
        <v>3.5615999999999999</v>
      </c>
      <c r="O1577" s="158">
        <v>3.5893999999999999</v>
      </c>
      <c r="P1577" s="158"/>
      <c r="Q1577" s="158">
        <v>3.6636000000000002</v>
      </c>
      <c r="R1577" s="158">
        <v>3.3012999999999999</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44777</v>
      </c>
      <c r="E1578" s="158">
        <v>1113.6183000000001</v>
      </c>
      <c r="F1578" s="158">
        <v>4.1859999999999999</v>
      </c>
      <c r="G1578" s="158">
        <v>4.1782000000000004</v>
      </c>
      <c r="H1578" s="158">
        <v>4.3887</v>
      </c>
      <c r="I1578" s="158">
        <v>4.6317000000000004</v>
      </c>
      <c r="J1578" s="158">
        <v>4.5164999999999997</v>
      </c>
      <c r="K1578" s="158">
        <v>4.2937000000000003</v>
      </c>
      <c r="L1578" s="158">
        <v>3.7681</v>
      </c>
      <c r="M1578" s="158">
        <v>3.6046</v>
      </c>
      <c r="N1578" s="158">
        <v>3.4584000000000001</v>
      </c>
      <c r="O1578" s="158">
        <v>3.4857</v>
      </c>
      <c r="P1578" s="158"/>
      <c r="Q1578" s="158">
        <v>3.5596000000000001</v>
      </c>
      <c r="R1578" s="158">
        <v>3.198</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44777</v>
      </c>
      <c r="E1579" s="158">
        <v>1090.0824</v>
      </c>
      <c r="F1579" s="158">
        <v>4.3936000000000002</v>
      </c>
      <c r="G1579" s="158">
        <v>4.4013999999999998</v>
      </c>
      <c r="H1579" s="158">
        <v>4.6387</v>
      </c>
      <c r="I1579" s="158">
        <v>4.8436000000000003</v>
      </c>
      <c r="J1579" s="158">
        <v>4.7449000000000003</v>
      </c>
      <c r="K1579" s="158">
        <v>4.4634999999999998</v>
      </c>
      <c r="L1579" s="158">
        <v>3.9577</v>
      </c>
      <c r="M1579" s="158">
        <v>3.7959999999999998</v>
      </c>
      <c r="N1579" s="158">
        <v>3.645</v>
      </c>
      <c r="O1579" s="158"/>
      <c r="P1579" s="158"/>
      <c r="Q1579" s="158">
        <v>3.4096000000000002</v>
      </c>
      <c r="R1579" s="158">
        <v>3.3652000000000002</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44777</v>
      </c>
      <c r="E1580" s="158">
        <v>1088.3942999999999</v>
      </c>
      <c r="F1580" s="158">
        <v>4.3333000000000004</v>
      </c>
      <c r="G1580" s="158">
        <v>4.3411</v>
      </c>
      <c r="H1580" s="158">
        <v>4.5788000000000002</v>
      </c>
      <c r="I1580" s="158">
        <v>4.7835000000000001</v>
      </c>
      <c r="J1580" s="158">
        <v>4.6845999999999997</v>
      </c>
      <c r="K1580" s="158">
        <v>4.4025999999999996</v>
      </c>
      <c r="L1580" s="158">
        <v>3.8961000000000001</v>
      </c>
      <c r="M1580" s="158">
        <v>3.734</v>
      </c>
      <c r="N1580" s="158">
        <v>3.5825999999999998</v>
      </c>
      <c r="O1580" s="158"/>
      <c r="P1580" s="158"/>
      <c r="Q1580" s="158">
        <v>3.3473000000000002</v>
      </c>
      <c r="R1580" s="158">
        <v>3.3029999999999999</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44777</v>
      </c>
      <c r="E1581" s="158">
        <v>1099.9876999999999</v>
      </c>
      <c r="F1581" s="158">
        <v>4.2709999999999999</v>
      </c>
      <c r="G1581" s="158">
        <v>4.2808999999999999</v>
      </c>
      <c r="H1581" s="158">
        <v>4.5053000000000001</v>
      </c>
      <c r="I1581" s="158">
        <v>4.7171000000000003</v>
      </c>
      <c r="J1581" s="158">
        <v>4.6574</v>
      </c>
      <c r="K1581" s="158">
        <v>4.3476999999999997</v>
      </c>
      <c r="L1581" s="158">
        <v>3.9026999999999998</v>
      </c>
      <c r="M1581" s="158">
        <v>3.7404000000000002</v>
      </c>
      <c r="N1581" s="158">
        <v>3.5911</v>
      </c>
      <c r="O1581" s="158"/>
      <c r="P1581" s="158"/>
      <c r="Q1581" s="158">
        <v>3.4864000000000002</v>
      </c>
      <c r="R1581" s="158">
        <v>3.3159000000000001</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44777</v>
      </c>
      <c r="E1582" s="158">
        <v>1096.8262999999999</v>
      </c>
      <c r="F1582" s="158">
        <v>4.1702000000000004</v>
      </c>
      <c r="G1582" s="158">
        <v>4.18</v>
      </c>
      <c r="H1582" s="158">
        <v>4.4048999999999996</v>
      </c>
      <c r="I1582" s="158">
        <v>4.6169000000000002</v>
      </c>
      <c r="J1582" s="158">
        <v>4.5570000000000004</v>
      </c>
      <c r="K1582" s="158">
        <v>4.2064000000000004</v>
      </c>
      <c r="L1582" s="158">
        <v>3.7805</v>
      </c>
      <c r="M1582" s="158">
        <v>3.6240999999999999</v>
      </c>
      <c r="N1582" s="158">
        <v>3.4773000000000001</v>
      </c>
      <c r="O1582" s="158"/>
      <c r="P1582" s="158"/>
      <c r="Q1582" s="158">
        <v>3.3794</v>
      </c>
      <c r="R1582" s="158">
        <v>3.2075</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44777</v>
      </c>
      <c r="E1583" s="158">
        <v>1096.1769999999999</v>
      </c>
      <c r="F1583" s="158">
        <v>4.3692000000000002</v>
      </c>
      <c r="G1583" s="158">
        <v>4.4001999999999999</v>
      </c>
      <c r="H1583" s="158">
        <v>4.6082000000000001</v>
      </c>
      <c r="I1583" s="158">
        <v>4.8304</v>
      </c>
      <c r="J1583" s="158">
        <v>4.7689000000000004</v>
      </c>
      <c r="K1583" s="158">
        <v>4.4433999999999996</v>
      </c>
      <c r="L1583" s="158">
        <v>3.9472</v>
      </c>
      <c r="M1583" s="158">
        <v>3.7982</v>
      </c>
      <c r="N1583" s="158">
        <v>3.6539999999999999</v>
      </c>
      <c r="O1583" s="158"/>
      <c r="P1583" s="158"/>
      <c r="Q1583" s="158">
        <v>3.4975000000000001</v>
      </c>
      <c r="R1583" s="158">
        <v>3.3950999999999998</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44777</v>
      </c>
      <c r="E1584" s="158">
        <v>1094.1434999999999</v>
      </c>
      <c r="F1584" s="158">
        <v>4.2972000000000001</v>
      </c>
      <c r="G1584" s="158">
        <v>4.3293999999999997</v>
      </c>
      <c r="H1584" s="158">
        <v>4.5380000000000003</v>
      </c>
      <c r="I1584" s="158">
        <v>4.7605000000000004</v>
      </c>
      <c r="J1584" s="158">
        <v>4.6988000000000003</v>
      </c>
      <c r="K1584" s="158">
        <v>4.3731</v>
      </c>
      <c r="L1584" s="158">
        <v>3.8757999999999999</v>
      </c>
      <c r="M1584" s="158">
        <v>3.7267000000000001</v>
      </c>
      <c r="N1584" s="158">
        <v>3.5817000000000001</v>
      </c>
      <c r="O1584" s="158"/>
      <c r="P1584" s="158"/>
      <c r="Q1584" s="158">
        <v>3.4255</v>
      </c>
      <c r="R1584" s="158">
        <v>3.323</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44777</v>
      </c>
      <c r="E1585" s="158">
        <v>1150.4255000000001</v>
      </c>
      <c r="F1585" s="158">
        <v>4.4105999999999996</v>
      </c>
      <c r="G1585" s="158">
        <v>4.5006000000000004</v>
      </c>
      <c r="H1585" s="158">
        <v>4.7285000000000004</v>
      </c>
      <c r="I1585" s="158">
        <v>4.9038000000000004</v>
      </c>
      <c r="J1585" s="158">
        <v>4.7930000000000001</v>
      </c>
      <c r="K1585" s="158">
        <v>4.4752999999999998</v>
      </c>
      <c r="L1585" s="158">
        <v>3.9817999999999998</v>
      </c>
      <c r="M1585" s="158">
        <v>3.8105000000000002</v>
      </c>
      <c r="N1585" s="158">
        <v>3.6553</v>
      </c>
      <c r="O1585" s="158">
        <v>3.6473</v>
      </c>
      <c r="P1585" s="158"/>
      <c r="Q1585" s="158">
        <v>4.0224000000000002</v>
      </c>
      <c r="R1585" s="158">
        <v>3.3742000000000001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44777</v>
      </c>
      <c r="E1586" s="158">
        <v>1146.9474</v>
      </c>
      <c r="F1586" s="158">
        <v>4.2903000000000002</v>
      </c>
      <c r="G1586" s="158">
        <v>4.3815999999999997</v>
      </c>
      <c r="H1586" s="158">
        <v>4.6085000000000003</v>
      </c>
      <c r="I1586" s="158">
        <v>4.7836999999999996</v>
      </c>
      <c r="J1586" s="158">
        <v>4.6726000000000001</v>
      </c>
      <c r="K1586" s="158">
        <v>4.3540000000000001</v>
      </c>
      <c r="L1586" s="158">
        <v>3.8626999999999998</v>
      </c>
      <c r="M1586" s="158">
        <v>3.6962000000000002</v>
      </c>
      <c r="N1586" s="158">
        <v>3.5430000000000001</v>
      </c>
      <c r="O1586" s="158">
        <v>3.5526</v>
      </c>
      <c r="P1586" s="158"/>
      <c r="Q1586" s="158">
        <v>3.9338000000000002</v>
      </c>
      <c r="R1586" s="158">
        <v>3.2665000000000002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44777</v>
      </c>
      <c r="E1587" s="158">
        <v>2804.1595000000002</v>
      </c>
      <c r="F1587" s="158">
        <v>4.4717000000000002</v>
      </c>
      <c r="G1587" s="158">
        <v>4.5357000000000003</v>
      </c>
      <c r="H1587" s="158">
        <v>4.7382</v>
      </c>
      <c r="I1587" s="158">
        <v>4.8802000000000003</v>
      </c>
      <c r="J1587" s="158">
        <v>4.7607999999999997</v>
      </c>
      <c r="K1587" s="158">
        <v>4.4413999999999998</v>
      </c>
      <c r="L1587" s="158">
        <v>3.9489999999999998</v>
      </c>
      <c r="M1587" s="158">
        <v>3.7906</v>
      </c>
      <c r="N1587" s="158">
        <v>3.6454</v>
      </c>
      <c r="O1587" s="158">
        <v>3.6652999999999998</v>
      </c>
      <c r="P1587" s="158">
        <v>4.6951999999999998</v>
      </c>
      <c r="Q1587" s="158">
        <v>6.2847999999999997</v>
      </c>
      <c r="R1587" s="158">
        <v>3.3784000000000001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44777</v>
      </c>
      <c r="E1588" s="158">
        <v>2667.2471666666702</v>
      </c>
      <c r="F1588" s="158">
        <v>4.3704000000000001</v>
      </c>
      <c r="G1588" s="158">
        <v>4.4353999999999996</v>
      </c>
      <c r="H1588" s="158">
        <v>4.6379999999999999</v>
      </c>
      <c r="I1588" s="158">
        <v>4.7798999999999996</v>
      </c>
      <c r="J1588" s="158">
        <v>4.6603000000000003</v>
      </c>
      <c r="K1588" s="158">
        <v>4.3402000000000003</v>
      </c>
      <c r="L1588" s="158">
        <v>3.8694000000000002</v>
      </c>
      <c r="M1588" s="158">
        <v>3.7027000000000001</v>
      </c>
      <c r="N1588" s="158">
        <v>3.5531000000000001</v>
      </c>
      <c r="O1588" s="158">
        <v>3.4184000000000001</v>
      </c>
      <c r="P1588" s="158">
        <v>4.2228000000000003</v>
      </c>
      <c r="Q1588" s="158">
        <v>6.4497999999999998</v>
      </c>
      <c r="R1588" s="158">
        <v>3.28</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44777</v>
      </c>
      <c r="E1589" s="158">
        <v>1118.1516999999999</v>
      </c>
      <c r="F1589" s="158">
        <v>4.4268999999999998</v>
      </c>
      <c r="G1589" s="158">
        <v>4.4127999999999998</v>
      </c>
      <c r="H1589" s="158">
        <v>4.6067999999999998</v>
      </c>
      <c r="I1589" s="158">
        <v>4.8624000000000001</v>
      </c>
      <c r="J1589" s="158">
        <v>4.8992000000000004</v>
      </c>
      <c r="K1589" s="158">
        <v>4.5284000000000004</v>
      </c>
      <c r="L1589" s="158">
        <v>4.0121000000000002</v>
      </c>
      <c r="M1589" s="158">
        <v>3.8448000000000002</v>
      </c>
      <c r="N1589" s="158">
        <v>3.6913</v>
      </c>
      <c r="O1589" s="158">
        <v>3.6816</v>
      </c>
      <c r="P1589" s="158"/>
      <c r="Q1589" s="158">
        <v>3.7115</v>
      </c>
      <c r="R1589" s="158">
        <v>3.4003000000000001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44777</v>
      </c>
      <c r="E1590" s="158">
        <v>1113.7228</v>
      </c>
      <c r="F1590" s="158">
        <v>4.2969999999999997</v>
      </c>
      <c r="G1590" s="158">
        <v>4.2816999999999998</v>
      </c>
      <c r="H1590" s="158">
        <v>4.4763999999999999</v>
      </c>
      <c r="I1590" s="158">
        <v>4.7319000000000004</v>
      </c>
      <c r="J1590" s="158">
        <v>4.7686000000000002</v>
      </c>
      <c r="K1590" s="158">
        <v>4.3971999999999998</v>
      </c>
      <c r="L1590" s="158">
        <v>3.8795999999999999</v>
      </c>
      <c r="M1590" s="158">
        <v>3.7111999999999998</v>
      </c>
      <c r="N1590" s="158">
        <v>3.5566</v>
      </c>
      <c r="O1590" s="158">
        <v>3.5468000000000002</v>
      </c>
      <c r="P1590" s="158"/>
      <c r="Q1590" s="158">
        <v>3.5767000000000002</v>
      </c>
      <c r="R1590" s="158">
        <v>3.2658999999999998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44777</v>
      </c>
      <c r="E1591" s="158">
        <v>1116.5293999999999</v>
      </c>
      <c r="F1591" s="158">
        <v>4.5315000000000003</v>
      </c>
      <c r="G1591" s="158">
        <v>4.5412999999999997</v>
      </c>
      <c r="H1591" s="158">
        <v>4.7636000000000003</v>
      </c>
      <c r="I1591" s="158">
        <v>4.9428000000000001</v>
      </c>
      <c r="J1591" s="158">
        <v>4.8009000000000004</v>
      </c>
      <c r="K1591" s="158">
        <v>4.4873000000000003</v>
      </c>
      <c r="L1591" s="158">
        <v>3.9950000000000001</v>
      </c>
      <c r="M1591" s="158">
        <v>3.8445999999999998</v>
      </c>
      <c r="N1591" s="158">
        <v>3.6991999999999998</v>
      </c>
      <c r="O1591" s="158">
        <v>3.6728000000000001</v>
      </c>
      <c r="P1591" s="158"/>
      <c r="Q1591" s="158">
        <v>3.6978</v>
      </c>
      <c r="R1591" s="158">
        <v>3.4211</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44777</v>
      </c>
      <c r="E1592" s="158">
        <v>1113.0844999999999</v>
      </c>
      <c r="F1592" s="158">
        <v>4.4340000000000002</v>
      </c>
      <c r="G1592" s="158">
        <v>4.4427000000000003</v>
      </c>
      <c r="H1592" s="158">
        <v>4.6638999999999999</v>
      </c>
      <c r="I1592" s="158">
        <v>4.843</v>
      </c>
      <c r="J1592" s="158">
        <v>4.7</v>
      </c>
      <c r="K1592" s="158">
        <v>4.3853999999999997</v>
      </c>
      <c r="L1592" s="158">
        <v>3.8917999999999999</v>
      </c>
      <c r="M1592" s="158">
        <v>3.7406999999999999</v>
      </c>
      <c r="N1592" s="158">
        <v>3.5933000000000002</v>
      </c>
      <c r="O1592" s="158">
        <v>3.5674000000000001</v>
      </c>
      <c r="P1592" s="158"/>
      <c r="Q1592" s="158">
        <v>3.5922999999999998</v>
      </c>
      <c r="R1592" s="158">
        <v>3.3161</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44777</v>
      </c>
      <c r="E1593" s="158">
        <v>1105.4219000000001</v>
      </c>
      <c r="F1593" s="158">
        <v>4.5274999999999999</v>
      </c>
      <c r="G1593" s="158">
        <v>4.5528000000000004</v>
      </c>
      <c r="H1593" s="158">
        <v>4.7836999999999996</v>
      </c>
      <c r="I1593" s="158">
        <v>4.9546999999999999</v>
      </c>
      <c r="J1593" s="158">
        <v>4.8</v>
      </c>
      <c r="K1593" s="158">
        <v>4.4734999999999996</v>
      </c>
      <c r="L1593" s="158">
        <v>3.9971999999999999</v>
      </c>
      <c r="M1593" s="158">
        <v>3.8391999999999999</v>
      </c>
      <c r="N1593" s="158">
        <v>3.6939000000000002</v>
      </c>
      <c r="O1593" s="158"/>
      <c r="P1593" s="158"/>
      <c r="Q1593" s="158">
        <v>3.6371000000000002</v>
      </c>
      <c r="R1593" s="158">
        <v>3.4375</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44777</v>
      </c>
      <c r="E1594" s="158">
        <v>1102.4889000000001</v>
      </c>
      <c r="F1594" s="158">
        <v>4.4336000000000002</v>
      </c>
      <c r="G1594" s="158">
        <v>4.4566999999999997</v>
      </c>
      <c r="H1594" s="158">
        <v>4.6883999999999997</v>
      </c>
      <c r="I1594" s="158">
        <v>4.8593999999999999</v>
      </c>
      <c r="J1594" s="158">
        <v>4.7045000000000003</v>
      </c>
      <c r="K1594" s="158">
        <v>4.3912000000000004</v>
      </c>
      <c r="L1594" s="158">
        <v>3.9129999999999998</v>
      </c>
      <c r="M1594" s="158">
        <v>3.7515000000000001</v>
      </c>
      <c r="N1594" s="158">
        <v>3.6044</v>
      </c>
      <c r="O1594" s="158"/>
      <c r="P1594" s="158"/>
      <c r="Q1594" s="158">
        <v>3.5390000000000001</v>
      </c>
      <c r="R1594" s="158">
        <v>3.3433000000000002</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44777</v>
      </c>
      <c r="E1595" s="158">
        <v>115.7903</v>
      </c>
      <c r="F1595" s="158">
        <v>4.4451999999999998</v>
      </c>
      <c r="G1595" s="158">
        <v>4.4988999999999999</v>
      </c>
      <c r="H1595" s="158">
        <v>4.7416999999999998</v>
      </c>
      <c r="I1595" s="158">
        <v>4.9086999999999996</v>
      </c>
      <c r="J1595" s="158">
        <v>4.7965999999999998</v>
      </c>
      <c r="K1595" s="158">
        <v>4.4782000000000002</v>
      </c>
      <c r="L1595" s="158">
        <v>4.0163000000000002</v>
      </c>
      <c r="M1595" s="158">
        <v>3.8426</v>
      </c>
      <c r="N1595" s="158">
        <v>3.6814</v>
      </c>
      <c r="O1595" s="158">
        <v>3.6867000000000001</v>
      </c>
      <c r="P1595" s="158"/>
      <c r="Q1595" s="158">
        <v>4.1214000000000004</v>
      </c>
      <c r="R1595" s="158">
        <v>3.3913000000000002</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44777</v>
      </c>
      <c r="E1596" s="158">
        <v>115.37730000000001</v>
      </c>
      <c r="F1596" s="158">
        <v>4.3346</v>
      </c>
      <c r="G1596" s="158">
        <v>4.3989000000000003</v>
      </c>
      <c r="H1596" s="158">
        <v>4.6455000000000002</v>
      </c>
      <c r="I1596" s="158">
        <v>4.8174999999999999</v>
      </c>
      <c r="J1596" s="158">
        <v>4.7047999999999996</v>
      </c>
      <c r="K1596" s="158">
        <v>4.3826000000000001</v>
      </c>
      <c r="L1596" s="158">
        <v>3.8952</v>
      </c>
      <c r="M1596" s="158">
        <v>3.7305999999999999</v>
      </c>
      <c r="N1596" s="158">
        <v>3.5733999999999999</v>
      </c>
      <c r="O1596" s="158">
        <v>3.5853000000000002</v>
      </c>
      <c r="P1596" s="158"/>
      <c r="Q1596" s="158">
        <v>4.0189000000000004</v>
      </c>
      <c r="R1596" s="158">
        <v>3.2909999999999999</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44777</v>
      </c>
      <c r="E1597" s="158">
        <v>1113.4052999999999</v>
      </c>
      <c r="F1597" s="158">
        <v>4.7343999999999999</v>
      </c>
      <c r="G1597" s="158">
        <v>4.7575000000000003</v>
      </c>
      <c r="H1597" s="158">
        <v>5.0022000000000002</v>
      </c>
      <c r="I1597" s="158">
        <v>5.173</v>
      </c>
      <c r="J1597" s="158">
        <v>4.9029999999999996</v>
      </c>
      <c r="K1597" s="158">
        <v>4.4790999999999999</v>
      </c>
      <c r="L1597" s="158">
        <v>3.9775</v>
      </c>
      <c r="M1597" s="158">
        <v>3.8201000000000001</v>
      </c>
      <c r="N1597" s="158">
        <v>3.6821000000000002</v>
      </c>
      <c r="O1597" s="158"/>
      <c r="P1597" s="158"/>
      <c r="Q1597" s="158">
        <v>3.7218</v>
      </c>
      <c r="R1597" s="158">
        <v>3.4228999999999998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44777</v>
      </c>
      <c r="E1598" s="158">
        <v>1110.7003999999999</v>
      </c>
      <c r="F1598" s="158">
        <v>4.6736000000000004</v>
      </c>
      <c r="G1598" s="158">
        <v>4.6966999999999999</v>
      </c>
      <c r="H1598" s="158">
        <v>4.9424999999999999</v>
      </c>
      <c r="I1598" s="158">
        <v>5.1130000000000004</v>
      </c>
      <c r="J1598" s="158">
        <v>4.8429000000000002</v>
      </c>
      <c r="K1598" s="158">
        <v>4.4191000000000003</v>
      </c>
      <c r="L1598" s="158">
        <v>3.9165000000000001</v>
      </c>
      <c r="M1598" s="158">
        <v>3.7605</v>
      </c>
      <c r="N1598" s="158">
        <v>3.6240999999999999</v>
      </c>
      <c r="O1598" s="158"/>
      <c r="P1598" s="158"/>
      <c r="Q1598" s="158">
        <v>3.6360000000000001</v>
      </c>
      <c r="R1598" s="158">
        <v>3.3511000000000002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44777</v>
      </c>
      <c r="E1599" s="158">
        <v>3511.6867999999999</v>
      </c>
      <c r="F1599" s="158">
        <v>4.4055</v>
      </c>
      <c r="G1599" s="158">
        <v>4.4348999999999998</v>
      </c>
      <c r="H1599" s="158">
        <v>4.6817000000000002</v>
      </c>
      <c r="I1599" s="158">
        <v>4.8676000000000004</v>
      </c>
      <c r="J1599" s="158">
        <v>4.7567000000000004</v>
      </c>
      <c r="K1599" s="158">
        <v>4.4436</v>
      </c>
      <c r="L1599" s="158">
        <v>3.9525999999999999</v>
      </c>
      <c r="M1599" s="158">
        <v>3.7846000000000002</v>
      </c>
      <c r="N1599" s="158">
        <v>3.6368999999999998</v>
      </c>
      <c r="O1599" s="158">
        <v>3.6436999999999999</v>
      </c>
      <c r="P1599" s="158">
        <v>4.6307999999999998</v>
      </c>
      <c r="Q1599" s="158">
        <v>6.1862000000000004</v>
      </c>
      <c r="R1599" s="158">
        <v>3.3649</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44777</v>
      </c>
      <c r="E1600" s="158">
        <v>3474.1313</v>
      </c>
      <c r="F1600" s="158">
        <v>4.3249000000000004</v>
      </c>
      <c r="G1600" s="158">
        <v>4.3545999999999996</v>
      </c>
      <c r="H1600" s="158">
        <v>4.6016000000000004</v>
      </c>
      <c r="I1600" s="158">
        <v>4.7874999999999996</v>
      </c>
      <c r="J1600" s="158">
        <v>4.6761999999999997</v>
      </c>
      <c r="K1600" s="158">
        <v>4.3624000000000001</v>
      </c>
      <c r="L1600" s="158">
        <v>3.8708999999999998</v>
      </c>
      <c r="M1600" s="158">
        <v>3.7021000000000002</v>
      </c>
      <c r="N1600" s="158">
        <v>3.5545</v>
      </c>
      <c r="O1600" s="158">
        <v>3.5678000000000001</v>
      </c>
      <c r="P1600" s="158">
        <v>4.5544000000000002</v>
      </c>
      <c r="Q1600" s="158">
        <v>6.4667000000000003</v>
      </c>
      <c r="R1600" s="158">
        <v>3.2875999999999999</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44777</v>
      </c>
      <c r="E1601" s="158">
        <v>1146.2492999999999</v>
      </c>
      <c r="F1601" s="158">
        <v>4.3693999999999997</v>
      </c>
      <c r="G1601" s="158">
        <v>4.4225000000000003</v>
      </c>
      <c r="H1601" s="158">
        <v>4.6851000000000003</v>
      </c>
      <c r="I1601" s="158">
        <v>4.8651</v>
      </c>
      <c r="J1601" s="158">
        <v>4.7626999999999997</v>
      </c>
      <c r="K1601" s="158">
        <v>4.4451000000000001</v>
      </c>
      <c r="L1601" s="158">
        <v>3.9436</v>
      </c>
      <c r="M1601" s="158">
        <v>3.7635999999999998</v>
      </c>
      <c r="N1601" s="158">
        <v>3.6154000000000002</v>
      </c>
      <c r="O1601" s="158">
        <v>3.6701999999999999</v>
      </c>
      <c r="P1601" s="158"/>
      <c r="Q1601" s="158">
        <v>4.1234000000000002</v>
      </c>
      <c r="R1601" s="158">
        <v>3.3416000000000001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44777</v>
      </c>
      <c r="E1602" s="158">
        <v>1142.4041</v>
      </c>
      <c r="F1602" s="158">
        <v>4.2499000000000002</v>
      </c>
      <c r="G1602" s="158">
        <v>4.3072999999999997</v>
      </c>
      <c r="H1602" s="158">
        <v>4.5715000000000003</v>
      </c>
      <c r="I1602" s="158">
        <v>4.7514000000000003</v>
      </c>
      <c r="J1602" s="158">
        <v>4.6498999999999997</v>
      </c>
      <c r="K1602" s="158">
        <v>4.4153000000000002</v>
      </c>
      <c r="L1602" s="158">
        <v>3.8849999999999998</v>
      </c>
      <c r="M1602" s="158">
        <v>3.6852</v>
      </c>
      <c r="N1602" s="158">
        <v>3.5268000000000002</v>
      </c>
      <c r="O1602" s="158">
        <v>3.5672999999999999</v>
      </c>
      <c r="P1602" s="158"/>
      <c r="Q1602" s="158">
        <v>4.0198</v>
      </c>
      <c r="R1602" s="158">
        <v>3.2416</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44777</v>
      </c>
      <c r="E1603" s="158">
        <v>1137.8351</v>
      </c>
      <c r="F1603" s="158">
        <v>4.5076000000000001</v>
      </c>
      <c r="G1603" s="158">
        <v>4.5162000000000004</v>
      </c>
      <c r="H1603" s="158">
        <v>4.7175000000000002</v>
      </c>
      <c r="I1603" s="158">
        <v>4.9013999999999998</v>
      </c>
      <c r="J1603" s="158">
        <v>4.7949000000000002</v>
      </c>
      <c r="K1603" s="158">
        <v>4.4683000000000002</v>
      </c>
      <c r="L1603" s="158">
        <v>3.9649999999999999</v>
      </c>
      <c r="M1603" s="158">
        <v>3.7997999999999998</v>
      </c>
      <c r="N1603" s="158">
        <v>3.6463000000000001</v>
      </c>
      <c r="O1603" s="158">
        <v>3.6686999999999999</v>
      </c>
      <c r="P1603" s="158"/>
      <c r="Q1603" s="158">
        <v>3.9087999999999998</v>
      </c>
      <c r="R1603" s="158">
        <v>3.3871000000000002</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44777</v>
      </c>
      <c r="E1604" s="158">
        <v>1133.8116</v>
      </c>
      <c r="F1604" s="158">
        <v>4.3883000000000001</v>
      </c>
      <c r="G1604" s="158">
        <v>4.3948</v>
      </c>
      <c r="H1604" s="158">
        <v>4.6006999999999998</v>
      </c>
      <c r="I1604" s="158">
        <v>4.7858999999999998</v>
      </c>
      <c r="J1604" s="158">
        <v>4.6806999999999999</v>
      </c>
      <c r="K1604" s="158">
        <v>4.3539000000000003</v>
      </c>
      <c r="L1604" s="158">
        <v>3.8538999999999999</v>
      </c>
      <c r="M1604" s="158">
        <v>3.6909999999999998</v>
      </c>
      <c r="N1604" s="158">
        <v>3.5381999999999998</v>
      </c>
      <c r="O1604" s="158">
        <v>3.5592000000000001</v>
      </c>
      <c r="P1604" s="158"/>
      <c r="Q1604" s="158">
        <v>3.7993999999999999</v>
      </c>
      <c r="R1604" s="158">
        <v>3.2761999999999998</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44777</v>
      </c>
      <c r="E1605" s="158">
        <v>1135.6561999999999</v>
      </c>
      <c r="F1605" s="158">
        <v>4.4550999999999998</v>
      </c>
      <c r="G1605" s="158">
        <v>4.4669999999999996</v>
      </c>
      <c r="H1605" s="158">
        <v>4.7339000000000002</v>
      </c>
      <c r="I1605" s="158">
        <v>4.9203000000000001</v>
      </c>
      <c r="J1605" s="158">
        <v>4.7938000000000001</v>
      </c>
      <c r="K1605" s="158">
        <v>4.4451999999999998</v>
      </c>
      <c r="L1605" s="158">
        <v>3.9605000000000001</v>
      </c>
      <c r="M1605" s="158">
        <v>3.8115000000000001</v>
      </c>
      <c r="N1605" s="158">
        <v>3.6604999999999999</v>
      </c>
      <c r="O1605" s="158">
        <v>3.6227999999999998</v>
      </c>
      <c r="P1605" s="158"/>
      <c r="Q1605" s="158">
        <v>3.8549000000000002</v>
      </c>
      <c r="R1605" s="158">
        <v>3.3757999999999999</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44777</v>
      </c>
      <c r="E1606" s="158">
        <v>1131.8986</v>
      </c>
      <c r="F1606" s="158">
        <v>4.3570000000000002</v>
      </c>
      <c r="G1606" s="158">
        <v>4.3677999999999999</v>
      </c>
      <c r="H1606" s="158">
        <v>4.6337999999999999</v>
      </c>
      <c r="I1606" s="158">
        <v>4.8198999999999996</v>
      </c>
      <c r="J1606" s="158">
        <v>4.6938000000000004</v>
      </c>
      <c r="K1606" s="158">
        <v>4.3444000000000003</v>
      </c>
      <c r="L1606" s="158">
        <v>3.8586999999999998</v>
      </c>
      <c r="M1606" s="158">
        <v>3.7088000000000001</v>
      </c>
      <c r="N1606" s="158">
        <v>3.5569999999999999</v>
      </c>
      <c r="O1606" s="158">
        <v>3.5207000000000002</v>
      </c>
      <c r="P1606" s="158"/>
      <c r="Q1606" s="158">
        <v>3.7524999999999999</v>
      </c>
      <c r="R1606" s="158">
        <v>3.2747999999999999</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44777</v>
      </c>
      <c r="E1607" s="158">
        <v>2952.5888</v>
      </c>
      <c r="F1607" s="158">
        <v>4.4397000000000002</v>
      </c>
      <c r="G1607" s="158">
        <v>4.4751000000000003</v>
      </c>
      <c r="H1607" s="158">
        <v>4.6818</v>
      </c>
      <c r="I1607" s="158">
        <v>4.8715999999999999</v>
      </c>
      <c r="J1607" s="158">
        <v>4.7742000000000004</v>
      </c>
      <c r="K1607" s="158">
        <v>4.4714999999999998</v>
      </c>
      <c r="L1607" s="158">
        <v>3.9727999999999999</v>
      </c>
      <c r="M1607" s="158">
        <v>3.8039999999999998</v>
      </c>
      <c r="N1607" s="158">
        <v>3.6566999999999998</v>
      </c>
      <c r="O1607" s="158">
        <v>3.6753</v>
      </c>
      <c r="P1607" s="158">
        <v>4.4118000000000004</v>
      </c>
      <c r="Q1607" s="158">
        <v>6.2789000000000001</v>
      </c>
      <c r="R1607" s="158">
        <v>3.3822000000000001</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44777</v>
      </c>
      <c r="E1608" s="158">
        <v>2925.1491999999998</v>
      </c>
      <c r="F1608" s="158">
        <v>4.3902999999999999</v>
      </c>
      <c r="G1608" s="158">
        <v>4.4250999999999996</v>
      </c>
      <c r="H1608" s="158">
        <v>4.6318000000000001</v>
      </c>
      <c r="I1608" s="158">
        <v>4.8215000000000003</v>
      </c>
      <c r="J1608" s="158">
        <v>4.7240000000000002</v>
      </c>
      <c r="K1608" s="158">
        <v>4.4161999999999999</v>
      </c>
      <c r="L1608" s="158">
        <v>3.9142999999999999</v>
      </c>
      <c r="M1608" s="158">
        <v>3.7440000000000002</v>
      </c>
      <c r="N1608" s="158">
        <v>3.5958999999999999</v>
      </c>
      <c r="O1608" s="158">
        <v>3.6061000000000001</v>
      </c>
      <c r="P1608" s="158">
        <v>4.3319000000000001</v>
      </c>
      <c r="Q1608" s="158">
        <v>5.9188999999999998</v>
      </c>
      <c r="R1608" s="158">
        <v>3.3218000000000001</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44777</v>
      </c>
      <c r="E1609" s="158">
        <v>1107.8912</v>
      </c>
      <c r="F1609" s="158">
        <v>4.0526999999999997</v>
      </c>
      <c r="G1609" s="158">
        <v>4.1250999999999998</v>
      </c>
      <c r="H1609" s="158">
        <v>4.4664999999999999</v>
      </c>
      <c r="I1609" s="158">
        <v>4.7058</v>
      </c>
      <c r="J1609" s="158">
        <v>4.6927000000000003</v>
      </c>
      <c r="K1609" s="158">
        <v>4.3566000000000003</v>
      </c>
      <c r="L1609" s="158">
        <v>3.8243999999999998</v>
      </c>
      <c r="M1609" s="158">
        <v>3.6318000000000001</v>
      </c>
      <c r="N1609" s="158">
        <v>3.4735</v>
      </c>
      <c r="O1609" s="158"/>
      <c r="P1609" s="158"/>
      <c r="Q1609" s="158">
        <v>3.5333000000000001</v>
      </c>
      <c r="R1609" s="158">
        <v>3.2530999999999999</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44777</v>
      </c>
      <c r="E1610" s="158">
        <v>1105.6267</v>
      </c>
      <c r="F1610" s="158">
        <v>3.9719000000000002</v>
      </c>
      <c r="G1610" s="158">
        <v>4.0442999999999998</v>
      </c>
      <c r="H1610" s="158">
        <v>4.3859000000000004</v>
      </c>
      <c r="I1610" s="158">
        <v>4.5841000000000003</v>
      </c>
      <c r="J1610" s="158">
        <v>4.5522999999999998</v>
      </c>
      <c r="K1610" s="158">
        <v>4.2538999999999998</v>
      </c>
      <c r="L1610" s="158">
        <v>3.7294999999999998</v>
      </c>
      <c r="M1610" s="158">
        <v>3.5417000000000001</v>
      </c>
      <c r="N1610" s="158">
        <v>3.3875999999999999</v>
      </c>
      <c r="O1610" s="158"/>
      <c r="P1610" s="158"/>
      <c r="Q1610" s="158">
        <v>3.4615999999999998</v>
      </c>
      <c r="R1610" s="158">
        <v>3.1770999999999998</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4.3784775862068948</v>
      </c>
      <c r="G1611" s="160">
        <v>4.4069689655172404</v>
      </c>
      <c r="H1611" s="160">
        <v>4.6408224137931038</v>
      </c>
      <c r="I1611" s="160">
        <v>4.8357862068965511</v>
      </c>
      <c r="J1611" s="160">
        <v>4.732048275862069</v>
      </c>
      <c r="K1611" s="160">
        <v>4.4137500000000003</v>
      </c>
      <c r="L1611" s="160">
        <v>3.918277586206897</v>
      </c>
      <c r="M1611" s="160">
        <v>3.7535706896551733</v>
      </c>
      <c r="N1611" s="160">
        <v>3.6034499999999992</v>
      </c>
      <c r="O1611" s="160">
        <v>3.6124818181818181</v>
      </c>
      <c r="P1611" s="160">
        <v>4.4951625000000002</v>
      </c>
      <c r="Q1611" s="160">
        <v>4.094655172413793</v>
      </c>
      <c r="R1611" s="160">
        <v>3.3336620689655172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4.3893000000000004</v>
      </c>
      <c r="G1612" s="160">
        <v>4.41</v>
      </c>
      <c r="H1612" s="160">
        <v>4.6374499999999994</v>
      </c>
      <c r="I1612" s="160">
        <v>4.8399000000000001</v>
      </c>
      <c r="J1612" s="160">
        <v>4.7394499999999997</v>
      </c>
      <c r="K1612" s="160">
        <v>4.4185499999999998</v>
      </c>
      <c r="L1612" s="160">
        <v>3.9154</v>
      </c>
      <c r="M1612" s="160">
        <v>3.7519499999999999</v>
      </c>
      <c r="N1612" s="160">
        <v>3.6048999999999998</v>
      </c>
      <c r="O1612" s="160">
        <v>3.6258499999999998</v>
      </c>
      <c r="P1612" s="160">
        <v>4.5324</v>
      </c>
      <c r="Q1612" s="160">
        <v>3.8041499999999999</v>
      </c>
      <c r="R1612" s="160">
        <v>3.3424500000000004</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44777</v>
      </c>
      <c r="E1615" s="158">
        <v>66.052300000000002</v>
      </c>
      <c r="F1615" s="158">
        <v>49.911999999999999</v>
      </c>
      <c r="G1615" s="158">
        <v>25.823899999999998</v>
      </c>
      <c r="H1615" s="158">
        <v>26.500599999999999</v>
      </c>
      <c r="I1615" s="158">
        <v>21.983599999999999</v>
      </c>
      <c r="J1615" s="158">
        <v>15.3218</v>
      </c>
      <c r="K1615" s="158">
        <v>6.8400999999999996</v>
      </c>
      <c r="L1615" s="158">
        <v>1.7237</v>
      </c>
      <c r="M1615" s="158">
        <v>1.0253000000000001</v>
      </c>
      <c r="N1615" s="158">
        <v>2.2765</v>
      </c>
      <c r="O1615" s="158">
        <v>5.3616000000000001</v>
      </c>
      <c r="P1615" s="158">
        <v>6.1440999999999999</v>
      </c>
      <c r="Q1615" s="158">
        <v>8.6206999999999994</v>
      </c>
      <c r="R1615" s="158">
        <v>2.8803000000000001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44777</v>
      </c>
      <c r="E1616" s="158">
        <v>69.645300000000006</v>
      </c>
      <c r="F1616" s="158">
        <v>50.591700000000003</v>
      </c>
      <c r="G1616" s="158">
        <v>26.471299999999999</v>
      </c>
      <c r="H1616" s="158">
        <v>27.153500000000001</v>
      </c>
      <c r="I1616" s="158">
        <v>22.636900000000001</v>
      </c>
      <c r="J1616" s="158">
        <v>15.980499999999999</v>
      </c>
      <c r="K1616" s="158">
        <v>7.5014000000000003</v>
      </c>
      <c r="L1616" s="158">
        <v>2.3797999999999999</v>
      </c>
      <c r="M1616" s="158">
        <v>1.6814</v>
      </c>
      <c r="N1616" s="158">
        <v>2.9428999999999998</v>
      </c>
      <c r="O1616" s="158">
        <v>6.0250000000000004</v>
      </c>
      <c r="P1616" s="158">
        <v>6.7884000000000002</v>
      </c>
      <c r="Q1616" s="158">
        <v>9.1113999999999997</v>
      </c>
      <c r="R1616" s="158">
        <v>3.5438999999999998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44777</v>
      </c>
      <c r="E1617" s="158">
        <v>69.645300000000006</v>
      </c>
      <c r="F1617" s="158">
        <v>50.591700000000003</v>
      </c>
      <c r="G1617" s="158">
        <v>26.471299999999999</v>
      </c>
      <c r="H1617" s="158">
        <v>27.153500000000001</v>
      </c>
      <c r="I1617" s="158">
        <v>22.636900000000001</v>
      </c>
      <c r="J1617" s="158">
        <v>15.980499999999999</v>
      </c>
      <c r="K1617" s="158">
        <v>7.5014000000000003</v>
      </c>
      <c r="L1617" s="158">
        <v>2.3797999999999999</v>
      </c>
      <c r="M1617" s="158">
        <v>1.6814</v>
      </c>
      <c r="N1617" s="158">
        <v>2.9428999999999998</v>
      </c>
      <c r="O1617" s="158">
        <v>6.0250000000000004</v>
      </c>
      <c r="P1617" s="158">
        <v>6.7884000000000002</v>
      </c>
      <c r="Q1617" s="158">
        <v>9.1113999999999997</v>
      </c>
      <c r="R1617" s="158">
        <v>3.5438999999999998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44777</v>
      </c>
      <c r="E1618" s="158">
        <v>21.625499999999999</v>
      </c>
      <c r="F1618" s="158">
        <v>88.317499999999995</v>
      </c>
      <c r="G1618" s="158">
        <v>33.397799999999997</v>
      </c>
      <c r="H1618" s="158">
        <v>31.6081</v>
      </c>
      <c r="I1618" s="158">
        <v>26.721699999999998</v>
      </c>
      <c r="J1618" s="158">
        <v>16.5747</v>
      </c>
      <c r="K1618" s="158">
        <v>7.3205999999999998</v>
      </c>
      <c r="L1618" s="158">
        <v>3.8439000000000001</v>
      </c>
      <c r="M1618" s="158">
        <v>2.4432999999999998</v>
      </c>
      <c r="N1618" s="158">
        <v>3.1446000000000001</v>
      </c>
      <c r="O1618" s="158">
        <v>6.4282000000000004</v>
      </c>
      <c r="P1618" s="158">
        <v>6.7343999999999999</v>
      </c>
      <c r="Q1618" s="158">
        <v>7.6241000000000003</v>
      </c>
      <c r="R1618" s="158">
        <v>3.8481999999999998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44777</v>
      </c>
      <c r="E1619" s="158">
        <v>20.566500000000001</v>
      </c>
      <c r="F1619" s="158">
        <v>87.5261</v>
      </c>
      <c r="G1619" s="158">
        <v>32.742899999999999</v>
      </c>
      <c r="H1619" s="158">
        <v>30.987300000000001</v>
      </c>
      <c r="I1619" s="158">
        <v>26.093599999999999</v>
      </c>
      <c r="J1619" s="158">
        <v>15.9628</v>
      </c>
      <c r="K1619" s="158">
        <v>6.7049000000000003</v>
      </c>
      <c r="L1619" s="158">
        <v>3.2296999999999998</v>
      </c>
      <c r="M1619" s="158">
        <v>1.8306</v>
      </c>
      <c r="N1619" s="158">
        <v>2.5238999999999998</v>
      </c>
      <c r="O1619" s="158">
        <v>5.8453999999999997</v>
      </c>
      <c r="P1619" s="158">
        <v>6.1692</v>
      </c>
      <c r="Q1619" s="158">
        <v>7.0829000000000004</v>
      </c>
      <c r="R1619" s="158">
        <v>3.2294999999999998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44777</v>
      </c>
      <c r="E1620" s="158">
        <v>36.845399999999998</v>
      </c>
      <c r="F1620" s="158">
        <v>45.824399999999997</v>
      </c>
      <c r="G1620" s="158">
        <v>16.069299999999998</v>
      </c>
      <c r="H1620" s="158">
        <v>20.373000000000001</v>
      </c>
      <c r="I1620" s="158">
        <v>18.018599999999999</v>
      </c>
      <c r="J1620" s="158">
        <v>12.3056</v>
      </c>
      <c r="K1620" s="158">
        <v>5.8411</v>
      </c>
      <c r="L1620" s="158">
        <v>2.1545000000000001</v>
      </c>
      <c r="M1620" s="158">
        <v>0.39340000000000003</v>
      </c>
      <c r="N1620" s="158">
        <v>1.7749999999999999</v>
      </c>
      <c r="O1620" s="158">
        <v>4.7682000000000002</v>
      </c>
      <c r="P1620" s="158">
        <v>5.6986999999999997</v>
      </c>
      <c r="Q1620" s="158">
        <v>7.7461000000000002</v>
      </c>
      <c r="R1620" s="158">
        <v>2.3456000000000001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44777</v>
      </c>
      <c r="E1621" s="158">
        <v>33.969299999999997</v>
      </c>
      <c r="F1621" s="158">
        <v>45.077100000000002</v>
      </c>
      <c r="G1621" s="158">
        <v>15.277100000000001</v>
      </c>
      <c r="H1621" s="158">
        <v>19.598600000000001</v>
      </c>
      <c r="I1621" s="158">
        <v>17.2439</v>
      </c>
      <c r="J1621" s="158">
        <v>11.525700000000001</v>
      </c>
      <c r="K1621" s="158">
        <v>5.0660999999999996</v>
      </c>
      <c r="L1621" s="158">
        <v>1.403</v>
      </c>
      <c r="M1621" s="158">
        <v>-0.3614</v>
      </c>
      <c r="N1621" s="158">
        <v>1.0101</v>
      </c>
      <c r="O1621" s="158">
        <v>3.9617</v>
      </c>
      <c r="P1621" s="158">
        <v>4.8772000000000002</v>
      </c>
      <c r="Q1621" s="158">
        <v>6.1821000000000002</v>
      </c>
      <c r="R1621" s="158">
        <v>1.5684</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44777</v>
      </c>
      <c r="E1622" s="158">
        <v>65.3232</v>
      </c>
      <c r="F1622" s="158">
        <v>89.621099999999998</v>
      </c>
      <c r="G1622" s="158">
        <v>32.962800000000001</v>
      </c>
      <c r="H1622" s="158">
        <v>31.0352</v>
      </c>
      <c r="I1622" s="158">
        <v>24.624300000000002</v>
      </c>
      <c r="J1622" s="158">
        <v>14.6668</v>
      </c>
      <c r="K1622" s="158">
        <v>7.16</v>
      </c>
      <c r="L1622" s="158">
        <v>2.8956</v>
      </c>
      <c r="M1622" s="158">
        <v>2.0977000000000001</v>
      </c>
      <c r="N1622" s="158">
        <v>2.7930000000000001</v>
      </c>
      <c r="O1622" s="158">
        <v>5.0743</v>
      </c>
      <c r="P1622" s="158">
        <v>5.7061000000000002</v>
      </c>
      <c r="Q1622" s="158">
        <v>8.2774999999999999</v>
      </c>
      <c r="R1622" s="158">
        <v>2.8370000000000002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44777</v>
      </c>
      <c r="E1623" s="158">
        <v>61.928199999999997</v>
      </c>
      <c r="F1623" s="158">
        <v>88.919600000000003</v>
      </c>
      <c r="G1623" s="158">
        <v>32.226700000000001</v>
      </c>
      <c r="H1623" s="158">
        <v>30.292899999999999</v>
      </c>
      <c r="I1623" s="158">
        <v>23.885100000000001</v>
      </c>
      <c r="J1623" s="158">
        <v>13.926</v>
      </c>
      <c r="K1623" s="158">
        <v>6.4229000000000003</v>
      </c>
      <c r="L1623" s="158">
        <v>2.2302</v>
      </c>
      <c r="M1623" s="158">
        <v>1.4552</v>
      </c>
      <c r="N1623" s="158">
        <v>2.1158999999999999</v>
      </c>
      <c r="O1623" s="158">
        <v>4.3540999999999999</v>
      </c>
      <c r="P1623" s="158">
        <v>5.0061999999999998</v>
      </c>
      <c r="Q1623" s="158">
        <v>8.3971999999999998</v>
      </c>
      <c r="R1623" s="158">
        <v>2.1103000000000001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44777</v>
      </c>
      <c r="E1624" s="158">
        <v>80.555400000000006</v>
      </c>
      <c r="F1624" s="158">
        <v>99.090299999999999</v>
      </c>
      <c r="G1624" s="158">
        <v>44.856000000000002</v>
      </c>
      <c r="H1624" s="158">
        <v>32.088299999999997</v>
      </c>
      <c r="I1624" s="158">
        <v>25.722200000000001</v>
      </c>
      <c r="J1624" s="158">
        <v>14.813499999999999</v>
      </c>
      <c r="K1624" s="158">
        <v>7.24</v>
      </c>
      <c r="L1624" s="158">
        <v>3.7153</v>
      </c>
      <c r="M1624" s="158">
        <v>2.2448000000000001</v>
      </c>
      <c r="N1624" s="158">
        <v>3.3689</v>
      </c>
      <c r="O1624" s="158">
        <v>6.7301000000000002</v>
      </c>
      <c r="P1624" s="158">
        <v>7.4040999999999997</v>
      </c>
      <c r="Q1624" s="158">
        <v>8.3285999999999998</v>
      </c>
      <c r="R1624" s="158">
        <v>3.7423000000000002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44777</v>
      </c>
      <c r="E1625" s="158">
        <v>76.886799999999994</v>
      </c>
      <c r="F1625" s="158">
        <v>98.580799999999996</v>
      </c>
      <c r="G1625" s="158">
        <v>44.341999999999999</v>
      </c>
      <c r="H1625" s="158">
        <v>31.5624</v>
      </c>
      <c r="I1625" s="158">
        <v>25.194700000000001</v>
      </c>
      <c r="J1625" s="158">
        <v>14.2859</v>
      </c>
      <c r="K1625" s="158">
        <v>6.7107999999999999</v>
      </c>
      <c r="L1625" s="158">
        <v>3.1863999999999999</v>
      </c>
      <c r="M1625" s="158">
        <v>1.7076</v>
      </c>
      <c r="N1625" s="158">
        <v>2.8281000000000001</v>
      </c>
      <c r="O1625" s="158">
        <v>6.1571999999999996</v>
      </c>
      <c r="P1625" s="158">
        <v>6.7308000000000003</v>
      </c>
      <c r="Q1625" s="158">
        <v>9.3329000000000004</v>
      </c>
      <c r="R1625" s="158">
        <v>3.2056</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44777</v>
      </c>
      <c r="E1626" s="158">
        <v>20.926500000000001</v>
      </c>
      <c r="F1626" s="158">
        <v>137.2595</v>
      </c>
      <c r="G1626" s="158">
        <v>61.296100000000003</v>
      </c>
      <c r="H1626" s="158">
        <v>57.182200000000002</v>
      </c>
      <c r="I1626" s="158">
        <v>47.740099999999998</v>
      </c>
      <c r="J1626" s="158">
        <v>20.6797</v>
      </c>
      <c r="K1626" s="158">
        <v>8.3628</v>
      </c>
      <c r="L1626" s="158">
        <v>4.4749999999999996</v>
      </c>
      <c r="M1626" s="158">
        <v>2.6614</v>
      </c>
      <c r="N1626" s="158">
        <v>3.8525999999999998</v>
      </c>
      <c r="O1626" s="158">
        <v>6.8087</v>
      </c>
      <c r="P1626" s="158">
        <v>8.0599000000000007</v>
      </c>
      <c r="Q1626" s="158">
        <v>9.1020000000000003</v>
      </c>
      <c r="R1626" s="158">
        <v>5.3042999999999996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44777</v>
      </c>
      <c r="E1627" s="158">
        <v>20.050699999999999</v>
      </c>
      <c r="F1627" s="158">
        <v>136.6747</v>
      </c>
      <c r="G1627" s="158">
        <v>60.677199999999999</v>
      </c>
      <c r="H1627" s="158">
        <v>56.517899999999997</v>
      </c>
      <c r="I1627" s="158">
        <v>47.086100000000002</v>
      </c>
      <c r="J1627" s="158">
        <v>20.0244</v>
      </c>
      <c r="K1627" s="158">
        <v>7.6992000000000003</v>
      </c>
      <c r="L1627" s="158">
        <v>3.8130999999999999</v>
      </c>
      <c r="M1627" s="158">
        <v>2.0001000000000002</v>
      </c>
      <c r="N1627" s="158">
        <v>3.1631999999999998</v>
      </c>
      <c r="O1627" s="158">
        <v>6.1980000000000004</v>
      </c>
      <c r="P1627" s="158">
        <v>7.4824999999999999</v>
      </c>
      <c r="Q1627" s="158">
        <v>8.5531000000000006</v>
      </c>
      <c r="R1627" s="158">
        <v>4.6344000000000003</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44777</v>
      </c>
      <c r="E1628" s="158">
        <v>49.282200000000003</v>
      </c>
      <c r="F1628" s="158">
        <v>119.33450000000001</v>
      </c>
      <c r="G1628" s="158">
        <v>39.976999999999997</v>
      </c>
      <c r="H1628" s="158">
        <v>36.116199999999999</v>
      </c>
      <c r="I1628" s="158">
        <v>28.4998</v>
      </c>
      <c r="J1628" s="158">
        <v>16.532399999999999</v>
      </c>
      <c r="K1628" s="158">
        <v>7.1397000000000004</v>
      </c>
      <c r="L1628" s="158">
        <v>3.5455000000000001</v>
      </c>
      <c r="M1628" s="158">
        <v>2.2852999999999999</v>
      </c>
      <c r="N1628" s="158">
        <v>3.0369999999999999</v>
      </c>
      <c r="O1628" s="158">
        <v>4.2201000000000004</v>
      </c>
      <c r="P1628" s="158">
        <v>3.9939</v>
      </c>
      <c r="Q1628" s="158">
        <v>8.0213999999999999</v>
      </c>
      <c r="R1628" s="158">
        <v>2.2475999999999998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44777</v>
      </c>
      <c r="E1629" s="158">
        <v>53.220199999999998</v>
      </c>
      <c r="F1629" s="158">
        <v>119.72580000000001</v>
      </c>
      <c r="G1629" s="158">
        <v>40.3919</v>
      </c>
      <c r="H1629" s="158">
        <v>36.524700000000003</v>
      </c>
      <c r="I1629" s="158">
        <v>28.9163</v>
      </c>
      <c r="J1629" s="158">
        <v>16.9527</v>
      </c>
      <c r="K1629" s="158">
        <v>7.5727000000000002</v>
      </c>
      <c r="L1629" s="158">
        <v>3.9944000000000002</v>
      </c>
      <c r="M1629" s="158">
        <v>2.7404999999999999</v>
      </c>
      <c r="N1629" s="158">
        <v>3.5009999999999999</v>
      </c>
      <c r="O1629" s="158">
        <v>4.7060000000000004</v>
      </c>
      <c r="P1629" s="158">
        <v>4.6588000000000003</v>
      </c>
      <c r="Q1629" s="158">
        <v>7.4016999999999999</v>
      </c>
      <c r="R1629" s="158">
        <v>2.7038000000000002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44777</v>
      </c>
      <c r="E1630" s="158">
        <v>44.849499999999999</v>
      </c>
      <c r="F1630" s="158">
        <v>93.095200000000006</v>
      </c>
      <c r="G1630" s="158">
        <v>42.9041</v>
      </c>
      <c r="H1630" s="158">
        <v>35.219499999999996</v>
      </c>
      <c r="I1630" s="158">
        <v>25.528700000000001</v>
      </c>
      <c r="J1630" s="158">
        <v>14.524100000000001</v>
      </c>
      <c r="K1630" s="158">
        <v>7.3273000000000001</v>
      </c>
      <c r="L1630" s="158">
        <v>2.5529999999999999</v>
      </c>
      <c r="M1630" s="158">
        <v>0.52029999999999998</v>
      </c>
      <c r="N1630" s="158">
        <v>1.8067</v>
      </c>
      <c r="O1630" s="158">
        <v>4.7225000000000001</v>
      </c>
      <c r="P1630" s="158">
        <v>4.8825000000000003</v>
      </c>
      <c r="Q1630" s="158">
        <v>7.3929</v>
      </c>
      <c r="R1630" s="158">
        <v>2.2418999999999998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44777</v>
      </c>
      <c r="E1631" s="158">
        <v>46.623800000000003</v>
      </c>
      <c r="F1631" s="158">
        <v>93.477599999999995</v>
      </c>
      <c r="G1631" s="158">
        <v>43.341700000000003</v>
      </c>
      <c r="H1631" s="158">
        <v>35.649799999999999</v>
      </c>
      <c r="I1631" s="158">
        <v>25.9618</v>
      </c>
      <c r="J1631" s="158">
        <v>14.9559</v>
      </c>
      <c r="K1631" s="158">
        <v>7.7569999999999997</v>
      </c>
      <c r="L1631" s="158">
        <v>2.9847000000000001</v>
      </c>
      <c r="M1631" s="158">
        <v>0.95709999999999995</v>
      </c>
      <c r="N1631" s="158">
        <v>2.2559</v>
      </c>
      <c r="O1631" s="158">
        <v>5.1786000000000003</v>
      </c>
      <c r="P1631" s="158">
        <v>5.3120000000000003</v>
      </c>
      <c r="Q1631" s="158">
        <v>7.7187999999999999</v>
      </c>
      <c r="R1631" s="158">
        <v>2.6996000000000002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44777</v>
      </c>
      <c r="E1632" s="158">
        <v>80.992699999999999</v>
      </c>
      <c r="F1632" s="158">
        <v>0.99150000000000005</v>
      </c>
      <c r="G1632" s="158">
        <v>3.3809</v>
      </c>
      <c r="H1632" s="158">
        <v>4.4330999999999996</v>
      </c>
      <c r="I1632" s="158">
        <v>14.1075</v>
      </c>
      <c r="J1632" s="158">
        <v>12.674899999999999</v>
      </c>
      <c r="K1632" s="158">
        <v>2.9093</v>
      </c>
      <c r="L1632" s="158">
        <v>4.819</v>
      </c>
      <c r="M1632" s="158">
        <v>0.67359999999999998</v>
      </c>
      <c r="N1632" s="158">
        <v>2.5710000000000002</v>
      </c>
      <c r="O1632" s="158">
        <v>6.0034000000000001</v>
      </c>
      <c r="P1632" s="158">
        <v>6.0541</v>
      </c>
      <c r="Q1632" s="158">
        <v>9.5318000000000005</v>
      </c>
      <c r="R1632" s="158">
        <v>2.8923999999999999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44777</v>
      </c>
      <c r="E1633" s="158">
        <v>85.930599999999998</v>
      </c>
      <c r="F1633" s="158">
        <v>1.5291999999999999</v>
      </c>
      <c r="G1633" s="158">
        <v>3.9657</v>
      </c>
      <c r="H1633" s="158">
        <v>5.0109000000000004</v>
      </c>
      <c r="I1633" s="158">
        <v>14.688000000000001</v>
      </c>
      <c r="J1633" s="158">
        <v>13.2605</v>
      </c>
      <c r="K1633" s="158">
        <v>3.4937</v>
      </c>
      <c r="L1633" s="158">
        <v>5.4135</v>
      </c>
      <c r="M1633" s="158">
        <v>1.2678</v>
      </c>
      <c r="N1633" s="158">
        <v>3.1829000000000001</v>
      </c>
      <c r="O1633" s="158">
        <v>6.5892999999999997</v>
      </c>
      <c r="P1633" s="158">
        <v>6.6348000000000003</v>
      </c>
      <c r="Q1633" s="158">
        <v>8.5882000000000005</v>
      </c>
      <c r="R1633" s="158">
        <v>3.5141</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44777</v>
      </c>
      <c r="E1634" s="158">
        <v>17.557500000000001</v>
      </c>
      <c r="F1634" s="158">
        <v>123.6956</v>
      </c>
      <c r="G1634" s="158">
        <v>53.383299999999998</v>
      </c>
      <c r="H1634" s="158">
        <v>46.6843</v>
      </c>
      <c r="I1634" s="158">
        <v>37.613300000000002</v>
      </c>
      <c r="J1634" s="158">
        <v>18.541399999999999</v>
      </c>
      <c r="K1634" s="158">
        <v>9.1877999999999993</v>
      </c>
      <c r="L1634" s="158">
        <v>4.7422000000000004</v>
      </c>
      <c r="M1634" s="158">
        <v>0.93130000000000002</v>
      </c>
      <c r="N1634" s="158">
        <v>1.3268</v>
      </c>
      <c r="O1634" s="158">
        <v>3.3940999999999999</v>
      </c>
      <c r="P1634" s="158">
        <v>3.83</v>
      </c>
      <c r="Q1634" s="158">
        <v>6.0228999999999999</v>
      </c>
      <c r="R1634" s="158">
        <v>1.7606999999999999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44777</v>
      </c>
      <c r="E1635" s="158">
        <v>18.757100000000001</v>
      </c>
      <c r="F1635" s="158">
        <v>124.574</v>
      </c>
      <c r="G1635" s="158">
        <v>54.142099999999999</v>
      </c>
      <c r="H1635" s="158">
        <v>47.464100000000002</v>
      </c>
      <c r="I1635" s="158">
        <v>38.391599999999997</v>
      </c>
      <c r="J1635" s="158">
        <v>19.319199999999999</v>
      </c>
      <c r="K1635" s="158">
        <v>9.9764999999999997</v>
      </c>
      <c r="L1635" s="158">
        <v>5.5317999999999996</v>
      </c>
      <c r="M1635" s="158">
        <v>1.7082999999999999</v>
      </c>
      <c r="N1635" s="158">
        <v>2.11</v>
      </c>
      <c r="O1635" s="158">
        <v>4.2392000000000003</v>
      </c>
      <c r="P1635" s="158">
        <v>4.7008999999999999</v>
      </c>
      <c r="Q1635" s="158">
        <v>6.7081</v>
      </c>
      <c r="R1635" s="158">
        <v>2.5541999999999998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44777</v>
      </c>
      <c r="E1636" s="158">
        <v>10.5494</v>
      </c>
      <c r="F1636" s="158">
        <v>110.706</v>
      </c>
      <c r="G1636" s="158">
        <v>47.702399999999997</v>
      </c>
      <c r="H1636" s="158">
        <v>41.35</v>
      </c>
      <c r="I1636" s="158">
        <v>32.300600000000003</v>
      </c>
      <c r="J1636" s="158">
        <v>16.6844</v>
      </c>
      <c r="K1636" s="158">
        <v>9.5314999999999994</v>
      </c>
      <c r="L1636" s="158">
        <v>2.6669999999999998</v>
      </c>
      <c r="M1636" s="158">
        <v>1.4461999999999999</v>
      </c>
      <c r="N1636" s="158">
        <v>2.6665999999999999</v>
      </c>
      <c r="O1636" s="158"/>
      <c r="P1636" s="158"/>
      <c r="Q1636" s="158">
        <v>3.9897</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44777</v>
      </c>
      <c r="E1637" s="158">
        <v>10.5137</v>
      </c>
      <c r="F1637" s="158">
        <v>110.7337</v>
      </c>
      <c r="G1637" s="158">
        <v>47.398499999999999</v>
      </c>
      <c r="H1637" s="158">
        <v>41.088500000000003</v>
      </c>
      <c r="I1637" s="158">
        <v>32.055900000000001</v>
      </c>
      <c r="J1637" s="158">
        <v>16.431000000000001</v>
      </c>
      <c r="K1637" s="158">
        <v>9.2759999999999998</v>
      </c>
      <c r="L1637" s="158">
        <v>2.4165999999999999</v>
      </c>
      <c r="M1637" s="158">
        <v>1.1953</v>
      </c>
      <c r="N1637" s="158">
        <v>2.4108000000000001</v>
      </c>
      <c r="O1637" s="158"/>
      <c r="P1637" s="158"/>
      <c r="Q1637" s="158">
        <v>3.7322000000000002</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44777</v>
      </c>
      <c r="E1638" s="158">
        <v>10.547800000000001</v>
      </c>
      <c r="F1638" s="158">
        <v>116.64230000000001</v>
      </c>
      <c r="G1638" s="158">
        <v>54.223399999999998</v>
      </c>
      <c r="H1638" s="158">
        <v>44.974800000000002</v>
      </c>
      <c r="I1638" s="158">
        <v>34.689100000000003</v>
      </c>
      <c r="J1638" s="158">
        <v>17.9513</v>
      </c>
      <c r="K1638" s="158">
        <v>9.9634</v>
      </c>
      <c r="L1638" s="158">
        <v>3.1770999999999998</v>
      </c>
      <c r="M1638" s="158">
        <v>1.3174999999999999</v>
      </c>
      <c r="N1638" s="158">
        <v>2.758</v>
      </c>
      <c r="O1638" s="158"/>
      <c r="P1638" s="158"/>
      <c r="Q1638" s="158">
        <v>3.9781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44777</v>
      </c>
      <c r="E1639" s="158">
        <v>10.512</v>
      </c>
      <c r="F1639" s="158">
        <v>116.6913</v>
      </c>
      <c r="G1639" s="158">
        <v>54.058599999999998</v>
      </c>
      <c r="H1639" s="158">
        <v>44.7256</v>
      </c>
      <c r="I1639" s="158">
        <v>34.452300000000001</v>
      </c>
      <c r="J1639" s="158">
        <v>17.701699999999999</v>
      </c>
      <c r="K1639" s="158">
        <v>9.7207000000000008</v>
      </c>
      <c r="L1639" s="158">
        <v>2.931</v>
      </c>
      <c r="M1639" s="158">
        <v>1.0705</v>
      </c>
      <c r="N1639" s="158">
        <v>2.5041000000000002</v>
      </c>
      <c r="O1639" s="158"/>
      <c r="P1639" s="158"/>
      <c r="Q1639" s="158">
        <v>3.7199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44777</v>
      </c>
      <c r="E1640" s="158">
        <v>30.326899999999998</v>
      </c>
      <c r="F1640" s="158">
        <v>116.15009999999999</v>
      </c>
      <c r="G1640" s="158">
        <v>25.125800000000002</v>
      </c>
      <c r="H1640" s="158">
        <v>28.316099999999999</v>
      </c>
      <c r="I1640" s="158">
        <v>22.405000000000001</v>
      </c>
      <c r="J1640" s="158">
        <v>15.5579</v>
      </c>
      <c r="K1640" s="158">
        <v>7.3769</v>
      </c>
      <c r="L1640" s="158">
        <v>2.3462999999999998</v>
      </c>
      <c r="M1640" s="158">
        <v>1.3587</v>
      </c>
      <c r="N1640" s="158">
        <v>2.3222999999999998</v>
      </c>
      <c r="O1640" s="158">
        <v>6.5086000000000004</v>
      </c>
      <c r="P1640" s="158">
        <v>7.2884000000000002</v>
      </c>
      <c r="Q1640" s="158">
        <v>9.1075999999999997</v>
      </c>
      <c r="R1640" s="158">
        <v>2.8111999999999999</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44777</v>
      </c>
      <c r="E1641" s="158">
        <v>28.566199999999998</v>
      </c>
      <c r="F1641" s="158">
        <v>115.4881</v>
      </c>
      <c r="G1641" s="158">
        <v>24.496500000000001</v>
      </c>
      <c r="H1641" s="158">
        <v>27.6906</v>
      </c>
      <c r="I1641" s="158">
        <v>21.774000000000001</v>
      </c>
      <c r="J1641" s="158">
        <v>14.930400000000001</v>
      </c>
      <c r="K1641" s="158">
        <v>6.7416</v>
      </c>
      <c r="L1641" s="158">
        <v>1.7115</v>
      </c>
      <c r="M1641" s="158">
        <v>0.7258</v>
      </c>
      <c r="N1641" s="158">
        <v>1.6837</v>
      </c>
      <c r="O1641" s="158">
        <v>5.8574000000000002</v>
      </c>
      <c r="P1641" s="158">
        <v>6.6424000000000003</v>
      </c>
      <c r="Q1641" s="158">
        <v>7.9832999999999998</v>
      </c>
      <c r="R1641" s="158">
        <v>2.1711999999999998</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44777</v>
      </c>
      <c r="E1642" s="158">
        <v>2301.3303999999998</v>
      </c>
      <c r="F1642" s="158">
        <v>106.0788</v>
      </c>
      <c r="G1642" s="158">
        <v>27.3794</v>
      </c>
      <c r="H1642" s="158">
        <v>20.141300000000001</v>
      </c>
      <c r="I1642" s="158">
        <v>15.4773</v>
      </c>
      <c r="J1642" s="158">
        <v>9.7211999999999996</v>
      </c>
      <c r="K1642" s="158">
        <v>6.0293000000000001</v>
      </c>
      <c r="L1642" s="158">
        <v>4.7573999999999996</v>
      </c>
      <c r="M1642" s="158">
        <v>1.9906999999999999</v>
      </c>
      <c r="N1642" s="158">
        <v>2.3069000000000002</v>
      </c>
      <c r="O1642" s="158">
        <v>3.1465000000000001</v>
      </c>
      <c r="P1642" s="158">
        <v>4.2769000000000004</v>
      </c>
      <c r="Q1642" s="158">
        <v>5.9195000000000002</v>
      </c>
      <c r="R1642" s="158">
        <v>1.2098</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44777</v>
      </c>
      <c r="E1643" s="158">
        <v>2489.6473000000001</v>
      </c>
      <c r="F1643" s="158">
        <v>106.85129999999999</v>
      </c>
      <c r="G1643" s="158">
        <v>28.151</v>
      </c>
      <c r="H1643" s="158">
        <v>20.9145</v>
      </c>
      <c r="I1643" s="158">
        <v>16.251899999999999</v>
      </c>
      <c r="J1643" s="158">
        <v>10.4978</v>
      </c>
      <c r="K1643" s="158">
        <v>6.8117000000000001</v>
      </c>
      <c r="L1643" s="158">
        <v>5.5471000000000004</v>
      </c>
      <c r="M1643" s="158">
        <v>2.7745000000000002</v>
      </c>
      <c r="N1643" s="158">
        <v>3.0977000000000001</v>
      </c>
      <c r="O1643" s="158">
        <v>3.9651000000000001</v>
      </c>
      <c r="P1643" s="158">
        <v>5.0871000000000004</v>
      </c>
      <c r="Q1643" s="158">
        <v>7.4893000000000001</v>
      </c>
      <c r="R1643" s="158">
        <v>1.9924999999999999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44777</v>
      </c>
      <c r="E1644" s="158">
        <v>85.953199999999995</v>
      </c>
      <c r="F1644" s="158">
        <v>37.450000000000003</v>
      </c>
      <c r="G1644" s="158">
        <v>14.7532</v>
      </c>
      <c r="H1644" s="158">
        <v>14.575799999999999</v>
      </c>
      <c r="I1644" s="158">
        <v>20.1433</v>
      </c>
      <c r="J1644" s="158">
        <v>13.855399999999999</v>
      </c>
      <c r="K1644" s="158">
        <v>4.3362999999999996</v>
      </c>
      <c r="L1644" s="158">
        <v>1.9</v>
      </c>
      <c r="M1644" s="158">
        <v>0.8105</v>
      </c>
      <c r="N1644" s="158">
        <v>2.4782000000000002</v>
      </c>
      <c r="O1644" s="158">
        <v>5.9372999999999996</v>
      </c>
      <c r="P1644" s="158">
        <v>6.7397</v>
      </c>
      <c r="Q1644" s="158">
        <v>8.3236000000000008</v>
      </c>
      <c r="R1644" s="158">
        <v>3.4041999999999999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44777</v>
      </c>
      <c r="E1645" s="158">
        <v>88.018199999999993</v>
      </c>
      <c r="F1645" s="158">
        <v>37.443100000000001</v>
      </c>
      <c r="G1645" s="158">
        <v>14.7531</v>
      </c>
      <c r="H1645" s="158">
        <v>14.5784</v>
      </c>
      <c r="I1645" s="158">
        <v>20.145299999999999</v>
      </c>
      <c r="J1645" s="158">
        <v>13.8552</v>
      </c>
      <c r="K1645" s="158">
        <v>4.3365999999999998</v>
      </c>
      <c r="L1645" s="158">
        <v>1.8747</v>
      </c>
      <c r="M1645" s="158">
        <v>0.79379999999999995</v>
      </c>
      <c r="N1645" s="158">
        <v>2.4653999999999998</v>
      </c>
      <c r="O1645" s="158">
        <v>5.9330999999999996</v>
      </c>
      <c r="P1645" s="158">
        <v>6.7411000000000003</v>
      </c>
      <c r="Q1645" s="158">
        <v>8.3567</v>
      </c>
      <c r="R1645" s="158">
        <v>3.3982000000000001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44777</v>
      </c>
      <c r="E1646" s="158">
        <v>78.06</v>
      </c>
      <c r="F1646" s="158">
        <v>36.367899999999999</v>
      </c>
      <c r="G1646" s="158">
        <v>13.6846</v>
      </c>
      <c r="H1646" s="158">
        <v>13.508100000000001</v>
      </c>
      <c r="I1646" s="158">
        <v>19.0657</v>
      </c>
      <c r="J1646" s="158">
        <v>12.778700000000001</v>
      </c>
      <c r="K1646" s="158">
        <v>3.2621000000000002</v>
      </c>
      <c r="L1646" s="158">
        <v>0.83240000000000003</v>
      </c>
      <c r="M1646" s="158">
        <v>-0.25409999999999999</v>
      </c>
      <c r="N1646" s="158">
        <v>1.4032</v>
      </c>
      <c r="O1646" s="158">
        <v>4.8521999999999998</v>
      </c>
      <c r="P1646" s="158">
        <v>5.6544999999999996</v>
      </c>
      <c r="Q1646" s="158">
        <v>9.0920000000000005</v>
      </c>
      <c r="R1646" s="158">
        <v>2.3411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44777</v>
      </c>
      <c r="E1647" s="158">
        <v>61.022399999999998</v>
      </c>
      <c r="F1647" s="158">
        <v>47.734200000000001</v>
      </c>
      <c r="G1647" s="158">
        <v>35.332799999999999</v>
      </c>
      <c r="H1647" s="158">
        <v>36.726399999999998</v>
      </c>
      <c r="I1647" s="158">
        <v>30.192900000000002</v>
      </c>
      <c r="J1647" s="158">
        <v>15.326000000000001</v>
      </c>
      <c r="K1647" s="158">
        <v>7.9583000000000004</v>
      </c>
      <c r="L1647" s="158">
        <v>4.7343999999999999</v>
      </c>
      <c r="M1647" s="158">
        <v>1.9772000000000001</v>
      </c>
      <c r="N1647" s="158">
        <v>2.8647999999999998</v>
      </c>
      <c r="O1647" s="158">
        <v>5.4432</v>
      </c>
      <c r="P1647" s="158">
        <v>6.3026</v>
      </c>
      <c r="Q1647" s="158">
        <v>9.0336999999999996</v>
      </c>
      <c r="R1647" s="158">
        <v>3.0061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44777</v>
      </c>
      <c r="E1648" s="158">
        <v>55.125</v>
      </c>
      <c r="F1648" s="158">
        <v>46.540900000000001</v>
      </c>
      <c r="G1648" s="158">
        <v>34.128999999999998</v>
      </c>
      <c r="H1648" s="158">
        <v>35.512900000000002</v>
      </c>
      <c r="I1648" s="158">
        <v>28.979399999999998</v>
      </c>
      <c r="J1648" s="158">
        <v>14.110300000000001</v>
      </c>
      <c r="K1648" s="158">
        <v>6.7351999999999999</v>
      </c>
      <c r="L1648" s="158">
        <v>3.5097</v>
      </c>
      <c r="M1648" s="158">
        <v>0.76459999999999995</v>
      </c>
      <c r="N1648" s="158">
        <v>1.6377999999999999</v>
      </c>
      <c r="O1648" s="158">
        <v>4.1818999999999997</v>
      </c>
      <c r="P1648" s="158">
        <v>4.9691999999999998</v>
      </c>
      <c r="Q1648" s="158">
        <v>7.9316000000000004</v>
      </c>
      <c r="R1648" s="158">
        <v>1.7885</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44777</v>
      </c>
      <c r="E1649" s="158">
        <v>53.393799999999999</v>
      </c>
      <c r="F1649" s="158">
        <v>73.292100000000005</v>
      </c>
      <c r="G1649" s="158">
        <v>36.522399999999998</v>
      </c>
      <c r="H1649" s="158">
        <v>27.695399999999999</v>
      </c>
      <c r="I1649" s="158">
        <v>18.995000000000001</v>
      </c>
      <c r="J1649" s="158">
        <v>10.741400000000001</v>
      </c>
      <c r="K1649" s="158">
        <v>6.0922000000000001</v>
      </c>
      <c r="L1649" s="158">
        <v>2.8321999999999998</v>
      </c>
      <c r="M1649" s="158">
        <v>2.3022</v>
      </c>
      <c r="N1649" s="158">
        <v>2.2696999999999998</v>
      </c>
      <c r="O1649" s="158">
        <v>5.5277000000000003</v>
      </c>
      <c r="P1649" s="158">
        <v>6.6997</v>
      </c>
      <c r="Q1649" s="158">
        <v>7.7243000000000004</v>
      </c>
      <c r="R1649" s="158">
        <v>3.1263999999999998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44777</v>
      </c>
      <c r="E1650" s="158">
        <v>49.4908</v>
      </c>
      <c r="F1650" s="158">
        <v>72.567599999999999</v>
      </c>
      <c r="G1650" s="158">
        <v>35.775799999999997</v>
      </c>
      <c r="H1650" s="158">
        <v>26.963000000000001</v>
      </c>
      <c r="I1650" s="158">
        <v>18.264600000000002</v>
      </c>
      <c r="J1650" s="158">
        <v>10.0098</v>
      </c>
      <c r="K1650" s="158">
        <v>5.3582000000000001</v>
      </c>
      <c r="L1650" s="158">
        <v>2.1000999999999999</v>
      </c>
      <c r="M1650" s="158">
        <v>1.57</v>
      </c>
      <c r="N1650" s="158">
        <v>1.5347999999999999</v>
      </c>
      <c r="O1650" s="158">
        <v>4.7866999999999997</v>
      </c>
      <c r="P1650" s="158">
        <v>5.8583999999999996</v>
      </c>
      <c r="Q1650" s="158">
        <v>7.3003999999999998</v>
      </c>
      <c r="R1650" s="158">
        <v>2.3868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44777</v>
      </c>
      <c r="E1652" s="158">
        <v>30.848199999999999</v>
      </c>
      <c r="F1652" s="158">
        <v>88.6006</v>
      </c>
      <c r="G1652" s="158">
        <v>42.189300000000003</v>
      </c>
      <c r="H1652" s="158">
        <v>33.119300000000003</v>
      </c>
      <c r="I1652" s="158">
        <v>23.261500000000002</v>
      </c>
      <c r="J1652" s="158">
        <v>13.410600000000001</v>
      </c>
      <c r="K1652" s="158">
        <v>4.3597000000000001</v>
      </c>
      <c r="L1652" s="158">
        <v>1.3152999999999999</v>
      </c>
      <c r="M1652" s="158">
        <v>-9.2799999999999994E-2</v>
      </c>
      <c r="N1652" s="158">
        <v>1.2062999999999999</v>
      </c>
      <c r="O1652" s="158">
        <v>4.6882000000000001</v>
      </c>
      <c r="P1652" s="158">
        <v>6.0239000000000003</v>
      </c>
      <c r="Q1652" s="158">
        <v>8.4046000000000003</v>
      </c>
      <c r="R1652" s="158">
        <v>1.6164000000000001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44777</v>
      </c>
      <c r="E1653" s="158">
        <v>33.962499999999999</v>
      </c>
      <c r="F1653" s="158">
        <v>89.527900000000002</v>
      </c>
      <c r="G1653" s="158">
        <v>43.177100000000003</v>
      </c>
      <c r="H1653" s="158">
        <v>34.090299999999999</v>
      </c>
      <c r="I1653" s="158">
        <v>24.235399999999998</v>
      </c>
      <c r="J1653" s="158">
        <v>14.3841</v>
      </c>
      <c r="K1653" s="158">
        <v>5.3308999999999997</v>
      </c>
      <c r="L1653" s="158">
        <v>2.2824</v>
      </c>
      <c r="M1653" s="158">
        <v>0.86850000000000005</v>
      </c>
      <c r="N1653" s="158">
        <v>2.181</v>
      </c>
      <c r="O1653" s="158">
        <v>5.6871999999999998</v>
      </c>
      <c r="P1653" s="158">
        <v>7.0519999999999996</v>
      </c>
      <c r="Q1653" s="158">
        <v>9.3693000000000008</v>
      </c>
      <c r="R1653" s="158">
        <v>2.6002000000000001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44777</v>
      </c>
      <c r="E1654" s="158">
        <v>34.054200000000002</v>
      </c>
      <c r="F1654" s="158">
        <v>89.501599999999996</v>
      </c>
      <c r="G1654" s="158">
        <v>43.168399999999998</v>
      </c>
      <c r="H1654" s="158">
        <v>34.075499999999998</v>
      </c>
      <c r="I1654" s="158">
        <v>24.2319</v>
      </c>
      <c r="J1654" s="158">
        <v>14.3803</v>
      </c>
      <c r="K1654" s="158">
        <v>5.3296000000000001</v>
      </c>
      <c r="L1654" s="158">
        <v>2.2823000000000002</v>
      </c>
      <c r="M1654" s="158">
        <v>0.86819999999999997</v>
      </c>
      <c r="N1654" s="158">
        <v>2.1808000000000001</v>
      </c>
      <c r="O1654" s="158">
        <v>5.6872999999999996</v>
      </c>
      <c r="P1654" s="158">
        <v>7.0526999999999997</v>
      </c>
      <c r="Q1654" s="158">
        <v>9.6297999999999995</v>
      </c>
      <c r="R1654" s="158">
        <v>2.6</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44777</v>
      </c>
      <c r="E1655" s="158">
        <v>24.778400000000001</v>
      </c>
      <c r="F1655" s="158">
        <v>67.886700000000005</v>
      </c>
      <c r="G1655" s="158">
        <v>25.981200000000001</v>
      </c>
      <c r="H1655" s="158">
        <v>24.525500000000001</v>
      </c>
      <c r="I1655" s="158">
        <v>20.4345</v>
      </c>
      <c r="J1655" s="158">
        <v>10.978300000000001</v>
      </c>
      <c r="K1655" s="158">
        <v>5.4669999999999996</v>
      </c>
      <c r="L1655" s="158">
        <v>2.9260999999999999</v>
      </c>
      <c r="M1655" s="158">
        <v>1.1117999999999999</v>
      </c>
      <c r="N1655" s="158">
        <v>2.2088999999999999</v>
      </c>
      <c r="O1655" s="158">
        <v>4.5103999999999997</v>
      </c>
      <c r="P1655" s="158">
        <v>5.6311999999999998</v>
      </c>
      <c r="Q1655" s="158">
        <v>6.8074000000000003</v>
      </c>
      <c r="R1655" s="158">
        <v>2.6877</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44777</v>
      </c>
      <c r="E1656" s="158">
        <v>26.033300000000001</v>
      </c>
      <c r="F1656" s="158">
        <v>68.970799999999997</v>
      </c>
      <c r="G1656" s="158">
        <v>26.932099999999998</v>
      </c>
      <c r="H1656" s="158">
        <v>25.481000000000002</v>
      </c>
      <c r="I1656" s="158">
        <v>21.395199999999999</v>
      </c>
      <c r="J1656" s="158">
        <v>11.9377</v>
      </c>
      <c r="K1656" s="158">
        <v>6.4284999999999997</v>
      </c>
      <c r="L1656" s="158">
        <v>3.9336000000000002</v>
      </c>
      <c r="M1656" s="158">
        <v>2.1717</v>
      </c>
      <c r="N1656" s="158">
        <v>3.3047</v>
      </c>
      <c r="O1656" s="158">
        <v>5.4889999999999999</v>
      </c>
      <c r="P1656" s="158">
        <v>6.4508999999999999</v>
      </c>
      <c r="Q1656" s="158">
        <v>7.7847</v>
      </c>
      <c r="R1656" s="158">
        <v>3.8643000000000001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44777</v>
      </c>
      <c r="E1657" s="158">
        <v>54.810899999999997</v>
      </c>
      <c r="F1657" s="158">
        <v>31.258700000000001</v>
      </c>
      <c r="G1657" s="158">
        <v>14.801500000000001</v>
      </c>
      <c r="H1657" s="158">
        <v>13.696899999999999</v>
      </c>
      <c r="I1657" s="158">
        <v>11.542899999999999</v>
      </c>
      <c r="J1657" s="158">
        <v>5.2693000000000003</v>
      </c>
      <c r="K1657" s="158">
        <v>5.7809999999999997</v>
      </c>
      <c r="L1657" s="158">
        <v>3.5386000000000002</v>
      </c>
      <c r="M1657" s="158">
        <v>2.6562999999999999</v>
      </c>
      <c r="N1657" s="158">
        <v>3.1591</v>
      </c>
      <c r="O1657" s="158">
        <v>6.2123999999999997</v>
      </c>
      <c r="P1657" s="158">
        <v>6.8282999999999996</v>
      </c>
      <c r="Q1657" s="158">
        <v>9.4153000000000002</v>
      </c>
      <c r="R1657" s="158">
        <v>3.4796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44777</v>
      </c>
      <c r="E1658" s="158">
        <v>52.479199999999999</v>
      </c>
      <c r="F1658" s="158">
        <v>30.837299999999999</v>
      </c>
      <c r="G1658" s="158">
        <v>14.3445</v>
      </c>
      <c r="H1658" s="158">
        <v>13.218400000000001</v>
      </c>
      <c r="I1658" s="158">
        <v>11.060700000000001</v>
      </c>
      <c r="J1658" s="158">
        <v>4.7892999999999999</v>
      </c>
      <c r="K1658" s="158">
        <v>5.2967000000000004</v>
      </c>
      <c r="L1658" s="158">
        <v>3.0524</v>
      </c>
      <c r="M1658" s="158">
        <v>2.1684999999999999</v>
      </c>
      <c r="N1658" s="158">
        <v>2.6657000000000002</v>
      </c>
      <c r="O1658" s="158">
        <v>5.7138</v>
      </c>
      <c r="P1658" s="158">
        <v>6.2896999999999998</v>
      </c>
      <c r="Q1658" s="158">
        <v>7.9668999999999999</v>
      </c>
      <c r="R1658" s="158">
        <v>2.9826999999999999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44777</v>
      </c>
      <c r="E1659" s="158">
        <v>69.036100000000005</v>
      </c>
      <c r="F1659" s="158">
        <v>57.985599999999998</v>
      </c>
      <c r="G1659" s="158">
        <v>36.360100000000003</v>
      </c>
      <c r="H1659" s="158">
        <v>38.676600000000001</v>
      </c>
      <c r="I1659" s="158">
        <v>34.747599999999998</v>
      </c>
      <c r="J1659" s="158">
        <v>14.9329</v>
      </c>
      <c r="K1659" s="158">
        <v>9.0196000000000005</v>
      </c>
      <c r="L1659" s="158">
        <v>5.3696999999999999</v>
      </c>
      <c r="M1659" s="158">
        <v>2.3875000000000002</v>
      </c>
      <c r="N1659" s="158">
        <v>2.9967999999999999</v>
      </c>
      <c r="O1659" s="158">
        <v>4.5411999999999999</v>
      </c>
      <c r="P1659" s="158">
        <v>5.4233000000000002</v>
      </c>
      <c r="Q1659" s="158">
        <v>8.1615000000000002</v>
      </c>
      <c r="R1659" s="158">
        <v>2.3422000000000001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44777</v>
      </c>
      <c r="E1660" s="158">
        <v>63.474800000000002</v>
      </c>
      <c r="F1660" s="158">
        <v>57.132399999999997</v>
      </c>
      <c r="G1660" s="158">
        <v>35.525399999999998</v>
      </c>
      <c r="H1660" s="158">
        <v>37.830199999999998</v>
      </c>
      <c r="I1660" s="158">
        <v>33.868299999999998</v>
      </c>
      <c r="J1660" s="158">
        <v>14.0822</v>
      </c>
      <c r="K1660" s="158">
        <v>8.1599000000000004</v>
      </c>
      <c r="L1660" s="158">
        <v>4.4032999999999998</v>
      </c>
      <c r="M1660" s="158">
        <v>1.5085999999999999</v>
      </c>
      <c r="N1660" s="158">
        <v>2.1048</v>
      </c>
      <c r="O1660" s="158">
        <v>3.7172000000000001</v>
      </c>
      <c r="P1660" s="158">
        <v>4.4771999999999998</v>
      </c>
      <c r="Q1660" s="158">
        <v>8.3926999999999996</v>
      </c>
      <c r="R1660" s="158">
        <v>1.4755</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44777</v>
      </c>
      <c r="E1661" s="158">
        <v>52.027999999999999</v>
      </c>
      <c r="F1661" s="158">
        <v>32.5105</v>
      </c>
      <c r="G1661" s="158">
        <v>17.235600000000002</v>
      </c>
      <c r="H1661" s="158">
        <v>14.9254</v>
      </c>
      <c r="I1661" s="158">
        <v>12.223800000000001</v>
      </c>
      <c r="J1661" s="158">
        <v>8.0592000000000006</v>
      </c>
      <c r="K1661" s="158">
        <v>2.8214999999999999</v>
      </c>
      <c r="L1661" s="158">
        <v>2.6463000000000001</v>
      </c>
      <c r="M1661" s="158">
        <v>0.82669999999999999</v>
      </c>
      <c r="N1661" s="158">
        <v>1.9327000000000001</v>
      </c>
      <c r="O1661" s="158">
        <v>4.7133000000000003</v>
      </c>
      <c r="P1661" s="158">
        <v>5.8833000000000002</v>
      </c>
      <c r="Q1661" s="158">
        <v>8.4762000000000004</v>
      </c>
      <c r="R1661" s="158">
        <v>2.1097000000000001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44777</v>
      </c>
      <c r="E1662" s="158">
        <v>50.640700000000002</v>
      </c>
      <c r="F1662" s="158">
        <v>32.246600000000001</v>
      </c>
      <c r="G1662" s="158">
        <v>16.985700000000001</v>
      </c>
      <c r="H1662" s="158">
        <v>14.6623</v>
      </c>
      <c r="I1662" s="158">
        <v>11.952299999999999</v>
      </c>
      <c r="J1662" s="158">
        <v>7.7888999999999999</v>
      </c>
      <c r="K1662" s="158">
        <v>2.5451999999999999</v>
      </c>
      <c r="L1662" s="158">
        <v>2.3656999999999999</v>
      </c>
      <c r="M1662" s="158">
        <v>0.54730000000000001</v>
      </c>
      <c r="N1662" s="158">
        <v>1.6494</v>
      </c>
      <c r="O1662" s="158">
        <v>4.4065000000000003</v>
      </c>
      <c r="P1662" s="158">
        <v>5.5876000000000001</v>
      </c>
      <c r="Q1662" s="158">
        <v>8.2144999999999992</v>
      </c>
      <c r="R1662" s="158">
        <v>1.8173999999999999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77.480978723404249</v>
      </c>
      <c r="G1663" s="160">
        <v>32.857202127659569</v>
      </c>
      <c r="H1663" s="160">
        <v>29.621678723404258</v>
      </c>
      <c r="I1663" s="160">
        <v>24.626406382978718</v>
      </c>
      <c r="J1663" s="160">
        <v>14.020729787234046</v>
      </c>
      <c r="K1663" s="160">
        <v>6.5915936170212781</v>
      </c>
      <c r="L1663" s="160">
        <v>3.1588787234042552</v>
      </c>
      <c r="M1663" s="160">
        <v>1.4215042553191495</v>
      </c>
      <c r="N1663" s="160">
        <v>2.4366617021276591</v>
      </c>
      <c r="O1663" s="160">
        <v>5.2162069767441857</v>
      </c>
      <c r="P1663" s="160">
        <v>5.9678395348837219</v>
      </c>
      <c r="Q1663" s="160">
        <v>7.7693744680851058</v>
      </c>
      <c r="R1663" s="160">
        <v>2.7585976744186054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88.317499999999995</v>
      </c>
      <c r="G1664" s="160">
        <v>33.397799999999997</v>
      </c>
      <c r="H1664" s="160">
        <v>30.987300000000001</v>
      </c>
      <c r="I1664" s="160">
        <v>23.885100000000001</v>
      </c>
      <c r="J1664" s="160">
        <v>14.3841</v>
      </c>
      <c r="K1664" s="160">
        <v>6.7416</v>
      </c>
      <c r="L1664" s="160">
        <v>2.931</v>
      </c>
      <c r="M1664" s="160">
        <v>1.4461999999999999</v>
      </c>
      <c r="N1664" s="160">
        <v>2.4653999999999998</v>
      </c>
      <c r="O1664" s="160">
        <v>5.3616000000000001</v>
      </c>
      <c r="P1664" s="160">
        <v>6.0541</v>
      </c>
      <c r="Q1664" s="160">
        <v>8.1615000000000002</v>
      </c>
      <c r="R1664" s="160">
        <v>2.6996000000000002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44777</v>
      </c>
      <c r="E1667" s="158">
        <v>38.658099999999997</v>
      </c>
      <c r="F1667" s="158">
        <v>13.2232</v>
      </c>
      <c r="G1667" s="158">
        <v>8.5350000000000001</v>
      </c>
      <c r="H1667" s="158">
        <v>11.6393</v>
      </c>
      <c r="I1667" s="158">
        <v>10.4343</v>
      </c>
      <c r="J1667" s="158">
        <v>11.6762</v>
      </c>
      <c r="K1667" s="158">
        <v>6.0568</v>
      </c>
      <c r="L1667" s="158">
        <v>4.0260999999999996</v>
      </c>
      <c r="M1667" s="158">
        <v>3.4159000000000002</v>
      </c>
      <c r="N1667" s="158">
        <v>3.5783</v>
      </c>
      <c r="O1667" s="158">
        <v>6.4238</v>
      </c>
      <c r="P1667" s="158">
        <v>6.6051000000000002</v>
      </c>
      <c r="Q1667" s="158">
        <v>7.2759999999999998</v>
      </c>
      <c r="R1667" s="158">
        <v>4.8502000000000001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44777</v>
      </c>
      <c r="E1668" s="158">
        <v>41.0351</v>
      </c>
      <c r="F1668" s="158">
        <v>13.8812</v>
      </c>
      <c r="G1668" s="158">
        <v>9.2279999999999998</v>
      </c>
      <c r="H1668" s="158">
        <v>12.3421</v>
      </c>
      <c r="I1668" s="158">
        <v>11.1469</v>
      </c>
      <c r="J1668" s="158">
        <v>12.3954</v>
      </c>
      <c r="K1668" s="158">
        <v>6.7821999999999996</v>
      </c>
      <c r="L1668" s="158">
        <v>4.7554999999999996</v>
      </c>
      <c r="M1668" s="158">
        <v>4.1459999999999999</v>
      </c>
      <c r="N1668" s="158">
        <v>4.3133999999999997</v>
      </c>
      <c r="O1668" s="158">
        <v>7.1661999999999999</v>
      </c>
      <c r="P1668" s="158">
        <v>7.3295000000000003</v>
      </c>
      <c r="Q1668" s="158">
        <v>8.8405000000000005</v>
      </c>
      <c r="R1668" s="158">
        <v>5.58</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44777</v>
      </c>
      <c r="E1669" s="158">
        <v>26.923200000000001</v>
      </c>
      <c r="F1669" s="158">
        <v>27.677399999999999</v>
      </c>
      <c r="G1669" s="158">
        <v>16.562200000000001</v>
      </c>
      <c r="H1669" s="158">
        <v>15.949199999999999</v>
      </c>
      <c r="I1669" s="158">
        <v>11.662599999999999</v>
      </c>
      <c r="J1669" s="158">
        <v>9.4559999999999995</v>
      </c>
      <c r="K1669" s="158">
        <v>5.6844000000000001</v>
      </c>
      <c r="L1669" s="158">
        <v>3.8866999999999998</v>
      </c>
      <c r="M1669" s="158">
        <v>3.6326999999999998</v>
      </c>
      <c r="N1669" s="158">
        <v>3.8287</v>
      </c>
      <c r="O1669" s="158">
        <v>6.8802000000000003</v>
      </c>
      <c r="P1669" s="158">
        <v>7.2356999999999996</v>
      </c>
      <c r="Q1669" s="158">
        <v>8.3039000000000005</v>
      </c>
      <c r="R1669" s="158">
        <v>4.6020000000000003</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44777</v>
      </c>
      <c r="E1670" s="158">
        <v>25.095700000000001</v>
      </c>
      <c r="F1670" s="158">
        <v>27.072500000000002</v>
      </c>
      <c r="G1670" s="158">
        <v>15.922599999999999</v>
      </c>
      <c r="H1670" s="158">
        <v>15.2746</v>
      </c>
      <c r="I1670" s="158">
        <v>10.975</v>
      </c>
      <c r="J1670" s="158">
        <v>8.7678999999999991</v>
      </c>
      <c r="K1670" s="158">
        <v>4.9961000000000002</v>
      </c>
      <c r="L1670" s="158">
        <v>3.2298</v>
      </c>
      <c r="M1670" s="158">
        <v>2.9554999999999998</v>
      </c>
      <c r="N1670" s="158">
        <v>3.1374</v>
      </c>
      <c r="O1670" s="158">
        <v>6.1634000000000002</v>
      </c>
      <c r="P1670" s="158">
        <v>6.5183999999999997</v>
      </c>
      <c r="Q1670" s="158">
        <v>7.6135000000000002</v>
      </c>
      <c r="R1670" s="158">
        <v>3.8921000000000001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44777</v>
      </c>
      <c r="E1671" s="158">
        <v>21.870999999999999</v>
      </c>
      <c r="F1671" s="158">
        <v>49.298400000000001</v>
      </c>
      <c r="G1671" s="158">
        <v>17.883199999999999</v>
      </c>
      <c r="H1671" s="158">
        <v>17.5823</v>
      </c>
      <c r="I1671" s="158">
        <v>14.696999999999999</v>
      </c>
      <c r="J1671" s="158">
        <v>8.8628</v>
      </c>
      <c r="K1671" s="158">
        <v>5.0148000000000001</v>
      </c>
      <c r="L1671" s="158">
        <v>33.6858</v>
      </c>
      <c r="M1671" s="158">
        <v>23.159300000000002</v>
      </c>
      <c r="N1671" s="158">
        <v>18.000900000000001</v>
      </c>
      <c r="O1671" s="158">
        <v>4.4212999999999996</v>
      </c>
      <c r="P1671" s="158">
        <v>2.6009000000000002</v>
      </c>
      <c r="Q1671" s="158">
        <v>5.9695999999999998</v>
      </c>
      <c r="R1671" s="158">
        <v>11.2195</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44777</v>
      </c>
      <c r="E1672" s="158">
        <v>20.420400000000001</v>
      </c>
      <c r="F1672" s="158">
        <v>48.862099999999998</v>
      </c>
      <c r="G1672" s="158">
        <v>17.482299999999999</v>
      </c>
      <c r="H1672" s="158">
        <v>17.267399999999999</v>
      </c>
      <c r="I1672" s="158">
        <v>14.417</v>
      </c>
      <c r="J1672" s="158">
        <v>8.6074999999999999</v>
      </c>
      <c r="K1672" s="158">
        <v>4.7680999999999996</v>
      </c>
      <c r="L1672" s="158">
        <v>33.385300000000001</v>
      </c>
      <c r="M1672" s="158">
        <v>22.849299999999999</v>
      </c>
      <c r="N1672" s="158">
        <v>17.685300000000002</v>
      </c>
      <c r="O1672" s="158">
        <v>3.9647999999999999</v>
      </c>
      <c r="P1672" s="158">
        <v>2.0788000000000002</v>
      </c>
      <c r="Q1672" s="158">
        <v>5.3754</v>
      </c>
      <c r="R1672" s="158">
        <v>10.800800000000001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44777</v>
      </c>
      <c r="E1673" s="158">
        <v>25.313600000000001</v>
      </c>
      <c r="F1673" s="158">
        <v>17.7441</v>
      </c>
      <c r="G1673" s="158">
        <v>12.220499999999999</v>
      </c>
      <c r="H1673" s="158">
        <v>12.1403</v>
      </c>
      <c r="I1673" s="158">
        <v>9.5306999999999995</v>
      </c>
      <c r="J1673" s="158">
        <v>8.9751999999999992</v>
      </c>
      <c r="K1673" s="158">
        <v>4.5273000000000003</v>
      </c>
      <c r="L1673" s="158">
        <v>2.2921999999999998</v>
      </c>
      <c r="M1673" s="158">
        <v>2.6202000000000001</v>
      </c>
      <c r="N1673" s="158">
        <v>2.9628000000000001</v>
      </c>
      <c r="O1673" s="158">
        <v>5.7314999999999996</v>
      </c>
      <c r="P1673" s="158">
        <v>6.7742000000000004</v>
      </c>
      <c r="Q1673" s="158">
        <v>8.1014999999999997</v>
      </c>
      <c r="R1673" s="158">
        <v>4.1989000000000001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44777</v>
      </c>
      <c r="E1674" s="158">
        <v>23.783899999999999</v>
      </c>
      <c r="F1674" s="158">
        <v>17.196200000000001</v>
      </c>
      <c r="G1674" s="158">
        <v>11.571999999999999</v>
      </c>
      <c r="H1674" s="158">
        <v>11.491300000000001</v>
      </c>
      <c r="I1674" s="158">
        <v>8.8542000000000005</v>
      </c>
      <c r="J1674" s="158">
        <v>8.2957000000000001</v>
      </c>
      <c r="K1674" s="158">
        <v>3.8452000000000002</v>
      </c>
      <c r="L1674" s="158">
        <v>1.6057999999999999</v>
      </c>
      <c r="M1674" s="158">
        <v>1.9285000000000001</v>
      </c>
      <c r="N1674" s="158">
        <v>2.2616000000000001</v>
      </c>
      <c r="O1674" s="158">
        <v>4.9823000000000004</v>
      </c>
      <c r="P1674" s="158">
        <v>6.0301999999999998</v>
      </c>
      <c r="Q1674" s="158">
        <v>7.4204999999999997</v>
      </c>
      <c r="R1674" s="158">
        <v>3.4508999999999999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44777</v>
      </c>
      <c r="E1677" s="158">
        <v>22.568200000000001</v>
      </c>
      <c r="F1677" s="158">
        <v>33.995399999999997</v>
      </c>
      <c r="G1677" s="158">
        <v>14.357200000000001</v>
      </c>
      <c r="H1677" s="158">
        <v>14.480499999999999</v>
      </c>
      <c r="I1677" s="158">
        <v>10.2407</v>
      </c>
      <c r="J1677" s="158">
        <v>8.4494000000000007</v>
      </c>
      <c r="K1677" s="158">
        <v>4.8994</v>
      </c>
      <c r="L1677" s="158">
        <v>3.0265</v>
      </c>
      <c r="M1677" s="158">
        <v>2.7808999999999999</v>
      </c>
      <c r="N1677" s="158">
        <v>2.8172999999999999</v>
      </c>
      <c r="O1677" s="158">
        <v>5.8620000000000001</v>
      </c>
      <c r="P1677" s="158">
        <v>6.3502000000000001</v>
      </c>
      <c r="Q1677" s="158">
        <v>7.2874999999999996</v>
      </c>
      <c r="R1677" s="158">
        <v>3.7107999999999999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44777</v>
      </c>
      <c r="E1678" s="158">
        <v>21.054200000000002</v>
      </c>
      <c r="F1678" s="158">
        <v>33.315899999999999</v>
      </c>
      <c r="G1678" s="158">
        <v>13.711</v>
      </c>
      <c r="H1678" s="158">
        <v>13.856199999999999</v>
      </c>
      <c r="I1678" s="158">
        <v>9.6323000000000008</v>
      </c>
      <c r="J1678" s="158">
        <v>7.8362999999999996</v>
      </c>
      <c r="K1678" s="158">
        <v>4.2914000000000003</v>
      </c>
      <c r="L1678" s="158">
        <v>2.4281999999999999</v>
      </c>
      <c r="M1678" s="158">
        <v>2.1852</v>
      </c>
      <c r="N1678" s="158">
        <v>2.2044000000000001</v>
      </c>
      <c r="O1678" s="158">
        <v>5.1913999999999998</v>
      </c>
      <c r="P1678" s="158">
        <v>5.6367000000000003</v>
      </c>
      <c r="Q1678" s="158">
        <v>6.8198999999999996</v>
      </c>
      <c r="R1678" s="158">
        <v>3.0760999999999998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44777</v>
      </c>
      <c r="E1679" s="158">
        <v>40.817700000000002</v>
      </c>
      <c r="F1679" s="158">
        <v>36.251899999999999</v>
      </c>
      <c r="G1679" s="158">
        <v>15.639099999999999</v>
      </c>
      <c r="H1679" s="158">
        <v>16.402899999999999</v>
      </c>
      <c r="I1679" s="158">
        <v>11.444900000000001</v>
      </c>
      <c r="J1679" s="158">
        <v>8.8642000000000003</v>
      </c>
      <c r="K1679" s="158">
        <v>4.8673999999999999</v>
      </c>
      <c r="L1679" s="158">
        <v>3.2403</v>
      </c>
      <c r="M1679" s="158">
        <v>2.9782000000000002</v>
      </c>
      <c r="N1679" s="158">
        <v>2.9447999999999999</v>
      </c>
      <c r="O1679" s="158">
        <v>6.1969000000000003</v>
      </c>
      <c r="P1679" s="158">
        <v>6.5868000000000002</v>
      </c>
      <c r="Q1679" s="158">
        <v>7.9668000000000001</v>
      </c>
      <c r="R1679" s="158">
        <v>3.9603000000000002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44777</v>
      </c>
      <c r="E1680" s="158">
        <v>38.244700000000002</v>
      </c>
      <c r="F1680" s="158">
        <v>35.633099999999999</v>
      </c>
      <c r="G1680" s="158">
        <v>15.0023</v>
      </c>
      <c r="H1680" s="158">
        <v>15.7813</v>
      </c>
      <c r="I1680" s="158">
        <v>10.8155</v>
      </c>
      <c r="J1680" s="158">
        <v>8.2309000000000001</v>
      </c>
      <c r="K1680" s="158">
        <v>4.2601000000000004</v>
      </c>
      <c r="L1680" s="158">
        <v>2.6225999999999998</v>
      </c>
      <c r="M1680" s="158">
        <v>2.3573</v>
      </c>
      <c r="N1680" s="158">
        <v>2.3168000000000002</v>
      </c>
      <c r="O1680" s="158">
        <v>5.5164999999999997</v>
      </c>
      <c r="P1680" s="158">
        <v>5.8586</v>
      </c>
      <c r="Q1680" s="158">
        <v>6.9676999999999998</v>
      </c>
      <c r="R1680" s="158">
        <v>3.3113000000000001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44777</v>
      </c>
      <c r="E1684" s="158">
        <v>91.234700000000004</v>
      </c>
      <c r="F1684" s="158">
        <v>10.7249</v>
      </c>
      <c r="G1684" s="158">
        <v>10.731299999999999</v>
      </c>
      <c r="H1684" s="158">
        <v>10.749599999999999</v>
      </c>
      <c r="I1684" s="158">
        <v>10.769</v>
      </c>
      <c r="J1684" s="158">
        <v>10.824299999999999</v>
      </c>
      <c r="K1684" s="158">
        <v>11.023300000000001</v>
      </c>
      <c r="L1684" s="158"/>
      <c r="M1684" s="158"/>
      <c r="N1684" s="158"/>
      <c r="O1684" s="158"/>
      <c r="P1684" s="158"/>
      <c r="Q1684" s="158">
        <v>11.2369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44777</v>
      </c>
      <c r="E1685" s="158">
        <v>96.355999999999995</v>
      </c>
      <c r="F1685" s="158">
        <v>10.761200000000001</v>
      </c>
      <c r="G1685" s="158">
        <v>10.7422</v>
      </c>
      <c r="H1685" s="158">
        <v>10.7477</v>
      </c>
      <c r="I1685" s="158">
        <v>10.7699</v>
      </c>
      <c r="J1685" s="158">
        <v>10.823600000000001</v>
      </c>
      <c r="K1685" s="158">
        <v>11.023099999999999</v>
      </c>
      <c r="L1685" s="158"/>
      <c r="M1685" s="158"/>
      <c r="N1685" s="158"/>
      <c r="O1685" s="158"/>
      <c r="P1685" s="158"/>
      <c r="Q1685" s="158">
        <v>11.2371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44777</v>
      </c>
      <c r="E1688" s="158">
        <v>4759.4553212851397</v>
      </c>
      <c r="F1688" s="158">
        <v>24.924099999999999</v>
      </c>
      <c r="G1688" s="158">
        <v>18.7178</v>
      </c>
      <c r="H1688" s="158">
        <v>6.5148999999999999</v>
      </c>
      <c r="I1688" s="158">
        <v>4.0145</v>
      </c>
      <c r="J1688" s="158">
        <v>7.9066999999999998</v>
      </c>
      <c r="K1688" s="158">
        <v>6.125</v>
      </c>
      <c r="L1688" s="158">
        <v>13.835699999999999</v>
      </c>
      <c r="M1688" s="158">
        <v>10.790699999999999</v>
      </c>
      <c r="N1688" s="158">
        <v>18.892199999999999</v>
      </c>
      <c r="O1688" s="158">
        <v>5.3136000000000001</v>
      </c>
      <c r="P1688" s="158">
        <v>6.1532999999999998</v>
      </c>
      <c r="Q1688" s="158">
        <v>7.8993000000000002</v>
      </c>
      <c r="R1688" s="158">
        <v>12.9152</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44777</v>
      </c>
      <c r="E1689" s="158">
        <v>4758.1477000000004</v>
      </c>
      <c r="F1689" s="158">
        <v>24.924099999999999</v>
      </c>
      <c r="G1689" s="158">
        <v>18.718</v>
      </c>
      <c r="H1689" s="158">
        <v>6.5148999999999999</v>
      </c>
      <c r="I1689" s="158">
        <v>4.0145</v>
      </c>
      <c r="J1689" s="158">
        <v>7.9066999999999998</v>
      </c>
      <c r="K1689" s="158">
        <v>6.125</v>
      </c>
      <c r="L1689" s="158">
        <v>1.5061</v>
      </c>
      <c r="M1689" s="158">
        <v>2.5514000000000001</v>
      </c>
      <c r="N1689" s="158">
        <v>12.089700000000001</v>
      </c>
      <c r="O1689" s="158">
        <v>3.6675</v>
      </c>
      <c r="P1689" s="158">
        <v>5.4665999999999997</v>
      </c>
      <c r="Q1689" s="158">
        <v>7.8536999999999999</v>
      </c>
      <c r="R1689" s="158">
        <v>9.8611000000000004</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44777</v>
      </c>
      <c r="E1690" s="158">
        <v>25.843699999999998</v>
      </c>
      <c r="F1690" s="158">
        <v>33.361600000000003</v>
      </c>
      <c r="G1690" s="158">
        <v>17.113299999999999</v>
      </c>
      <c r="H1690" s="158">
        <v>16.2317</v>
      </c>
      <c r="I1690" s="158">
        <v>11.154500000000001</v>
      </c>
      <c r="J1690" s="158">
        <v>9.2523</v>
      </c>
      <c r="K1690" s="158">
        <v>5.3285</v>
      </c>
      <c r="L1690" s="158">
        <v>3.0825</v>
      </c>
      <c r="M1690" s="158">
        <v>2.6023999999999998</v>
      </c>
      <c r="N1690" s="158">
        <v>2.9571999999999998</v>
      </c>
      <c r="O1690" s="158">
        <v>6.5415999999999999</v>
      </c>
      <c r="P1690" s="158">
        <v>6.8994</v>
      </c>
      <c r="Q1690" s="158">
        <v>8.1506000000000007</v>
      </c>
      <c r="R1690" s="158">
        <v>4.1308999999999996</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44777</v>
      </c>
      <c r="E1691" s="158">
        <v>26.411200000000001</v>
      </c>
      <c r="F1691" s="158">
        <v>33.8902</v>
      </c>
      <c r="G1691" s="158">
        <v>17.576599999999999</v>
      </c>
      <c r="H1691" s="158">
        <v>16.696400000000001</v>
      </c>
      <c r="I1691" s="158">
        <v>11.620799999999999</v>
      </c>
      <c r="J1691" s="158">
        <v>9.7133000000000003</v>
      </c>
      <c r="K1691" s="158">
        <v>5.7885</v>
      </c>
      <c r="L1691" s="158">
        <v>3.512</v>
      </c>
      <c r="M1691" s="158">
        <v>3.0507</v>
      </c>
      <c r="N1691" s="158">
        <v>3.4333999999999998</v>
      </c>
      <c r="O1691" s="158">
        <v>6.9664999999999999</v>
      </c>
      <c r="P1691" s="158">
        <v>7.2196999999999996</v>
      </c>
      <c r="Q1691" s="158">
        <v>8.1560000000000006</v>
      </c>
      <c r="R1691" s="158">
        <v>4.6395</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44777</v>
      </c>
      <c r="E1692" s="158">
        <v>32.257800000000003</v>
      </c>
      <c r="F1692" s="158">
        <v>15.7348</v>
      </c>
      <c r="G1692" s="158">
        <v>10.91</v>
      </c>
      <c r="H1692" s="158">
        <v>11.112399999999999</v>
      </c>
      <c r="I1692" s="158">
        <v>7.7332999999999998</v>
      </c>
      <c r="J1692" s="158">
        <v>6.6143000000000001</v>
      </c>
      <c r="K1692" s="158">
        <v>3.0213000000000001</v>
      </c>
      <c r="L1692" s="158">
        <v>1.8001</v>
      </c>
      <c r="M1692" s="158">
        <v>1.9186000000000001</v>
      </c>
      <c r="N1692" s="158">
        <v>1.9905999999999999</v>
      </c>
      <c r="O1692" s="158">
        <v>4.0937000000000001</v>
      </c>
      <c r="P1692" s="158">
        <v>3.1190000000000002</v>
      </c>
      <c r="Q1692" s="158">
        <v>6.1372</v>
      </c>
      <c r="R1692" s="158">
        <v>2.9205999999999999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44777</v>
      </c>
      <c r="E1693" s="158">
        <v>35.139800000000001</v>
      </c>
      <c r="F1693" s="158">
        <v>16.315000000000001</v>
      </c>
      <c r="G1693" s="158">
        <v>11.4712</v>
      </c>
      <c r="H1693" s="158">
        <v>11.6595</v>
      </c>
      <c r="I1693" s="158">
        <v>8.2840000000000007</v>
      </c>
      <c r="J1693" s="158">
        <v>7.1703000000000001</v>
      </c>
      <c r="K1693" s="158">
        <v>3.5609999999999999</v>
      </c>
      <c r="L1693" s="158">
        <v>2.3319000000000001</v>
      </c>
      <c r="M1693" s="158">
        <v>2.4476</v>
      </c>
      <c r="N1693" s="158">
        <v>2.6444000000000001</v>
      </c>
      <c r="O1693" s="158">
        <v>5.0152999999999999</v>
      </c>
      <c r="P1693" s="158">
        <v>4.0575999999999999</v>
      </c>
      <c r="Q1693" s="158">
        <v>6.4734999999999996</v>
      </c>
      <c r="R1693" s="158">
        <v>3.7869000000000002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44777</v>
      </c>
      <c r="E1694" s="158">
        <v>48.3992</v>
      </c>
      <c r="F1694" s="158">
        <v>23.771000000000001</v>
      </c>
      <c r="G1694" s="158">
        <v>12.6828</v>
      </c>
      <c r="H1694" s="158">
        <v>13.8591</v>
      </c>
      <c r="I1694" s="158">
        <v>14.1683</v>
      </c>
      <c r="J1694" s="158">
        <v>11.275600000000001</v>
      </c>
      <c r="K1694" s="158">
        <v>7.1414999999999997</v>
      </c>
      <c r="L1694" s="158">
        <v>4.5899000000000001</v>
      </c>
      <c r="M1694" s="158">
        <v>3.1078000000000001</v>
      </c>
      <c r="N1694" s="158">
        <v>3.5809000000000002</v>
      </c>
      <c r="O1694" s="158">
        <v>6.5540000000000003</v>
      </c>
      <c r="P1694" s="158">
        <v>6.5148999999999999</v>
      </c>
      <c r="Q1694" s="158">
        <v>7.8803000000000001</v>
      </c>
      <c r="R1694" s="158">
        <v>4.3700999999999999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44777</v>
      </c>
      <c r="E1695" s="158">
        <v>51.833199999999998</v>
      </c>
      <c r="F1695" s="158">
        <v>24.451499999999999</v>
      </c>
      <c r="G1695" s="158">
        <v>13.3942</v>
      </c>
      <c r="H1695" s="158">
        <v>14.597200000000001</v>
      </c>
      <c r="I1695" s="158">
        <v>14.917999999999999</v>
      </c>
      <c r="J1695" s="158">
        <v>12.031499999999999</v>
      </c>
      <c r="K1695" s="158">
        <v>7.9074</v>
      </c>
      <c r="L1695" s="158">
        <v>5.3635000000000002</v>
      </c>
      <c r="M1695" s="158">
        <v>3.8843999999999999</v>
      </c>
      <c r="N1695" s="158">
        <v>4.3684000000000003</v>
      </c>
      <c r="O1695" s="158">
        <v>7.3619000000000003</v>
      </c>
      <c r="P1695" s="158">
        <v>7.3559000000000001</v>
      </c>
      <c r="Q1695" s="158">
        <v>8.6240000000000006</v>
      </c>
      <c r="R1695" s="158">
        <v>5.1647999999999996</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44777</v>
      </c>
      <c r="E1696" s="158">
        <v>22.536100000000001</v>
      </c>
      <c r="F1696" s="158">
        <v>35.991100000000003</v>
      </c>
      <c r="G1696" s="158">
        <v>26.4573</v>
      </c>
      <c r="H1696" s="158">
        <v>20.324200000000001</v>
      </c>
      <c r="I1696" s="158">
        <v>13.384</v>
      </c>
      <c r="J1696" s="158">
        <v>10.1812</v>
      </c>
      <c r="K1696" s="158">
        <v>5.4901</v>
      </c>
      <c r="L1696" s="158">
        <v>2.6278999999999999</v>
      </c>
      <c r="M1696" s="158">
        <v>2.0764999999999998</v>
      </c>
      <c r="N1696" s="158">
        <v>10.9519</v>
      </c>
      <c r="O1696" s="158">
        <v>7.3823999999999996</v>
      </c>
      <c r="P1696" s="158">
        <v>6.1380999999999997</v>
      </c>
      <c r="Q1696" s="158">
        <v>7.4042000000000003</v>
      </c>
      <c r="R1696" s="158">
        <v>7.8635000000000002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44777</v>
      </c>
      <c r="E1697" s="158">
        <v>24.271999999999998</v>
      </c>
      <c r="F1697" s="158">
        <v>36.578699999999998</v>
      </c>
      <c r="G1697" s="158">
        <v>26.927199999999999</v>
      </c>
      <c r="H1697" s="158">
        <v>20.813600000000001</v>
      </c>
      <c r="I1697" s="158">
        <v>13.8544</v>
      </c>
      <c r="J1697" s="158">
        <v>10.6561</v>
      </c>
      <c r="K1697" s="158">
        <v>5.9679000000000002</v>
      </c>
      <c r="L1697" s="158">
        <v>3.1044999999999998</v>
      </c>
      <c r="M1697" s="158">
        <v>2.5546000000000002</v>
      </c>
      <c r="N1697" s="158">
        <v>11.471399999999999</v>
      </c>
      <c r="O1697" s="158">
        <v>7.9462000000000002</v>
      </c>
      <c r="P1697" s="158">
        <v>6.9255000000000004</v>
      </c>
      <c r="Q1697" s="158">
        <v>7.8563000000000001</v>
      </c>
      <c r="R1697" s="158">
        <v>8.3407999999999998</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44777</v>
      </c>
      <c r="E1698" s="158">
        <v>49.235700000000001</v>
      </c>
      <c r="F1698" s="158">
        <v>77.485100000000003</v>
      </c>
      <c r="G1698" s="158">
        <v>18.859000000000002</v>
      </c>
      <c r="H1698" s="158">
        <v>21.149899999999999</v>
      </c>
      <c r="I1698" s="158">
        <v>16.588899999999999</v>
      </c>
      <c r="J1698" s="158">
        <v>12.045500000000001</v>
      </c>
      <c r="K1698" s="158">
        <v>6.6044999999999998</v>
      </c>
      <c r="L1698" s="158">
        <v>3.1958000000000002</v>
      </c>
      <c r="M1698" s="158">
        <v>2.7639</v>
      </c>
      <c r="N1698" s="158">
        <v>3.0769000000000002</v>
      </c>
      <c r="O1698" s="158">
        <v>6.3064</v>
      </c>
      <c r="P1698" s="158">
        <v>6.8390000000000004</v>
      </c>
      <c r="Q1698" s="158">
        <v>7.9795999999999996</v>
      </c>
      <c r="R1698" s="158">
        <v>3.9365000000000001</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44777</v>
      </c>
      <c r="E1699" s="158">
        <v>46.622599999999998</v>
      </c>
      <c r="F1699" s="158">
        <v>77.041300000000007</v>
      </c>
      <c r="G1699" s="158">
        <v>18.373200000000001</v>
      </c>
      <c r="H1699" s="158">
        <v>20.671399999999998</v>
      </c>
      <c r="I1699" s="158">
        <v>16.108899999999998</v>
      </c>
      <c r="J1699" s="158">
        <v>11.565300000000001</v>
      </c>
      <c r="K1699" s="158">
        <v>6.1203000000000003</v>
      </c>
      <c r="L1699" s="158">
        <v>2.7035999999999998</v>
      </c>
      <c r="M1699" s="158">
        <v>2.2700999999999998</v>
      </c>
      <c r="N1699" s="158">
        <v>2.5775000000000001</v>
      </c>
      <c r="O1699" s="158">
        <v>5.7763</v>
      </c>
      <c r="P1699" s="158">
        <v>6.3106999999999998</v>
      </c>
      <c r="Q1699" s="158">
        <v>7.3691000000000004</v>
      </c>
      <c r="R1699" s="158">
        <v>3.4249000000000001</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44777</v>
      </c>
      <c r="E1700" s="158">
        <v>1935.626</v>
      </c>
      <c r="F1700" s="158">
        <v>42.435899999999997</v>
      </c>
      <c r="G1700" s="158">
        <v>19.746300000000002</v>
      </c>
      <c r="H1700" s="158">
        <v>16.205500000000001</v>
      </c>
      <c r="I1700" s="158">
        <v>13.846</v>
      </c>
      <c r="J1700" s="158">
        <v>11.140700000000001</v>
      </c>
      <c r="K1700" s="158">
        <v>4.7552000000000003</v>
      </c>
      <c r="L1700" s="158">
        <v>2.5188000000000001</v>
      </c>
      <c r="M1700" s="158">
        <v>2.3161</v>
      </c>
      <c r="N1700" s="158">
        <v>2.8140000000000001</v>
      </c>
      <c r="O1700" s="158">
        <v>4.3132000000000001</v>
      </c>
      <c r="P1700" s="158">
        <v>5.8307000000000002</v>
      </c>
      <c r="Q1700" s="158">
        <v>7.6837</v>
      </c>
      <c r="R1700" s="158">
        <v>3.7328999999999999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44777</v>
      </c>
      <c r="E1701" s="158">
        <v>1740.3780999999999</v>
      </c>
      <c r="F1701" s="158">
        <v>41.133400000000002</v>
      </c>
      <c r="G1701" s="158">
        <v>18.444500000000001</v>
      </c>
      <c r="H1701" s="158">
        <v>14.902100000000001</v>
      </c>
      <c r="I1701" s="158">
        <v>12.539099999999999</v>
      </c>
      <c r="J1701" s="158">
        <v>9.8292000000000002</v>
      </c>
      <c r="K1701" s="158">
        <v>3.4418000000000002</v>
      </c>
      <c r="L1701" s="158">
        <v>1.2069000000000001</v>
      </c>
      <c r="M1701" s="158">
        <v>0.99970000000000003</v>
      </c>
      <c r="N1701" s="158">
        <v>1.4859</v>
      </c>
      <c r="O1701" s="158">
        <v>3.0110999999999999</v>
      </c>
      <c r="P1701" s="158">
        <v>4.5831999999999997</v>
      </c>
      <c r="Q1701" s="158">
        <v>6.4268000000000001</v>
      </c>
      <c r="R1701" s="158">
        <v>2.3786</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44777</v>
      </c>
      <c r="E1702" s="158">
        <v>2927.8123000000001</v>
      </c>
      <c r="F1702" s="158">
        <v>31.3643</v>
      </c>
      <c r="G1702" s="158">
        <v>12.3116</v>
      </c>
      <c r="H1702" s="158">
        <v>12.9072</v>
      </c>
      <c r="I1702" s="158">
        <v>8.3369</v>
      </c>
      <c r="J1702" s="158">
        <v>6.6680999999999999</v>
      </c>
      <c r="K1702" s="158">
        <v>3.0474999999999999</v>
      </c>
      <c r="L1702" s="158">
        <v>1.6121000000000001</v>
      </c>
      <c r="M1702" s="158">
        <v>1.7585999999999999</v>
      </c>
      <c r="N1702" s="158">
        <v>1.8056000000000001</v>
      </c>
      <c r="O1702" s="158">
        <v>5.2008999999999999</v>
      </c>
      <c r="P1702" s="158">
        <v>5.6699000000000002</v>
      </c>
      <c r="Q1702" s="158">
        <v>7.2366999999999999</v>
      </c>
      <c r="R1702" s="158">
        <v>2.6966999999999999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44777</v>
      </c>
      <c r="E1703" s="158">
        <v>3175.4875999999999</v>
      </c>
      <c r="F1703" s="158">
        <v>32.214700000000001</v>
      </c>
      <c r="G1703" s="158">
        <v>13.1629</v>
      </c>
      <c r="H1703" s="158">
        <v>13.7599</v>
      </c>
      <c r="I1703" s="158">
        <v>9.1903000000000006</v>
      </c>
      <c r="J1703" s="158">
        <v>7.5236000000000001</v>
      </c>
      <c r="K1703" s="158">
        <v>3.9056000000000002</v>
      </c>
      <c r="L1703" s="158">
        <v>2.4719000000000002</v>
      </c>
      <c r="M1703" s="158">
        <v>2.6236000000000002</v>
      </c>
      <c r="N1703" s="158">
        <v>2.6753999999999998</v>
      </c>
      <c r="O1703" s="158">
        <v>6.0980999999999996</v>
      </c>
      <c r="P1703" s="158">
        <v>6.5674000000000001</v>
      </c>
      <c r="Q1703" s="158">
        <v>7.6734</v>
      </c>
      <c r="R1703" s="158">
        <v>3.5737000000000001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44777</v>
      </c>
      <c r="E1706" s="158">
        <v>42.665100000000002</v>
      </c>
      <c r="F1706" s="158">
        <v>26.711099999999998</v>
      </c>
      <c r="G1706" s="158">
        <v>11.645899999999999</v>
      </c>
      <c r="H1706" s="158">
        <v>12.1151</v>
      </c>
      <c r="I1706" s="158">
        <v>11.3849</v>
      </c>
      <c r="J1706" s="158">
        <v>9.1358999999999995</v>
      </c>
      <c r="K1706" s="158">
        <v>4.3754</v>
      </c>
      <c r="L1706" s="158">
        <v>2.0758000000000001</v>
      </c>
      <c r="M1706" s="158">
        <v>1.7804</v>
      </c>
      <c r="N1706" s="158">
        <v>2.4744000000000002</v>
      </c>
      <c r="O1706" s="158">
        <v>5.7190000000000003</v>
      </c>
      <c r="P1706" s="158">
        <v>6.1832000000000003</v>
      </c>
      <c r="Q1706" s="158">
        <v>7.4192</v>
      </c>
      <c r="R1706" s="158">
        <v>3.4146000000000001</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44777</v>
      </c>
      <c r="E1707" s="158">
        <v>45.908999999999999</v>
      </c>
      <c r="F1707" s="158">
        <v>27.529499999999999</v>
      </c>
      <c r="G1707" s="158">
        <v>12.4686</v>
      </c>
      <c r="H1707" s="158">
        <v>12.9345</v>
      </c>
      <c r="I1707" s="158">
        <v>12.2098</v>
      </c>
      <c r="J1707" s="158">
        <v>9.9626999999999999</v>
      </c>
      <c r="K1707" s="158">
        <v>5.2050000000000001</v>
      </c>
      <c r="L1707" s="158">
        <v>2.9060999999999999</v>
      </c>
      <c r="M1707" s="158">
        <v>2.6141999999999999</v>
      </c>
      <c r="N1707" s="158">
        <v>3.3188</v>
      </c>
      <c r="O1707" s="158">
        <v>6.5865</v>
      </c>
      <c r="P1707" s="158">
        <v>7.0640999999999998</v>
      </c>
      <c r="Q1707" s="158">
        <v>8.1515000000000004</v>
      </c>
      <c r="R1707" s="158">
        <v>4.2625999999999999</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44777</v>
      </c>
      <c r="E1708" s="158">
        <v>22.662299999999998</v>
      </c>
      <c r="F1708" s="158">
        <v>22.5624</v>
      </c>
      <c r="G1708" s="158">
        <v>17.257899999999999</v>
      </c>
      <c r="H1708" s="158">
        <v>14.9986</v>
      </c>
      <c r="I1708" s="158">
        <v>11.404400000000001</v>
      </c>
      <c r="J1708" s="158">
        <v>8.9413</v>
      </c>
      <c r="K1708" s="158">
        <v>3.9499</v>
      </c>
      <c r="L1708" s="158">
        <v>2.4506999999999999</v>
      </c>
      <c r="M1708" s="158">
        <v>2.3290000000000002</v>
      </c>
      <c r="N1708" s="158">
        <v>2.5415999999999999</v>
      </c>
      <c r="O1708" s="158">
        <v>6.0182000000000002</v>
      </c>
      <c r="P1708" s="158">
        <v>6.6393000000000004</v>
      </c>
      <c r="Q1708" s="158">
        <v>7.8144999999999998</v>
      </c>
      <c r="R1708" s="158">
        <v>3.5762</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44777</v>
      </c>
      <c r="E1709" s="158">
        <v>21.6739</v>
      </c>
      <c r="F1709" s="158">
        <v>22.074400000000001</v>
      </c>
      <c r="G1709" s="158">
        <v>16.751300000000001</v>
      </c>
      <c r="H1709" s="158">
        <v>14.523199999999999</v>
      </c>
      <c r="I1709" s="158">
        <v>10.919700000000001</v>
      </c>
      <c r="J1709" s="158">
        <v>8.4588999999999999</v>
      </c>
      <c r="K1709" s="158">
        <v>3.4658000000000002</v>
      </c>
      <c r="L1709" s="158">
        <v>1.9654</v>
      </c>
      <c r="M1709" s="158">
        <v>1.8419000000000001</v>
      </c>
      <c r="N1709" s="158">
        <v>2.0510000000000002</v>
      </c>
      <c r="O1709" s="158">
        <v>5.5053000000000001</v>
      </c>
      <c r="P1709" s="158">
        <v>6.1142000000000003</v>
      </c>
      <c r="Q1709" s="158">
        <v>7.5621</v>
      </c>
      <c r="R1709" s="158">
        <v>3.0748000000000002</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44777</v>
      </c>
      <c r="E1710" s="158">
        <v>12.5177</v>
      </c>
      <c r="F1710" s="158">
        <v>9.9167000000000005</v>
      </c>
      <c r="G1710" s="158">
        <v>13.0382</v>
      </c>
      <c r="H1710" s="158">
        <v>13.866300000000001</v>
      </c>
      <c r="I1710" s="158">
        <v>9.4901999999999997</v>
      </c>
      <c r="J1710" s="158">
        <v>7.9353999999999996</v>
      </c>
      <c r="K1710" s="158">
        <v>3.8757000000000001</v>
      </c>
      <c r="L1710" s="158">
        <v>2.2940999999999998</v>
      </c>
      <c r="M1710" s="158">
        <v>2.2839</v>
      </c>
      <c r="N1710" s="158">
        <v>2.5243000000000002</v>
      </c>
      <c r="O1710" s="158">
        <v>5.5888999999999998</v>
      </c>
      <c r="P1710" s="158"/>
      <c r="Q1710" s="158">
        <v>6.6128999999999998</v>
      </c>
      <c r="R1710" s="158">
        <v>3.4552999999999998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44777</v>
      </c>
      <c r="E1711" s="158">
        <v>12.0641</v>
      </c>
      <c r="F1711" s="158">
        <v>9.0787999999999993</v>
      </c>
      <c r="G1711" s="158">
        <v>12.013</v>
      </c>
      <c r="H1711" s="158">
        <v>12.824999999999999</v>
      </c>
      <c r="I1711" s="158">
        <v>8.4555000000000007</v>
      </c>
      <c r="J1711" s="158">
        <v>6.8815</v>
      </c>
      <c r="K1711" s="158">
        <v>2.8151000000000002</v>
      </c>
      <c r="L1711" s="158">
        <v>1.2343999999999999</v>
      </c>
      <c r="M1711" s="158">
        <v>1.2190000000000001</v>
      </c>
      <c r="N1711" s="158">
        <v>1.4515</v>
      </c>
      <c r="O1711" s="158">
        <v>4.4839000000000002</v>
      </c>
      <c r="P1711" s="158"/>
      <c r="Q1711" s="158">
        <v>5.4966999999999997</v>
      </c>
      <c r="R1711" s="158">
        <v>2.3734000000000002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44777</v>
      </c>
      <c r="E1712" s="158">
        <v>10.631</v>
      </c>
      <c r="F1712" s="158">
        <v>48.818899999999999</v>
      </c>
      <c r="G1712" s="158">
        <v>17.764900000000001</v>
      </c>
      <c r="H1712" s="158">
        <v>17.569099999999999</v>
      </c>
      <c r="I1712" s="158">
        <v>13.4344</v>
      </c>
      <c r="J1712" s="158">
        <v>9.9290000000000003</v>
      </c>
      <c r="K1712" s="158">
        <v>5.5206</v>
      </c>
      <c r="L1712" s="158">
        <v>3.1732999999999998</v>
      </c>
      <c r="M1712" s="158">
        <v>3.0491999999999999</v>
      </c>
      <c r="N1712" s="158">
        <v>3.4033000000000002</v>
      </c>
      <c r="O1712" s="158"/>
      <c r="P1712" s="158"/>
      <c r="Q1712" s="158">
        <v>4.3289999999999997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44777</v>
      </c>
      <c r="E1713" s="158">
        <v>10.484999999999999</v>
      </c>
      <c r="F1713" s="158">
        <v>48.103400000000001</v>
      </c>
      <c r="G1713" s="158">
        <v>16.732600000000001</v>
      </c>
      <c r="H1713" s="158">
        <v>16.563099999999999</v>
      </c>
      <c r="I1713" s="158">
        <v>12.4421</v>
      </c>
      <c r="J1713" s="158">
        <v>8.9501000000000008</v>
      </c>
      <c r="K1713" s="158">
        <v>4.5429000000000004</v>
      </c>
      <c r="L1713" s="158">
        <v>2.1911</v>
      </c>
      <c r="M1713" s="158">
        <v>2.0604</v>
      </c>
      <c r="N1713" s="158">
        <v>2.4056000000000002</v>
      </c>
      <c r="O1713" s="158"/>
      <c r="P1713" s="158"/>
      <c r="Q1713" s="158">
        <v>3.3346</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44777</v>
      </c>
      <c r="E1714" s="158">
        <v>13.393000000000001</v>
      </c>
      <c r="F1714" s="158">
        <v>21.8155</v>
      </c>
      <c r="G1714" s="158">
        <v>14.4613</v>
      </c>
      <c r="H1714" s="158">
        <v>13.975300000000001</v>
      </c>
      <c r="I1714" s="158">
        <v>10.7507</v>
      </c>
      <c r="J1714" s="158">
        <v>9.1699000000000002</v>
      </c>
      <c r="K1714" s="158">
        <v>5.28</v>
      </c>
      <c r="L1714" s="158">
        <v>3.371</v>
      </c>
      <c r="M1714" s="158">
        <v>3.1720999999999999</v>
      </c>
      <c r="N1714" s="158">
        <v>3.2526000000000002</v>
      </c>
      <c r="O1714" s="158">
        <v>6.0418000000000003</v>
      </c>
      <c r="P1714" s="158"/>
      <c r="Q1714" s="158">
        <v>6.8827999999999996</v>
      </c>
      <c r="R1714" s="158">
        <v>4.0671999999999997</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44777</v>
      </c>
      <c r="E1715" s="158">
        <v>12.936400000000001</v>
      </c>
      <c r="F1715" s="158">
        <v>21.173500000000001</v>
      </c>
      <c r="G1715" s="158">
        <v>13.6525</v>
      </c>
      <c r="H1715" s="158">
        <v>13.1328</v>
      </c>
      <c r="I1715" s="158">
        <v>9.9128000000000007</v>
      </c>
      <c r="J1715" s="158">
        <v>8.3780999999999999</v>
      </c>
      <c r="K1715" s="158">
        <v>4.4627999999999997</v>
      </c>
      <c r="L1715" s="158">
        <v>2.5556999999999999</v>
      </c>
      <c r="M1715" s="158">
        <v>2.343</v>
      </c>
      <c r="N1715" s="158">
        <v>2.4138000000000002</v>
      </c>
      <c r="O1715" s="158">
        <v>5.1833</v>
      </c>
      <c r="P1715" s="158"/>
      <c r="Q1715" s="158">
        <v>6.0414000000000003</v>
      </c>
      <c r="R1715" s="158">
        <v>3.2134999999999998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44777</v>
      </c>
      <c r="E1716" s="158">
        <v>42.886800000000001</v>
      </c>
      <c r="F1716" s="158">
        <v>29.6416</v>
      </c>
      <c r="G1716" s="158">
        <v>15.936</v>
      </c>
      <c r="H1716" s="158">
        <v>14.4841</v>
      </c>
      <c r="I1716" s="158">
        <v>9.9651999999999994</v>
      </c>
      <c r="J1716" s="158">
        <v>8.7483000000000004</v>
      </c>
      <c r="K1716" s="158">
        <v>4.1295999999999999</v>
      </c>
      <c r="L1716" s="158">
        <v>2.4601999999999999</v>
      </c>
      <c r="M1716" s="158">
        <v>2.4411999999999998</v>
      </c>
      <c r="N1716" s="158">
        <v>2.8125</v>
      </c>
      <c r="O1716" s="158">
        <v>6.0953999999999997</v>
      </c>
      <c r="P1716" s="158">
        <v>6.1589999999999998</v>
      </c>
      <c r="Q1716" s="158">
        <v>7.6946000000000003</v>
      </c>
      <c r="R1716" s="158">
        <v>4.234</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44777</v>
      </c>
      <c r="E1717" s="158">
        <v>45.750100000000003</v>
      </c>
      <c r="F1717" s="158">
        <v>30.422000000000001</v>
      </c>
      <c r="G1717" s="158">
        <v>16.723800000000001</v>
      </c>
      <c r="H1717" s="158">
        <v>15.2829</v>
      </c>
      <c r="I1717" s="158">
        <v>10.763400000000001</v>
      </c>
      <c r="J1717" s="158">
        <v>9.5555000000000003</v>
      </c>
      <c r="K1717" s="158">
        <v>4.9378000000000002</v>
      </c>
      <c r="L1717" s="158">
        <v>3.2698999999999998</v>
      </c>
      <c r="M1717" s="158">
        <v>3.2589000000000001</v>
      </c>
      <c r="N1717" s="158">
        <v>3.6393</v>
      </c>
      <c r="O1717" s="158">
        <v>6.9557000000000002</v>
      </c>
      <c r="P1717" s="158">
        <v>6.9564000000000004</v>
      </c>
      <c r="Q1717" s="158">
        <v>8.2325999999999997</v>
      </c>
      <c r="R1717" s="158">
        <v>5.0839999999999996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44777</v>
      </c>
      <c r="E1718" s="158">
        <v>36.916400000000003</v>
      </c>
      <c r="F1718" s="158">
        <v>29.685700000000001</v>
      </c>
      <c r="G1718" s="158">
        <v>15.972300000000001</v>
      </c>
      <c r="H1718" s="158">
        <v>13.8505</v>
      </c>
      <c r="I1718" s="158">
        <v>11.284700000000001</v>
      </c>
      <c r="J1718" s="158">
        <v>7.7823000000000002</v>
      </c>
      <c r="K1718" s="158">
        <v>4.5316000000000001</v>
      </c>
      <c r="L1718" s="158">
        <v>2.6857000000000002</v>
      </c>
      <c r="M1718" s="158">
        <v>2.3071999999999999</v>
      </c>
      <c r="N1718" s="158">
        <v>2.3769</v>
      </c>
      <c r="O1718" s="158">
        <v>5.3292999999999999</v>
      </c>
      <c r="P1718" s="158">
        <v>3.6673</v>
      </c>
      <c r="Q1718" s="158">
        <v>6.9156000000000004</v>
      </c>
      <c r="R1718" s="158">
        <v>3.2155999999999998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44777</v>
      </c>
      <c r="E1719" s="158">
        <v>39.954500000000003</v>
      </c>
      <c r="F1719" s="158">
        <v>30.171700000000001</v>
      </c>
      <c r="G1719" s="158">
        <v>16.496500000000001</v>
      </c>
      <c r="H1719" s="158">
        <v>14.3559</v>
      </c>
      <c r="I1719" s="158">
        <v>11.7987</v>
      </c>
      <c r="J1719" s="158">
        <v>8.2916000000000007</v>
      </c>
      <c r="K1719" s="158">
        <v>5.0777000000000001</v>
      </c>
      <c r="L1719" s="158">
        <v>3.4643000000000002</v>
      </c>
      <c r="M1719" s="158">
        <v>3.1012</v>
      </c>
      <c r="N1719" s="158">
        <v>3.1709999999999998</v>
      </c>
      <c r="O1719" s="158">
        <v>6.1170999999999998</v>
      </c>
      <c r="P1719" s="158">
        <v>4.5054999999999996</v>
      </c>
      <c r="Q1719" s="158">
        <v>7.1662999999999997</v>
      </c>
      <c r="R1719" s="158">
        <v>3.9794</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44777</v>
      </c>
      <c r="E1720" s="158">
        <v>27.400600000000001</v>
      </c>
      <c r="F1720" s="158">
        <v>16.525400000000001</v>
      </c>
      <c r="G1720" s="158">
        <v>9.8209999999999997</v>
      </c>
      <c r="H1720" s="158">
        <v>10.8887</v>
      </c>
      <c r="I1720" s="158">
        <v>8.266</v>
      </c>
      <c r="J1720" s="158">
        <v>7.0983000000000001</v>
      </c>
      <c r="K1720" s="158">
        <v>4.1345000000000001</v>
      </c>
      <c r="L1720" s="158">
        <v>3.0640000000000001</v>
      </c>
      <c r="M1720" s="158">
        <v>2.8887999999999998</v>
      </c>
      <c r="N1720" s="158">
        <v>3.1718999999999999</v>
      </c>
      <c r="O1720" s="158">
        <v>6.1818</v>
      </c>
      <c r="P1720" s="158">
        <v>6.6580000000000004</v>
      </c>
      <c r="Q1720" s="158">
        <v>7.899</v>
      </c>
      <c r="R1720" s="158">
        <v>3.8365999999999998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44777</v>
      </c>
      <c r="E1721" s="158">
        <v>26.1645</v>
      </c>
      <c r="F1721" s="158">
        <v>16.049800000000001</v>
      </c>
      <c r="G1721" s="158">
        <v>9.3071999999999999</v>
      </c>
      <c r="H1721" s="158">
        <v>10.403700000000001</v>
      </c>
      <c r="I1721" s="158">
        <v>7.7653999999999996</v>
      </c>
      <c r="J1721" s="158">
        <v>6.5979000000000001</v>
      </c>
      <c r="K1721" s="158">
        <v>3.6326999999999998</v>
      </c>
      <c r="L1721" s="158">
        <v>2.5585</v>
      </c>
      <c r="M1721" s="158">
        <v>2.3797000000000001</v>
      </c>
      <c r="N1721" s="158">
        <v>2.6581999999999999</v>
      </c>
      <c r="O1721" s="158">
        <v>5.6523000000000003</v>
      </c>
      <c r="P1721" s="158">
        <v>6.0892999999999997</v>
      </c>
      <c r="Q1721" s="158">
        <v>6.6059999999999999</v>
      </c>
      <c r="R1721" s="158">
        <v>3.3188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44777</v>
      </c>
      <c r="E1722" s="158">
        <v>36.018099999999997</v>
      </c>
      <c r="F1722" s="158">
        <v>8.2102000000000004</v>
      </c>
      <c r="G1722" s="158">
        <v>10.548299999999999</v>
      </c>
      <c r="H1722" s="158">
        <v>8.4245999999999999</v>
      </c>
      <c r="I1722" s="158">
        <v>7.6153000000000004</v>
      </c>
      <c r="J1722" s="158">
        <v>5.9466999999999999</v>
      </c>
      <c r="K1722" s="158">
        <v>3.2336999999999998</v>
      </c>
      <c r="L1722" s="158">
        <v>2.4125000000000001</v>
      </c>
      <c r="M1722" s="158">
        <v>2.8216999999999999</v>
      </c>
      <c r="N1722" s="158">
        <v>2.8921000000000001</v>
      </c>
      <c r="O1722" s="158">
        <v>5.6669999999999998</v>
      </c>
      <c r="P1722" s="158">
        <v>3.9590999999999998</v>
      </c>
      <c r="Q1722" s="158">
        <v>6.8781999999999996</v>
      </c>
      <c r="R1722" s="158">
        <v>3.3561000000000001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44777</v>
      </c>
      <c r="E1723" s="158">
        <v>38.344099999999997</v>
      </c>
      <c r="F1723" s="158">
        <v>8.7596000000000007</v>
      </c>
      <c r="G1723" s="158">
        <v>11.1793</v>
      </c>
      <c r="H1723" s="158">
        <v>9.0861000000000001</v>
      </c>
      <c r="I1723" s="158">
        <v>8.2668999999999997</v>
      </c>
      <c r="J1723" s="158">
        <v>6.6050000000000004</v>
      </c>
      <c r="K1723" s="158">
        <v>3.8931</v>
      </c>
      <c r="L1723" s="158">
        <v>3.0813999999999999</v>
      </c>
      <c r="M1723" s="158">
        <v>3.4340000000000002</v>
      </c>
      <c r="N1723" s="158">
        <v>3.4531999999999998</v>
      </c>
      <c r="O1723" s="158">
        <v>6.1486999999999998</v>
      </c>
      <c r="P1723" s="158">
        <v>4.5655999999999999</v>
      </c>
      <c r="Q1723" s="158">
        <v>6.9005999999999998</v>
      </c>
      <c r="R1723" s="158">
        <v>3.8504</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44777</v>
      </c>
      <c r="E1726" s="158">
        <v>39.467300000000002</v>
      </c>
      <c r="F1726" s="158">
        <v>36.659500000000001</v>
      </c>
      <c r="G1726" s="158">
        <v>16.7622</v>
      </c>
      <c r="H1726" s="158">
        <v>15.4504</v>
      </c>
      <c r="I1726" s="158">
        <v>11.7317</v>
      </c>
      <c r="J1726" s="158">
        <v>8.2344000000000008</v>
      </c>
      <c r="K1726" s="158">
        <v>4.2550999999999997</v>
      </c>
      <c r="L1726" s="158">
        <v>2.8041999999999998</v>
      </c>
      <c r="M1726" s="158">
        <v>2.3405999999999998</v>
      </c>
      <c r="N1726" s="158">
        <v>2.2986</v>
      </c>
      <c r="O1726" s="158">
        <v>5.4114000000000004</v>
      </c>
      <c r="P1726" s="158">
        <v>4.6346999999999996</v>
      </c>
      <c r="Q1726" s="158">
        <v>7.1044999999999998</v>
      </c>
      <c r="R1726" s="158">
        <v>3.0400999999999998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44777</v>
      </c>
      <c r="E1727" s="158">
        <v>42.635199999999998</v>
      </c>
      <c r="F1727" s="158">
        <v>37.535699999999999</v>
      </c>
      <c r="G1727" s="158">
        <v>17.6326</v>
      </c>
      <c r="H1727" s="158">
        <v>16.304500000000001</v>
      </c>
      <c r="I1727" s="158">
        <v>12.614800000000001</v>
      </c>
      <c r="J1727" s="158">
        <v>9.0946999999999996</v>
      </c>
      <c r="K1727" s="158">
        <v>5.1151999999999997</v>
      </c>
      <c r="L1727" s="158">
        <v>3.6383000000000001</v>
      </c>
      <c r="M1727" s="158">
        <v>3.2277</v>
      </c>
      <c r="N1727" s="158">
        <v>3.2122000000000002</v>
      </c>
      <c r="O1727" s="158">
        <v>6.3879000000000001</v>
      </c>
      <c r="P1727" s="158">
        <v>5.5772000000000004</v>
      </c>
      <c r="Q1727" s="158">
        <v>7.5755999999999997</v>
      </c>
      <c r="R1727" s="158">
        <v>3.9912999999999998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44777</v>
      </c>
      <c r="E1728" s="158">
        <v>26.968299999999999</v>
      </c>
      <c r="F1728" s="158">
        <v>10.153600000000001</v>
      </c>
      <c r="G1728" s="158">
        <v>13.5947</v>
      </c>
      <c r="H1728" s="158">
        <v>10.617100000000001</v>
      </c>
      <c r="I1728" s="158">
        <v>7.7861000000000002</v>
      </c>
      <c r="J1728" s="158">
        <v>7.0449000000000002</v>
      </c>
      <c r="K1728" s="158">
        <v>4.6993999999999998</v>
      </c>
      <c r="L1728" s="158">
        <v>3.4041999999999999</v>
      </c>
      <c r="M1728" s="158">
        <v>3.0781999999999998</v>
      </c>
      <c r="N1728" s="158">
        <v>8.2934000000000001</v>
      </c>
      <c r="O1728" s="158">
        <v>8.3572000000000006</v>
      </c>
      <c r="P1728" s="158">
        <v>5.1474000000000002</v>
      </c>
      <c r="Q1728" s="158">
        <v>7.3648999999999996</v>
      </c>
      <c r="R1728" s="158">
        <v>6.7813999999999997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44777</v>
      </c>
      <c r="E1729" s="158">
        <v>25.746300000000002</v>
      </c>
      <c r="F1729" s="158">
        <v>9.6427999999999994</v>
      </c>
      <c r="G1729" s="158">
        <v>13.0093</v>
      </c>
      <c r="H1729" s="158">
        <v>10.023999999999999</v>
      </c>
      <c r="I1729" s="158">
        <v>7.1891999999999996</v>
      </c>
      <c r="J1729" s="158">
        <v>6.4374000000000002</v>
      </c>
      <c r="K1729" s="158">
        <v>4.0867000000000004</v>
      </c>
      <c r="L1729" s="158">
        <v>2.7896000000000001</v>
      </c>
      <c r="M1729" s="158">
        <v>2.4588000000000001</v>
      </c>
      <c r="N1729" s="158">
        <v>7.6372999999999998</v>
      </c>
      <c r="O1729" s="158">
        <v>7.7918000000000003</v>
      </c>
      <c r="P1729" s="158">
        <v>4.6134000000000004</v>
      </c>
      <c r="Q1729" s="158">
        <v>6.5583999999999998</v>
      </c>
      <c r="R1729" s="158">
        <v>6.1546000000000003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28.240309615384611</v>
      </c>
      <c r="G1730" s="160">
        <v>14.946619230769235</v>
      </c>
      <c r="H1730" s="160">
        <v>13.948078846153845</v>
      </c>
      <c r="I1730" s="160">
        <v>10.780736538461541</v>
      </c>
      <c r="J1730" s="160">
        <v>8.8985692307692297</v>
      </c>
      <c r="K1730" s="160">
        <v>5.0305961538461554</v>
      </c>
      <c r="L1730" s="160">
        <v>4.2699680000000004</v>
      </c>
      <c r="M1730" s="160">
        <v>3.5831360000000001</v>
      </c>
      <c r="N1730" s="160">
        <v>4.4864119999999987</v>
      </c>
      <c r="O1730" s="160">
        <v>5.8598229166666655</v>
      </c>
      <c r="P1730" s="160">
        <v>5.7679477272727278</v>
      </c>
      <c r="Q1730" s="160">
        <v>7.3415807692307675</v>
      </c>
      <c r="R1730" s="160">
        <v>4.680614583333333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27.301000000000002</v>
      </c>
      <c r="G1731" s="160">
        <v>14.7318</v>
      </c>
      <c r="H1731" s="160">
        <v>13.9208</v>
      </c>
      <c r="I1731" s="160">
        <v>10.867599999999999</v>
      </c>
      <c r="J1731" s="160">
        <v>8.8153499999999987</v>
      </c>
      <c r="K1731" s="160">
        <v>4.7616499999999995</v>
      </c>
      <c r="L1731" s="160">
        <v>2.7968999999999999</v>
      </c>
      <c r="M1731" s="160">
        <v>2.6082999999999998</v>
      </c>
      <c r="N1731" s="160">
        <v>2.96</v>
      </c>
      <c r="O1731" s="160">
        <v>5.9401000000000002</v>
      </c>
      <c r="P1731" s="160">
        <v>6.1456999999999997</v>
      </c>
      <c r="Q1731" s="160">
        <v>7.4116999999999997</v>
      </c>
      <c r="R1731" s="160">
        <v>3.9142999999999999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44777</v>
      </c>
      <c r="E1734" s="158">
        <v>50.638500000000001</v>
      </c>
      <c r="F1734" s="158">
        <v>-0.51959999999999995</v>
      </c>
      <c r="G1734" s="158">
        <v>-0.59150000000000003</v>
      </c>
      <c r="H1734" s="158">
        <v>2.2040000000000002</v>
      </c>
      <c r="I1734" s="158">
        <v>2.6347</v>
      </c>
      <c r="J1734" s="158">
        <v>8.7559000000000005</v>
      </c>
      <c r="K1734" s="158">
        <v>1.3294999999999999</v>
      </c>
      <c r="L1734" s="158">
        <v>-8.9846000000000004</v>
      </c>
      <c r="M1734" s="158">
        <v>-9.3122000000000007</v>
      </c>
      <c r="N1734" s="158">
        <v>-5.7901999999999996</v>
      </c>
      <c r="O1734" s="158">
        <v>19.1252</v>
      </c>
      <c r="P1734" s="158">
        <v>5.9039999999999999</v>
      </c>
      <c r="Q1734" s="158">
        <v>11.183400000000001</v>
      </c>
      <c r="R1734" s="158">
        <v>38.686700000000002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44777</v>
      </c>
      <c r="E1735" s="158">
        <v>55.772500000000001</v>
      </c>
      <c r="F1735" s="158">
        <v>-0.51639999999999997</v>
      </c>
      <c r="G1735" s="158">
        <v>-0.58220000000000005</v>
      </c>
      <c r="H1735" s="158">
        <v>2.2259000000000002</v>
      </c>
      <c r="I1735" s="158">
        <v>2.6776</v>
      </c>
      <c r="J1735" s="158">
        <v>8.8521999999999998</v>
      </c>
      <c r="K1735" s="158">
        <v>1.5868</v>
      </c>
      <c r="L1735" s="158">
        <v>-8.5306999999999995</v>
      </c>
      <c r="M1735" s="158">
        <v>-8.6163000000000007</v>
      </c>
      <c r="N1735" s="158">
        <v>-4.8189000000000002</v>
      </c>
      <c r="O1735" s="158">
        <v>20.424399999999999</v>
      </c>
      <c r="P1735" s="158">
        <v>7.1220999999999997</v>
      </c>
      <c r="Q1735" s="158">
        <v>16.142700000000001</v>
      </c>
      <c r="R1735" s="158">
        <v>40.139099999999999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44777</v>
      </c>
      <c r="E1736" s="158">
        <v>67.84</v>
      </c>
      <c r="F1736" s="158">
        <v>0.35499999999999998</v>
      </c>
      <c r="G1736" s="158">
        <v>0.45910000000000001</v>
      </c>
      <c r="H1736" s="158">
        <v>2.4927999999999999</v>
      </c>
      <c r="I1736" s="158">
        <v>3.3359000000000001</v>
      </c>
      <c r="J1736" s="158">
        <v>8.4225999999999992</v>
      </c>
      <c r="K1736" s="158">
        <v>2.4155000000000002</v>
      </c>
      <c r="L1736" s="158">
        <v>-2.6964999999999999</v>
      </c>
      <c r="M1736" s="158">
        <v>2.5857999999999999</v>
      </c>
      <c r="N1736" s="158">
        <v>11.122</v>
      </c>
      <c r="O1736" s="158">
        <v>32.524299999999997</v>
      </c>
      <c r="P1736" s="158">
        <v>20.607500000000002</v>
      </c>
      <c r="Q1736" s="158">
        <v>24.663399999999999</v>
      </c>
      <c r="R1736" s="158">
        <v>44.633699999999997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44777</v>
      </c>
      <c r="E1737" s="158">
        <v>60.71</v>
      </c>
      <c r="F1737" s="158">
        <v>0.34710000000000002</v>
      </c>
      <c r="G1737" s="158">
        <v>0.44669999999999999</v>
      </c>
      <c r="H1737" s="158">
        <v>2.4641000000000002</v>
      </c>
      <c r="I1737" s="158">
        <v>3.2658999999999998</v>
      </c>
      <c r="J1737" s="158">
        <v>8.2947000000000006</v>
      </c>
      <c r="K1737" s="158">
        <v>2.0335999999999999</v>
      </c>
      <c r="L1737" s="158">
        <v>-3.4203000000000001</v>
      </c>
      <c r="M1737" s="158">
        <v>1.42</v>
      </c>
      <c r="N1737" s="158">
        <v>9.4268000000000001</v>
      </c>
      <c r="O1737" s="158">
        <v>30.415800000000001</v>
      </c>
      <c r="P1737" s="158">
        <v>18.9331</v>
      </c>
      <c r="Q1737" s="158">
        <v>23.079599999999999</v>
      </c>
      <c r="R1737" s="158">
        <v>42.3506</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44777</v>
      </c>
      <c r="E1738" s="158">
        <v>27.15</v>
      </c>
      <c r="F1738" s="158">
        <v>0.14749999999999999</v>
      </c>
      <c r="G1738" s="158">
        <v>0.44400000000000001</v>
      </c>
      <c r="H1738" s="158">
        <v>2.5689000000000002</v>
      </c>
      <c r="I1738" s="158">
        <v>3.5468999999999999</v>
      </c>
      <c r="J1738" s="158">
        <v>9.5641999999999996</v>
      </c>
      <c r="K1738" s="158">
        <v>2.3370000000000002</v>
      </c>
      <c r="L1738" s="158">
        <v>-4.6364999999999998</v>
      </c>
      <c r="M1738" s="158">
        <v>3.6799999999999999E-2</v>
      </c>
      <c r="N1738" s="158">
        <v>7.3547000000000002</v>
      </c>
      <c r="O1738" s="158">
        <v>41.824800000000003</v>
      </c>
      <c r="P1738" s="158"/>
      <c r="Q1738" s="158">
        <v>31.698699999999999</v>
      </c>
      <c r="R1738" s="158">
        <v>49.607900000000001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44777</v>
      </c>
      <c r="E1739" s="158">
        <v>25.49</v>
      </c>
      <c r="F1739" s="158">
        <v>0.15720000000000001</v>
      </c>
      <c r="G1739" s="158">
        <v>0.47299999999999998</v>
      </c>
      <c r="H1739" s="158">
        <v>2.5754999999999999</v>
      </c>
      <c r="I1739" s="158">
        <v>3.4916999999999998</v>
      </c>
      <c r="J1739" s="158">
        <v>9.3991000000000007</v>
      </c>
      <c r="K1739" s="158">
        <v>1.96</v>
      </c>
      <c r="L1739" s="158">
        <v>-5.3120000000000003</v>
      </c>
      <c r="M1739" s="158">
        <v>-1.0865</v>
      </c>
      <c r="N1739" s="158">
        <v>5.7237999999999998</v>
      </c>
      <c r="O1739" s="158">
        <v>39.371200000000002</v>
      </c>
      <c r="P1739" s="158"/>
      <c r="Q1739" s="158">
        <v>29.427900000000001</v>
      </c>
      <c r="R1739" s="158">
        <v>47.162300000000002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44777</v>
      </c>
      <c r="E1740" s="158">
        <v>25.35</v>
      </c>
      <c r="F1740" s="158">
        <v>-0.51019999999999999</v>
      </c>
      <c r="G1740" s="158">
        <v>-0.58819999999999995</v>
      </c>
      <c r="H1740" s="158">
        <v>1.3189</v>
      </c>
      <c r="I1740" s="158">
        <v>1.8481000000000001</v>
      </c>
      <c r="J1740" s="158">
        <v>9.8353999999999999</v>
      </c>
      <c r="K1740" s="158">
        <v>1.6847000000000001</v>
      </c>
      <c r="L1740" s="158">
        <v>0.31659999999999999</v>
      </c>
      <c r="M1740" s="158">
        <v>6.0669000000000004</v>
      </c>
      <c r="N1740" s="158">
        <v>18.292100000000001</v>
      </c>
      <c r="O1740" s="158">
        <v>41.616999999999997</v>
      </c>
      <c r="P1740" s="158"/>
      <c r="Q1740" s="158">
        <v>30.758700000000001</v>
      </c>
      <c r="R1740" s="158">
        <v>55.231900000000003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44777</v>
      </c>
      <c r="E1741" s="158">
        <v>23.86</v>
      </c>
      <c r="F1741" s="158">
        <v>-0.54190000000000005</v>
      </c>
      <c r="G1741" s="158">
        <v>-0.62470000000000003</v>
      </c>
      <c r="H1741" s="158">
        <v>1.2733000000000001</v>
      </c>
      <c r="I1741" s="158">
        <v>1.7918000000000001</v>
      </c>
      <c r="J1741" s="158">
        <v>9.6507000000000005</v>
      </c>
      <c r="K1741" s="158">
        <v>1.2303999999999999</v>
      </c>
      <c r="L1741" s="158">
        <v>-0.54190000000000005</v>
      </c>
      <c r="M1741" s="158">
        <v>4.6950000000000003</v>
      </c>
      <c r="N1741" s="158">
        <v>16.220199999999998</v>
      </c>
      <c r="O1741" s="158">
        <v>39.1586</v>
      </c>
      <c r="P1741" s="158"/>
      <c r="Q1741" s="158">
        <v>28.494900000000001</v>
      </c>
      <c r="R1741" s="158">
        <v>52.497100000000003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44777</v>
      </c>
      <c r="E1742" s="158">
        <v>118.486</v>
      </c>
      <c r="F1742" s="158">
        <v>-0.15079999999999999</v>
      </c>
      <c r="G1742" s="158">
        <v>-0.1895</v>
      </c>
      <c r="H1742" s="158">
        <v>2.1193</v>
      </c>
      <c r="I1742" s="158">
        <v>2.2065000000000001</v>
      </c>
      <c r="J1742" s="158">
        <v>10.3047</v>
      </c>
      <c r="K1742" s="158">
        <v>0.69</v>
      </c>
      <c r="L1742" s="158">
        <v>-2.8477000000000001</v>
      </c>
      <c r="M1742" s="158">
        <v>2.3549000000000002</v>
      </c>
      <c r="N1742" s="158">
        <v>8.2786000000000008</v>
      </c>
      <c r="O1742" s="158">
        <v>32.681399999999996</v>
      </c>
      <c r="P1742" s="158">
        <v>13.800599999999999</v>
      </c>
      <c r="Q1742" s="158">
        <v>22.0349</v>
      </c>
      <c r="R1742" s="158">
        <v>46.14</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44777</v>
      </c>
      <c r="E1743" s="158">
        <v>110.68899999999999</v>
      </c>
      <c r="F1743" s="158">
        <v>-0.15329999999999999</v>
      </c>
      <c r="G1743" s="158">
        <v>-0.1966</v>
      </c>
      <c r="H1743" s="158">
        <v>2.1021999999999998</v>
      </c>
      <c r="I1743" s="158">
        <v>2.1709999999999998</v>
      </c>
      <c r="J1743" s="158">
        <v>10.2195</v>
      </c>
      <c r="K1743" s="158">
        <v>0.46010000000000001</v>
      </c>
      <c r="L1743" s="158">
        <v>-3.2852999999999999</v>
      </c>
      <c r="M1743" s="158">
        <v>1.6642999999999999</v>
      </c>
      <c r="N1743" s="158">
        <v>7.3192000000000004</v>
      </c>
      <c r="O1743" s="158">
        <v>31.5108</v>
      </c>
      <c r="P1743" s="158">
        <v>12.943099999999999</v>
      </c>
      <c r="Q1743" s="158">
        <v>17.1965</v>
      </c>
      <c r="R1743" s="158">
        <v>44.8506</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44777</v>
      </c>
      <c r="E1744" s="158">
        <v>25.763999999999999</v>
      </c>
      <c r="F1744" s="158">
        <v>0.16719999999999999</v>
      </c>
      <c r="G1744" s="158">
        <v>0.35449999999999998</v>
      </c>
      <c r="H1744" s="158">
        <v>2.5514000000000001</v>
      </c>
      <c r="I1744" s="158">
        <v>3.246</v>
      </c>
      <c r="J1744" s="158">
        <v>11.3926</v>
      </c>
      <c r="K1744" s="158">
        <v>3.9626000000000001</v>
      </c>
      <c r="L1744" s="158">
        <v>-1.0295000000000001</v>
      </c>
      <c r="M1744" s="158">
        <v>2.7437</v>
      </c>
      <c r="N1744" s="158">
        <v>11.7502</v>
      </c>
      <c r="O1744" s="158">
        <v>37.0261</v>
      </c>
      <c r="P1744" s="158"/>
      <c r="Q1744" s="158">
        <v>31.146000000000001</v>
      </c>
      <c r="R1744" s="158">
        <v>49.9651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44777</v>
      </c>
      <c r="E1745" s="158">
        <v>24.37</v>
      </c>
      <c r="F1745" s="158">
        <v>0.16439999999999999</v>
      </c>
      <c r="G1745" s="158">
        <v>0.3417</v>
      </c>
      <c r="H1745" s="158">
        <v>2.5198999999999998</v>
      </c>
      <c r="I1745" s="158">
        <v>3.1840000000000002</v>
      </c>
      <c r="J1745" s="158">
        <v>11.2379</v>
      </c>
      <c r="K1745" s="158">
        <v>3.5171000000000001</v>
      </c>
      <c r="L1745" s="158">
        <v>-1.8842000000000001</v>
      </c>
      <c r="M1745" s="158">
        <v>1.4276</v>
      </c>
      <c r="N1745" s="158">
        <v>9.8688000000000002</v>
      </c>
      <c r="O1745" s="158">
        <v>34.830500000000001</v>
      </c>
      <c r="P1745" s="158"/>
      <c r="Q1745" s="158">
        <v>29.072500000000002</v>
      </c>
      <c r="R1745" s="158">
        <v>47.528799999999997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44777</v>
      </c>
      <c r="E1746" s="158">
        <v>88.100200000000001</v>
      </c>
      <c r="F1746" s="158">
        <v>0.2656</v>
      </c>
      <c r="G1746" s="158">
        <v>0.20830000000000001</v>
      </c>
      <c r="H1746" s="158">
        <v>1.5434000000000001</v>
      </c>
      <c r="I1746" s="158">
        <v>2.3332000000000002</v>
      </c>
      <c r="J1746" s="158">
        <v>10.163399999999999</v>
      </c>
      <c r="K1746" s="158">
        <v>0.76459999999999995</v>
      </c>
      <c r="L1746" s="158">
        <v>-5.1264000000000003</v>
      </c>
      <c r="M1746" s="158">
        <v>-4.5778999999999996</v>
      </c>
      <c r="N1746" s="158">
        <v>4.8768000000000002</v>
      </c>
      <c r="O1746" s="158">
        <v>23.030899999999999</v>
      </c>
      <c r="P1746" s="158">
        <v>9.9906000000000006</v>
      </c>
      <c r="Q1746" s="158">
        <v>14.035299999999999</v>
      </c>
      <c r="R1746" s="158">
        <v>45.162399999999998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44777</v>
      </c>
      <c r="E1747" s="158">
        <v>97.265199999999993</v>
      </c>
      <c r="F1747" s="158">
        <v>0.26779999999999998</v>
      </c>
      <c r="G1747" s="158">
        <v>0.21490000000000001</v>
      </c>
      <c r="H1747" s="158">
        <v>1.5592999999999999</v>
      </c>
      <c r="I1747" s="158">
        <v>2.3652000000000002</v>
      </c>
      <c r="J1747" s="158">
        <v>10.2395</v>
      </c>
      <c r="K1747" s="158">
        <v>0.97119999999999995</v>
      </c>
      <c r="L1747" s="158">
        <v>-4.7365000000000004</v>
      </c>
      <c r="M1747" s="158">
        <v>-3.9803000000000002</v>
      </c>
      <c r="N1747" s="158">
        <v>5.7542999999999997</v>
      </c>
      <c r="O1747" s="158">
        <v>24.084700000000002</v>
      </c>
      <c r="P1747" s="158">
        <v>11.073499999999999</v>
      </c>
      <c r="Q1747" s="158">
        <v>19.7897</v>
      </c>
      <c r="R1747" s="158">
        <v>46.376800000000003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44777</v>
      </c>
      <c r="E1748" s="158">
        <v>79.927999999999997</v>
      </c>
      <c r="F1748" s="158">
        <v>0.24829999999999999</v>
      </c>
      <c r="G1748" s="158">
        <v>0.3805</v>
      </c>
      <c r="H1748" s="158">
        <v>2.6863999999999999</v>
      </c>
      <c r="I1748" s="158">
        <v>1.9035</v>
      </c>
      <c r="J1748" s="158">
        <v>10.121</v>
      </c>
      <c r="K1748" s="158">
        <v>3.2381000000000002</v>
      </c>
      <c r="L1748" s="158">
        <v>-5.1276999999999999</v>
      </c>
      <c r="M1748" s="158">
        <v>-2.5482</v>
      </c>
      <c r="N1748" s="158">
        <v>3.0716999999999999</v>
      </c>
      <c r="O1748" s="158">
        <v>25.648700000000002</v>
      </c>
      <c r="P1748" s="158">
        <v>15.330399999999999</v>
      </c>
      <c r="Q1748" s="158">
        <v>18.322800000000001</v>
      </c>
      <c r="R1748" s="158">
        <v>46.036499999999997</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44777</v>
      </c>
      <c r="E1749" s="158">
        <v>72.210999999999999</v>
      </c>
      <c r="F1749" s="158">
        <v>0.24709999999999999</v>
      </c>
      <c r="G1749" s="158">
        <v>0.37390000000000001</v>
      </c>
      <c r="H1749" s="158">
        <v>2.6657999999999999</v>
      </c>
      <c r="I1749" s="158">
        <v>1.8620000000000001</v>
      </c>
      <c r="J1749" s="158">
        <v>10.0207</v>
      </c>
      <c r="K1749" s="158">
        <v>2.9687999999999999</v>
      </c>
      <c r="L1749" s="158">
        <v>-5.6101999999999999</v>
      </c>
      <c r="M1749" s="158">
        <v>-3.2841</v>
      </c>
      <c r="N1749" s="158">
        <v>2.0434000000000001</v>
      </c>
      <c r="O1749" s="158">
        <v>24.400400000000001</v>
      </c>
      <c r="P1749" s="158">
        <v>14.0253</v>
      </c>
      <c r="Q1749" s="158">
        <v>14.7765</v>
      </c>
      <c r="R1749" s="158">
        <v>44.607500000000002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44777</v>
      </c>
      <c r="E1750" s="158">
        <v>79.117500000000007</v>
      </c>
      <c r="F1750" s="158">
        <v>0.91379999999999995</v>
      </c>
      <c r="G1750" s="158">
        <v>0.67849999999999999</v>
      </c>
      <c r="H1750" s="158">
        <v>3.0112999999999999</v>
      </c>
      <c r="I1750" s="158">
        <v>4.2066999999999997</v>
      </c>
      <c r="J1750" s="158">
        <v>10.084300000000001</v>
      </c>
      <c r="K1750" s="158">
        <v>-2.2944</v>
      </c>
      <c r="L1750" s="158">
        <v>-12.4772</v>
      </c>
      <c r="M1750" s="158">
        <v>-11.3043</v>
      </c>
      <c r="N1750" s="158">
        <v>-2.6425000000000001</v>
      </c>
      <c r="O1750" s="158">
        <v>23.182500000000001</v>
      </c>
      <c r="P1750" s="158">
        <v>7.9733000000000001</v>
      </c>
      <c r="Q1750" s="158">
        <v>12.760899999999999</v>
      </c>
      <c r="R1750" s="158">
        <v>37.788400000000003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44777</v>
      </c>
      <c r="E1751" s="158">
        <v>86.888199999999998</v>
      </c>
      <c r="F1751" s="158">
        <v>0.91779999999999995</v>
      </c>
      <c r="G1751" s="158">
        <v>0.69020000000000004</v>
      </c>
      <c r="H1751" s="158">
        <v>3.0394999999999999</v>
      </c>
      <c r="I1751" s="158">
        <v>4.2656000000000001</v>
      </c>
      <c r="J1751" s="158">
        <v>10.222300000000001</v>
      </c>
      <c r="K1751" s="158">
        <v>-1.9325000000000001</v>
      </c>
      <c r="L1751" s="158">
        <v>-11.8386</v>
      </c>
      <c r="M1751" s="158">
        <v>-10.326499999999999</v>
      </c>
      <c r="N1751" s="158">
        <v>-1.2173</v>
      </c>
      <c r="O1751" s="158">
        <v>24.950399999999998</v>
      </c>
      <c r="P1751" s="158">
        <v>9.2644000000000002</v>
      </c>
      <c r="Q1751" s="158">
        <v>16.134699999999999</v>
      </c>
      <c r="R1751" s="158">
        <v>39.784500000000001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44777</v>
      </c>
      <c r="E1752" s="158">
        <v>52.49</v>
      </c>
      <c r="F1752" s="158">
        <v>0.13350000000000001</v>
      </c>
      <c r="G1752" s="158">
        <v>-0.1142</v>
      </c>
      <c r="H1752" s="158">
        <v>1.528</v>
      </c>
      <c r="I1752" s="158">
        <v>1.6263000000000001</v>
      </c>
      <c r="J1752" s="158">
        <v>7.6497000000000002</v>
      </c>
      <c r="K1752" s="158">
        <v>5.7625999999999999</v>
      </c>
      <c r="L1752" s="158">
        <v>1.7248000000000001</v>
      </c>
      <c r="M1752" s="158">
        <v>1.1368</v>
      </c>
      <c r="N1752" s="158">
        <v>9.8346999999999998</v>
      </c>
      <c r="O1752" s="158">
        <v>30.6966</v>
      </c>
      <c r="P1752" s="158">
        <v>14.7956</v>
      </c>
      <c r="Q1752" s="158">
        <v>11.85</v>
      </c>
      <c r="R1752" s="158">
        <v>51.6633</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44777</v>
      </c>
      <c r="E1753" s="158">
        <v>57.02</v>
      </c>
      <c r="F1753" s="158">
        <v>0.14050000000000001</v>
      </c>
      <c r="G1753" s="158">
        <v>-0.1051</v>
      </c>
      <c r="H1753" s="158">
        <v>1.5494000000000001</v>
      </c>
      <c r="I1753" s="158">
        <v>1.6761999999999999</v>
      </c>
      <c r="J1753" s="158">
        <v>7.7679</v>
      </c>
      <c r="K1753" s="158">
        <v>6.1035000000000004</v>
      </c>
      <c r="L1753" s="158">
        <v>2.4249999999999998</v>
      </c>
      <c r="M1753" s="158">
        <v>2.2046999999999999</v>
      </c>
      <c r="N1753" s="158">
        <v>11.3672</v>
      </c>
      <c r="O1753" s="158">
        <v>32.581899999999997</v>
      </c>
      <c r="P1753" s="158">
        <v>16.160399999999999</v>
      </c>
      <c r="Q1753" s="158">
        <v>17.350200000000001</v>
      </c>
      <c r="R1753" s="158">
        <v>53.849200000000003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44777</v>
      </c>
      <c r="E1754" s="158">
        <v>17.8</v>
      </c>
      <c r="F1754" s="158">
        <v>0.45150000000000001</v>
      </c>
      <c r="G1754" s="158">
        <v>1.3667</v>
      </c>
      <c r="H1754" s="158">
        <v>3.972</v>
      </c>
      <c r="I1754" s="158">
        <v>5.0766999999999998</v>
      </c>
      <c r="J1754" s="158">
        <v>12.5158</v>
      </c>
      <c r="K1754" s="158">
        <v>3.5486</v>
      </c>
      <c r="L1754" s="158">
        <v>-2.0363000000000002</v>
      </c>
      <c r="M1754" s="158">
        <v>4.1544999999999996</v>
      </c>
      <c r="N1754" s="158">
        <v>15.960900000000001</v>
      </c>
      <c r="O1754" s="158">
        <v>28.6111</v>
      </c>
      <c r="P1754" s="158">
        <v>12.1493</v>
      </c>
      <c r="Q1754" s="158">
        <v>11.9125</v>
      </c>
      <c r="R1754" s="158">
        <v>47.785299999999999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44777</v>
      </c>
      <c r="E1755" s="158">
        <v>19.3</v>
      </c>
      <c r="F1755" s="158">
        <v>0.41620000000000001</v>
      </c>
      <c r="G1755" s="158">
        <v>1.3654999999999999</v>
      </c>
      <c r="H1755" s="158">
        <v>3.9870999999999999</v>
      </c>
      <c r="I1755" s="158">
        <v>5.1197999999999997</v>
      </c>
      <c r="J1755" s="158">
        <v>12.6021</v>
      </c>
      <c r="K1755" s="158">
        <v>3.7633999999999999</v>
      </c>
      <c r="L1755" s="158">
        <v>-1.5808</v>
      </c>
      <c r="M1755" s="158">
        <v>4.8913000000000002</v>
      </c>
      <c r="N1755" s="158">
        <v>17.111699999999999</v>
      </c>
      <c r="O1755" s="158">
        <v>29.880800000000001</v>
      </c>
      <c r="P1755" s="158">
        <v>13.909700000000001</v>
      </c>
      <c r="Q1755" s="158">
        <v>13.693899999999999</v>
      </c>
      <c r="R1755" s="158">
        <v>49.200099999999999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44777</v>
      </c>
      <c r="E1756" s="158">
        <v>21.742000000000001</v>
      </c>
      <c r="F1756" s="158">
        <v>-0.1515</v>
      </c>
      <c r="G1756" s="158">
        <v>-0.2661</v>
      </c>
      <c r="H1756" s="158">
        <v>1.9794</v>
      </c>
      <c r="I1756" s="158">
        <v>2.0750999999999999</v>
      </c>
      <c r="J1756" s="158">
        <v>7.7403000000000004</v>
      </c>
      <c r="K1756" s="158">
        <v>2.3153000000000001</v>
      </c>
      <c r="L1756" s="158">
        <v>-5.6337000000000002</v>
      </c>
      <c r="M1756" s="158">
        <v>-6.7267000000000001</v>
      </c>
      <c r="N1756" s="158">
        <v>-4.2624000000000004</v>
      </c>
      <c r="O1756" s="158"/>
      <c r="P1756" s="158"/>
      <c r="Q1756" s="158">
        <v>37.459699999999998</v>
      </c>
      <c r="R1756" s="158">
        <v>41.558100000000003</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44777</v>
      </c>
      <c r="E1757" s="158">
        <v>20.792999999999999</v>
      </c>
      <c r="F1757" s="158">
        <v>-0.1537</v>
      </c>
      <c r="G1757" s="158">
        <v>-0.27339999999999998</v>
      </c>
      <c r="H1757" s="158">
        <v>1.9265000000000001</v>
      </c>
      <c r="I1757" s="158">
        <v>1.9764999999999999</v>
      </c>
      <c r="J1757" s="158">
        <v>7.5685000000000002</v>
      </c>
      <c r="K1757" s="158">
        <v>1.8765000000000001</v>
      </c>
      <c r="L1757" s="158">
        <v>-6.4221000000000004</v>
      </c>
      <c r="M1757" s="158">
        <v>-7.8733000000000004</v>
      </c>
      <c r="N1757" s="158">
        <v>-5.8714000000000004</v>
      </c>
      <c r="O1757" s="158"/>
      <c r="P1757" s="158"/>
      <c r="Q1757" s="158">
        <v>34.9694</v>
      </c>
      <c r="R1757" s="158">
        <v>39.012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44777</v>
      </c>
      <c r="E1758" s="158">
        <v>21.8</v>
      </c>
      <c r="F1758" s="158">
        <v>-0.72860000000000003</v>
      </c>
      <c r="G1758" s="158">
        <v>-0.3201</v>
      </c>
      <c r="H1758" s="158">
        <v>1.5369999999999999</v>
      </c>
      <c r="I1758" s="158">
        <v>3.0733000000000001</v>
      </c>
      <c r="J1758" s="158">
        <v>9.8237000000000005</v>
      </c>
      <c r="K1758" s="158">
        <v>3.3174999999999999</v>
      </c>
      <c r="L1758" s="158">
        <v>-4.1757999999999997</v>
      </c>
      <c r="M1758" s="158">
        <v>-3.0680000000000001</v>
      </c>
      <c r="N1758" s="158">
        <v>3.9580000000000002</v>
      </c>
      <c r="O1758" s="158">
        <v>31.616099999999999</v>
      </c>
      <c r="P1758" s="158"/>
      <c r="Q1758" s="158">
        <v>23.0014</v>
      </c>
      <c r="R1758" s="158">
        <v>43.884500000000003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44777</v>
      </c>
      <c r="E1759" s="158">
        <v>20.51</v>
      </c>
      <c r="F1759" s="158">
        <v>-0.72599999999999998</v>
      </c>
      <c r="G1759" s="158">
        <v>-0.29170000000000001</v>
      </c>
      <c r="H1759" s="158">
        <v>1.4843999999999999</v>
      </c>
      <c r="I1759" s="158">
        <v>3.0135999999999998</v>
      </c>
      <c r="J1759" s="158">
        <v>9.6791</v>
      </c>
      <c r="K1759" s="158">
        <v>2.9102000000000001</v>
      </c>
      <c r="L1759" s="158">
        <v>-4.9583000000000004</v>
      </c>
      <c r="M1759" s="158">
        <v>-4.2484000000000002</v>
      </c>
      <c r="N1759" s="158">
        <v>2.2942999999999998</v>
      </c>
      <c r="O1759" s="158">
        <v>29.5181</v>
      </c>
      <c r="P1759" s="158"/>
      <c r="Q1759" s="158">
        <v>21.0244</v>
      </c>
      <c r="R1759" s="158">
        <v>41.524900000000002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44777</v>
      </c>
      <c r="E1760" s="158">
        <v>14.3292</v>
      </c>
      <c r="F1760" s="158">
        <v>0.14960000000000001</v>
      </c>
      <c r="G1760" s="158">
        <v>0.34449999999999997</v>
      </c>
      <c r="H1760" s="158">
        <v>2.5139999999999998</v>
      </c>
      <c r="I1760" s="158">
        <v>2.3119999999999998</v>
      </c>
      <c r="J1760" s="158">
        <v>10.2136</v>
      </c>
      <c r="K1760" s="158">
        <v>2.2265999999999999</v>
      </c>
      <c r="L1760" s="158">
        <v>-7.4676</v>
      </c>
      <c r="M1760" s="158">
        <v>-14.588200000000001</v>
      </c>
      <c r="N1760" s="158">
        <v>-11.676299999999999</v>
      </c>
      <c r="O1760" s="158"/>
      <c r="P1760" s="158"/>
      <c r="Q1760" s="158">
        <v>15.725</v>
      </c>
      <c r="R1760" s="158">
        <v>28.962399999999999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44777</v>
      </c>
      <c r="E1761" s="158">
        <v>13.5749</v>
      </c>
      <c r="F1761" s="158">
        <v>0.1439</v>
      </c>
      <c r="G1761" s="158">
        <v>0.32740000000000002</v>
      </c>
      <c r="H1761" s="158">
        <v>2.4722</v>
      </c>
      <c r="I1761" s="158">
        <v>2.2299000000000002</v>
      </c>
      <c r="J1761" s="158">
        <v>10.013500000000001</v>
      </c>
      <c r="K1761" s="158">
        <v>1.7121</v>
      </c>
      <c r="L1761" s="158">
        <v>-8.4435000000000002</v>
      </c>
      <c r="M1761" s="158">
        <v>-15.956899999999999</v>
      </c>
      <c r="N1761" s="158">
        <v>-13.5764</v>
      </c>
      <c r="O1761" s="158"/>
      <c r="P1761" s="158"/>
      <c r="Q1761" s="158">
        <v>13.2119</v>
      </c>
      <c r="R1761" s="158">
        <v>26.171900000000001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44777</v>
      </c>
      <c r="E1762" s="158">
        <v>161.995</v>
      </c>
      <c r="F1762" s="158">
        <v>0.47820000000000001</v>
      </c>
      <c r="G1762" s="158">
        <v>0.57989999999999997</v>
      </c>
      <c r="H1762" s="158">
        <v>3.4424000000000001</v>
      </c>
      <c r="I1762" s="158">
        <v>3.0449999999999999</v>
      </c>
      <c r="J1762" s="158">
        <v>9.3955000000000002</v>
      </c>
      <c r="K1762" s="158">
        <v>0.58860000000000001</v>
      </c>
      <c r="L1762" s="158">
        <v>-3.0516000000000001</v>
      </c>
      <c r="M1762" s="158">
        <v>-2.1326000000000001</v>
      </c>
      <c r="N1762" s="158">
        <v>7.3718000000000004</v>
      </c>
      <c r="O1762" s="158">
        <v>36.390900000000002</v>
      </c>
      <c r="P1762" s="158">
        <v>17.0974</v>
      </c>
      <c r="Q1762" s="158">
        <v>17.3017</v>
      </c>
      <c r="R1762" s="158">
        <v>52.601399999999998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44777</v>
      </c>
      <c r="E1763" s="158">
        <v>183.41399999999999</v>
      </c>
      <c r="F1763" s="158">
        <v>0.48159999999999997</v>
      </c>
      <c r="G1763" s="158">
        <v>0.5907</v>
      </c>
      <c r="H1763" s="158">
        <v>3.4687999999999999</v>
      </c>
      <c r="I1763" s="158">
        <v>3.0972</v>
      </c>
      <c r="J1763" s="158">
        <v>9.5178999999999991</v>
      </c>
      <c r="K1763" s="158">
        <v>0.94610000000000005</v>
      </c>
      <c r="L1763" s="158">
        <v>-2.3599000000000001</v>
      </c>
      <c r="M1763" s="158">
        <v>-1.0685</v>
      </c>
      <c r="N1763" s="158">
        <v>8.9369999999999994</v>
      </c>
      <c r="O1763" s="158">
        <v>38.356999999999999</v>
      </c>
      <c r="P1763" s="158">
        <v>18.715900000000001</v>
      </c>
      <c r="Q1763" s="158">
        <v>20.592099999999999</v>
      </c>
      <c r="R1763" s="158">
        <v>54.840800000000002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44777</v>
      </c>
      <c r="E1764" s="158">
        <v>48.529000000000003</v>
      </c>
      <c r="F1764" s="158">
        <v>-0.1235</v>
      </c>
      <c r="G1764" s="158">
        <v>0.21060000000000001</v>
      </c>
      <c r="H1764" s="158">
        <v>2.3344</v>
      </c>
      <c r="I1764" s="158">
        <v>2.3645999999999998</v>
      </c>
      <c r="J1764" s="158">
        <v>9.4845000000000006</v>
      </c>
      <c r="K1764" s="158">
        <v>2.5701000000000001</v>
      </c>
      <c r="L1764" s="158">
        <v>-3.7581000000000002</v>
      </c>
      <c r="M1764" s="158">
        <v>2.1534</v>
      </c>
      <c r="N1764" s="158">
        <v>12.6198</v>
      </c>
      <c r="O1764" s="158">
        <v>29.707599999999999</v>
      </c>
      <c r="P1764" s="158">
        <v>14.262600000000001</v>
      </c>
      <c r="Q1764" s="158">
        <v>21.142600000000002</v>
      </c>
      <c r="R1764" s="158">
        <v>53.612200000000001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44777</v>
      </c>
      <c r="E1765" s="158">
        <v>45.023000000000003</v>
      </c>
      <c r="F1765" s="158">
        <v>-0.12640000000000001</v>
      </c>
      <c r="G1765" s="158">
        <v>0.20250000000000001</v>
      </c>
      <c r="H1765" s="158">
        <v>2.3134000000000001</v>
      </c>
      <c r="I1765" s="158">
        <v>2.3227000000000002</v>
      </c>
      <c r="J1765" s="158">
        <v>9.3853000000000009</v>
      </c>
      <c r="K1765" s="158">
        <v>2.2948</v>
      </c>
      <c r="L1765" s="158">
        <v>-4.2655000000000003</v>
      </c>
      <c r="M1765" s="158">
        <v>1.3301000000000001</v>
      </c>
      <c r="N1765" s="158">
        <v>11.412699999999999</v>
      </c>
      <c r="O1765" s="158">
        <v>28.297499999999999</v>
      </c>
      <c r="P1765" s="158">
        <v>13.073700000000001</v>
      </c>
      <c r="Q1765" s="158">
        <v>20.044599999999999</v>
      </c>
      <c r="R1765" s="158">
        <v>51.980899999999998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44777</v>
      </c>
      <c r="E1766" s="158">
        <v>86.113</v>
      </c>
      <c r="F1766" s="158">
        <v>-5.79E-2</v>
      </c>
      <c r="G1766" s="158">
        <v>-9.8299999999999998E-2</v>
      </c>
      <c r="H1766" s="158">
        <v>2.3058999999999998</v>
      </c>
      <c r="I1766" s="158">
        <v>2.3151999999999999</v>
      </c>
      <c r="J1766" s="158">
        <v>9.6174999999999997</v>
      </c>
      <c r="K1766" s="158">
        <v>2.7256</v>
      </c>
      <c r="L1766" s="158">
        <v>-1.7956000000000001</v>
      </c>
      <c r="M1766" s="158">
        <v>4.4485999999999999</v>
      </c>
      <c r="N1766" s="158">
        <v>11.518000000000001</v>
      </c>
      <c r="O1766" s="158">
        <v>34.556600000000003</v>
      </c>
      <c r="P1766" s="158">
        <v>17.2197</v>
      </c>
      <c r="Q1766" s="158">
        <v>19.8507</v>
      </c>
      <c r="R1766" s="158">
        <v>52.614400000000003</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44777</v>
      </c>
      <c r="E1767" s="158">
        <v>94.187700000000007</v>
      </c>
      <c r="F1767" s="158">
        <v>-5.5300000000000002E-2</v>
      </c>
      <c r="G1767" s="158">
        <v>-9.0899999999999995E-2</v>
      </c>
      <c r="H1767" s="158">
        <v>2.3227000000000002</v>
      </c>
      <c r="I1767" s="158">
        <v>2.3491</v>
      </c>
      <c r="J1767" s="158">
        <v>9.6968999999999994</v>
      </c>
      <c r="K1767" s="158">
        <v>2.9496000000000002</v>
      </c>
      <c r="L1767" s="158">
        <v>-1.3453999999999999</v>
      </c>
      <c r="M1767" s="158">
        <v>5.1540999999999997</v>
      </c>
      <c r="N1767" s="158">
        <v>12.5214</v>
      </c>
      <c r="O1767" s="158">
        <v>35.727499999999999</v>
      </c>
      <c r="P1767" s="158">
        <v>18.375800000000002</v>
      </c>
      <c r="Q1767" s="158">
        <v>25.091899999999999</v>
      </c>
      <c r="R1767" s="158">
        <v>53.954099999999997</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44777</v>
      </c>
      <c r="E1770" s="158">
        <v>141.32449088181201</v>
      </c>
      <c r="F1770" s="158">
        <v>-0.55449999999999999</v>
      </c>
      <c r="G1770" s="158">
        <v>4.5999999999999999E-3</v>
      </c>
      <c r="H1770" s="158">
        <v>2.6213000000000002</v>
      </c>
      <c r="I1770" s="158">
        <v>2.8269000000000002</v>
      </c>
      <c r="J1770" s="158">
        <v>9.0472000000000001</v>
      </c>
      <c r="K1770" s="158">
        <v>-1.5854999999999999</v>
      </c>
      <c r="L1770" s="158">
        <v>-10.158200000000001</v>
      </c>
      <c r="M1770" s="158">
        <v>-6.2361000000000004</v>
      </c>
      <c r="N1770" s="158">
        <v>-1.5188999999999999</v>
      </c>
      <c r="O1770" s="158">
        <v>47.233499999999999</v>
      </c>
      <c r="P1770" s="158">
        <v>19.929600000000001</v>
      </c>
      <c r="Q1770" s="158">
        <v>10.803599999999999</v>
      </c>
      <c r="R1770" s="158">
        <v>55.939799999999998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44777</v>
      </c>
      <c r="E1771" s="158">
        <v>132.38050000000001</v>
      </c>
      <c r="F1771" s="158">
        <v>-0.54979999999999996</v>
      </c>
      <c r="G1771" s="158">
        <v>1.8700000000000001E-2</v>
      </c>
      <c r="H1771" s="158">
        <v>2.6549</v>
      </c>
      <c r="I1771" s="158">
        <v>2.8935</v>
      </c>
      <c r="J1771" s="158">
        <v>9.2064000000000004</v>
      </c>
      <c r="K1771" s="158">
        <v>-1.1601999999999999</v>
      </c>
      <c r="L1771" s="158">
        <v>-9.4527000000000001</v>
      </c>
      <c r="M1771" s="158">
        <v>-5.0726000000000004</v>
      </c>
      <c r="N1771" s="158">
        <v>0.1709</v>
      </c>
      <c r="O1771" s="158">
        <v>48.967500000000001</v>
      </c>
      <c r="P1771" s="158">
        <v>20.9559</v>
      </c>
      <c r="Q1771" s="158">
        <v>15.2096</v>
      </c>
      <c r="R1771" s="158">
        <v>58.4788</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44777</v>
      </c>
      <c r="E1772" s="158">
        <v>119.5351</v>
      </c>
      <c r="F1772" s="158">
        <v>0.14069999999999999</v>
      </c>
      <c r="G1772" s="158">
        <v>0.93440000000000001</v>
      </c>
      <c r="H1772" s="158">
        <v>3.5642</v>
      </c>
      <c r="I1772" s="158">
        <v>5.4013999999999998</v>
      </c>
      <c r="J1772" s="158">
        <v>10.592599999999999</v>
      </c>
      <c r="K1772" s="158">
        <v>5.2728000000000002</v>
      </c>
      <c r="L1772" s="158">
        <v>1.1484000000000001</v>
      </c>
      <c r="M1772" s="158">
        <v>3.4737</v>
      </c>
      <c r="N1772" s="158">
        <v>13.348599999999999</v>
      </c>
      <c r="O1772" s="158">
        <v>32.700600000000001</v>
      </c>
      <c r="P1772" s="158">
        <v>19.932099999999998</v>
      </c>
      <c r="Q1772" s="158">
        <v>26.2408</v>
      </c>
      <c r="R1772" s="158">
        <v>45.380600000000001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44777</v>
      </c>
      <c r="E1773" s="158">
        <v>107.49079999999999</v>
      </c>
      <c r="F1773" s="158">
        <v>0.13739999999999999</v>
      </c>
      <c r="G1773" s="158">
        <v>0.92449999999999999</v>
      </c>
      <c r="H1773" s="158">
        <v>3.5398999999999998</v>
      </c>
      <c r="I1773" s="158">
        <v>5.3529</v>
      </c>
      <c r="J1773" s="158">
        <v>10.482699999999999</v>
      </c>
      <c r="K1773" s="158">
        <v>5.0172999999999996</v>
      </c>
      <c r="L1773" s="158">
        <v>0.60709999999999997</v>
      </c>
      <c r="M1773" s="158">
        <v>2.6663000000000001</v>
      </c>
      <c r="N1773" s="158">
        <v>12.198</v>
      </c>
      <c r="O1773" s="158">
        <v>31.231000000000002</v>
      </c>
      <c r="P1773" s="158">
        <v>18.5809</v>
      </c>
      <c r="Q1773" s="158">
        <v>20.1965</v>
      </c>
      <c r="R1773" s="158">
        <v>43.884799999999998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44777</v>
      </c>
      <c r="E1774" s="158">
        <v>142.10550000000001</v>
      </c>
      <c r="F1774" s="158">
        <v>-0.18659999999999999</v>
      </c>
      <c r="G1774" s="158">
        <v>0.26979999999999998</v>
      </c>
      <c r="H1774" s="158">
        <v>2.3361000000000001</v>
      </c>
      <c r="I1774" s="158">
        <v>2.9371999999999998</v>
      </c>
      <c r="J1774" s="158">
        <v>9.2051999999999996</v>
      </c>
      <c r="K1774" s="158">
        <v>1.3655999999999999</v>
      </c>
      <c r="L1774" s="158">
        <v>-5.9839000000000002</v>
      </c>
      <c r="M1774" s="158">
        <v>-4.9196999999999997</v>
      </c>
      <c r="N1774" s="158">
        <v>3.7303999999999999</v>
      </c>
      <c r="O1774" s="158">
        <v>26.913599999999999</v>
      </c>
      <c r="P1774" s="158">
        <v>8.0945</v>
      </c>
      <c r="Q1774" s="158">
        <v>16.3995</v>
      </c>
      <c r="R1774" s="158">
        <v>44.024299999999997</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44777</v>
      </c>
      <c r="E1775" s="158">
        <v>152.227</v>
      </c>
      <c r="F1775" s="158">
        <v>-0.1832</v>
      </c>
      <c r="G1775" s="158">
        <v>0.27989999999999998</v>
      </c>
      <c r="H1775" s="158">
        <v>2.3603000000000001</v>
      </c>
      <c r="I1775" s="158">
        <v>2.9860000000000002</v>
      </c>
      <c r="J1775" s="158">
        <v>9.3209</v>
      </c>
      <c r="K1775" s="158">
        <v>1.6849000000000001</v>
      </c>
      <c r="L1775" s="158">
        <v>-5.4036999999999997</v>
      </c>
      <c r="M1775" s="158">
        <v>-4.0670000000000002</v>
      </c>
      <c r="N1775" s="158">
        <v>4.9217000000000004</v>
      </c>
      <c r="O1775" s="158">
        <v>28.224799999999998</v>
      </c>
      <c r="P1775" s="158">
        <v>9.1189999999999998</v>
      </c>
      <c r="Q1775" s="158">
        <v>16.728999999999999</v>
      </c>
      <c r="R1775" s="158">
        <v>45.580300000000001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44777</v>
      </c>
      <c r="E1776" s="158">
        <v>22.618300000000001</v>
      </c>
      <c r="F1776" s="158">
        <v>-6.2700000000000006E-2</v>
      </c>
      <c r="G1776" s="158">
        <v>3.7999999999999999E-2</v>
      </c>
      <c r="H1776" s="158">
        <v>1.4674</v>
      </c>
      <c r="I1776" s="158">
        <v>1.9323999999999999</v>
      </c>
      <c r="J1776" s="158">
        <v>7.2598000000000003</v>
      </c>
      <c r="K1776" s="158">
        <v>2.4537</v>
      </c>
      <c r="L1776" s="158">
        <v>-2.3199999999999998</v>
      </c>
      <c r="M1776" s="158">
        <v>-2.2347000000000001</v>
      </c>
      <c r="N1776" s="158">
        <v>4.4391999999999996</v>
      </c>
      <c r="O1776" s="158">
        <v>32.453299999999999</v>
      </c>
      <c r="P1776" s="158"/>
      <c r="Q1776" s="158">
        <v>24.468900000000001</v>
      </c>
      <c r="R1776" s="158">
        <v>47.799100000000003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44777</v>
      </c>
      <c r="E1777" s="158">
        <v>21.082599999999999</v>
      </c>
      <c r="F1777" s="158">
        <v>-6.7799999999999999E-2</v>
      </c>
      <c r="G1777" s="158">
        <v>2.4199999999999999E-2</v>
      </c>
      <c r="H1777" s="158">
        <v>1.4333</v>
      </c>
      <c r="I1777" s="158">
        <v>1.8635999999999999</v>
      </c>
      <c r="J1777" s="158">
        <v>7.1003999999999996</v>
      </c>
      <c r="K1777" s="158">
        <v>1.9937</v>
      </c>
      <c r="L1777" s="158">
        <v>-3.2038000000000002</v>
      </c>
      <c r="M1777" s="158">
        <v>-3.5823</v>
      </c>
      <c r="N1777" s="158">
        <v>2.5417999999999998</v>
      </c>
      <c r="O1777" s="158">
        <v>30.0715</v>
      </c>
      <c r="P1777" s="158"/>
      <c r="Q1777" s="158">
        <v>22.143899999999999</v>
      </c>
      <c r="R1777" s="158">
        <v>45.157800000000002</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44777</v>
      </c>
      <c r="E1778" s="158">
        <v>31.12</v>
      </c>
      <c r="F1778" s="158">
        <v>-6.4199999999999993E-2</v>
      </c>
      <c r="G1778" s="158">
        <v>0.19320000000000001</v>
      </c>
      <c r="H1778" s="158">
        <v>2.3683999999999998</v>
      </c>
      <c r="I1778" s="158">
        <v>2.6385000000000001</v>
      </c>
      <c r="J1778" s="158">
        <v>9.6160999999999994</v>
      </c>
      <c r="K1778" s="158">
        <v>3.7679</v>
      </c>
      <c r="L1778" s="158">
        <v>-1.6124000000000001</v>
      </c>
      <c r="M1778" s="158">
        <v>2.4358</v>
      </c>
      <c r="N1778" s="158">
        <v>7.4585999999999997</v>
      </c>
      <c r="O1778" s="158">
        <v>34.884</v>
      </c>
      <c r="P1778" s="158">
        <v>15.173500000000001</v>
      </c>
      <c r="Q1778" s="158">
        <v>14.9344</v>
      </c>
      <c r="R1778" s="158">
        <v>45.006999999999998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44777</v>
      </c>
      <c r="E1779" s="158">
        <v>29.16</v>
      </c>
      <c r="F1779" s="158">
        <v>-3.4299999999999997E-2</v>
      </c>
      <c r="G1779" s="158">
        <v>0.17180000000000001</v>
      </c>
      <c r="H1779" s="158">
        <v>2.3517000000000001</v>
      </c>
      <c r="I1779" s="158">
        <v>2.6038000000000001</v>
      </c>
      <c r="J1779" s="158">
        <v>9.5417000000000005</v>
      </c>
      <c r="K1779" s="158">
        <v>3.5144000000000002</v>
      </c>
      <c r="L1779" s="158">
        <v>-2.0819000000000001</v>
      </c>
      <c r="M1779" s="158">
        <v>1.7445999999999999</v>
      </c>
      <c r="N1779" s="158">
        <v>6.54</v>
      </c>
      <c r="O1779" s="158">
        <v>33.816499999999998</v>
      </c>
      <c r="P1779" s="158">
        <v>14.3331</v>
      </c>
      <c r="Q1779" s="158">
        <v>14.0213</v>
      </c>
      <c r="R1779" s="158">
        <v>43.808399999999999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44777</v>
      </c>
      <c r="E1780" s="158">
        <v>15.6227</v>
      </c>
      <c r="F1780" s="158">
        <v>-8.1199999999999994E-2</v>
      </c>
      <c r="G1780" s="158">
        <v>0.16800000000000001</v>
      </c>
      <c r="H1780" s="158">
        <v>2.2662</v>
      </c>
      <c r="I1780" s="158">
        <v>2.6472000000000002</v>
      </c>
      <c r="J1780" s="158">
        <v>9.7600999999999996</v>
      </c>
      <c r="K1780" s="158">
        <v>2.2602000000000002</v>
      </c>
      <c r="L1780" s="158">
        <v>-3.3237000000000001</v>
      </c>
      <c r="M1780" s="158">
        <v>2.5482</v>
      </c>
      <c r="N1780" s="158">
        <v>11.0024</v>
      </c>
      <c r="O1780" s="158"/>
      <c r="P1780" s="158"/>
      <c r="Q1780" s="158">
        <v>31.785</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44777</v>
      </c>
      <c r="E1781" s="158">
        <v>15.1358</v>
      </c>
      <c r="F1781" s="158">
        <v>-8.5800000000000001E-2</v>
      </c>
      <c r="G1781" s="158">
        <v>0.1535</v>
      </c>
      <c r="H1781" s="158">
        <v>2.2323</v>
      </c>
      <c r="I1781" s="158">
        <v>2.5794000000000001</v>
      </c>
      <c r="J1781" s="158">
        <v>9.5986999999999991</v>
      </c>
      <c r="K1781" s="158">
        <v>1.7943</v>
      </c>
      <c r="L1781" s="158">
        <v>-4.2055999999999996</v>
      </c>
      <c r="M1781" s="158">
        <v>1.0927</v>
      </c>
      <c r="N1781" s="158">
        <v>8.8726000000000003</v>
      </c>
      <c r="O1781" s="158"/>
      <c r="P1781" s="158"/>
      <c r="Q1781" s="158">
        <v>29.2288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1.0580434782608686E-2</v>
      </c>
      <c r="G1782" s="160">
        <v>0.19350434782608691</v>
      </c>
      <c r="H1782" s="160">
        <v>2.3751195652173904</v>
      </c>
      <c r="I1782" s="160">
        <v>2.8407021739130438</v>
      </c>
      <c r="J1782" s="160">
        <v>9.56922391304348</v>
      </c>
      <c r="K1782" s="160">
        <v>2.1502891304347829</v>
      </c>
      <c r="L1782" s="160">
        <v>-4.0631304347826083</v>
      </c>
      <c r="M1782" s="160">
        <v>-1.6169891304347828</v>
      </c>
      <c r="N1782" s="160">
        <v>5.8665217391304338</v>
      </c>
      <c r="O1782" s="160">
        <v>31.956142499999988</v>
      </c>
      <c r="P1782" s="160">
        <v>14.294886666666663</v>
      </c>
      <c r="Q1782" s="160">
        <v>20.806573913043476</v>
      </c>
      <c r="R1782" s="160">
        <v>46.291506818181809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-4.48E-2</v>
      </c>
      <c r="G1783" s="160">
        <v>0.20540000000000003</v>
      </c>
      <c r="H1783" s="160">
        <v>2.3439000000000001</v>
      </c>
      <c r="I1783" s="160">
        <v>2.6366000000000001</v>
      </c>
      <c r="J1783" s="160">
        <v>9.6167999999999996</v>
      </c>
      <c r="K1783" s="160">
        <v>2.2434000000000003</v>
      </c>
      <c r="L1783" s="160">
        <v>-3.5891999999999999</v>
      </c>
      <c r="M1783" s="160">
        <v>-0.51585000000000003</v>
      </c>
      <c r="N1783" s="160">
        <v>7.3369499999999999</v>
      </c>
      <c r="O1783" s="160">
        <v>31.56345</v>
      </c>
      <c r="P1783" s="160">
        <v>14.29785</v>
      </c>
      <c r="Q1783" s="160">
        <v>19.947649999999999</v>
      </c>
      <c r="R1783" s="160">
        <v>45.808399999999999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44777</v>
      </c>
      <c r="E1786" s="158">
        <v>12.48</v>
      </c>
      <c r="F1786" s="158">
        <v>0.32150000000000001</v>
      </c>
      <c r="G1786" s="158">
        <v>0.40229999999999999</v>
      </c>
      <c r="H1786" s="158">
        <v>2.5472000000000001</v>
      </c>
      <c r="I1786" s="158">
        <v>4.2606999999999999</v>
      </c>
      <c r="J1786" s="158">
        <v>11.6279</v>
      </c>
      <c r="K1786" s="158">
        <v>3.3969</v>
      </c>
      <c r="L1786" s="158">
        <v>-7.6923000000000004</v>
      </c>
      <c r="M1786" s="158">
        <v>-11.677300000000001</v>
      </c>
      <c r="N1786" s="158">
        <v>2.2113</v>
      </c>
      <c r="O1786" s="158"/>
      <c r="P1786" s="158"/>
      <c r="Q1786" s="158">
        <v>14.742699999999999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44777</v>
      </c>
      <c r="E1787" s="158">
        <v>12.11</v>
      </c>
      <c r="F1787" s="158">
        <v>0.24829999999999999</v>
      </c>
      <c r="G1787" s="158">
        <v>0.33139999999999997</v>
      </c>
      <c r="H1787" s="158">
        <v>2.5402</v>
      </c>
      <c r="I1787" s="158">
        <v>4.2168999999999999</v>
      </c>
      <c r="J1787" s="158">
        <v>11.5101</v>
      </c>
      <c r="K1787" s="158">
        <v>2.9762</v>
      </c>
      <c r="L1787" s="158">
        <v>-8.5347000000000008</v>
      </c>
      <c r="M1787" s="158">
        <v>-12.877700000000001</v>
      </c>
      <c r="N1787" s="158">
        <v>0.41460000000000002</v>
      </c>
      <c r="O1787" s="158"/>
      <c r="P1787" s="158"/>
      <c r="Q1787" s="158">
        <v>12.619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44777</v>
      </c>
      <c r="E1788" s="158">
        <v>15.63</v>
      </c>
      <c r="F1788" s="158">
        <v>0.70879999999999999</v>
      </c>
      <c r="G1788" s="158">
        <v>0.44990000000000002</v>
      </c>
      <c r="H1788" s="158">
        <v>2.8289</v>
      </c>
      <c r="I1788" s="158">
        <v>5.5368000000000004</v>
      </c>
      <c r="J1788" s="158">
        <v>11.4041</v>
      </c>
      <c r="K1788" s="158">
        <v>3.992</v>
      </c>
      <c r="L1788" s="158">
        <v>-3.6968999999999999</v>
      </c>
      <c r="M1788" s="158">
        <v>-9.8095999999999997</v>
      </c>
      <c r="N1788" s="158">
        <v>6.4000000000000001E-2</v>
      </c>
      <c r="O1788" s="158"/>
      <c r="P1788" s="158"/>
      <c r="Q1788" s="158">
        <v>19.760400000000001</v>
      </c>
      <c r="R1788" s="158">
        <v>21.201699999999999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44777</v>
      </c>
      <c r="E1789" s="158">
        <v>15.02</v>
      </c>
      <c r="F1789" s="158">
        <v>0.67020000000000002</v>
      </c>
      <c r="G1789" s="158">
        <v>0.40110000000000001</v>
      </c>
      <c r="H1789" s="158">
        <v>2.7360000000000002</v>
      </c>
      <c r="I1789" s="158">
        <v>5.4775</v>
      </c>
      <c r="J1789" s="158">
        <v>11.1769</v>
      </c>
      <c r="K1789" s="158">
        <v>3.5861999999999998</v>
      </c>
      <c r="L1789" s="158">
        <v>-4.4528999999999996</v>
      </c>
      <c r="M1789" s="158">
        <v>-10.913399999999999</v>
      </c>
      <c r="N1789" s="158">
        <v>-1.5082</v>
      </c>
      <c r="O1789" s="158"/>
      <c r="P1789" s="158"/>
      <c r="Q1789" s="158">
        <v>17.8508</v>
      </c>
      <c r="R1789" s="158">
        <v>19.2623</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44777</v>
      </c>
      <c r="E1790" s="158">
        <v>12.99</v>
      </c>
      <c r="F1790" s="158">
        <v>0.54179999999999995</v>
      </c>
      <c r="G1790" s="158">
        <v>0.54179999999999995</v>
      </c>
      <c r="H1790" s="158">
        <v>3.0135000000000001</v>
      </c>
      <c r="I1790" s="158">
        <v>3.8369</v>
      </c>
      <c r="J1790" s="158">
        <v>7.98</v>
      </c>
      <c r="K1790" s="158">
        <v>3.92</v>
      </c>
      <c r="L1790" s="158">
        <v>-1.3667</v>
      </c>
      <c r="M1790" s="158">
        <v>-6.681</v>
      </c>
      <c r="N1790" s="158">
        <v>-3.9201000000000001</v>
      </c>
      <c r="O1790" s="158"/>
      <c r="P1790" s="158"/>
      <c r="Q1790" s="158">
        <v>15.4651</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44777</v>
      </c>
      <c r="E1791" s="158">
        <v>13.35</v>
      </c>
      <c r="F1791" s="158">
        <v>0.52710000000000001</v>
      </c>
      <c r="G1791" s="158">
        <v>0.52710000000000001</v>
      </c>
      <c r="H1791" s="158">
        <v>3.0093000000000001</v>
      </c>
      <c r="I1791" s="158">
        <v>3.8910999999999998</v>
      </c>
      <c r="J1791" s="158">
        <v>8.1847999999999992</v>
      </c>
      <c r="K1791" s="158">
        <v>4.2154999999999996</v>
      </c>
      <c r="L1791" s="158">
        <v>-0.74350000000000005</v>
      </c>
      <c r="M1791" s="158">
        <v>-5.7869000000000002</v>
      </c>
      <c r="N1791" s="158">
        <v>-2.5547</v>
      </c>
      <c r="O1791" s="158"/>
      <c r="P1791" s="158"/>
      <c r="Q1791" s="158">
        <v>17.2133</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44777</v>
      </c>
      <c r="E1792" s="158">
        <v>12.32</v>
      </c>
      <c r="F1792" s="158">
        <v>0.40749999999999997</v>
      </c>
      <c r="G1792" s="158">
        <v>0.57140000000000002</v>
      </c>
      <c r="H1792" s="158">
        <v>2.4958</v>
      </c>
      <c r="I1792" s="158">
        <v>3.3557000000000001</v>
      </c>
      <c r="J1792" s="158">
        <v>10.295400000000001</v>
      </c>
      <c r="K1792" s="158">
        <v>2.4958</v>
      </c>
      <c r="L1792" s="158">
        <v>-7.5075000000000003</v>
      </c>
      <c r="M1792" s="158">
        <v>-8.3332999999999995</v>
      </c>
      <c r="N1792" s="158">
        <v>2.5811999999999999</v>
      </c>
      <c r="O1792" s="158"/>
      <c r="P1792" s="158"/>
      <c r="Q1792" s="158">
        <v>16.3811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44777</v>
      </c>
      <c r="E1793" s="158">
        <v>12.01</v>
      </c>
      <c r="F1793" s="158">
        <v>0.41810000000000003</v>
      </c>
      <c r="G1793" s="158">
        <v>0.58630000000000004</v>
      </c>
      <c r="H1793" s="158">
        <v>2.4744000000000002</v>
      </c>
      <c r="I1793" s="158">
        <v>3.2673999999999999</v>
      </c>
      <c r="J1793" s="158">
        <v>10.1835</v>
      </c>
      <c r="K1793" s="158">
        <v>2.0390999999999999</v>
      </c>
      <c r="L1793" s="158">
        <v>-8.3904999999999994</v>
      </c>
      <c r="M1793" s="158">
        <v>-9.6312999999999995</v>
      </c>
      <c r="N1793" s="158">
        <v>0.67059999999999997</v>
      </c>
      <c r="O1793" s="158"/>
      <c r="P1793" s="158"/>
      <c r="Q1793" s="158">
        <v>14.244400000000001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44777</v>
      </c>
      <c r="E1794" s="158">
        <v>11.879</v>
      </c>
      <c r="F1794" s="158">
        <v>3.3700000000000001E-2</v>
      </c>
      <c r="G1794" s="158">
        <v>4.2099999999999999E-2</v>
      </c>
      <c r="H1794" s="158">
        <v>2.5112000000000001</v>
      </c>
      <c r="I1794" s="158">
        <v>4.7530999999999999</v>
      </c>
      <c r="J1794" s="158">
        <v>10.3484</v>
      </c>
      <c r="K1794" s="158">
        <v>3.1253000000000002</v>
      </c>
      <c r="L1794" s="158">
        <v>-5.1577000000000002</v>
      </c>
      <c r="M1794" s="158">
        <v>-6.5160999999999998</v>
      </c>
      <c r="N1794" s="158">
        <v>-1.3617999999999999</v>
      </c>
      <c r="O1794" s="158"/>
      <c r="P1794" s="158"/>
      <c r="Q1794" s="158">
        <v>10.946899999999999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44777</v>
      </c>
      <c r="E1795" s="158">
        <v>11.545</v>
      </c>
      <c r="F1795" s="158">
        <v>2.5999999999999999E-2</v>
      </c>
      <c r="G1795" s="158">
        <v>2.5999999999999999E-2</v>
      </c>
      <c r="H1795" s="158">
        <v>2.4765000000000001</v>
      </c>
      <c r="I1795" s="158">
        <v>4.6881000000000004</v>
      </c>
      <c r="J1795" s="158">
        <v>10.1938</v>
      </c>
      <c r="K1795" s="158">
        <v>2.677</v>
      </c>
      <c r="L1795" s="158">
        <v>-5.9470000000000001</v>
      </c>
      <c r="M1795" s="158">
        <v>-7.6917</v>
      </c>
      <c r="N1795" s="158">
        <v>-3.0158</v>
      </c>
      <c r="O1795" s="158"/>
      <c r="P1795" s="158"/>
      <c r="Q1795" s="158">
        <v>9.0542999999999996</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44777</v>
      </c>
      <c r="E1796" s="158">
        <v>29.306999999999999</v>
      </c>
      <c r="F1796" s="158">
        <v>0.18459999999999999</v>
      </c>
      <c r="G1796" s="158">
        <v>0.48</v>
      </c>
      <c r="H1796" s="158">
        <v>2.8424</v>
      </c>
      <c r="I1796" s="158">
        <v>4.6454000000000004</v>
      </c>
      <c r="J1796" s="158">
        <v>9.7516999999999996</v>
      </c>
      <c r="K1796" s="158">
        <v>3.6865000000000001</v>
      </c>
      <c r="L1796" s="158">
        <v>-0.56999999999999995</v>
      </c>
      <c r="M1796" s="158">
        <v>-2.7863000000000002</v>
      </c>
      <c r="N1796" s="158">
        <v>6.1155999999999997</v>
      </c>
      <c r="O1796" s="158"/>
      <c r="P1796" s="158"/>
      <c r="Q1796" s="158">
        <v>17.3155</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44777</v>
      </c>
      <c r="E1797" s="158">
        <v>20.7851</v>
      </c>
      <c r="F1797" s="158">
        <v>-0.66669999999999996</v>
      </c>
      <c r="G1797" s="158">
        <v>-0.48259999999999997</v>
      </c>
      <c r="H1797" s="158">
        <v>1.7197</v>
      </c>
      <c r="I1797" s="158">
        <v>2.7475000000000001</v>
      </c>
      <c r="J1797" s="158">
        <v>10.8172</v>
      </c>
      <c r="K1797" s="158">
        <v>3.3210999999999999</v>
      </c>
      <c r="L1797" s="158">
        <v>4.2732999999999999</v>
      </c>
      <c r="M1797" s="158">
        <v>11.4781</v>
      </c>
      <c r="N1797" s="158">
        <v>19.938500000000001</v>
      </c>
      <c r="O1797" s="158"/>
      <c r="P1797" s="158"/>
      <c r="Q1797" s="158">
        <v>52.079799999999999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44777</v>
      </c>
      <c r="E1798" s="158">
        <v>20.2943</v>
      </c>
      <c r="F1798" s="158">
        <v>-0.67200000000000004</v>
      </c>
      <c r="G1798" s="158">
        <v>-0.49959999999999999</v>
      </c>
      <c r="H1798" s="158">
        <v>1.6798999999999999</v>
      </c>
      <c r="I1798" s="158">
        <v>2.6671</v>
      </c>
      <c r="J1798" s="158">
        <v>10.624000000000001</v>
      </c>
      <c r="K1798" s="158">
        <v>2.7783000000000002</v>
      </c>
      <c r="L1798" s="158">
        <v>3.4430999999999998</v>
      </c>
      <c r="M1798" s="158">
        <v>10.2095</v>
      </c>
      <c r="N1798" s="158">
        <v>18.220400000000001</v>
      </c>
      <c r="O1798" s="158"/>
      <c r="P1798" s="158"/>
      <c r="Q1798" s="158">
        <v>50.011600000000001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44777</v>
      </c>
      <c r="E1799" s="158">
        <v>16.75</v>
      </c>
      <c r="F1799" s="158">
        <v>0.35949999999999999</v>
      </c>
      <c r="G1799" s="158">
        <v>0.66110000000000002</v>
      </c>
      <c r="H1799" s="158">
        <v>3.0135000000000001</v>
      </c>
      <c r="I1799" s="158">
        <v>3.3313000000000001</v>
      </c>
      <c r="J1799" s="158">
        <v>8.9785000000000004</v>
      </c>
      <c r="K1799" s="158">
        <v>3.9727000000000001</v>
      </c>
      <c r="L1799" s="158">
        <v>-1.9895</v>
      </c>
      <c r="M1799" s="158">
        <v>-3.9563999999999999</v>
      </c>
      <c r="N1799" s="158">
        <v>1.5152000000000001</v>
      </c>
      <c r="O1799" s="158">
        <v>19.707899999999999</v>
      </c>
      <c r="P1799" s="158"/>
      <c r="Q1799" s="158">
        <v>18.3232</v>
      </c>
      <c r="R1799" s="158">
        <v>26.9085</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44777</v>
      </c>
      <c r="E1800" s="158">
        <v>16.41</v>
      </c>
      <c r="F1800" s="158">
        <v>0.36699999999999999</v>
      </c>
      <c r="G1800" s="158">
        <v>0.67479999999999996</v>
      </c>
      <c r="H1800" s="158">
        <v>3.0131999999999999</v>
      </c>
      <c r="I1800" s="158">
        <v>3.2725</v>
      </c>
      <c r="J1800" s="158">
        <v>8.9641000000000002</v>
      </c>
      <c r="K1800" s="158">
        <v>3.7951000000000001</v>
      </c>
      <c r="L1800" s="158">
        <v>-2.3214000000000001</v>
      </c>
      <c r="M1800" s="158">
        <v>-4.4820000000000002</v>
      </c>
      <c r="N1800" s="158">
        <v>0.79849999999999999</v>
      </c>
      <c r="O1800" s="158">
        <v>18.894600000000001</v>
      </c>
      <c r="P1800" s="158"/>
      <c r="Q1800" s="158">
        <v>17.534400000000002</v>
      </c>
      <c r="R1800" s="158">
        <v>25.916899999999998</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44777</v>
      </c>
      <c r="E1801" s="158">
        <v>174.91050000000001</v>
      </c>
      <c r="F1801" s="158">
        <v>0.25290000000000001</v>
      </c>
      <c r="G1801" s="158">
        <v>0.188</v>
      </c>
      <c r="H1801" s="158">
        <v>2.7433999999999998</v>
      </c>
      <c r="I1801" s="158">
        <v>3.9910000000000001</v>
      </c>
      <c r="J1801" s="158">
        <v>9.7579999999999991</v>
      </c>
      <c r="K1801" s="158">
        <v>6.3132000000000001</v>
      </c>
      <c r="L1801" s="158">
        <v>-1.8653</v>
      </c>
      <c r="M1801" s="158">
        <v>-4.5012999999999996</v>
      </c>
      <c r="N1801" s="158">
        <v>6.8933999999999997</v>
      </c>
      <c r="O1801" s="158">
        <v>17.950299999999999</v>
      </c>
      <c r="P1801" s="158">
        <v>12.833299999999999</v>
      </c>
      <c r="Q1801" s="158">
        <v>14.3706</v>
      </c>
      <c r="R1801" s="158">
        <v>26.374600000000001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44777</v>
      </c>
      <c r="E1802" s="158">
        <v>717.53140633005501</v>
      </c>
      <c r="F1802" s="158">
        <v>0.25119999999999998</v>
      </c>
      <c r="G1802" s="158">
        <v>0.18290000000000001</v>
      </c>
      <c r="H1802" s="158">
        <v>2.7303000000000002</v>
      </c>
      <c r="I1802" s="158">
        <v>3.9634</v>
      </c>
      <c r="J1802" s="158">
        <v>9.6938999999999993</v>
      </c>
      <c r="K1802" s="158">
        <v>6.1528999999999998</v>
      </c>
      <c r="L1802" s="158">
        <v>-2.1915</v>
      </c>
      <c r="M1802" s="158">
        <v>-5.0060000000000002</v>
      </c>
      <c r="N1802" s="158">
        <v>6.1291000000000002</v>
      </c>
      <c r="O1802" s="158">
        <v>17.045999999999999</v>
      </c>
      <c r="P1802" s="158">
        <v>11.908300000000001</v>
      </c>
      <c r="Q1802" s="158">
        <v>14.474500000000001</v>
      </c>
      <c r="R1802" s="158">
        <v>25.4285</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0.2340882352941176</v>
      </c>
      <c r="G1803" s="160">
        <v>0.29905882352941177</v>
      </c>
      <c r="H1803" s="160">
        <v>2.6103176470588236</v>
      </c>
      <c r="I1803" s="160">
        <v>3.9942588235294116</v>
      </c>
      <c r="J1803" s="160">
        <v>10.087782352941176</v>
      </c>
      <c r="K1803" s="160">
        <v>3.6731647058823533</v>
      </c>
      <c r="L1803" s="160">
        <v>-3.2182941176470585</v>
      </c>
      <c r="M1803" s="160">
        <v>-5.2330999999999985</v>
      </c>
      <c r="N1803" s="160">
        <v>3.1289294117647057</v>
      </c>
      <c r="O1803" s="160">
        <v>18.399699999999999</v>
      </c>
      <c r="P1803" s="160">
        <v>12.370799999999999</v>
      </c>
      <c r="Q1803" s="160">
        <v>19.552211764705888</v>
      </c>
      <c r="R1803" s="160">
        <v>24.182083333333335</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0.32150000000000001</v>
      </c>
      <c r="G1804" s="160">
        <v>0.40229999999999999</v>
      </c>
      <c r="H1804" s="160">
        <v>2.7303000000000002</v>
      </c>
      <c r="I1804" s="160">
        <v>3.9634</v>
      </c>
      <c r="J1804" s="160">
        <v>10.1938</v>
      </c>
      <c r="K1804" s="160">
        <v>3.5861999999999998</v>
      </c>
      <c r="L1804" s="160">
        <v>-2.3214000000000001</v>
      </c>
      <c r="M1804" s="160">
        <v>-6.5160999999999998</v>
      </c>
      <c r="N1804" s="160">
        <v>0.79849999999999999</v>
      </c>
      <c r="O1804" s="160">
        <v>18.422449999999998</v>
      </c>
      <c r="P1804" s="160">
        <v>12.370799999999999</v>
      </c>
      <c r="Q1804" s="160">
        <v>16.3811</v>
      </c>
      <c r="R1804" s="160">
        <v>25.672699999999999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44777</v>
      </c>
      <c r="E1807" s="158">
        <v>257.05070000000001</v>
      </c>
      <c r="F1807" s="158">
        <v>5.4249999999999998</v>
      </c>
      <c r="G1807" s="158">
        <v>7.2319000000000004</v>
      </c>
      <c r="H1807" s="158">
        <v>8.1083999999999996</v>
      </c>
      <c r="I1807" s="158">
        <v>5.2195999999999998</v>
      </c>
      <c r="J1807" s="158">
        <v>4.7397</v>
      </c>
      <c r="K1807" s="158">
        <v>4.3585000000000003</v>
      </c>
      <c r="L1807" s="158">
        <v>3.8220999999999998</v>
      </c>
      <c r="M1807" s="158">
        <v>3.7892999999999999</v>
      </c>
      <c r="N1807" s="158">
        <v>3.6532</v>
      </c>
      <c r="O1807" s="158">
        <v>5.5342000000000002</v>
      </c>
      <c r="P1807" s="158">
        <v>6.4752000000000001</v>
      </c>
      <c r="Q1807" s="158">
        <v>7.4581</v>
      </c>
      <c r="R1807" s="158">
        <v>4.1780999999999997</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44777</v>
      </c>
      <c r="E1808" s="158">
        <v>451.2867</v>
      </c>
      <c r="F1808" s="158">
        <v>4.7159000000000004</v>
      </c>
      <c r="G1808" s="158">
        <v>6.9622999999999999</v>
      </c>
      <c r="H1808" s="158">
        <v>8.2372999999999994</v>
      </c>
      <c r="I1808" s="158">
        <v>5.6936</v>
      </c>
      <c r="J1808" s="158">
        <v>5.4332000000000003</v>
      </c>
      <c r="K1808" s="158">
        <v>4.8472</v>
      </c>
      <c r="L1808" s="158">
        <v>4.2839999999999998</v>
      </c>
      <c r="M1808" s="158">
        <v>4.2202999999999999</v>
      </c>
      <c r="N1808" s="158">
        <v>4.0728999999999997</v>
      </c>
      <c r="O1808" s="158">
        <v>5.6005000000000003</v>
      </c>
      <c r="P1808" s="158">
        <v>6.4679000000000002</v>
      </c>
      <c r="Q1808" s="158">
        <v>7.8193000000000001</v>
      </c>
      <c r="R1808" s="158">
        <v>4.4112999999999998</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44777</v>
      </c>
      <c r="E1809" s="158">
        <v>445.97190000000001</v>
      </c>
      <c r="F1809" s="158">
        <v>4.5429000000000004</v>
      </c>
      <c r="G1809" s="158">
        <v>6.7858999999999998</v>
      </c>
      <c r="H1809" s="158">
        <v>8.0624000000000002</v>
      </c>
      <c r="I1809" s="158">
        <v>5.5179999999999998</v>
      </c>
      <c r="J1809" s="158">
        <v>5.2603</v>
      </c>
      <c r="K1809" s="158">
        <v>4.6749999999999998</v>
      </c>
      <c r="L1809" s="158">
        <v>4.1158999999999999</v>
      </c>
      <c r="M1809" s="158">
        <v>4.0571000000000002</v>
      </c>
      <c r="N1809" s="158">
        <v>3.9129999999999998</v>
      </c>
      <c r="O1809" s="158">
        <v>5.4476000000000004</v>
      </c>
      <c r="P1809" s="158">
        <v>6.3239000000000001</v>
      </c>
      <c r="Q1809" s="158">
        <v>7.4390999999999998</v>
      </c>
      <c r="R1809" s="158">
        <v>4.2504999999999997</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44777</v>
      </c>
      <c r="E1810" s="158">
        <v>12.6447</v>
      </c>
      <c r="F1810" s="158">
        <v>4.9078999999999997</v>
      </c>
      <c r="G1810" s="158">
        <v>6.8353999999999999</v>
      </c>
      <c r="H1810" s="158">
        <v>7.9295</v>
      </c>
      <c r="I1810" s="158">
        <v>5.8067000000000002</v>
      </c>
      <c r="J1810" s="158">
        <v>5.6417999999999999</v>
      </c>
      <c r="K1810" s="158">
        <v>4.8432000000000004</v>
      </c>
      <c r="L1810" s="158">
        <v>4.4231999999999996</v>
      </c>
      <c r="M1810" s="158">
        <v>4.2697000000000003</v>
      </c>
      <c r="N1810" s="158">
        <v>4.1289999999999996</v>
      </c>
      <c r="O1810" s="158">
        <v>5.3433000000000002</v>
      </c>
      <c r="P1810" s="158"/>
      <c r="Q1810" s="158">
        <v>6.1992000000000003</v>
      </c>
      <c r="R1810" s="158">
        <v>4.3735999999999997</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44777</v>
      </c>
      <c r="E1811" s="158">
        <v>12.214600000000001</v>
      </c>
      <c r="F1811" s="158">
        <v>3.8851</v>
      </c>
      <c r="G1811" s="158">
        <v>5.9794</v>
      </c>
      <c r="H1811" s="158">
        <v>7.0532000000000004</v>
      </c>
      <c r="I1811" s="158">
        <v>4.9184999999999999</v>
      </c>
      <c r="J1811" s="158">
        <v>4.7521000000000004</v>
      </c>
      <c r="K1811" s="158">
        <v>3.9529000000000001</v>
      </c>
      <c r="L1811" s="158">
        <v>3.5259</v>
      </c>
      <c r="M1811" s="158">
        <v>3.3633000000000002</v>
      </c>
      <c r="N1811" s="158">
        <v>3.2162000000000002</v>
      </c>
      <c r="O1811" s="158">
        <v>4.4067999999999996</v>
      </c>
      <c r="P1811" s="158"/>
      <c r="Q1811" s="158">
        <v>5.2613000000000003</v>
      </c>
      <c r="R1811" s="158">
        <v>3.4540000000000002</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44777</v>
      </c>
      <c r="E1812" s="158">
        <v>2693.0628999999999</v>
      </c>
      <c r="F1812" s="158">
        <v>5.2648999999999999</v>
      </c>
      <c r="G1812" s="158">
        <v>7.3132999999999999</v>
      </c>
      <c r="H1812" s="158">
        <v>7.5560999999999998</v>
      </c>
      <c r="I1812" s="158">
        <v>5.5262000000000002</v>
      </c>
      <c r="J1812" s="158">
        <v>5.1748000000000003</v>
      </c>
      <c r="K1812" s="158">
        <v>4.2652000000000001</v>
      </c>
      <c r="L1812" s="158">
        <v>3.7601</v>
      </c>
      <c r="M1812" s="158">
        <v>3.7423999999999999</v>
      </c>
      <c r="N1812" s="158">
        <v>3.5756000000000001</v>
      </c>
      <c r="O1812" s="158">
        <v>4.5145999999999997</v>
      </c>
      <c r="P1812" s="158">
        <v>5.8209999999999997</v>
      </c>
      <c r="Q1812" s="158">
        <v>7.4717000000000002</v>
      </c>
      <c r="R1812" s="158">
        <v>3.5657000000000001</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44777</v>
      </c>
      <c r="E1813" s="158">
        <v>2636.5740999999998</v>
      </c>
      <c r="F1813" s="158">
        <v>5.0633999999999997</v>
      </c>
      <c r="G1813" s="158">
        <v>7.1097000000000001</v>
      </c>
      <c r="H1813" s="158">
        <v>7.3860000000000001</v>
      </c>
      <c r="I1813" s="158">
        <v>5.3686999999999996</v>
      </c>
      <c r="J1813" s="158">
        <v>5.0229999999999997</v>
      </c>
      <c r="K1813" s="158">
        <v>4.1178999999999997</v>
      </c>
      <c r="L1813" s="158">
        <v>3.6402000000000001</v>
      </c>
      <c r="M1813" s="158">
        <v>3.6057000000000001</v>
      </c>
      <c r="N1813" s="158">
        <v>3.4209999999999998</v>
      </c>
      <c r="O1813" s="158">
        <v>4.2990000000000004</v>
      </c>
      <c r="P1813" s="158">
        <v>5.6124999999999998</v>
      </c>
      <c r="Q1813" s="158">
        <v>7.1384999999999996</v>
      </c>
      <c r="R1813" s="158">
        <v>3.3679999999999999</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44777</v>
      </c>
      <c r="E1814" s="158">
        <v>1267.8795</v>
      </c>
      <c r="F1814" s="158">
        <v>0.71679999999999999</v>
      </c>
      <c r="G1814" s="158">
        <v>6.1359000000000004</v>
      </c>
      <c r="H1814" s="158">
        <v>7.5096999999999996</v>
      </c>
      <c r="I1814" s="158">
        <v>5.7892000000000001</v>
      </c>
      <c r="J1814" s="158">
        <v>6.1006999999999998</v>
      </c>
      <c r="K1814" s="158">
        <v>4.6829999999999998</v>
      </c>
      <c r="L1814" s="158">
        <v>4.1355000000000004</v>
      </c>
      <c r="M1814" s="158">
        <v>4.1632999999999996</v>
      </c>
      <c r="N1814" s="158">
        <v>4.0186000000000002</v>
      </c>
      <c r="O1814" s="158">
        <v>4.7995999999999999</v>
      </c>
      <c r="P1814" s="158"/>
      <c r="Q1814" s="158">
        <v>5.8452000000000002</v>
      </c>
      <c r="R1814" s="158">
        <v>3.99</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44777</v>
      </c>
      <c r="E1815" s="158">
        <v>1257.9178999999999</v>
      </c>
      <c r="F1815" s="158">
        <v>0.5948</v>
      </c>
      <c r="G1815" s="158">
        <v>6.2039</v>
      </c>
      <c r="H1815" s="158">
        <v>7.3860000000000001</v>
      </c>
      <c r="I1815" s="158">
        <v>5.6670999999999996</v>
      </c>
      <c r="J1815" s="158">
        <v>5.97</v>
      </c>
      <c r="K1815" s="158">
        <v>4.5646000000000004</v>
      </c>
      <c r="L1815" s="158">
        <v>3.9805000000000001</v>
      </c>
      <c r="M1815" s="158">
        <v>3.9904000000000002</v>
      </c>
      <c r="N1815" s="158">
        <v>3.8254999999999999</v>
      </c>
      <c r="O1815" s="158">
        <v>4.6035000000000004</v>
      </c>
      <c r="P1815" s="158"/>
      <c r="Q1815" s="158">
        <v>5.6455000000000002</v>
      </c>
      <c r="R1815" s="158">
        <v>3.7915000000000001</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44777</v>
      </c>
      <c r="E1816" s="158">
        <v>3312.5261</v>
      </c>
      <c r="F1816" s="158">
        <v>6.9188999999999998</v>
      </c>
      <c r="G1816" s="158">
        <v>7.1921999999999997</v>
      </c>
      <c r="H1816" s="158">
        <v>7.3223000000000003</v>
      </c>
      <c r="I1816" s="158">
        <v>5.1916000000000002</v>
      </c>
      <c r="J1816" s="158">
        <v>4.8689999999999998</v>
      </c>
      <c r="K1816" s="158">
        <v>4.2084999999999999</v>
      </c>
      <c r="L1816" s="158">
        <v>3.7797999999999998</v>
      </c>
      <c r="M1816" s="158">
        <v>3.613</v>
      </c>
      <c r="N1816" s="158">
        <v>3.4630000000000001</v>
      </c>
      <c r="O1816" s="158">
        <v>4.3925999999999998</v>
      </c>
      <c r="P1816" s="158">
        <v>5.3658000000000001</v>
      </c>
      <c r="Q1816" s="158">
        <v>6.9015000000000004</v>
      </c>
      <c r="R1816" s="158">
        <v>3.3933</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44777</v>
      </c>
      <c r="E1817" s="158">
        <v>3164.3526999999999</v>
      </c>
      <c r="F1817" s="158">
        <v>6.3728999999999996</v>
      </c>
      <c r="G1817" s="158">
        <v>6.6456999999999997</v>
      </c>
      <c r="H1817" s="158">
        <v>6.7785000000000002</v>
      </c>
      <c r="I1817" s="158">
        <v>4.6475</v>
      </c>
      <c r="J1817" s="158">
        <v>4.3247999999999998</v>
      </c>
      <c r="K1817" s="158">
        <v>3.6564000000000001</v>
      </c>
      <c r="L1817" s="158">
        <v>3.2355999999999998</v>
      </c>
      <c r="M1817" s="158">
        <v>3.0543</v>
      </c>
      <c r="N1817" s="158">
        <v>2.8957999999999999</v>
      </c>
      <c r="O1817" s="158">
        <v>3.8043999999999998</v>
      </c>
      <c r="P1817" s="158">
        <v>4.7698</v>
      </c>
      <c r="Q1817" s="158">
        <v>6.8787000000000003</v>
      </c>
      <c r="R1817" s="158">
        <v>2.8191999999999999</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44777</v>
      </c>
      <c r="E1818" s="158">
        <v>3001.7003</v>
      </c>
      <c r="F1818" s="158">
        <v>5.2076000000000002</v>
      </c>
      <c r="G1818" s="158">
        <v>6.5366</v>
      </c>
      <c r="H1818" s="158">
        <v>7.3329000000000004</v>
      </c>
      <c r="I1818" s="158">
        <v>5.4831000000000003</v>
      </c>
      <c r="J1818" s="158">
        <v>5.0433000000000003</v>
      </c>
      <c r="K1818" s="158">
        <v>4.5484999999999998</v>
      </c>
      <c r="L1818" s="158">
        <v>4.1212999999999997</v>
      </c>
      <c r="M1818" s="158">
        <v>4.0210999999999997</v>
      </c>
      <c r="N1818" s="158">
        <v>3.8313000000000001</v>
      </c>
      <c r="O1818" s="158">
        <v>4.7884000000000002</v>
      </c>
      <c r="P1818" s="158">
        <v>5.5746000000000002</v>
      </c>
      <c r="Q1818" s="158">
        <v>7.0662000000000003</v>
      </c>
      <c r="R1818" s="158">
        <v>3.8308</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44777</v>
      </c>
      <c r="E1819" s="158">
        <v>2819.1064000000001</v>
      </c>
      <c r="F1819" s="158">
        <v>4.4893999999999998</v>
      </c>
      <c r="G1819" s="158">
        <v>5.8166000000000002</v>
      </c>
      <c r="H1819" s="158">
        <v>6.6123000000000003</v>
      </c>
      <c r="I1819" s="158">
        <v>4.7614999999999998</v>
      </c>
      <c r="J1819" s="158">
        <v>4.3208000000000002</v>
      </c>
      <c r="K1819" s="158">
        <v>3.8209</v>
      </c>
      <c r="L1819" s="158">
        <v>3.3969</v>
      </c>
      <c r="M1819" s="158">
        <v>3.2907000000000002</v>
      </c>
      <c r="N1819" s="158">
        <v>3.0998000000000001</v>
      </c>
      <c r="O1819" s="158">
        <v>4.0503</v>
      </c>
      <c r="P1819" s="158">
        <v>4.8106999999999998</v>
      </c>
      <c r="Q1819" s="158">
        <v>6.6825999999999999</v>
      </c>
      <c r="R1819" s="158">
        <v>3.1012</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44777</v>
      </c>
      <c r="E1822" s="158">
        <v>34.833100000000002</v>
      </c>
      <c r="F1822" s="158">
        <v>4.4015000000000004</v>
      </c>
      <c r="G1822" s="158">
        <v>4.4025999999999996</v>
      </c>
      <c r="H1822" s="158">
        <v>4.6445999999999996</v>
      </c>
      <c r="I1822" s="158">
        <v>4.8365999999999998</v>
      </c>
      <c r="J1822" s="158">
        <v>4.7241</v>
      </c>
      <c r="K1822" s="158">
        <v>4.4084000000000003</v>
      </c>
      <c r="L1822" s="158">
        <v>11.349600000000001</v>
      </c>
      <c r="M1822" s="158">
        <v>13.179</v>
      </c>
      <c r="N1822" s="158">
        <v>13.451000000000001</v>
      </c>
      <c r="O1822" s="158">
        <v>8.6943999999999999</v>
      </c>
      <c r="P1822" s="158">
        <v>8.6981999999999999</v>
      </c>
      <c r="Q1822" s="158">
        <v>8.8994</v>
      </c>
      <c r="R1822" s="158">
        <v>10.879899999999999</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44777</v>
      </c>
      <c r="E1823" s="158">
        <v>34.156999999999996</v>
      </c>
      <c r="F1823" s="158">
        <v>4.3818000000000001</v>
      </c>
      <c r="G1823" s="158">
        <v>4.4184999999999999</v>
      </c>
      <c r="H1823" s="158">
        <v>4.6448999999999998</v>
      </c>
      <c r="I1823" s="158">
        <v>4.8329000000000004</v>
      </c>
      <c r="J1823" s="158">
        <v>4.7241</v>
      </c>
      <c r="K1823" s="158">
        <v>4.4088000000000003</v>
      </c>
      <c r="L1823" s="158">
        <v>5.9265999999999996</v>
      </c>
      <c r="M1823" s="158">
        <v>9.4522999999999993</v>
      </c>
      <c r="N1823" s="158">
        <v>10.5626</v>
      </c>
      <c r="O1823" s="158">
        <v>7.8212999999999999</v>
      </c>
      <c r="P1823" s="158">
        <v>8.2044999999999995</v>
      </c>
      <c r="Q1823" s="158">
        <v>8.9879999999999995</v>
      </c>
      <c r="R1823" s="158">
        <v>9.4875000000000007</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44777</v>
      </c>
      <c r="E1824" s="158">
        <v>12.577</v>
      </c>
      <c r="F1824" s="158">
        <v>5.5148999999999999</v>
      </c>
      <c r="G1824" s="158">
        <v>6.7754000000000003</v>
      </c>
      <c r="H1824" s="158">
        <v>7.6395999999999997</v>
      </c>
      <c r="I1824" s="158">
        <v>5.5674000000000001</v>
      </c>
      <c r="J1824" s="158">
        <v>5.3415999999999997</v>
      </c>
      <c r="K1824" s="158">
        <v>4.5305</v>
      </c>
      <c r="L1824" s="158">
        <v>4.1247999999999996</v>
      </c>
      <c r="M1824" s="158">
        <v>3.9838</v>
      </c>
      <c r="N1824" s="158">
        <v>3.8485999999999998</v>
      </c>
      <c r="O1824" s="158">
        <v>5.2565</v>
      </c>
      <c r="P1824" s="158"/>
      <c r="Q1824" s="158">
        <v>6.1151</v>
      </c>
      <c r="R1824" s="158">
        <v>4.1189</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44777</v>
      </c>
      <c r="E1825" s="158">
        <v>12.427099999999999</v>
      </c>
      <c r="F1825" s="158">
        <v>5.2876000000000003</v>
      </c>
      <c r="G1825" s="158">
        <v>6.5631000000000004</v>
      </c>
      <c r="H1825" s="158">
        <v>7.3532000000000002</v>
      </c>
      <c r="I1825" s="158">
        <v>5.2765000000000004</v>
      </c>
      <c r="J1825" s="158">
        <v>5.0430999999999999</v>
      </c>
      <c r="K1825" s="158">
        <v>4.2300000000000004</v>
      </c>
      <c r="L1825" s="158">
        <v>3.8195000000000001</v>
      </c>
      <c r="M1825" s="158">
        <v>3.6747000000000001</v>
      </c>
      <c r="N1825" s="158">
        <v>3.5375999999999999</v>
      </c>
      <c r="O1825" s="158">
        <v>4.9318</v>
      </c>
      <c r="P1825" s="158"/>
      <c r="Q1825" s="158">
        <v>5.7862</v>
      </c>
      <c r="R1825" s="158">
        <v>3.7967</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44777</v>
      </c>
      <c r="E1826" s="158">
        <v>1116.5929000000001</v>
      </c>
      <c r="F1826" s="158">
        <v>7.1177000000000001</v>
      </c>
      <c r="G1826" s="158">
        <v>7.5209000000000001</v>
      </c>
      <c r="H1826" s="158">
        <v>8.9243000000000006</v>
      </c>
      <c r="I1826" s="158">
        <v>6.2760999999999996</v>
      </c>
      <c r="J1826" s="158">
        <v>5.4356</v>
      </c>
      <c r="K1826" s="158">
        <v>4.5853000000000002</v>
      </c>
      <c r="L1826" s="158">
        <v>4.0533999999999999</v>
      </c>
      <c r="M1826" s="158">
        <v>3.9784000000000002</v>
      </c>
      <c r="N1826" s="158">
        <v>3.8696999999999999</v>
      </c>
      <c r="O1826" s="158"/>
      <c r="P1826" s="158"/>
      <c r="Q1826" s="158">
        <v>4.4824000000000002</v>
      </c>
      <c r="R1826" s="158">
        <v>3.8917000000000002</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44777</v>
      </c>
      <c r="E1827" s="158">
        <v>1109.3253</v>
      </c>
      <c r="F1827" s="158">
        <v>6.8615000000000004</v>
      </c>
      <c r="G1827" s="158">
        <v>7.2626999999999997</v>
      </c>
      <c r="H1827" s="158">
        <v>8.6663999999999994</v>
      </c>
      <c r="I1827" s="158">
        <v>6.0175000000000001</v>
      </c>
      <c r="J1827" s="158">
        <v>5.1759000000000004</v>
      </c>
      <c r="K1827" s="158">
        <v>4.3235000000000001</v>
      </c>
      <c r="L1827" s="158">
        <v>3.7894000000000001</v>
      </c>
      <c r="M1827" s="158">
        <v>3.7119</v>
      </c>
      <c r="N1827" s="158">
        <v>3.601</v>
      </c>
      <c r="O1827" s="158"/>
      <c r="P1827" s="158"/>
      <c r="Q1827" s="158">
        <v>4.2115</v>
      </c>
      <c r="R1827" s="158">
        <v>3.6204999999999998</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44777</v>
      </c>
      <c r="E1828" s="158">
        <v>22.708100000000002</v>
      </c>
      <c r="F1828" s="158">
        <v>5.3049999999999997</v>
      </c>
      <c r="G1828" s="158">
        <v>5.3601999999999999</v>
      </c>
      <c r="H1828" s="158">
        <v>6.4603999999999999</v>
      </c>
      <c r="I1828" s="158">
        <v>5.05</v>
      </c>
      <c r="J1828" s="158">
        <v>4.9621000000000004</v>
      </c>
      <c r="K1828" s="158">
        <v>4.4146999999999998</v>
      </c>
      <c r="L1828" s="158">
        <v>3.8553999999999999</v>
      </c>
      <c r="M1828" s="158">
        <v>3.8073999999999999</v>
      </c>
      <c r="N1828" s="158">
        <v>3.7786</v>
      </c>
      <c r="O1828" s="158">
        <v>5.3426999999999998</v>
      </c>
      <c r="P1828" s="158">
        <v>6.1516000000000002</v>
      </c>
      <c r="Q1828" s="158">
        <v>7.5533000000000001</v>
      </c>
      <c r="R1828" s="158">
        <v>4.2411000000000003</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44777</v>
      </c>
      <c r="E1829" s="158">
        <v>24.258099999999999</v>
      </c>
      <c r="F1829" s="158">
        <v>5.8691000000000004</v>
      </c>
      <c r="G1829" s="158">
        <v>5.8208000000000002</v>
      </c>
      <c r="H1829" s="158">
        <v>6.9306000000000001</v>
      </c>
      <c r="I1829" s="158">
        <v>5.5359999999999996</v>
      </c>
      <c r="J1829" s="158">
        <v>5.4417999999999997</v>
      </c>
      <c r="K1829" s="158">
        <v>4.8992000000000004</v>
      </c>
      <c r="L1829" s="158">
        <v>4.3550000000000004</v>
      </c>
      <c r="M1829" s="158">
        <v>4.3231000000000002</v>
      </c>
      <c r="N1829" s="158">
        <v>4.3041</v>
      </c>
      <c r="O1829" s="158">
        <v>5.9340000000000002</v>
      </c>
      <c r="P1829" s="158">
        <v>6.7557999999999998</v>
      </c>
      <c r="Q1829" s="158">
        <v>8.2006999999999994</v>
      </c>
      <c r="R1829" s="158">
        <v>4.8078000000000003</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44777</v>
      </c>
      <c r="E1830" s="158">
        <v>2281.7628</v>
      </c>
      <c r="F1830" s="158">
        <v>6.3341000000000003</v>
      </c>
      <c r="G1830" s="158">
        <v>6.5263</v>
      </c>
      <c r="H1830" s="158">
        <v>6.3536999999999999</v>
      </c>
      <c r="I1830" s="158">
        <v>5.0608000000000004</v>
      </c>
      <c r="J1830" s="158">
        <v>4.7991000000000001</v>
      </c>
      <c r="K1830" s="158">
        <v>4.2965999999999998</v>
      </c>
      <c r="L1830" s="158">
        <v>3.7201</v>
      </c>
      <c r="M1830" s="158">
        <v>3.5771999999999999</v>
      </c>
      <c r="N1830" s="158">
        <v>4.1007999999999996</v>
      </c>
      <c r="O1830" s="158">
        <v>6.1566000000000001</v>
      </c>
      <c r="P1830" s="158">
        <v>5.4143999999999997</v>
      </c>
      <c r="Q1830" s="158">
        <v>7.1620999999999997</v>
      </c>
      <c r="R1830" s="158">
        <v>4.0049000000000001</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44777</v>
      </c>
      <c r="E1831" s="158">
        <v>2397.2071000000001</v>
      </c>
      <c r="F1831" s="158">
        <v>6.5042</v>
      </c>
      <c r="G1831" s="158">
        <v>6.6965000000000003</v>
      </c>
      <c r="H1831" s="158">
        <v>6.5237999999999996</v>
      </c>
      <c r="I1831" s="158">
        <v>5.2312000000000003</v>
      </c>
      <c r="J1831" s="158">
        <v>4.9724000000000004</v>
      </c>
      <c r="K1831" s="158">
        <v>4.5514999999999999</v>
      </c>
      <c r="L1831" s="158">
        <v>4.0110999999999999</v>
      </c>
      <c r="M1831" s="158">
        <v>3.8828</v>
      </c>
      <c r="N1831" s="158">
        <v>4.4165999999999999</v>
      </c>
      <c r="O1831" s="158">
        <v>6.5357000000000003</v>
      </c>
      <c r="P1831" s="158">
        <v>5.9359000000000002</v>
      </c>
      <c r="Q1831" s="158">
        <v>7.2351000000000001</v>
      </c>
      <c r="R1831" s="158">
        <v>4.3396999999999997</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44777</v>
      </c>
      <c r="E1832" s="158">
        <v>12.5649</v>
      </c>
      <c r="F1832" s="158">
        <v>7.8449999999999998</v>
      </c>
      <c r="G1832" s="158">
        <v>8.1392000000000007</v>
      </c>
      <c r="H1832" s="158">
        <v>8.4379000000000008</v>
      </c>
      <c r="I1832" s="158">
        <v>5.9062000000000001</v>
      </c>
      <c r="J1832" s="158">
        <v>5.2710999999999997</v>
      </c>
      <c r="K1832" s="158">
        <v>4.4509999999999996</v>
      </c>
      <c r="L1832" s="158">
        <v>3.9651999999999998</v>
      </c>
      <c r="M1832" s="158">
        <v>3.8281999999999998</v>
      </c>
      <c r="N1832" s="158">
        <v>3.6716000000000002</v>
      </c>
      <c r="O1832" s="158">
        <v>4.8053999999999997</v>
      </c>
      <c r="P1832" s="158"/>
      <c r="Q1832" s="158">
        <v>5.8005000000000004</v>
      </c>
      <c r="R1832" s="158">
        <v>3.64</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44777</v>
      </c>
      <c r="E1833" s="158">
        <v>12.4803</v>
      </c>
      <c r="F1833" s="158">
        <v>7.6055999999999999</v>
      </c>
      <c r="G1833" s="158">
        <v>7.9992000000000001</v>
      </c>
      <c r="H1833" s="158">
        <v>8.2437000000000005</v>
      </c>
      <c r="I1833" s="158">
        <v>5.7154999999999996</v>
      </c>
      <c r="J1833" s="158">
        <v>5.0880999999999998</v>
      </c>
      <c r="K1833" s="158">
        <v>4.2670000000000003</v>
      </c>
      <c r="L1833" s="158">
        <v>3.7744</v>
      </c>
      <c r="M1833" s="158">
        <v>3.6349</v>
      </c>
      <c r="N1833" s="158">
        <v>3.4799000000000002</v>
      </c>
      <c r="O1833" s="158">
        <v>4.6341000000000001</v>
      </c>
      <c r="P1833" s="158"/>
      <c r="Q1833" s="158">
        <v>5.6242000000000001</v>
      </c>
      <c r="R1833" s="158">
        <v>3.4630999999999998</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44777</v>
      </c>
      <c r="E1836" s="158">
        <v>2222.1336999999999</v>
      </c>
      <c r="F1836" s="158">
        <v>6.5270999999999999</v>
      </c>
      <c r="G1836" s="158">
        <v>6.4043999999999999</v>
      </c>
      <c r="H1836" s="158">
        <v>7.1346999999999996</v>
      </c>
      <c r="I1836" s="158">
        <v>4.9913999999999996</v>
      </c>
      <c r="J1836" s="158">
        <v>4.8552</v>
      </c>
      <c r="K1836" s="158">
        <v>3.9702000000000002</v>
      </c>
      <c r="L1836" s="158">
        <v>3.4660000000000002</v>
      </c>
      <c r="M1836" s="158">
        <v>3.3481999999999998</v>
      </c>
      <c r="N1836" s="158">
        <v>3.1937000000000002</v>
      </c>
      <c r="O1836" s="158">
        <v>4.2477</v>
      </c>
      <c r="P1836" s="158">
        <v>5.4473000000000003</v>
      </c>
      <c r="Q1836" s="158">
        <v>7.1239999999999997</v>
      </c>
      <c r="R1836" s="158">
        <v>3.1886000000000001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44777</v>
      </c>
      <c r="E1837" s="158">
        <v>2338.9132</v>
      </c>
      <c r="F1837" s="158">
        <v>7.1768000000000001</v>
      </c>
      <c r="G1837" s="158">
        <v>7.0547000000000004</v>
      </c>
      <c r="H1837" s="158">
        <v>7.7858000000000001</v>
      </c>
      <c r="I1837" s="158">
        <v>5.6422999999999996</v>
      </c>
      <c r="J1837" s="158">
        <v>5.5079000000000002</v>
      </c>
      <c r="K1837" s="158">
        <v>4.6277999999999997</v>
      </c>
      <c r="L1837" s="158">
        <v>4.1276999999999999</v>
      </c>
      <c r="M1837" s="158">
        <v>4.0145</v>
      </c>
      <c r="N1837" s="158">
        <v>3.8654000000000002</v>
      </c>
      <c r="O1837" s="158">
        <v>4.9008000000000003</v>
      </c>
      <c r="P1837" s="158">
        <v>6.0514999999999999</v>
      </c>
      <c r="Q1837" s="158">
        <v>7.4001999999999999</v>
      </c>
      <c r="R1837" s="158">
        <v>3.8609</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44777</v>
      </c>
      <c r="E1840" s="158">
        <v>35.322600000000001</v>
      </c>
      <c r="F1840" s="158">
        <v>4.7538999999999998</v>
      </c>
      <c r="G1840" s="158">
        <v>6.3756000000000004</v>
      </c>
      <c r="H1840" s="158">
        <v>7.3026</v>
      </c>
      <c r="I1840" s="158">
        <v>5.3548</v>
      </c>
      <c r="J1840" s="158">
        <v>4.9204999999999997</v>
      </c>
      <c r="K1840" s="158">
        <v>4.3536000000000001</v>
      </c>
      <c r="L1840" s="158">
        <v>3.8479999999999999</v>
      </c>
      <c r="M1840" s="158">
        <v>3.6997</v>
      </c>
      <c r="N1840" s="158">
        <v>3.4969999999999999</v>
      </c>
      <c r="O1840" s="158">
        <v>4.6836000000000002</v>
      </c>
      <c r="P1840" s="158">
        <v>5.7441000000000004</v>
      </c>
      <c r="Q1840" s="158">
        <v>7.2680999999999996</v>
      </c>
      <c r="R1840" s="158">
        <v>3.5327000000000002</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44777</v>
      </c>
      <c r="E1841" s="158">
        <v>36.529899999999998</v>
      </c>
      <c r="F1841" s="158">
        <v>5.1965000000000003</v>
      </c>
      <c r="G1841" s="158">
        <v>6.8315999999999999</v>
      </c>
      <c r="H1841" s="158">
        <v>7.7480000000000002</v>
      </c>
      <c r="I1841" s="158">
        <v>5.7938000000000001</v>
      </c>
      <c r="J1841" s="158">
        <v>5.3651</v>
      </c>
      <c r="K1841" s="158">
        <v>4.7824</v>
      </c>
      <c r="L1841" s="158">
        <v>4.2736999999999998</v>
      </c>
      <c r="M1841" s="158">
        <v>4.1319999999999997</v>
      </c>
      <c r="N1841" s="158">
        <v>3.9379</v>
      </c>
      <c r="O1841" s="158">
        <v>5.1398999999999999</v>
      </c>
      <c r="P1841" s="158">
        <v>6.1734</v>
      </c>
      <c r="Q1841" s="158">
        <v>7.4801000000000002</v>
      </c>
      <c r="R1841" s="158">
        <v>3.9813999999999998</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44777</v>
      </c>
      <c r="E1842" s="158">
        <v>35.871499999999997</v>
      </c>
      <c r="F1842" s="158">
        <v>6.3097000000000003</v>
      </c>
      <c r="G1842" s="158">
        <v>7.2625999999999999</v>
      </c>
      <c r="H1842" s="158">
        <v>8.0508000000000006</v>
      </c>
      <c r="I1842" s="158">
        <v>5.6230000000000002</v>
      </c>
      <c r="J1842" s="158">
        <v>4.9672999999999998</v>
      </c>
      <c r="K1842" s="158">
        <v>4.1744000000000003</v>
      </c>
      <c r="L1842" s="158">
        <v>3.9146999999999998</v>
      </c>
      <c r="M1842" s="158">
        <v>3.7269999999999999</v>
      </c>
      <c r="N1842" s="158">
        <v>3.5680000000000001</v>
      </c>
      <c r="O1842" s="158">
        <v>4.5712000000000002</v>
      </c>
      <c r="P1842" s="158">
        <v>5.6597</v>
      </c>
      <c r="Q1842" s="158">
        <v>3.8250999999999999</v>
      </c>
      <c r="R1842" s="158">
        <v>3.4996</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44777</v>
      </c>
      <c r="E1843" s="158">
        <v>36.856099999999998</v>
      </c>
      <c r="F1843" s="158">
        <v>6.4382999999999999</v>
      </c>
      <c r="G1843" s="158">
        <v>7.4321000000000002</v>
      </c>
      <c r="H1843" s="158">
        <v>8.2186000000000003</v>
      </c>
      <c r="I1843" s="158">
        <v>5.7850999999999999</v>
      </c>
      <c r="J1843" s="158">
        <v>5.1273</v>
      </c>
      <c r="K1843" s="158">
        <v>4.3365999999999998</v>
      </c>
      <c r="L1843" s="158">
        <v>4.0777000000000001</v>
      </c>
      <c r="M1843" s="158">
        <v>3.8914</v>
      </c>
      <c r="N1843" s="158">
        <v>3.7338</v>
      </c>
      <c r="O1843" s="158">
        <v>4.7958999999999996</v>
      </c>
      <c r="P1843" s="158">
        <v>5.9360999999999997</v>
      </c>
      <c r="Q1843" s="158">
        <v>7.4009999999999998</v>
      </c>
      <c r="R1843" s="158">
        <v>3.6720000000000002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44777</v>
      </c>
      <c r="E1844" s="158">
        <v>1110.5813000000001</v>
      </c>
      <c r="F1844" s="158">
        <v>17.2133</v>
      </c>
      <c r="G1844" s="158">
        <v>8.1079000000000008</v>
      </c>
      <c r="H1844" s="158">
        <v>8.4888999999999992</v>
      </c>
      <c r="I1844" s="158">
        <v>6.8521000000000001</v>
      </c>
      <c r="J1844" s="158">
        <v>5.4669999999999996</v>
      </c>
      <c r="K1844" s="158">
        <v>4.3728999999999996</v>
      </c>
      <c r="L1844" s="158">
        <v>3.9350999999999998</v>
      </c>
      <c r="M1844" s="158">
        <v>3.6718999999999999</v>
      </c>
      <c r="N1844" s="158">
        <v>3.5794999999999999</v>
      </c>
      <c r="O1844" s="158"/>
      <c r="P1844" s="158"/>
      <c r="Q1844" s="158">
        <v>3.9794999999999998</v>
      </c>
      <c r="R1844" s="158">
        <v>3.5528</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44777</v>
      </c>
      <c r="E1845" s="158">
        <v>1103.9869000000001</v>
      </c>
      <c r="F1845" s="158">
        <v>17.015000000000001</v>
      </c>
      <c r="G1845" s="158">
        <v>7.907</v>
      </c>
      <c r="H1845" s="158">
        <v>8.2483000000000004</v>
      </c>
      <c r="I1845" s="158">
        <v>6.6327999999999996</v>
      </c>
      <c r="J1845" s="158">
        <v>5.2599</v>
      </c>
      <c r="K1845" s="158">
        <v>4.1565000000000003</v>
      </c>
      <c r="L1845" s="158">
        <v>3.7241</v>
      </c>
      <c r="M1845" s="158">
        <v>3.4620000000000002</v>
      </c>
      <c r="N1845" s="158">
        <v>3.3694000000000002</v>
      </c>
      <c r="O1845" s="158"/>
      <c r="P1845" s="158"/>
      <c r="Q1845" s="158">
        <v>3.7494000000000001</v>
      </c>
      <c r="R1845" s="158">
        <v>3.3469000000000002</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44777</v>
      </c>
      <c r="E1846" s="158">
        <v>1144.5219999999999</v>
      </c>
      <c r="F1846" s="158">
        <v>5.7796000000000003</v>
      </c>
      <c r="G1846" s="158">
        <v>7.0370999999999997</v>
      </c>
      <c r="H1846" s="158">
        <v>7.7244999999999999</v>
      </c>
      <c r="I1846" s="158">
        <v>5.7549000000000001</v>
      </c>
      <c r="J1846" s="158">
        <v>5.3979999999999997</v>
      </c>
      <c r="K1846" s="158">
        <v>4.5069999999999997</v>
      </c>
      <c r="L1846" s="158">
        <v>4.0396000000000001</v>
      </c>
      <c r="M1846" s="158">
        <v>3.9428000000000001</v>
      </c>
      <c r="N1846" s="158">
        <v>3.8361000000000001</v>
      </c>
      <c r="O1846" s="158"/>
      <c r="P1846" s="158"/>
      <c r="Q1846" s="158">
        <v>4.9390999999999998</v>
      </c>
      <c r="R1846" s="158">
        <v>3.9203999999999999</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44777</v>
      </c>
      <c r="E1847" s="158">
        <v>1131.1335999999999</v>
      </c>
      <c r="F1847" s="158">
        <v>5.3574000000000002</v>
      </c>
      <c r="G1847" s="158">
        <v>6.6143000000000001</v>
      </c>
      <c r="H1847" s="158">
        <v>7.3033999999999999</v>
      </c>
      <c r="I1847" s="158">
        <v>5.3335999999999997</v>
      </c>
      <c r="J1847" s="158">
        <v>4.9756</v>
      </c>
      <c r="K1847" s="158">
        <v>4.0823</v>
      </c>
      <c r="L1847" s="158">
        <v>3.6114000000000002</v>
      </c>
      <c r="M1847" s="158">
        <v>3.5108999999999999</v>
      </c>
      <c r="N1847" s="158">
        <v>3.403</v>
      </c>
      <c r="O1847" s="158"/>
      <c r="P1847" s="158"/>
      <c r="Q1847" s="158">
        <v>4.4989999999999997</v>
      </c>
      <c r="R1847" s="158">
        <v>3.4859</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44777</v>
      </c>
      <c r="E1848" s="158">
        <v>1072.0033000000001</v>
      </c>
      <c r="F1848" s="158">
        <v>5.0125999999999999</v>
      </c>
      <c r="G1848" s="158">
        <v>6.4612999999999996</v>
      </c>
      <c r="H1848" s="158">
        <v>7.0789999999999997</v>
      </c>
      <c r="I1848" s="158">
        <v>5.3524000000000003</v>
      </c>
      <c r="J1848" s="158">
        <v>5.0597000000000003</v>
      </c>
      <c r="K1848" s="158">
        <v>4.5923999999999996</v>
      </c>
      <c r="L1848" s="158">
        <v>4.2611999999999997</v>
      </c>
      <c r="M1848" s="158">
        <v>4.1078999999999999</v>
      </c>
      <c r="N1848" s="158">
        <v>3.9723000000000002</v>
      </c>
      <c r="O1848" s="158"/>
      <c r="P1848" s="158"/>
      <c r="Q1848" s="158">
        <v>3.8841000000000001</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44777</v>
      </c>
      <c r="E1849" s="158">
        <v>1067.6424999999999</v>
      </c>
      <c r="F1849" s="158">
        <v>4.8141999999999996</v>
      </c>
      <c r="G1849" s="158">
        <v>6.2606999999999999</v>
      </c>
      <c r="H1849" s="158">
        <v>6.8777999999999997</v>
      </c>
      <c r="I1849" s="158">
        <v>5.1509999999999998</v>
      </c>
      <c r="J1849" s="158">
        <v>4.8959999999999999</v>
      </c>
      <c r="K1849" s="158">
        <v>4.4036999999999997</v>
      </c>
      <c r="L1849" s="158">
        <v>4.0735000000000001</v>
      </c>
      <c r="M1849" s="158">
        <v>3.9106999999999998</v>
      </c>
      <c r="N1849" s="158">
        <v>3.7667999999999999</v>
      </c>
      <c r="O1849" s="158"/>
      <c r="P1849" s="158"/>
      <c r="Q1849" s="158">
        <v>3.6522000000000001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44777</v>
      </c>
      <c r="E1850" s="158">
        <v>14.562799999999999</v>
      </c>
      <c r="F1850" s="158">
        <v>5.5148999999999999</v>
      </c>
      <c r="G1850" s="158">
        <v>7.1891999999999996</v>
      </c>
      <c r="H1850" s="158">
        <v>6.2016999999999998</v>
      </c>
      <c r="I1850" s="158">
        <v>4.6630000000000003</v>
      </c>
      <c r="J1850" s="158">
        <v>4.2438000000000002</v>
      </c>
      <c r="K1850" s="158">
        <v>3.6817000000000002</v>
      </c>
      <c r="L1850" s="158">
        <v>3.4722</v>
      </c>
      <c r="M1850" s="158">
        <v>3.2448999999999999</v>
      </c>
      <c r="N1850" s="158">
        <v>3.2391000000000001</v>
      </c>
      <c r="O1850" s="158">
        <v>3.9224000000000001</v>
      </c>
      <c r="P1850" s="158">
        <v>1.9113</v>
      </c>
      <c r="Q1850" s="158">
        <v>4.3064</v>
      </c>
      <c r="R1850" s="158">
        <v>3.2589000000000001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44777</v>
      </c>
      <c r="E1851" s="158">
        <v>14.010999999999999</v>
      </c>
      <c r="F1851" s="158">
        <v>4.9504000000000001</v>
      </c>
      <c r="G1851" s="158">
        <v>6.6901000000000002</v>
      </c>
      <c r="H1851" s="158">
        <v>5.7001999999999997</v>
      </c>
      <c r="I1851" s="158">
        <v>4.1748000000000003</v>
      </c>
      <c r="J1851" s="158">
        <v>3.7515000000000001</v>
      </c>
      <c r="K1851" s="158">
        <v>3.1882999999999999</v>
      </c>
      <c r="L1851" s="158">
        <v>2.9647000000000001</v>
      </c>
      <c r="M1851" s="158">
        <v>2.7204000000000002</v>
      </c>
      <c r="N1851" s="158">
        <v>2.6372</v>
      </c>
      <c r="O1851" s="158">
        <v>3.5548999999999999</v>
      </c>
      <c r="P1851" s="158">
        <v>1.5848</v>
      </c>
      <c r="Q1851" s="158">
        <v>3.8555000000000001</v>
      </c>
      <c r="R1851" s="158">
        <v>2.7103999999999999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44777</v>
      </c>
      <c r="E1854" s="158">
        <v>3322.9061000000002</v>
      </c>
      <c r="F1854" s="158">
        <v>1.1666000000000001</v>
      </c>
      <c r="G1854" s="158">
        <v>6.2664999999999997</v>
      </c>
      <c r="H1854" s="158">
        <v>7.1459999999999999</v>
      </c>
      <c r="I1854" s="158">
        <v>5.1546000000000003</v>
      </c>
      <c r="J1854" s="158">
        <v>4.9485000000000001</v>
      </c>
      <c r="K1854" s="158">
        <v>4.3769999999999998</v>
      </c>
      <c r="L1854" s="158">
        <v>3.9211999999999998</v>
      </c>
      <c r="M1854" s="158">
        <v>3.9834000000000001</v>
      </c>
      <c r="N1854" s="158">
        <v>3.8664999999999998</v>
      </c>
      <c r="O1854" s="158">
        <v>4.4161000000000001</v>
      </c>
      <c r="P1854" s="158">
        <v>5.0746000000000002</v>
      </c>
      <c r="Q1854" s="158">
        <v>5.9805000000000001</v>
      </c>
      <c r="R1854" s="158">
        <v>6.5815999999999999</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44777</v>
      </c>
      <c r="E1855" s="158">
        <v>3584.1853999999998</v>
      </c>
      <c r="F1855" s="158">
        <v>1.9665999999999999</v>
      </c>
      <c r="G1855" s="158">
        <v>7.0701999999999998</v>
      </c>
      <c r="H1855" s="158">
        <v>7.9488000000000003</v>
      </c>
      <c r="I1855" s="158">
        <v>5.9576000000000002</v>
      </c>
      <c r="J1855" s="158">
        <v>5.7526999999999999</v>
      </c>
      <c r="K1855" s="158">
        <v>5.1870000000000003</v>
      </c>
      <c r="L1855" s="158">
        <v>4.7378</v>
      </c>
      <c r="M1855" s="158">
        <v>4.8209</v>
      </c>
      <c r="N1855" s="158">
        <v>4.7274000000000003</v>
      </c>
      <c r="O1855" s="158">
        <v>5.2525000000000004</v>
      </c>
      <c r="P1855" s="158">
        <v>5.9389000000000003</v>
      </c>
      <c r="Q1855" s="158">
        <v>7.1092000000000004</v>
      </c>
      <c r="R1855" s="158">
        <v>7.4474999999999998</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44777</v>
      </c>
      <c r="E1858" s="158">
        <v>28.302700000000002</v>
      </c>
      <c r="F1858" s="158">
        <v>4.6433</v>
      </c>
      <c r="G1858" s="158">
        <v>5.72</v>
      </c>
      <c r="H1858" s="158">
        <v>5.9206000000000003</v>
      </c>
      <c r="I1858" s="158">
        <v>4.7064000000000004</v>
      </c>
      <c r="J1858" s="158">
        <v>4.5856000000000003</v>
      </c>
      <c r="K1858" s="158">
        <v>4.0213999999999999</v>
      </c>
      <c r="L1858" s="158">
        <v>3.6857000000000002</v>
      </c>
      <c r="M1858" s="158">
        <v>3.5070000000000001</v>
      </c>
      <c r="N1858" s="158">
        <v>3.3681000000000001</v>
      </c>
      <c r="O1858" s="158">
        <v>5.5670999999999999</v>
      </c>
      <c r="P1858" s="158">
        <v>6.9714999999999998</v>
      </c>
      <c r="Q1858" s="158">
        <v>7.6614000000000004</v>
      </c>
      <c r="R1858" s="158">
        <v>3.4824999999999999</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44777</v>
      </c>
      <c r="E1859" s="158">
        <v>29.045400000000001</v>
      </c>
      <c r="F1859" s="158">
        <v>5.1529999999999996</v>
      </c>
      <c r="G1859" s="158">
        <v>6.3284000000000002</v>
      </c>
      <c r="H1859" s="158">
        <v>6.5247999999999999</v>
      </c>
      <c r="I1859" s="158">
        <v>5.3067000000000002</v>
      </c>
      <c r="J1859" s="158">
        <v>5.1913</v>
      </c>
      <c r="K1859" s="158">
        <v>4.6237000000000004</v>
      </c>
      <c r="L1859" s="158">
        <v>4.2709000000000001</v>
      </c>
      <c r="M1859" s="158">
        <v>4.0758000000000001</v>
      </c>
      <c r="N1859" s="158">
        <v>3.9165000000000001</v>
      </c>
      <c r="O1859" s="158">
        <v>5.9181999999999997</v>
      </c>
      <c r="P1859" s="158">
        <v>7.3125</v>
      </c>
      <c r="Q1859" s="158">
        <v>8.2087000000000003</v>
      </c>
      <c r="R1859" s="158">
        <v>3.9954000000000001</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44777</v>
      </c>
      <c r="E1860" s="158">
        <v>4954.7965000000004</v>
      </c>
      <c r="F1860" s="158">
        <v>7.9893999999999998</v>
      </c>
      <c r="G1860" s="158">
        <v>5.9089</v>
      </c>
      <c r="H1860" s="158">
        <v>7.2069000000000001</v>
      </c>
      <c r="I1860" s="158">
        <v>5.5906000000000002</v>
      </c>
      <c r="J1860" s="158">
        <v>5.1654999999999998</v>
      </c>
      <c r="K1860" s="158">
        <v>4.2743000000000002</v>
      </c>
      <c r="L1860" s="158">
        <v>3.8681000000000001</v>
      </c>
      <c r="M1860" s="158">
        <v>3.8010999999999999</v>
      </c>
      <c r="N1860" s="158">
        <v>3.6890000000000001</v>
      </c>
      <c r="O1860" s="158">
        <v>4.9417</v>
      </c>
      <c r="P1860" s="158">
        <v>6.1273999999999997</v>
      </c>
      <c r="Q1860" s="158">
        <v>7.2159000000000004</v>
      </c>
      <c r="R1860" s="158">
        <v>3.7688000000000001</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44777</v>
      </c>
      <c r="E1861" s="158">
        <v>4899.7168000000001</v>
      </c>
      <c r="F1861" s="158">
        <v>7.8087</v>
      </c>
      <c r="G1861" s="158">
        <v>5.7281000000000004</v>
      </c>
      <c r="H1861" s="158">
        <v>7.0331000000000001</v>
      </c>
      <c r="I1861" s="158">
        <v>5.4128999999999996</v>
      </c>
      <c r="J1861" s="158">
        <v>4.9855999999999998</v>
      </c>
      <c r="K1861" s="158">
        <v>4.0922999999999998</v>
      </c>
      <c r="L1861" s="158">
        <v>3.6858</v>
      </c>
      <c r="M1861" s="158">
        <v>3.6168</v>
      </c>
      <c r="N1861" s="158">
        <v>3.5028999999999999</v>
      </c>
      <c r="O1861" s="158">
        <v>4.7598000000000003</v>
      </c>
      <c r="P1861" s="158">
        <v>5.9652000000000003</v>
      </c>
      <c r="Q1861" s="158">
        <v>7.0812999999999997</v>
      </c>
      <c r="R1861" s="158">
        <v>3.5832000000000002</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44777</v>
      </c>
      <c r="E1862" s="158">
        <v>2258.6504</v>
      </c>
      <c r="F1862" s="158">
        <v>3.7269000000000001</v>
      </c>
      <c r="G1862" s="158">
        <v>5.0968999999999998</v>
      </c>
      <c r="H1862" s="158">
        <v>5.6422999999999996</v>
      </c>
      <c r="I1862" s="158">
        <v>4.2282000000000002</v>
      </c>
      <c r="J1862" s="158">
        <v>4.0026999999999999</v>
      </c>
      <c r="K1862" s="158">
        <v>3.4565000000000001</v>
      </c>
      <c r="L1862" s="158">
        <v>2.9901</v>
      </c>
      <c r="M1862" s="158">
        <v>2.8803999999999998</v>
      </c>
      <c r="N1862" s="158">
        <v>2.7679999999999998</v>
      </c>
      <c r="O1862" s="158">
        <v>3.5497000000000001</v>
      </c>
      <c r="P1862" s="158">
        <v>3.6631</v>
      </c>
      <c r="Q1862" s="158">
        <v>5.7347999999999999</v>
      </c>
      <c r="R1862" s="158">
        <v>2.7827999999999999</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44777</v>
      </c>
      <c r="E1863" s="158">
        <v>2377.2694999999999</v>
      </c>
      <c r="F1863" s="158">
        <v>4.9844999999999997</v>
      </c>
      <c r="G1863" s="158">
        <v>6.3556999999999997</v>
      </c>
      <c r="H1863" s="158">
        <v>6.9029999999999996</v>
      </c>
      <c r="I1863" s="158">
        <v>5.4901999999999997</v>
      </c>
      <c r="J1863" s="158">
        <v>5.2672999999999996</v>
      </c>
      <c r="K1863" s="158">
        <v>4.6924000000000001</v>
      </c>
      <c r="L1863" s="158">
        <v>4.2507000000000001</v>
      </c>
      <c r="M1863" s="158">
        <v>4.0500999999999996</v>
      </c>
      <c r="N1863" s="158">
        <v>3.8544999999999998</v>
      </c>
      <c r="O1863" s="158">
        <v>4.4786999999999999</v>
      </c>
      <c r="P1863" s="158">
        <v>4.5709999999999997</v>
      </c>
      <c r="Q1863" s="158">
        <v>6.6134000000000004</v>
      </c>
      <c r="R1863" s="158">
        <v>3.7443</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44777</v>
      </c>
      <c r="E1866" s="158">
        <v>12.066800000000001</v>
      </c>
      <c r="F1866" s="158">
        <v>4.2352999999999996</v>
      </c>
      <c r="G1866" s="158">
        <v>6.1536</v>
      </c>
      <c r="H1866" s="158">
        <v>7.2697000000000003</v>
      </c>
      <c r="I1866" s="158">
        <v>5.5429000000000004</v>
      </c>
      <c r="J1866" s="158">
        <v>5.1844999999999999</v>
      </c>
      <c r="K1866" s="158">
        <v>4.6066000000000003</v>
      </c>
      <c r="L1866" s="158">
        <v>4.1757999999999997</v>
      </c>
      <c r="M1866" s="158">
        <v>4.141</v>
      </c>
      <c r="N1866" s="158">
        <v>4.0636000000000001</v>
      </c>
      <c r="O1866" s="158">
        <v>4.9627999999999997</v>
      </c>
      <c r="P1866" s="158"/>
      <c r="Q1866" s="158">
        <v>5.4596</v>
      </c>
      <c r="R1866" s="158">
        <v>4.0575000000000001</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44777</v>
      </c>
      <c r="E1867" s="158">
        <v>11.7639</v>
      </c>
      <c r="F1867" s="158">
        <v>3.4133</v>
      </c>
      <c r="G1867" s="158">
        <v>5.2769000000000004</v>
      </c>
      <c r="H1867" s="158">
        <v>6.4794</v>
      </c>
      <c r="I1867" s="158">
        <v>4.7290999999999999</v>
      </c>
      <c r="J1867" s="158">
        <v>4.3901000000000003</v>
      </c>
      <c r="K1867" s="158">
        <v>3.8134999999999999</v>
      </c>
      <c r="L1867" s="158">
        <v>3.3866000000000001</v>
      </c>
      <c r="M1867" s="158">
        <v>3.3490000000000002</v>
      </c>
      <c r="N1867" s="158">
        <v>3.2582</v>
      </c>
      <c r="O1867" s="158">
        <v>4.1727999999999996</v>
      </c>
      <c r="P1867" s="158"/>
      <c r="Q1867" s="158">
        <v>4.7037000000000004</v>
      </c>
      <c r="R1867" s="158">
        <v>3.2616000000000001</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44777</v>
      </c>
      <c r="E1868" s="158">
        <v>3694.1477</v>
      </c>
      <c r="F1868" s="158">
        <v>3.8191999999999999</v>
      </c>
      <c r="G1868" s="158">
        <v>5.9238999999999997</v>
      </c>
      <c r="H1868" s="158">
        <v>7.0617999999999999</v>
      </c>
      <c r="I1868" s="158">
        <v>5.2438000000000002</v>
      </c>
      <c r="J1868" s="158">
        <v>5.4058999999999999</v>
      </c>
      <c r="K1868" s="158">
        <v>4.5404</v>
      </c>
      <c r="L1868" s="158">
        <v>4.1302000000000003</v>
      </c>
      <c r="M1868" s="158">
        <v>3.9676</v>
      </c>
      <c r="N1868" s="158">
        <v>6.7706999999999997</v>
      </c>
      <c r="O1868" s="158">
        <v>5.9768999999999997</v>
      </c>
      <c r="P1868" s="158">
        <v>5.7747999999999999</v>
      </c>
      <c r="Q1868" s="158">
        <v>7.4885000000000002</v>
      </c>
      <c r="R1868" s="158">
        <v>5.5399000000000003</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44777</v>
      </c>
      <c r="E1869" s="158">
        <v>3499.5232000000001</v>
      </c>
      <c r="F1869" s="158">
        <v>3.2993000000000001</v>
      </c>
      <c r="G1869" s="158">
        <v>5.4036999999999997</v>
      </c>
      <c r="H1869" s="158">
        <v>6.5411000000000001</v>
      </c>
      <c r="I1869" s="158">
        <v>4.7228000000000003</v>
      </c>
      <c r="J1869" s="158">
        <v>4.8836000000000004</v>
      </c>
      <c r="K1869" s="158">
        <v>3.9866000000000001</v>
      </c>
      <c r="L1869" s="158">
        <v>3.5556000000000001</v>
      </c>
      <c r="M1869" s="158">
        <v>3.3824999999999998</v>
      </c>
      <c r="N1869" s="158">
        <v>6.1654999999999998</v>
      </c>
      <c r="O1869" s="158">
        <v>5.3917000000000002</v>
      </c>
      <c r="P1869" s="158">
        <v>5.1703000000000001</v>
      </c>
      <c r="Q1869" s="158">
        <v>6.8353000000000002</v>
      </c>
      <c r="R1869" s="158">
        <v>4.9661999999999997</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44777</v>
      </c>
      <c r="E1870" s="158">
        <v>1153.7965999999999</v>
      </c>
      <c r="F1870" s="158">
        <v>4.6066000000000003</v>
      </c>
      <c r="G1870" s="158">
        <v>7.4302999999999999</v>
      </c>
      <c r="H1870" s="158">
        <v>6.93</v>
      </c>
      <c r="I1870" s="158">
        <v>5.0124000000000004</v>
      </c>
      <c r="J1870" s="158">
        <v>4.6741999999999999</v>
      </c>
      <c r="K1870" s="158">
        <v>4.0991</v>
      </c>
      <c r="L1870" s="158">
        <v>3.8740000000000001</v>
      </c>
      <c r="M1870" s="158">
        <v>3.6698</v>
      </c>
      <c r="N1870" s="158">
        <v>4.2173999999999996</v>
      </c>
      <c r="O1870" s="158">
        <v>4.4353999999999996</v>
      </c>
      <c r="P1870" s="158"/>
      <c r="Q1870" s="158">
        <v>4.6246</v>
      </c>
      <c r="R1870" s="158">
        <v>4.3095999999999997</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44777</v>
      </c>
      <c r="E1871" s="158">
        <v>1133.8268</v>
      </c>
      <c r="F1871" s="158">
        <v>3.9020999999999999</v>
      </c>
      <c r="G1871" s="158">
        <v>6.7286000000000001</v>
      </c>
      <c r="H1871" s="158">
        <v>6.2286999999999999</v>
      </c>
      <c r="I1871" s="158">
        <v>4.3112000000000004</v>
      </c>
      <c r="J1871" s="158">
        <v>3.9714999999999998</v>
      </c>
      <c r="K1871" s="158">
        <v>3.3925000000000001</v>
      </c>
      <c r="L1871" s="158">
        <v>3.1633</v>
      </c>
      <c r="M1871" s="158">
        <v>3.0063</v>
      </c>
      <c r="N1871" s="158">
        <v>3.5832000000000002</v>
      </c>
      <c r="O1871" s="158">
        <v>3.8639000000000001</v>
      </c>
      <c r="P1871" s="158"/>
      <c r="Q1871" s="158">
        <v>4.0490000000000004</v>
      </c>
      <c r="R1871" s="158">
        <v>3.7323</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5.545433962264152</v>
      </c>
      <c r="G1872" s="160">
        <v>6.5519716981132081</v>
      </c>
      <c r="H1872" s="160">
        <v>7.1848716981132101</v>
      </c>
      <c r="I1872" s="160">
        <v>5.3474037735849063</v>
      </c>
      <c r="J1872" s="160">
        <v>5.0157792452830181</v>
      </c>
      <c r="K1872" s="160">
        <v>4.3075735849056604</v>
      </c>
      <c r="L1872" s="160">
        <v>4.0462433962264148</v>
      </c>
      <c r="M1872" s="160">
        <v>4.0349113207547163</v>
      </c>
      <c r="N1872" s="160">
        <v>4.0959943396226421</v>
      </c>
      <c r="O1872" s="160">
        <v>5.0044666666666675</v>
      </c>
      <c r="P1872" s="160">
        <v>5.6805848484848482</v>
      </c>
      <c r="Q1872" s="160">
        <v>6.2263207547169817</v>
      </c>
      <c r="R1872" s="160">
        <v>4.1584843137254888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5.1965000000000003</v>
      </c>
      <c r="G1873" s="160">
        <v>6.6143000000000001</v>
      </c>
      <c r="H1873" s="160">
        <v>7.2697000000000003</v>
      </c>
      <c r="I1873" s="160">
        <v>5.3548</v>
      </c>
      <c r="J1873" s="160">
        <v>5.0430999999999999</v>
      </c>
      <c r="K1873" s="160">
        <v>4.3585000000000003</v>
      </c>
      <c r="L1873" s="160">
        <v>3.9146999999999998</v>
      </c>
      <c r="M1873" s="160">
        <v>3.8010999999999999</v>
      </c>
      <c r="N1873" s="160">
        <v>3.7667999999999999</v>
      </c>
      <c r="O1873" s="160">
        <v>4.7995999999999999</v>
      </c>
      <c r="P1873" s="160">
        <v>5.8209999999999997</v>
      </c>
      <c r="Q1873" s="160">
        <v>6.6825999999999999</v>
      </c>
      <c r="R1873" s="160">
        <v>3.7915000000000001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44777</v>
      </c>
      <c r="E1876" s="158">
        <v>70.330500000000001</v>
      </c>
      <c r="F1876" s="158">
        <v>-0.14610000000000001</v>
      </c>
      <c r="G1876" s="158">
        <v>-0.21249999999999999</v>
      </c>
      <c r="H1876" s="158">
        <v>1.9954000000000001</v>
      </c>
      <c r="I1876" s="158">
        <v>3.2107999999999999</v>
      </c>
      <c r="J1876" s="158">
        <v>11.1938</v>
      </c>
      <c r="K1876" s="158">
        <v>0.87880000000000003</v>
      </c>
      <c r="L1876" s="158">
        <v>-4.3661000000000003</v>
      </c>
      <c r="M1876" s="158">
        <v>-6.3525</v>
      </c>
      <c r="N1876" s="158">
        <v>-1.1523000000000001</v>
      </c>
      <c r="O1876" s="158">
        <v>15.863099999999999</v>
      </c>
      <c r="P1876" s="158">
        <v>4.6082999999999998</v>
      </c>
      <c r="Q1876" s="158">
        <v>14.5448</v>
      </c>
      <c r="R1876" s="158">
        <v>30.873799999999999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44777</v>
      </c>
      <c r="E1877" s="158">
        <v>77.178200000000004</v>
      </c>
      <c r="F1877" s="158">
        <v>-0.14360000000000001</v>
      </c>
      <c r="G1877" s="158">
        <v>-0.2049</v>
      </c>
      <c r="H1877" s="158">
        <v>2.0135000000000001</v>
      </c>
      <c r="I1877" s="158">
        <v>3.2475999999999998</v>
      </c>
      <c r="J1877" s="158">
        <v>11.2806</v>
      </c>
      <c r="K1877" s="158">
        <v>1.1163000000000001</v>
      </c>
      <c r="L1877" s="158">
        <v>-3.9239000000000002</v>
      </c>
      <c r="M1877" s="158">
        <v>-5.7088999999999999</v>
      </c>
      <c r="N1877" s="158">
        <v>-0.24079999999999999</v>
      </c>
      <c r="O1877" s="158">
        <v>17.025600000000001</v>
      </c>
      <c r="P1877" s="158">
        <v>5.7553999999999998</v>
      </c>
      <c r="Q1877" s="158">
        <v>16.0931</v>
      </c>
      <c r="R1877" s="158">
        <v>32.122199999999999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44777</v>
      </c>
      <c r="E1878" s="158">
        <v>13.073</v>
      </c>
      <c r="F1878" s="158">
        <v>1.0669</v>
      </c>
      <c r="G1878" s="158">
        <v>0.84079999999999999</v>
      </c>
      <c r="H1878" s="158">
        <v>2.5575000000000001</v>
      </c>
      <c r="I1878" s="158">
        <v>3.5485000000000002</v>
      </c>
      <c r="J1878" s="158">
        <v>9.1143999999999998</v>
      </c>
      <c r="K1878" s="158">
        <v>4.1756000000000002</v>
      </c>
      <c r="L1878" s="158">
        <v>-1.0820000000000001</v>
      </c>
      <c r="M1878" s="158">
        <v>-2.5129999999999999</v>
      </c>
      <c r="N1878" s="158">
        <v>1.2234</v>
      </c>
      <c r="O1878" s="158"/>
      <c r="P1878" s="158"/>
      <c r="Q1878" s="158">
        <v>17.641300000000001</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44777</v>
      </c>
      <c r="E1879" s="158">
        <v>12.911</v>
      </c>
      <c r="F1879" s="158">
        <v>1.0725</v>
      </c>
      <c r="G1879" s="158">
        <v>0.8357</v>
      </c>
      <c r="H1879" s="158">
        <v>2.5415000000000001</v>
      </c>
      <c r="I1879" s="158">
        <v>3.5198999999999998</v>
      </c>
      <c r="J1879" s="158">
        <v>9.0456000000000003</v>
      </c>
      <c r="K1879" s="158">
        <v>3.9868000000000001</v>
      </c>
      <c r="L1879" s="158">
        <v>-1.4427000000000001</v>
      </c>
      <c r="M1879" s="158">
        <v>-3.0632999999999999</v>
      </c>
      <c r="N1879" s="158">
        <v>0.46689999999999998</v>
      </c>
      <c r="O1879" s="158"/>
      <c r="P1879" s="158"/>
      <c r="Q1879" s="158">
        <v>16.755199999999999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44777</v>
      </c>
      <c r="E1880" s="158">
        <v>424.29</v>
      </c>
      <c r="F1880" s="158">
        <v>2.8799999999999999E-2</v>
      </c>
      <c r="G1880" s="158">
        <v>-7.2499999999999995E-2</v>
      </c>
      <c r="H1880" s="158">
        <v>2.3883000000000001</v>
      </c>
      <c r="I1880" s="158">
        <v>3.4226000000000001</v>
      </c>
      <c r="J1880" s="158">
        <v>8.9489999999999998</v>
      </c>
      <c r="K1880" s="158">
        <v>3.2694999999999999</v>
      </c>
      <c r="L1880" s="158">
        <v>-3.8296999999999999</v>
      </c>
      <c r="M1880" s="158">
        <v>-4.8662000000000001</v>
      </c>
      <c r="N1880" s="158">
        <v>4.71</v>
      </c>
      <c r="O1880" s="158">
        <v>16.745000000000001</v>
      </c>
      <c r="P1880" s="158">
        <v>9.7255000000000003</v>
      </c>
      <c r="Q1880" s="158">
        <v>14.0419</v>
      </c>
      <c r="R1880" s="158">
        <v>28.1557</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44777</v>
      </c>
      <c r="E1881" s="158">
        <v>462.00799999999998</v>
      </c>
      <c r="F1881" s="158">
        <v>3.1199999999999999E-2</v>
      </c>
      <c r="G1881" s="158">
        <v>-6.4500000000000002E-2</v>
      </c>
      <c r="H1881" s="158">
        <v>2.4085999999999999</v>
      </c>
      <c r="I1881" s="158">
        <v>3.464</v>
      </c>
      <c r="J1881" s="158">
        <v>9.0449000000000002</v>
      </c>
      <c r="K1881" s="158">
        <v>3.5266000000000002</v>
      </c>
      <c r="L1881" s="158">
        <v>-3.3807999999999998</v>
      </c>
      <c r="M1881" s="158">
        <v>-4.1809000000000003</v>
      </c>
      <c r="N1881" s="158">
        <v>5.7005999999999997</v>
      </c>
      <c r="O1881" s="158">
        <v>17.822900000000001</v>
      </c>
      <c r="P1881" s="158">
        <v>10.858499999999999</v>
      </c>
      <c r="Q1881" s="158">
        <v>15.4076</v>
      </c>
      <c r="R1881" s="158">
        <v>29.356300000000001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44777</v>
      </c>
      <c r="E1882" s="158">
        <v>256.95</v>
      </c>
      <c r="F1882" s="158">
        <v>0.1598</v>
      </c>
      <c r="G1882" s="158">
        <v>-0.2949</v>
      </c>
      <c r="H1882" s="158">
        <v>2.5952999999999999</v>
      </c>
      <c r="I1882" s="158">
        <v>3.1678999999999999</v>
      </c>
      <c r="J1882" s="158">
        <v>8.1895000000000007</v>
      </c>
      <c r="K1882" s="158">
        <v>2.7841</v>
      </c>
      <c r="L1882" s="158">
        <v>0.40639999999999998</v>
      </c>
      <c r="M1882" s="158">
        <v>3.7804000000000002</v>
      </c>
      <c r="N1882" s="158">
        <v>14.418699999999999</v>
      </c>
      <c r="O1882" s="158">
        <v>23.2699</v>
      </c>
      <c r="P1882" s="158">
        <v>13.2866</v>
      </c>
      <c r="Q1882" s="158">
        <v>19.79</v>
      </c>
      <c r="R1882" s="158">
        <v>33.441600000000001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44777</v>
      </c>
      <c r="E1883" s="158">
        <v>277.97000000000003</v>
      </c>
      <c r="F1883" s="158">
        <v>0.16220000000000001</v>
      </c>
      <c r="G1883" s="158">
        <v>-0.29060000000000002</v>
      </c>
      <c r="H1883" s="158">
        <v>2.6097999999999999</v>
      </c>
      <c r="I1883" s="158">
        <v>3.1888000000000001</v>
      </c>
      <c r="J1883" s="158">
        <v>8.2353000000000005</v>
      </c>
      <c r="K1883" s="158">
        <v>2.9214000000000002</v>
      </c>
      <c r="L1883" s="158">
        <v>0.69189999999999996</v>
      </c>
      <c r="M1883" s="158">
        <v>4.2413999999999996</v>
      </c>
      <c r="N1883" s="158">
        <v>15.087199999999999</v>
      </c>
      <c r="O1883" s="158">
        <v>23.950199999999999</v>
      </c>
      <c r="P1883" s="158">
        <v>14.0486</v>
      </c>
      <c r="Q1883" s="158">
        <v>17.734000000000002</v>
      </c>
      <c r="R1883" s="158">
        <v>34.176099999999998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44777</v>
      </c>
      <c r="E1884" s="158">
        <v>16.420000000000002</v>
      </c>
      <c r="F1884" s="158">
        <v>0</v>
      </c>
      <c r="G1884" s="158">
        <v>0</v>
      </c>
      <c r="H1884" s="158">
        <v>2.8178000000000001</v>
      </c>
      <c r="I1884" s="158">
        <v>4.3201999999999998</v>
      </c>
      <c r="J1884" s="158">
        <v>10.2013</v>
      </c>
      <c r="K1884" s="158">
        <v>4.1218000000000004</v>
      </c>
      <c r="L1884" s="158">
        <v>-2.0286</v>
      </c>
      <c r="M1884" s="158">
        <v>-3.1840000000000002</v>
      </c>
      <c r="N1884" s="158">
        <v>5.1890000000000001</v>
      </c>
      <c r="O1884" s="158">
        <v>17.843699999999998</v>
      </c>
      <c r="P1884" s="158"/>
      <c r="Q1884" s="158">
        <v>13.345000000000001</v>
      </c>
      <c r="R1884" s="158">
        <v>28.268899999999999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44777</v>
      </c>
      <c r="E1885" s="158">
        <v>15.72</v>
      </c>
      <c r="F1885" s="158">
        <v>6.3700000000000007E-2</v>
      </c>
      <c r="G1885" s="158">
        <v>0</v>
      </c>
      <c r="H1885" s="158">
        <v>2.8123</v>
      </c>
      <c r="I1885" s="158">
        <v>4.3132000000000001</v>
      </c>
      <c r="J1885" s="158">
        <v>10.161199999999999</v>
      </c>
      <c r="K1885" s="158">
        <v>3.9683000000000002</v>
      </c>
      <c r="L1885" s="158">
        <v>-2.3601999999999999</v>
      </c>
      <c r="M1885" s="158">
        <v>-3.7355</v>
      </c>
      <c r="N1885" s="158">
        <v>4.3132000000000001</v>
      </c>
      <c r="O1885" s="158">
        <v>16.930399999999999</v>
      </c>
      <c r="P1885" s="158"/>
      <c r="Q1885" s="158">
        <v>12.1045</v>
      </c>
      <c r="R1885" s="158">
        <v>27.3035</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44777</v>
      </c>
      <c r="E1886" s="158">
        <v>97.016000000000005</v>
      </c>
      <c r="F1886" s="158">
        <v>-0.25190000000000001</v>
      </c>
      <c r="G1886" s="158">
        <v>-0.20979999999999999</v>
      </c>
      <c r="H1886" s="158">
        <v>1.7259</v>
      </c>
      <c r="I1886" s="158">
        <v>2.2513000000000001</v>
      </c>
      <c r="J1886" s="158">
        <v>9.5482999999999993</v>
      </c>
      <c r="K1886" s="158">
        <v>1.6087</v>
      </c>
      <c r="L1886" s="158">
        <v>-3.6200999999999999</v>
      </c>
      <c r="M1886" s="158">
        <v>1.9397</v>
      </c>
      <c r="N1886" s="158">
        <v>9.1416000000000004</v>
      </c>
      <c r="O1886" s="158">
        <v>26.750299999999999</v>
      </c>
      <c r="P1886" s="158">
        <v>13.053900000000001</v>
      </c>
      <c r="Q1886" s="158">
        <v>16.785799999999998</v>
      </c>
      <c r="R1886" s="158">
        <v>49.91</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44777</v>
      </c>
      <c r="E1887" s="158">
        <v>88.322000000000003</v>
      </c>
      <c r="F1887" s="158">
        <v>-0.25409999999999999</v>
      </c>
      <c r="G1887" s="158">
        <v>-0.22370000000000001</v>
      </c>
      <c r="H1887" s="158">
        <v>1.7065999999999999</v>
      </c>
      <c r="I1887" s="158">
        <v>2.2008999999999999</v>
      </c>
      <c r="J1887" s="158">
        <v>9.4449000000000005</v>
      </c>
      <c r="K1887" s="158">
        <v>1.3216000000000001</v>
      </c>
      <c r="L1887" s="158">
        <v>-4.1436999999999999</v>
      </c>
      <c r="M1887" s="158">
        <v>1.1012</v>
      </c>
      <c r="N1887" s="158">
        <v>7.9466999999999999</v>
      </c>
      <c r="O1887" s="158">
        <v>25.3872</v>
      </c>
      <c r="P1887" s="158">
        <v>11.7996</v>
      </c>
      <c r="Q1887" s="158">
        <v>16.308599999999998</v>
      </c>
      <c r="R1887" s="158">
        <v>48.280299999999997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44777</v>
      </c>
      <c r="E1888" s="158">
        <v>19.186199999999999</v>
      </c>
      <c r="F1888" s="158">
        <v>-0.39200000000000002</v>
      </c>
      <c r="G1888" s="158">
        <v>-0.36659999999999998</v>
      </c>
      <c r="H1888" s="158">
        <v>2.0916999999999999</v>
      </c>
      <c r="I1888" s="158">
        <v>3.7349999999999999</v>
      </c>
      <c r="J1888" s="158">
        <v>8.5861999999999998</v>
      </c>
      <c r="K1888" s="158">
        <v>4.2858999999999998</v>
      </c>
      <c r="L1888" s="158">
        <v>-2.6436999999999999</v>
      </c>
      <c r="M1888" s="158">
        <v>-3.7103000000000002</v>
      </c>
      <c r="N1888" s="158">
        <v>5.9501999999999997</v>
      </c>
      <c r="O1888" s="158">
        <v>18.401499999999999</v>
      </c>
      <c r="P1888" s="158">
        <v>7.0069999999999997</v>
      </c>
      <c r="Q1888" s="158">
        <v>9.8853000000000009</v>
      </c>
      <c r="R1888" s="158">
        <v>27.639299999999999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44777</v>
      </c>
      <c r="E1889" s="158">
        <v>16.7971</v>
      </c>
      <c r="F1889" s="158">
        <v>-0.3967</v>
      </c>
      <c r="G1889" s="158">
        <v>-0.38129999999999997</v>
      </c>
      <c r="H1889" s="158">
        <v>2.0567000000000002</v>
      </c>
      <c r="I1889" s="158">
        <v>3.6621000000000001</v>
      </c>
      <c r="J1889" s="158">
        <v>8.4193999999999996</v>
      </c>
      <c r="K1889" s="158">
        <v>3.8127</v>
      </c>
      <c r="L1889" s="158">
        <v>-3.5093000000000001</v>
      </c>
      <c r="M1889" s="158">
        <v>-4.9965000000000002</v>
      </c>
      <c r="N1889" s="158">
        <v>4.0750999999999999</v>
      </c>
      <c r="O1889" s="158">
        <v>16.140499999999999</v>
      </c>
      <c r="P1889" s="158">
        <v>5.1387</v>
      </c>
      <c r="Q1889" s="158">
        <v>7.7915000000000001</v>
      </c>
      <c r="R1889" s="158">
        <v>25.011900000000001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44777</v>
      </c>
      <c r="E1890" s="158">
        <v>398.41131625383701</v>
      </c>
      <c r="F1890" s="158">
        <v>-5.5599999999999997E-2</v>
      </c>
      <c r="G1890" s="158">
        <v>-0.4829</v>
      </c>
      <c r="H1890" s="158">
        <v>1.5112000000000001</v>
      </c>
      <c r="I1890" s="158">
        <v>2.3506</v>
      </c>
      <c r="J1890" s="158">
        <v>7.9154999999999998</v>
      </c>
      <c r="K1890" s="158">
        <v>3.6185</v>
      </c>
      <c r="L1890" s="158">
        <v>-5.7915999999999999</v>
      </c>
      <c r="M1890" s="158">
        <v>-7.1744000000000003</v>
      </c>
      <c r="N1890" s="158">
        <v>1.6202000000000001</v>
      </c>
      <c r="O1890" s="158">
        <v>18.405000000000001</v>
      </c>
      <c r="P1890" s="158">
        <v>9.3061000000000007</v>
      </c>
      <c r="Q1890" s="158">
        <v>15.7532</v>
      </c>
      <c r="R1890" s="158">
        <v>28.851700000000001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44777</v>
      </c>
      <c r="E1891" s="158">
        <v>53.836300000000001</v>
      </c>
      <c r="F1891" s="158">
        <v>-5.33E-2</v>
      </c>
      <c r="G1891" s="158">
        <v>-0.4758</v>
      </c>
      <c r="H1891" s="158">
        <v>1.5277000000000001</v>
      </c>
      <c r="I1891" s="158">
        <v>2.3805000000000001</v>
      </c>
      <c r="J1891" s="158">
        <v>7.9786000000000001</v>
      </c>
      <c r="K1891" s="158">
        <v>3.7944</v>
      </c>
      <c r="L1891" s="158">
        <v>-5.5033000000000003</v>
      </c>
      <c r="M1891" s="158">
        <v>-6.7145999999999999</v>
      </c>
      <c r="N1891" s="158">
        <v>2.2890999999999999</v>
      </c>
      <c r="O1891" s="158">
        <v>19.179200000000002</v>
      </c>
      <c r="P1891" s="158">
        <v>10.0199</v>
      </c>
      <c r="Q1891" s="158">
        <v>14.6633</v>
      </c>
      <c r="R1891" s="158">
        <v>29.696000000000002</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44777</v>
      </c>
      <c r="E1892" s="158">
        <v>61.276000000000003</v>
      </c>
      <c r="F1892" s="158">
        <v>-0.1239</v>
      </c>
      <c r="G1892" s="158">
        <v>-8.9700000000000002E-2</v>
      </c>
      <c r="H1892" s="158">
        <v>2.2562000000000002</v>
      </c>
      <c r="I1892" s="158">
        <v>3.4701</v>
      </c>
      <c r="J1892" s="158">
        <v>10.814500000000001</v>
      </c>
      <c r="K1892" s="158">
        <v>2.3963000000000001</v>
      </c>
      <c r="L1892" s="158">
        <v>-4.2023999999999999</v>
      </c>
      <c r="M1892" s="158">
        <v>-3.8959000000000001</v>
      </c>
      <c r="N1892" s="158">
        <v>5.5590999999999999</v>
      </c>
      <c r="O1892" s="158">
        <v>20.304099999999998</v>
      </c>
      <c r="P1892" s="158">
        <v>10.7249</v>
      </c>
      <c r="Q1892" s="158">
        <v>18.239699999999999</v>
      </c>
      <c r="R1892" s="158">
        <v>31.153500000000001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44777</v>
      </c>
      <c r="E1893" s="158">
        <v>56.475000000000001</v>
      </c>
      <c r="F1893" s="158">
        <v>-0.12559999999999999</v>
      </c>
      <c r="G1893" s="158">
        <v>-9.5500000000000002E-2</v>
      </c>
      <c r="H1893" s="158">
        <v>2.2374999999999998</v>
      </c>
      <c r="I1893" s="158">
        <v>3.4321999999999999</v>
      </c>
      <c r="J1893" s="158">
        <v>10.724399999999999</v>
      </c>
      <c r="K1893" s="158">
        <v>2.1488</v>
      </c>
      <c r="L1893" s="158">
        <v>-4.6562000000000001</v>
      </c>
      <c r="M1893" s="158">
        <v>-4.5820999999999996</v>
      </c>
      <c r="N1893" s="158">
        <v>4.5503999999999998</v>
      </c>
      <c r="O1893" s="158">
        <v>19.146100000000001</v>
      </c>
      <c r="P1893" s="158">
        <v>9.6856000000000009</v>
      </c>
      <c r="Q1893" s="158">
        <v>14.7559</v>
      </c>
      <c r="R1893" s="158">
        <v>29.903199999999998</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44777</v>
      </c>
      <c r="E1894" s="158">
        <v>121.1675</v>
      </c>
      <c r="F1894" s="158">
        <v>8.9399999999999993E-2</v>
      </c>
      <c r="G1894" s="158">
        <v>-0.37340000000000001</v>
      </c>
      <c r="H1894" s="158">
        <v>1.9523999999999999</v>
      </c>
      <c r="I1894" s="158">
        <v>2.6183999999999998</v>
      </c>
      <c r="J1894" s="158">
        <v>9.2954000000000008</v>
      </c>
      <c r="K1894" s="158">
        <v>3.1219999999999999</v>
      </c>
      <c r="L1894" s="158">
        <v>-2.7507000000000001</v>
      </c>
      <c r="M1894" s="158">
        <v>-3.8552</v>
      </c>
      <c r="N1894" s="158">
        <v>5.1143000000000001</v>
      </c>
      <c r="O1894" s="158">
        <v>20.773399999999999</v>
      </c>
      <c r="P1894" s="158">
        <v>12.480600000000001</v>
      </c>
      <c r="Q1894" s="158">
        <v>15.64</v>
      </c>
      <c r="R1894" s="158">
        <v>32.475000000000001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44777</v>
      </c>
      <c r="E1895" s="158">
        <v>129.88550000000001</v>
      </c>
      <c r="F1895" s="158">
        <v>9.1300000000000006E-2</v>
      </c>
      <c r="G1895" s="158">
        <v>-0.36770000000000003</v>
      </c>
      <c r="H1895" s="158">
        <v>1.966</v>
      </c>
      <c r="I1895" s="158">
        <v>2.6463000000000001</v>
      </c>
      <c r="J1895" s="158">
        <v>9.3617000000000008</v>
      </c>
      <c r="K1895" s="158">
        <v>3.3123</v>
      </c>
      <c r="L1895" s="158">
        <v>-2.4041000000000001</v>
      </c>
      <c r="M1895" s="158">
        <v>-3.3424999999999998</v>
      </c>
      <c r="N1895" s="158">
        <v>5.8464</v>
      </c>
      <c r="O1895" s="158">
        <v>21.5732</v>
      </c>
      <c r="P1895" s="158">
        <v>13.2522</v>
      </c>
      <c r="Q1895" s="158">
        <v>14.8773</v>
      </c>
      <c r="R1895" s="158">
        <v>33.350499999999997</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44777</v>
      </c>
      <c r="E1896" s="158">
        <v>78.05</v>
      </c>
      <c r="F1896" s="158">
        <v>7.6899999999999996E-2</v>
      </c>
      <c r="G1896" s="158">
        <v>0.1668</v>
      </c>
      <c r="H1896" s="158">
        <v>2.2936000000000001</v>
      </c>
      <c r="I1896" s="158">
        <v>3.2544</v>
      </c>
      <c r="J1896" s="158">
        <v>8.7047000000000008</v>
      </c>
      <c r="K1896" s="158">
        <v>5.2454000000000001</v>
      </c>
      <c r="L1896" s="158">
        <v>0.8659</v>
      </c>
      <c r="M1896" s="158">
        <v>-2.4741</v>
      </c>
      <c r="N1896" s="158">
        <v>3.3227000000000002</v>
      </c>
      <c r="O1896" s="158">
        <v>14.227600000000001</v>
      </c>
      <c r="P1896" s="158">
        <v>8.6491000000000007</v>
      </c>
      <c r="Q1896" s="158">
        <v>13.343</v>
      </c>
      <c r="R1896" s="158">
        <v>28.361499999999999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44777</v>
      </c>
      <c r="E1897" s="158">
        <v>76.48</v>
      </c>
      <c r="F1897" s="158">
        <v>7.85E-2</v>
      </c>
      <c r="G1897" s="158">
        <v>0.17030000000000001</v>
      </c>
      <c r="H1897" s="158">
        <v>2.2869999999999999</v>
      </c>
      <c r="I1897" s="158">
        <v>3.2397</v>
      </c>
      <c r="J1897" s="158">
        <v>8.6671999999999993</v>
      </c>
      <c r="K1897" s="158">
        <v>5.1127000000000002</v>
      </c>
      <c r="L1897" s="158">
        <v>0.61829999999999996</v>
      </c>
      <c r="M1897" s="158">
        <v>-2.8332000000000002</v>
      </c>
      <c r="N1897" s="158">
        <v>2.8094999999999999</v>
      </c>
      <c r="O1897" s="158">
        <v>13.661199999999999</v>
      </c>
      <c r="P1897" s="158">
        <v>8.2170000000000005</v>
      </c>
      <c r="Q1897" s="158">
        <v>13.0123</v>
      </c>
      <c r="R1897" s="158">
        <v>27.726199999999999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44777</v>
      </c>
      <c r="E1898" s="158">
        <v>196.43459999999999</v>
      </c>
      <c r="F1898" s="158">
        <v>-0.32479999999999998</v>
      </c>
      <c r="G1898" s="158">
        <v>-0.1236</v>
      </c>
      <c r="H1898" s="158">
        <v>1.7504</v>
      </c>
      <c r="I1898" s="158">
        <v>2.6869999999999998</v>
      </c>
      <c r="J1898" s="158">
        <v>7.2161999999999997</v>
      </c>
      <c r="K1898" s="158">
        <v>3.5972</v>
      </c>
      <c r="L1898" s="158">
        <v>-0.44240000000000002</v>
      </c>
      <c r="M1898" s="158">
        <v>-2.7789999999999999</v>
      </c>
      <c r="N1898" s="158">
        <v>6.9645999999999999</v>
      </c>
      <c r="O1898" s="158">
        <v>15.869</v>
      </c>
      <c r="P1898" s="158">
        <v>8.7235999999999994</v>
      </c>
      <c r="Q1898" s="158">
        <v>17.872</v>
      </c>
      <c r="R1898" s="158">
        <v>23.2517</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44777</v>
      </c>
      <c r="E1899" s="158">
        <v>214.84979999999999</v>
      </c>
      <c r="F1899" s="158">
        <v>-0.32190000000000002</v>
      </c>
      <c r="G1899" s="158">
        <v>-0.1153</v>
      </c>
      <c r="H1899" s="158">
        <v>1.7705</v>
      </c>
      <c r="I1899" s="158">
        <v>2.7282000000000002</v>
      </c>
      <c r="J1899" s="158">
        <v>7.3117000000000001</v>
      </c>
      <c r="K1899" s="158">
        <v>3.8712</v>
      </c>
      <c r="L1899" s="158">
        <v>6.83E-2</v>
      </c>
      <c r="M1899" s="158">
        <v>-2.0186999999999999</v>
      </c>
      <c r="N1899" s="158">
        <v>8.0783000000000005</v>
      </c>
      <c r="O1899" s="158">
        <v>17.282599999999999</v>
      </c>
      <c r="P1899" s="158">
        <v>10.0486</v>
      </c>
      <c r="Q1899" s="158">
        <v>16.2347</v>
      </c>
      <c r="R1899" s="158">
        <v>24.603100000000001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44777</v>
      </c>
      <c r="E1904" s="158">
        <v>413.49860000000001</v>
      </c>
      <c r="F1904" s="158">
        <v>-0.34549999999999997</v>
      </c>
      <c r="G1904" s="158">
        <v>-0.27010000000000001</v>
      </c>
      <c r="H1904" s="158">
        <v>1.8015000000000001</v>
      </c>
      <c r="I1904" s="158">
        <v>3.2157</v>
      </c>
      <c r="J1904" s="158">
        <v>9.4353999999999996</v>
      </c>
      <c r="K1904" s="158">
        <v>4.6574999999999998</v>
      </c>
      <c r="L1904" s="158">
        <v>0.57969999999999999</v>
      </c>
      <c r="M1904" s="158">
        <v>0.1535</v>
      </c>
      <c r="N1904" s="158">
        <v>12.5871</v>
      </c>
      <c r="O1904" s="158">
        <v>22.151900000000001</v>
      </c>
      <c r="P1904" s="158">
        <v>10.072800000000001</v>
      </c>
      <c r="Q1904" s="158">
        <v>17.175599999999999</v>
      </c>
      <c r="R1904" s="158">
        <v>42.3932</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44777</v>
      </c>
      <c r="E1905" s="158">
        <v>445.25459999999998</v>
      </c>
      <c r="F1905" s="158">
        <v>-0.34289999999999998</v>
      </c>
      <c r="G1905" s="158">
        <v>-0.26219999999999999</v>
      </c>
      <c r="H1905" s="158">
        <v>1.82</v>
      </c>
      <c r="I1905" s="158">
        <v>3.2532000000000001</v>
      </c>
      <c r="J1905" s="158">
        <v>9.5258000000000003</v>
      </c>
      <c r="K1905" s="158">
        <v>4.9268999999999998</v>
      </c>
      <c r="L1905" s="158">
        <v>1.0736000000000001</v>
      </c>
      <c r="M1905" s="158">
        <v>0.87419999999999998</v>
      </c>
      <c r="N1905" s="158">
        <v>13.6288</v>
      </c>
      <c r="O1905" s="158">
        <v>23.293500000000002</v>
      </c>
      <c r="P1905" s="158">
        <v>11.0351</v>
      </c>
      <c r="Q1905" s="158">
        <v>14.0688</v>
      </c>
      <c r="R1905" s="158">
        <v>43.698500000000003</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44777</v>
      </c>
      <c r="E1906" s="158">
        <v>17.28</v>
      </c>
      <c r="F1906" s="158">
        <v>-0.11559999999999999</v>
      </c>
      <c r="G1906" s="158">
        <v>-0.23089999999999999</v>
      </c>
      <c r="H1906" s="158">
        <v>2.1880999999999999</v>
      </c>
      <c r="I1906" s="158">
        <v>2.9184000000000001</v>
      </c>
      <c r="J1906" s="158">
        <v>8.6791999999999998</v>
      </c>
      <c r="K1906" s="158">
        <v>4.7907999999999999</v>
      </c>
      <c r="L1906" s="158">
        <v>-0.11559999999999999</v>
      </c>
      <c r="M1906" s="158">
        <v>-2.4279999999999999</v>
      </c>
      <c r="N1906" s="158">
        <v>7.3959000000000001</v>
      </c>
      <c r="O1906" s="158">
        <v>20.5443</v>
      </c>
      <c r="P1906" s="158"/>
      <c r="Q1906" s="158">
        <v>16.0916</v>
      </c>
      <c r="R1906" s="158">
        <v>28.469100000000001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44777</v>
      </c>
      <c r="E1907" s="158">
        <v>16.79</v>
      </c>
      <c r="F1907" s="158">
        <v>-0.11899999999999999</v>
      </c>
      <c r="G1907" s="158">
        <v>-0.23769999999999999</v>
      </c>
      <c r="H1907" s="158">
        <v>2.1911</v>
      </c>
      <c r="I1907" s="158">
        <v>2.8799000000000001</v>
      </c>
      <c r="J1907" s="158">
        <v>8.6028000000000002</v>
      </c>
      <c r="K1907" s="158">
        <v>4.5454999999999997</v>
      </c>
      <c r="L1907" s="158">
        <v>-0.59209999999999996</v>
      </c>
      <c r="M1907" s="158">
        <v>-3.004</v>
      </c>
      <c r="N1907" s="158">
        <v>6.5354999999999999</v>
      </c>
      <c r="O1907" s="158">
        <v>19.680499999999999</v>
      </c>
      <c r="P1907" s="158"/>
      <c r="Q1907" s="158">
        <v>15.184200000000001</v>
      </c>
      <c r="R1907" s="158">
        <v>27.489699999999999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44777</v>
      </c>
      <c r="E1908" s="158">
        <v>106.54170000000001</v>
      </c>
      <c r="F1908" s="158">
        <v>2.53E-2</v>
      </c>
      <c r="G1908" s="158">
        <v>0.1</v>
      </c>
      <c r="H1908" s="158">
        <v>1.9412</v>
      </c>
      <c r="I1908" s="158">
        <v>3.0869</v>
      </c>
      <c r="J1908" s="158">
        <v>9.4223999999999997</v>
      </c>
      <c r="K1908" s="158">
        <v>5.7065000000000001</v>
      </c>
      <c r="L1908" s="158">
        <v>-1.9276</v>
      </c>
      <c r="M1908" s="158">
        <v>-2.4039000000000001</v>
      </c>
      <c r="N1908" s="158">
        <v>4.4058999999999999</v>
      </c>
      <c r="O1908" s="158">
        <v>20.847999999999999</v>
      </c>
      <c r="P1908" s="158">
        <v>13.0724</v>
      </c>
      <c r="Q1908" s="158">
        <v>13.227600000000001</v>
      </c>
      <c r="R1908" s="158">
        <v>29.105699999999999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44777</v>
      </c>
      <c r="E1909" s="158">
        <v>99.396299999999997</v>
      </c>
      <c r="F1909" s="158">
        <v>2.3300000000000001E-2</v>
      </c>
      <c r="G1909" s="158">
        <v>9.4299999999999995E-2</v>
      </c>
      <c r="H1909" s="158">
        <v>1.9276</v>
      </c>
      <c r="I1909" s="158">
        <v>3.0583</v>
      </c>
      <c r="J1909" s="158">
        <v>9.3534000000000006</v>
      </c>
      <c r="K1909" s="158">
        <v>5.5072000000000001</v>
      </c>
      <c r="L1909" s="158">
        <v>-2.2875000000000001</v>
      </c>
      <c r="M1909" s="158">
        <v>-2.9460000000000002</v>
      </c>
      <c r="N1909" s="158">
        <v>3.6383999999999999</v>
      </c>
      <c r="O1909" s="158">
        <v>20.028099999999998</v>
      </c>
      <c r="P1909" s="158">
        <v>12.274800000000001</v>
      </c>
      <c r="Q1909" s="158">
        <v>14.4168</v>
      </c>
      <c r="R1909" s="158">
        <v>28.193899999999999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-1.8090000000000019E-2</v>
      </c>
      <c r="G1910" s="160">
        <v>-0.10794000000000001</v>
      </c>
      <c r="H1910" s="160">
        <v>2.1247633333333331</v>
      </c>
      <c r="I1910" s="160">
        <v>3.1490866666666677</v>
      </c>
      <c r="J1910" s="160">
        <v>9.1474433333333351</v>
      </c>
      <c r="K1910" s="160">
        <v>3.6043766666666675</v>
      </c>
      <c r="L1910" s="160">
        <v>-2.0900066666666666</v>
      </c>
      <c r="M1910" s="160">
        <v>-2.6890766666666668</v>
      </c>
      <c r="N1910" s="160">
        <v>5.7058566666666675</v>
      </c>
      <c r="O1910" s="160">
        <v>19.396357142857141</v>
      </c>
      <c r="P1910" s="160">
        <v>10.118533333333334</v>
      </c>
      <c r="Q1910" s="160">
        <v>15.09282</v>
      </c>
      <c r="R1910" s="160">
        <v>31.545075000000001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-5.4449999999999998E-2</v>
      </c>
      <c r="G1911" s="160">
        <v>-0.20734999999999998</v>
      </c>
      <c r="H1911" s="160">
        <v>2.0742000000000003</v>
      </c>
      <c r="I1911" s="160">
        <v>3.2132499999999999</v>
      </c>
      <c r="J1911" s="160">
        <v>9.08</v>
      </c>
      <c r="K1911" s="160">
        <v>3.80355</v>
      </c>
      <c r="L1911" s="160">
        <v>-2.3238500000000002</v>
      </c>
      <c r="M1911" s="160">
        <v>-3.0336499999999997</v>
      </c>
      <c r="N1911" s="160">
        <v>5.1516500000000001</v>
      </c>
      <c r="O1911" s="160">
        <v>19.162649999999999</v>
      </c>
      <c r="P1911" s="160">
        <v>10.060700000000001</v>
      </c>
      <c r="Q1911" s="160">
        <v>15.2959</v>
      </c>
      <c r="R1911" s="160">
        <v>29.231000000000002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44777</v>
      </c>
      <c r="C8" s="60">
        <f>VLOOKUP($A8,'Return Data'!$B$7:$R$2292,4,0)</f>
        <v>29.463799999999999</v>
      </c>
      <c r="D8" s="60">
        <f>VLOOKUP($A8,'Return Data'!$B$7:$R$2292,10,0)</f>
        <v>2.6941999999999999</v>
      </c>
      <c r="E8" s="61">
        <f t="shared" ref="E8:E16" si="0">RANK(D8,D$8:D$16,0)</f>
        <v>4</v>
      </c>
      <c r="F8" s="60">
        <f>VLOOKUP($A8,'Return Data'!$B$7:$R$2292,11,0)</f>
        <v>-4.0236000000000001</v>
      </c>
      <c r="G8" s="61">
        <f t="shared" ref="G8:G16" si="1">RANK(F8,F$8:F$16,0)</f>
        <v>9</v>
      </c>
      <c r="H8" s="60">
        <f>VLOOKUP($A8,'Return Data'!$B$7:$R$2292,12,0)</f>
        <v>-5.2068000000000003</v>
      </c>
      <c r="I8" s="61">
        <f t="shared" ref="I8:I16" si="2">RANK(H8,H$8:H$16,0)</f>
        <v>9</v>
      </c>
      <c r="J8" s="60">
        <f>VLOOKUP($A8,'Return Data'!$B$7:$R$2292,13,0)</f>
        <v>1.2306999999999999</v>
      </c>
      <c r="K8" s="61">
        <f t="shared" ref="K8:K16" si="3">RANK(J8,J$8:J$16,0)</f>
        <v>8</v>
      </c>
      <c r="L8" s="60">
        <f>VLOOKUP($A8,'Return Data'!$B$7:$R$2292,17,0)</f>
        <v>17.749099999999999</v>
      </c>
      <c r="M8" s="61">
        <f t="shared" ref="M8:M14" si="4">RANK(L8,L$8:L$16,0)</f>
        <v>3</v>
      </c>
      <c r="N8" s="60">
        <f>VLOOKUP($A8,'Return Data'!$B$7:$R$2292,14,0)</f>
        <v>15.045999999999999</v>
      </c>
      <c r="O8" s="61">
        <f t="shared" ref="O8:O14" si="5">RANK(N8,N$8:N$16,0)</f>
        <v>4</v>
      </c>
      <c r="P8" s="60">
        <f>VLOOKUP($A8,'Return Data'!$B$7:$R$2292,15,0)</f>
        <v>10.808</v>
      </c>
      <c r="Q8" s="61">
        <f t="shared" ref="Q8:Q14" si="6">RANK(P8,P$8:P$16,0)</f>
        <v>3</v>
      </c>
      <c r="R8" s="60">
        <f>VLOOKUP($A8,'Return Data'!$B$7:$R$2292,16,0)</f>
        <v>9.4588000000000001</v>
      </c>
      <c r="S8" s="62">
        <f t="shared" ref="S8:S16" si="7">RANK(R8,R$8:R$16,0)</f>
        <v>6</v>
      </c>
    </row>
    <row r="9" spans="1:20" x14ac:dyDescent="0.3">
      <c r="A9" s="58" t="s">
        <v>1176</v>
      </c>
      <c r="B9" s="59">
        <f>VLOOKUP($A9,'Return Data'!$B$7:$R$2292,3,0)</f>
        <v>44777</v>
      </c>
      <c r="C9" s="60">
        <f>VLOOKUP($A9,'Return Data'!$B$7:$R$2292,4,0)</f>
        <v>48.033000000000001</v>
      </c>
      <c r="D9" s="60">
        <f>VLOOKUP($A9,'Return Data'!$B$7:$R$2292,10,0)</f>
        <v>3.4325000000000001</v>
      </c>
      <c r="E9" s="61">
        <f t="shared" si="0"/>
        <v>2</v>
      </c>
      <c r="F9" s="60">
        <f>VLOOKUP($A9,'Return Data'!$B$7:$R$2292,11,0)</f>
        <v>0.77210000000000001</v>
      </c>
      <c r="G9" s="61">
        <f t="shared" si="1"/>
        <v>4</v>
      </c>
      <c r="H9" s="60">
        <f>VLOOKUP($A9,'Return Data'!$B$7:$R$2292,12,0)</f>
        <v>1.6593</v>
      </c>
      <c r="I9" s="61">
        <f t="shared" si="2"/>
        <v>4</v>
      </c>
      <c r="J9" s="60">
        <f>VLOOKUP($A9,'Return Data'!$B$7:$R$2292,13,0)</f>
        <v>5.2824</v>
      </c>
      <c r="K9" s="61">
        <f t="shared" si="3"/>
        <v>4</v>
      </c>
      <c r="L9" s="60">
        <f>VLOOKUP($A9,'Return Data'!$B$7:$R$2292,17,0)</f>
        <v>17.103100000000001</v>
      </c>
      <c r="M9" s="61">
        <f t="shared" si="4"/>
        <v>4</v>
      </c>
      <c r="N9" s="60">
        <f>VLOOKUP($A9,'Return Data'!$B$7:$R$2292,14,0)</f>
        <v>15.8688</v>
      </c>
      <c r="O9" s="61">
        <f t="shared" si="5"/>
        <v>3</v>
      </c>
      <c r="P9" s="60">
        <f>VLOOKUP($A9,'Return Data'!$B$7:$R$2292,15,0)</f>
        <v>9.9696999999999996</v>
      </c>
      <c r="Q9" s="61">
        <f t="shared" si="6"/>
        <v>4</v>
      </c>
      <c r="R9" s="60">
        <f>VLOOKUP($A9,'Return Data'!$B$7:$R$2292,16,0)</f>
        <v>9.6853999999999996</v>
      </c>
      <c r="S9" s="62">
        <f t="shared" si="7"/>
        <v>5</v>
      </c>
    </row>
    <row r="10" spans="1:20" x14ac:dyDescent="0.3">
      <c r="A10" s="58" t="s">
        <v>1178</v>
      </c>
      <c r="B10" s="59">
        <f>VLOOKUP($A10,'Return Data'!$B$7:$R$2292,3,0)</f>
        <v>44777</v>
      </c>
      <c r="C10" s="60">
        <f>VLOOKUP($A10,'Return Data'!$B$7:$R$2292,4,0)</f>
        <v>443.48419999999999</v>
      </c>
      <c r="D10" s="60">
        <f>VLOOKUP($A10,'Return Data'!$B$7:$R$2292,10,0)</f>
        <v>2.2101999999999999</v>
      </c>
      <c r="E10" s="61">
        <f t="shared" si="0"/>
        <v>6</v>
      </c>
      <c r="F10" s="60">
        <f>VLOOKUP($A10,'Return Data'!$B$7:$R$2292,11,0)</f>
        <v>2.9811000000000001</v>
      </c>
      <c r="G10" s="61">
        <f t="shared" si="1"/>
        <v>2</v>
      </c>
      <c r="H10" s="60">
        <f>VLOOKUP($A10,'Return Data'!$B$7:$R$2292,12,0)</f>
        <v>5.8407999999999998</v>
      </c>
      <c r="I10" s="61">
        <f t="shared" si="2"/>
        <v>1</v>
      </c>
      <c r="J10" s="60">
        <f>VLOOKUP($A10,'Return Data'!$B$7:$R$2292,13,0)</f>
        <v>17.411999999999999</v>
      </c>
      <c r="K10" s="61">
        <f t="shared" si="3"/>
        <v>1</v>
      </c>
      <c r="L10" s="60">
        <f>VLOOKUP($A10,'Return Data'!$B$7:$R$2292,17,0)</f>
        <v>30.376899999999999</v>
      </c>
      <c r="M10" s="61">
        <f t="shared" si="4"/>
        <v>2</v>
      </c>
      <c r="N10" s="60">
        <f>VLOOKUP($A10,'Return Data'!$B$7:$R$2292,14,0)</f>
        <v>19.687899999999999</v>
      </c>
      <c r="O10" s="61">
        <f t="shared" si="5"/>
        <v>2</v>
      </c>
      <c r="P10" s="60">
        <f>VLOOKUP($A10,'Return Data'!$B$7:$R$2292,15,0)</f>
        <v>12.865</v>
      </c>
      <c r="Q10" s="61">
        <f t="shared" si="6"/>
        <v>2</v>
      </c>
      <c r="R10" s="60">
        <f>VLOOKUP($A10,'Return Data'!$B$7:$R$2292,16,0)</f>
        <v>21.140899999999998</v>
      </c>
      <c r="S10" s="62">
        <f t="shared" si="7"/>
        <v>1</v>
      </c>
    </row>
    <row r="11" spans="1:20" x14ac:dyDescent="0.3">
      <c r="A11" s="58" t="s">
        <v>1935</v>
      </c>
      <c r="B11" s="59">
        <f>VLOOKUP($A11,'Return Data'!$B$7:$R$2292,3,0)</f>
        <v>0</v>
      </c>
      <c r="C11" s="60">
        <f>VLOOKUP($A11,'Return Data'!$B$7:$R$2292,4,0)</f>
        <v>0</v>
      </c>
      <c r="D11" s="60">
        <f>VLOOKUP($A11,'Return Data'!$B$7:$R$2292,10,0)</f>
        <v>0</v>
      </c>
      <c r="E11" s="61">
        <f t="shared" si="0"/>
        <v>9</v>
      </c>
      <c r="F11" s="60">
        <f>VLOOKUP($A11,'Return Data'!$B$7:$R$2292,11,0)</f>
        <v>0</v>
      </c>
      <c r="G11" s="61">
        <f t="shared" si="1"/>
        <v>5</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1180</v>
      </c>
      <c r="B12" s="59">
        <f>VLOOKUP($A12,'Return Data'!$B$7:$R$2292,3,0)</f>
        <v>44777</v>
      </c>
      <c r="C12" s="60">
        <f>VLOOKUP($A12,'Return Data'!$B$7:$R$2292,4,0)</f>
        <v>80.353700000000003</v>
      </c>
      <c r="D12" s="60">
        <f>VLOOKUP($A12,'Return Data'!$B$7:$R$2292,10,0)</f>
        <v>0.62990000000000002</v>
      </c>
      <c r="E12" s="61">
        <f t="shared" si="0"/>
        <v>8</v>
      </c>
      <c r="F12" s="60">
        <f>VLOOKUP($A12,'Return Data'!$B$7:$R$2292,11,0)</f>
        <v>-2.1257000000000001</v>
      </c>
      <c r="G12" s="61">
        <f t="shared" si="1"/>
        <v>8</v>
      </c>
      <c r="H12" s="60">
        <f>VLOOKUP($A12,'Return Data'!$B$7:$R$2292,12,0)</f>
        <v>5.0688000000000004</v>
      </c>
      <c r="I12" s="61">
        <f t="shared" si="2"/>
        <v>2</v>
      </c>
      <c r="J12" s="60">
        <f>VLOOKUP($A12,'Return Data'!$B$7:$R$2292,13,0)</f>
        <v>8.8188999999999993</v>
      </c>
      <c r="K12" s="61">
        <f t="shared" si="3"/>
        <v>2</v>
      </c>
      <c r="L12" s="60">
        <f>VLOOKUP($A12,'Return Data'!$B$7:$R$2292,17,0)</f>
        <v>34.146299999999997</v>
      </c>
      <c r="M12" s="61">
        <f t="shared" si="4"/>
        <v>1</v>
      </c>
      <c r="N12" s="60">
        <f>VLOOKUP($A12,'Return Data'!$B$7:$R$2292,14,0)</f>
        <v>28.782399999999999</v>
      </c>
      <c r="O12" s="61">
        <f t="shared" si="5"/>
        <v>1</v>
      </c>
      <c r="P12" s="60">
        <f>VLOOKUP($A12,'Return Data'!$B$7:$R$2292,15,0)</f>
        <v>17.992999999999999</v>
      </c>
      <c r="Q12" s="61">
        <f t="shared" si="6"/>
        <v>1</v>
      </c>
      <c r="R12" s="60">
        <f>VLOOKUP($A12,'Return Data'!$B$7:$R$2292,16,0)</f>
        <v>10.233000000000001</v>
      </c>
      <c r="S12" s="62">
        <f t="shared" si="7"/>
        <v>4</v>
      </c>
    </row>
    <row r="13" spans="1:20" x14ac:dyDescent="0.3">
      <c r="A13" s="58" t="s">
        <v>1502</v>
      </c>
      <c r="B13" s="59">
        <f>VLOOKUP($A13,'Return Data'!$B$7:$R$2292,3,0)</f>
        <v>44777</v>
      </c>
      <c r="C13" s="60">
        <f>VLOOKUP($A13,'Return Data'!$B$7:$R$2292,4,0)</f>
        <v>24.011800000000001</v>
      </c>
      <c r="D13" s="60">
        <f>VLOOKUP($A13,'Return Data'!$B$7:$R$2292,10,0)</f>
        <v>10.7821</v>
      </c>
      <c r="E13" s="61">
        <f t="shared" si="0"/>
        <v>1</v>
      </c>
      <c r="F13" s="60">
        <f>VLOOKUP($A13,'Return Data'!$B$7:$R$2292,11,0)</f>
        <v>5.1725000000000003</v>
      </c>
      <c r="G13" s="61">
        <f t="shared" si="1"/>
        <v>1</v>
      </c>
      <c r="H13" s="60">
        <f>VLOOKUP($A13,'Return Data'!$B$7:$R$2292,12,0)</f>
        <v>3.3940999999999999</v>
      </c>
      <c r="I13" s="61">
        <f t="shared" si="2"/>
        <v>3</v>
      </c>
      <c r="J13" s="60">
        <f>VLOOKUP($A13,'Return Data'!$B$7:$R$2292,13,0)</f>
        <v>4.7850000000000001</v>
      </c>
      <c r="K13" s="61">
        <f t="shared" si="3"/>
        <v>5</v>
      </c>
      <c r="L13" s="60">
        <f>VLOOKUP($A13,'Return Data'!$B$7:$R$2292,17,0)</f>
        <v>8.8481000000000005</v>
      </c>
      <c r="M13" s="61">
        <f t="shared" si="4"/>
        <v>7</v>
      </c>
      <c r="N13" s="60">
        <f>VLOOKUP($A13,'Return Data'!$B$7:$R$2292,14,0)</f>
        <v>9.0632000000000001</v>
      </c>
      <c r="O13" s="61">
        <f t="shared" si="5"/>
        <v>7</v>
      </c>
      <c r="P13" s="60">
        <f>VLOOKUP($A13,'Return Data'!$B$7:$R$2292,15,0)</f>
        <v>7.6135999999999999</v>
      </c>
      <c r="Q13" s="61">
        <f t="shared" si="6"/>
        <v>6</v>
      </c>
      <c r="R13" s="60">
        <f>VLOOKUP($A13,'Return Data'!$B$7:$R$2292,16,0)</f>
        <v>9.0359999999999996</v>
      </c>
      <c r="S13" s="62">
        <f t="shared" si="7"/>
        <v>7</v>
      </c>
    </row>
    <row r="14" spans="1:20" x14ac:dyDescent="0.3">
      <c r="A14" s="58" t="s">
        <v>1183</v>
      </c>
      <c r="B14" s="59">
        <f>VLOOKUP($A14,'Return Data'!$B$7:$R$2292,3,0)</f>
        <v>44777</v>
      </c>
      <c r="C14" s="60">
        <f>VLOOKUP($A14,'Return Data'!$B$7:$R$2292,4,0)</f>
        <v>37.760899999999999</v>
      </c>
      <c r="D14" s="60">
        <f>VLOOKUP($A14,'Return Data'!$B$7:$R$2292,10,0)</f>
        <v>1.6315999999999999</v>
      </c>
      <c r="E14" s="61">
        <f t="shared" si="0"/>
        <v>7</v>
      </c>
      <c r="F14" s="60">
        <f>VLOOKUP($A14,'Return Data'!$B$7:$R$2292,11,0)</f>
        <v>1.4646999999999999</v>
      </c>
      <c r="G14" s="61">
        <f t="shared" si="1"/>
        <v>3</v>
      </c>
      <c r="H14" s="60">
        <f>VLOOKUP($A14,'Return Data'!$B$7:$R$2292,12,0)</f>
        <v>1.1943999999999999</v>
      </c>
      <c r="I14" s="61">
        <f t="shared" si="2"/>
        <v>5</v>
      </c>
      <c r="J14" s="60">
        <f>VLOOKUP($A14,'Return Data'!$B$7:$R$2292,13,0)</f>
        <v>4.4913999999999996</v>
      </c>
      <c r="K14" s="61">
        <f t="shared" si="3"/>
        <v>6</v>
      </c>
      <c r="L14" s="60">
        <f>VLOOKUP($A14,'Return Data'!$B$7:$R$2292,17,0)</f>
        <v>10.902100000000001</v>
      </c>
      <c r="M14" s="61">
        <f t="shared" si="4"/>
        <v>5</v>
      </c>
      <c r="N14" s="60">
        <f>VLOOKUP($A14,'Return Data'!$B$7:$R$2292,14,0)</f>
        <v>11.651</v>
      </c>
      <c r="O14" s="61">
        <f t="shared" si="5"/>
        <v>5</v>
      </c>
      <c r="P14" s="60">
        <f>VLOOKUP($A14,'Return Data'!$B$7:$R$2292,15,0)</f>
        <v>8.7593999999999994</v>
      </c>
      <c r="Q14" s="61">
        <f t="shared" si="6"/>
        <v>5</v>
      </c>
      <c r="R14" s="60">
        <f>VLOOKUP($A14,'Return Data'!$B$7:$R$2292,16,0)</f>
        <v>8.2876999999999992</v>
      </c>
      <c r="S14" s="62">
        <f t="shared" si="7"/>
        <v>8</v>
      </c>
    </row>
    <row r="15" spans="1:20" x14ac:dyDescent="0.3">
      <c r="A15" s="58" t="s">
        <v>1185</v>
      </c>
      <c r="B15" s="59">
        <f>VLOOKUP($A15,'Return Data'!$B$7:$R$2292,3,0)</f>
        <v>44777</v>
      </c>
      <c r="C15" s="60">
        <f>VLOOKUP($A15,'Return Data'!$B$7:$R$2292,4,0)</f>
        <v>15.5075</v>
      </c>
      <c r="D15" s="60">
        <f>VLOOKUP($A15,'Return Data'!$B$7:$R$2292,10,0)</f>
        <v>2.2538</v>
      </c>
      <c r="E15" s="61">
        <f t="shared" si="0"/>
        <v>5</v>
      </c>
      <c r="F15" s="60">
        <f>VLOOKUP($A15,'Return Data'!$B$7:$R$2292,11,0)</f>
        <v>-0.27839999999999998</v>
      </c>
      <c r="G15" s="61">
        <f t="shared" si="1"/>
        <v>6</v>
      </c>
      <c r="H15" s="60">
        <f>VLOOKUP($A15,'Return Data'!$B$7:$R$2292,12,0)</f>
        <v>0.48530000000000001</v>
      </c>
      <c r="I15" s="61">
        <f t="shared" si="2"/>
        <v>6</v>
      </c>
      <c r="J15" s="60">
        <f>VLOOKUP($A15,'Return Data'!$B$7:$R$2292,13,0)</f>
        <v>5.5205000000000002</v>
      </c>
      <c r="K15" s="61">
        <f t="shared" si="3"/>
        <v>3</v>
      </c>
      <c r="L15" s="60"/>
      <c r="M15" s="61"/>
      <c r="N15" s="60"/>
      <c r="O15" s="61"/>
      <c r="P15" s="60"/>
      <c r="Q15" s="61"/>
      <c r="R15" s="60">
        <f>VLOOKUP($A15,'Return Data'!$B$7:$R$2292,16,0)</f>
        <v>19.884499999999999</v>
      </c>
      <c r="S15" s="62">
        <f t="shared" si="7"/>
        <v>2</v>
      </c>
    </row>
    <row r="16" spans="1:20" x14ac:dyDescent="0.3">
      <c r="A16" s="58" t="s">
        <v>1187</v>
      </c>
      <c r="B16" s="59">
        <f>VLOOKUP($A16,'Return Data'!$B$7:$R$2292,3,0)</f>
        <v>44777</v>
      </c>
      <c r="C16" s="60">
        <f>VLOOKUP($A16,'Return Data'!$B$7:$R$2292,4,0)</f>
        <v>43.95</v>
      </c>
      <c r="D16" s="60">
        <f>VLOOKUP($A16,'Return Data'!$B$7:$R$2292,10,0)</f>
        <v>3.0485000000000002</v>
      </c>
      <c r="E16" s="61">
        <f t="shared" si="0"/>
        <v>3</v>
      </c>
      <c r="F16" s="60">
        <f>VLOOKUP($A16,'Return Data'!$B$7:$R$2292,11,0)</f>
        <v>-0.30149999999999999</v>
      </c>
      <c r="G16" s="61">
        <f t="shared" si="1"/>
        <v>7</v>
      </c>
      <c r="H16" s="60">
        <f>VLOOKUP($A16,'Return Data'!$B$7:$R$2292,12,0)</f>
        <v>-0.70309999999999995</v>
      </c>
      <c r="I16" s="61">
        <f t="shared" si="2"/>
        <v>8</v>
      </c>
      <c r="J16" s="60">
        <f>VLOOKUP($A16,'Return Data'!$B$7:$R$2292,13,0)</f>
        <v>2.8169</v>
      </c>
      <c r="K16" s="61">
        <f t="shared" si="3"/>
        <v>7</v>
      </c>
      <c r="L16" s="60">
        <f>VLOOKUP($A16,'Return Data'!$B$7:$R$2292,17,0)</f>
        <v>10.813000000000001</v>
      </c>
      <c r="M16" s="61">
        <f>RANK(L16,L$8:L$16,0)</f>
        <v>6</v>
      </c>
      <c r="N16" s="60">
        <f>VLOOKUP($A16,'Return Data'!$B$7:$R$2292,14,0)</f>
        <v>10.051600000000001</v>
      </c>
      <c r="O16" s="61">
        <f>RANK(N16,N$8:N$16,0)</f>
        <v>6</v>
      </c>
      <c r="P16" s="60">
        <f>VLOOKUP($A16,'Return Data'!$B$7:$R$2292,15,0)</f>
        <v>6.4020000000000001</v>
      </c>
      <c r="Q16" s="61">
        <f>RANK(P16,P$8:P$16,0)</f>
        <v>7</v>
      </c>
      <c r="R16" s="60">
        <f>VLOOKUP($A16,'Return Data'!$B$7:$R$2292,16,0)</f>
        <v>11.4663</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2.9647555555555551</v>
      </c>
      <c r="E18" s="69"/>
      <c r="F18" s="70">
        <f>AVERAGE(F8:F16)</f>
        <v>0.40680000000000005</v>
      </c>
      <c r="G18" s="69"/>
      <c r="H18" s="70">
        <f>AVERAGE(H8:H16)</f>
        <v>1.3036444444444446</v>
      </c>
      <c r="I18" s="69"/>
      <c r="J18" s="70">
        <f>AVERAGE(J8:J16)</f>
        <v>5.5953111111111102</v>
      </c>
      <c r="K18" s="69"/>
      <c r="L18" s="70">
        <f>AVERAGE(L8:L16)</f>
        <v>16.242324999999997</v>
      </c>
      <c r="M18" s="69"/>
      <c r="N18" s="70">
        <f>AVERAGE(N8:N16)</f>
        <v>13.768862499999997</v>
      </c>
      <c r="O18" s="69"/>
      <c r="P18" s="70">
        <f>AVERAGE(P8:P16)</f>
        <v>9.3013375000000007</v>
      </c>
      <c r="Q18" s="69"/>
      <c r="R18" s="70">
        <f>AVERAGE(R8:R16)</f>
        <v>11.021400000000002</v>
      </c>
      <c r="S18" s="71"/>
    </row>
    <row r="19" spans="1:19" x14ac:dyDescent="0.3">
      <c r="A19" s="68" t="s">
        <v>28</v>
      </c>
      <c r="B19" s="69"/>
      <c r="C19" s="69"/>
      <c r="D19" s="70">
        <f>MIN(D8:D16)</f>
        <v>0</v>
      </c>
      <c r="E19" s="69"/>
      <c r="F19" s="70">
        <f>MIN(F8:F16)</f>
        <v>-4.0236000000000001</v>
      </c>
      <c r="G19" s="69"/>
      <c r="H19" s="70">
        <f>MIN(H8:H16)</f>
        <v>-5.2068000000000003</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10.7821</v>
      </c>
      <c r="E20" s="73"/>
      <c r="F20" s="74">
        <f>MAX(F8:F16)</f>
        <v>5.1725000000000003</v>
      </c>
      <c r="G20" s="73"/>
      <c r="H20" s="74">
        <f>MAX(H8:H16)</f>
        <v>5.8407999999999998</v>
      </c>
      <c r="I20" s="73"/>
      <c r="J20" s="74">
        <f>MAX(J8:J16)</f>
        <v>17.411999999999999</v>
      </c>
      <c r="K20" s="73"/>
      <c r="L20" s="74">
        <f>MAX(L8:L16)</f>
        <v>34.146299999999997</v>
      </c>
      <c r="M20" s="73"/>
      <c r="N20" s="74">
        <f>MAX(N8:N16)</f>
        <v>28.782399999999999</v>
      </c>
      <c r="O20" s="73"/>
      <c r="P20" s="74">
        <f>MAX(P8:P16)</f>
        <v>17.992999999999999</v>
      </c>
      <c r="Q20" s="73"/>
      <c r="R20" s="74">
        <f>MAX(R8:R16)</f>
        <v>21.140899999999998</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44777</v>
      </c>
      <c r="C8" s="60">
        <f>VLOOKUP($A8,'Return Data'!$B$7:$R$2292,4,0)</f>
        <v>80.209999999999994</v>
      </c>
      <c r="D8" s="60">
        <f>VLOOKUP($A8,'Return Data'!$B$7:$R$2292,10,0)</f>
        <v>3.1772999999999998</v>
      </c>
      <c r="E8" s="61">
        <f t="shared" ref="E8:E16" si="0">RANK(D8,D$8:D$16,0)</f>
        <v>7</v>
      </c>
      <c r="F8" s="60">
        <f>VLOOKUP($A8,'Return Data'!$B$7:$R$2292,11,0)</f>
        <v>0.76629999999999998</v>
      </c>
      <c r="G8" s="61">
        <f t="shared" ref="G8:G16" si="1">RANK(F8,F$8:F$16,0)</f>
        <v>8</v>
      </c>
      <c r="H8" s="60">
        <f>VLOOKUP($A8,'Return Data'!$B$7:$R$2292,12,0)</f>
        <v>-0.17419999999999999</v>
      </c>
      <c r="I8" s="61">
        <f t="shared" ref="I8:I16" si="2">RANK(H8,H$8:H$16,0)</f>
        <v>7</v>
      </c>
      <c r="J8" s="60">
        <f>VLOOKUP($A8,'Return Data'!$B$7:$R$2292,13,0)</f>
        <v>3.4967999999999999</v>
      </c>
      <c r="K8" s="61">
        <f t="shared" ref="K8:K16" si="3">RANK(J8,J$8:J$16,0)</f>
        <v>7</v>
      </c>
      <c r="L8" s="60">
        <f>VLOOKUP($A8,'Return Data'!$B$7:$R$2292,17,0)</f>
        <v>17.074400000000001</v>
      </c>
      <c r="M8" s="61">
        <f>RANK(L8,L$8:L$16,0)</f>
        <v>5</v>
      </c>
      <c r="N8" s="60">
        <f>VLOOKUP($A8,'Return Data'!$B$7:$R$2292,14,0)</f>
        <v>13.397600000000001</v>
      </c>
      <c r="O8" s="61">
        <f>RANK(N8,N$8:N$16,0)</f>
        <v>5</v>
      </c>
      <c r="P8" s="60">
        <f>VLOOKUP($A8,'Return Data'!$B$7:$R$2292,15,0)</f>
        <v>9.2987000000000002</v>
      </c>
      <c r="Q8" s="61">
        <f>RANK(P8,P$8:P$16,0)</f>
        <v>4</v>
      </c>
      <c r="R8" s="60">
        <f>VLOOKUP($A8,'Return Data'!$B$7:$R$2292,16,0)</f>
        <v>11.8584</v>
      </c>
      <c r="S8" s="62">
        <f>RANK(R8,R$8:R$16,0)</f>
        <v>5</v>
      </c>
    </row>
    <row r="9" spans="1:20" x14ac:dyDescent="0.3">
      <c r="A9" s="58" t="s">
        <v>539</v>
      </c>
      <c r="B9" s="59">
        <f>VLOOKUP($A9,'Return Data'!$B$7:$R$2292,3,0)</f>
        <v>44777</v>
      </c>
      <c r="C9" s="60">
        <f>VLOOKUP($A9,'Return Data'!$B$7:$R$2292,4,0)</f>
        <v>318.64699999999999</v>
      </c>
      <c r="D9" s="60">
        <f>VLOOKUP($A9,'Return Data'!$B$7:$R$2292,10,0)</f>
        <v>4.9465000000000003</v>
      </c>
      <c r="E9" s="61">
        <f t="shared" si="0"/>
        <v>1</v>
      </c>
      <c r="F9" s="60">
        <f>VLOOKUP($A9,'Return Data'!$B$7:$R$2292,11,0)</f>
        <v>5.1894</v>
      </c>
      <c r="G9" s="61">
        <f t="shared" si="1"/>
        <v>1</v>
      </c>
      <c r="H9" s="60">
        <f>VLOOKUP($A9,'Return Data'!$B$7:$R$2292,12,0)</f>
        <v>6.1474000000000002</v>
      </c>
      <c r="I9" s="61">
        <f t="shared" si="2"/>
        <v>1</v>
      </c>
      <c r="J9" s="60">
        <f>VLOOKUP($A9,'Return Data'!$B$7:$R$2292,13,0)</f>
        <v>13.427</v>
      </c>
      <c r="K9" s="61">
        <f t="shared" si="3"/>
        <v>1</v>
      </c>
      <c r="L9" s="60">
        <f>VLOOKUP($A9,'Return Data'!$B$7:$R$2292,17,0)</f>
        <v>31.145499999999998</v>
      </c>
      <c r="M9" s="61">
        <f t="shared" ref="M9:M16" si="4">RANK(L9,L$8:L$16,0)</f>
        <v>1</v>
      </c>
      <c r="N9" s="60">
        <f>VLOOKUP($A9,'Return Data'!$B$7:$R$2292,14,0)</f>
        <v>17.038399999999999</v>
      </c>
      <c r="O9" s="61">
        <f t="shared" ref="O9:O16" si="5">RANK(N9,N$8:N$16,0)</f>
        <v>1</v>
      </c>
      <c r="P9" s="60">
        <f>VLOOKUP($A9,'Return Data'!$B$7:$R$2292,15,0)</f>
        <v>11.229100000000001</v>
      </c>
      <c r="Q9" s="61">
        <f t="shared" ref="Q9:Q14" si="6">RANK(P9,P$8:P$16,0)</f>
        <v>1</v>
      </c>
      <c r="R9" s="60">
        <f>VLOOKUP($A9,'Return Data'!$B$7:$R$2292,16,0)</f>
        <v>14.206300000000001</v>
      </c>
      <c r="S9" s="62">
        <f t="shared" ref="S9:S16" si="7">RANK(R9,R$8:R$16,0)</f>
        <v>1</v>
      </c>
    </row>
    <row r="10" spans="1:20" x14ac:dyDescent="0.3">
      <c r="A10" s="58" t="s">
        <v>541</v>
      </c>
      <c r="B10" s="59">
        <f>VLOOKUP($A10,'Return Data'!$B$7:$R$2292,3,0)</f>
        <v>44777</v>
      </c>
      <c r="C10" s="60">
        <f>VLOOKUP($A10,'Return Data'!$B$7:$R$2292,4,0)</f>
        <v>55.85</v>
      </c>
      <c r="D10" s="60">
        <f>VLOOKUP($A10,'Return Data'!$B$7:$R$2292,10,0)</f>
        <v>3.9843999999999999</v>
      </c>
      <c r="E10" s="61">
        <f t="shared" si="0"/>
        <v>3</v>
      </c>
      <c r="F10" s="60">
        <f>VLOOKUP($A10,'Return Data'!$B$7:$R$2292,11,0)</f>
        <v>3.2728999999999999</v>
      </c>
      <c r="G10" s="61">
        <f t="shared" si="1"/>
        <v>2</v>
      </c>
      <c r="H10" s="60">
        <f>VLOOKUP($A10,'Return Data'!$B$7:$R$2292,12,0)</f>
        <v>3.6562999999999999</v>
      </c>
      <c r="I10" s="61">
        <f t="shared" si="2"/>
        <v>2</v>
      </c>
      <c r="J10" s="60">
        <f>VLOOKUP($A10,'Return Data'!$B$7:$R$2292,13,0)</f>
        <v>8.6998999999999995</v>
      </c>
      <c r="K10" s="61">
        <f t="shared" si="3"/>
        <v>2</v>
      </c>
      <c r="L10" s="60">
        <f>VLOOKUP($A10,'Return Data'!$B$7:$R$2292,17,0)</f>
        <v>18.015599999999999</v>
      </c>
      <c r="M10" s="61">
        <f t="shared" si="4"/>
        <v>2</v>
      </c>
      <c r="N10" s="60">
        <f>VLOOKUP($A10,'Return Data'!$B$7:$R$2292,14,0)</f>
        <v>13.9162</v>
      </c>
      <c r="O10" s="61">
        <f t="shared" si="5"/>
        <v>3</v>
      </c>
      <c r="P10" s="60">
        <f>VLOOKUP($A10,'Return Data'!$B$7:$R$2292,15,0)</f>
        <v>10.677899999999999</v>
      </c>
      <c r="Q10" s="61">
        <f t="shared" si="6"/>
        <v>2</v>
      </c>
      <c r="R10" s="60">
        <f>VLOOKUP($A10,'Return Data'!$B$7:$R$2292,16,0)</f>
        <v>12.9991</v>
      </c>
      <c r="S10" s="62">
        <f t="shared" si="7"/>
        <v>3</v>
      </c>
    </row>
    <row r="11" spans="1:20" x14ac:dyDescent="0.3">
      <c r="A11" s="58" t="s">
        <v>542</v>
      </c>
      <c r="B11" s="59">
        <f>VLOOKUP($A11,'Return Data'!$B$7:$R$2292,3,0)</f>
        <v>44777</v>
      </c>
      <c r="C11" s="60">
        <f>VLOOKUP($A11,'Return Data'!$B$7:$R$2292,4,0)</f>
        <v>10.994999999999999</v>
      </c>
      <c r="D11" s="60">
        <f>VLOOKUP($A11,'Return Data'!$B$7:$R$2292,10,0)</f>
        <v>1.8263</v>
      </c>
      <c r="E11" s="61">
        <f t="shared" si="0"/>
        <v>9</v>
      </c>
      <c r="F11" s="60">
        <f>VLOOKUP($A11,'Return Data'!$B$7:$R$2292,11,0)</f>
        <v>-4.6978999999999997</v>
      </c>
      <c r="G11" s="61">
        <f t="shared" si="1"/>
        <v>9</v>
      </c>
      <c r="H11" s="60">
        <f>VLOOKUP($A11,'Return Data'!$B$7:$R$2292,12,0)</f>
        <v>-3.7519</v>
      </c>
      <c r="I11" s="61">
        <f t="shared" si="2"/>
        <v>9</v>
      </c>
      <c r="J11" s="60">
        <f>VLOOKUP($A11,'Return Data'!$B$7:$R$2292,13,0)</f>
        <v>3.2646000000000002</v>
      </c>
      <c r="K11" s="61">
        <f t="shared" si="3"/>
        <v>8</v>
      </c>
      <c r="L11" s="60">
        <f>VLOOKUP($A11,'Return Data'!$B$7:$R$2292,17,0)</f>
        <v>12.209199999999999</v>
      </c>
      <c r="M11" s="61">
        <f t="shared" si="4"/>
        <v>8</v>
      </c>
      <c r="N11" s="60"/>
      <c r="O11" s="61"/>
      <c r="P11" s="60"/>
      <c r="Q11" s="61"/>
      <c r="R11" s="60">
        <f>VLOOKUP($A11,'Return Data'!$B$7:$R$2292,16,0)</f>
        <v>3.7235999999999998</v>
      </c>
      <c r="S11" s="62">
        <f t="shared" si="7"/>
        <v>9</v>
      </c>
    </row>
    <row r="12" spans="1:20" x14ac:dyDescent="0.3">
      <c r="A12" s="58" t="s">
        <v>544</v>
      </c>
      <c r="B12" s="59">
        <f>VLOOKUP($A12,'Return Data'!$B$7:$R$2292,3,0)</f>
        <v>44777</v>
      </c>
      <c r="C12" s="60">
        <f>VLOOKUP($A12,'Return Data'!$B$7:$R$2292,4,0)</f>
        <v>15.279</v>
      </c>
      <c r="D12" s="60">
        <f>VLOOKUP($A12,'Return Data'!$B$7:$R$2292,10,0)</f>
        <v>3.7764000000000002</v>
      </c>
      <c r="E12" s="61">
        <f t="shared" si="0"/>
        <v>4</v>
      </c>
      <c r="F12" s="60">
        <f>VLOOKUP($A12,'Return Data'!$B$7:$R$2292,11,0)</f>
        <v>1.7108000000000001</v>
      </c>
      <c r="G12" s="61">
        <f t="shared" si="1"/>
        <v>6</v>
      </c>
      <c r="H12" s="60">
        <f>VLOOKUP($A12,'Return Data'!$B$7:$R$2292,12,0)</f>
        <v>1.6498999999999999</v>
      </c>
      <c r="I12" s="61">
        <f t="shared" si="2"/>
        <v>5</v>
      </c>
      <c r="J12" s="60">
        <f>VLOOKUP($A12,'Return Data'!$B$7:$R$2292,13,0)</f>
        <v>5.5617000000000001</v>
      </c>
      <c r="K12" s="61">
        <f t="shared" si="3"/>
        <v>4</v>
      </c>
      <c r="L12" s="60">
        <f>VLOOKUP($A12,'Return Data'!$B$7:$R$2292,17,0)</f>
        <v>14.2905</v>
      </c>
      <c r="M12" s="61">
        <f t="shared" si="4"/>
        <v>6</v>
      </c>
      <c r="N12" s="60">
        <f>VLOOKUP($A12,'Return Data'!$B$7:$R$2292,14,0)</f>
        <v>13.0871</v>
      </c>
      <c r="O12" s="61">
        <f t="shared" si="5"/>
        <v>6</v>
      </c>
      <c r="P12" s="60"/>
      <c r="Q12" s="61"/>
      <c r="R12" s="60">
        <f>VLOOKUP($A12,'Return Data'!$B$7:$R$2292,16,0)</f>
        <v>11.1631</v>
      </c>
      <c r="S12" s="62">
        <f t="shared" si="7"/>
        <v>7</v>
      </c>
    </row>
    <row r="13" spans="1:20" x14ac:dyDescent="0.3">
      <c r="A13" s="58" t="s">
        <v>546</v>
      </c>
      <c r="B13" s="59">
        <f>VLOOKUP($A13,'Return Data'!$B$7:$R$2292,3,0)</f>
        <v>44777</v>
      </c>
      <c r="C13" s="60">
        <f>VLOOKUP($A13,'Return Data'!$B$7:$R$2292,4,0)</f>
        <v>34.414000000000001</v>
      </c>
      <c r="D13" s="60">
        <f>VLOOKUP($A13,'Return Data'!$B$7:$R$2292,10,0)</f>
        <v>2.2917000000000001</v>
      </c>
      <c r="E13" s="61">
        <f t="shared" si="0"/>
        <v>8</v>
      </c>
      <c r="F13" s="60">
        <f>VLOOKUP($A13,'Return Data'!$B$7:$R$2292,11,0)</f>
        <v>0.91490000000000005</v>
      </c>
      <c r="G13" s="61">
        <f t="shared" si="1"/>
        <v>7</v>
      </c>
      <c r="H13" s="60">
        <f>VLOOKUP($A13,'Return Data'!$B$7:$R$2292,12,0)</f>
        <v>-0.36480000000000001</v>
      </c>
      <c r="I13" s="61">
        <f t="shared" si="2"/>
        <v>8</v>
      </c>
      <c r="J13" s="60">
        <f>VLOOKUP($A13,'Return Data'!$B$7:$R$2292,13,0)</f>
        <v>3.2523</v>
      </c>
      <c r="K13" s="61">
        <f t="shared" si="3"/>
        <v>9</v>
      </c>
      <c r="L13" s="60">
        <f>VLOOKUP($A13,'Return Data'!$B$7:$R$2292,17,0)</f>
        <v>9.4535999999999998</v>
      </c>
      <c r="M13" s="61">
        <f t="shared" si="4"/>
        <v>9</v>
      </c>
      <c r="N13" s="60">
        <f>VLOOKUP($A13,'Return Data'!$B$7:$R$2292,14,0)</f>
        <v>10.159700000000001</v>
      </c>
      <c r="O13" s="61">
        <f t="shared" si="5"/>
        <v>8</v>
      </c>
      <c r="P13" s="60">
        <f>VLOOKUP($A13,'Return Data'!$B$7:$R$2292,15,0)</f>
        <v>8.4062000000000001</v>
      </c>
      <c r="Q13" s="61">
        <f t="shared" si="6"/>
        <v>5</v>
      </c>
      <c r="R13" s="60">
        <f>VLOOKUP($A13,'Return Data'!$B$7:$R$2292,16,0)</f>
        <v>11.5793</v>
      </c>
      <c r="S13" s="62">
        <f t="shared" si="7"/>
        <v>6</v>
      </c>
    </row>
    <row r="14" spans="1:20" x14ac:dyDescent="0.3">
      <c r="A14" s="58" t="s">
        <v>549</v>
      </c>
      <c r="B14" s="59">
        <f>VLOOKUP($A14,'Return Data'!$B$7:$R$2292,3,0)</f>
        <v>44777</v>
      </c>
      <c r="C14" s="60">
        <f>VLOOKUP($A14,'Return Data'!$B$7:$R$2292,4,0)</f>
        <v>135.11000000000001</v>
      </c>
      <c r="D14" s="60">
        <f>VLOOKUP($A14,'Return Data'!$B$7:$R$2292,10,0)</f>
        <v>4.6376999999999997</v>
      </c>
      <c r="E14" s="61">
        <f t="shared" si="0"/>
        <v>2</v>
      </c>
      <c r="F14" s="60">
        <f>VLOOKUP($A14,'Return Data'!$B$7:$R$2292,11,0)</f>
        <v>2.4668999999999999</v>
      </c>
      <c r="G14" s="61">
        <f t="shared" si="1"/>
        <v>3</v>
      </c>
      <c r="H14" s="60">
        <f>VLOOKUP($A14,'Return Data'!$B$7:$R$2292,12,0)</f>
        <v>1.9573</v>
      </c>
      <c r="I14" s="61">
        <f t="shared" si="2"/>
        <v>4</v>
      </c>
      <c r="J14" s="60">
        <f>VLOOKUP($A14,'Return Data'!$B$7:$R$2292,13,0)</f>
        <v>5.1924999999999999</v>
      </c>
      <c r="K14" s="61">
        <f t="shared" si="3"/>
        <v>5</v>
      </c>
      <c r="L14" s="60">
        <f>VLOOKUP($A14,'Return Data'!$B$7:$R$2292,17,0)</f>
        <v>18.009699999999999</v>
      </c>
      <c r="M14" s="61">
        <f t="shared" si="4"/>
        <v>3</v>
      </c>
      <c r="N14" s="60">
        <f>VLOOKUP($A14,'Return Data'!$B$7:$R$2292,14,0)</f>
        <v>13.030799999999999</v>
      </c>
      <c r="O14" s="61">
        <f t="shared" si="5"/>
        <v>7</v>
      </c>
      <c r="P14" s="60">
        <f>VLOOKUP($A14,'Return Data'!$B$7:$R$2292,15,0)</f>
        <v>9.3460000000000001</v>
      </c>
      <c r="Q14" s="61">
        <f t="shared" si="6"/>
        <v>3</v>
      </c>
      <c r="R14" s="60">
        <f>VLOOKUP($A14,'Return Data'!$B$7:$R$2292,16,0)</f>
        <v>12.1402</v>
      </c>
      <c r="S14" s="62">
        <f t="shared" si="7"/>
        <v>4</v>
      </c>
    </row>
    <row r="15" spans="1:20" x14ac:dyDescent="0.3">
      <c r="A15" s="58" t="s">
        <v>550</v>
      </c>
      <c r="B15" s="59">
        <f>VLOOKUP($A15,'Return Data'!$B$7:$R$2292,3,0)</f>
        <v>44777</v>
      </c>
      <c r="C15" s="60">
        <f>VLOOKUP($A15,'Return Data'!$B$7:$R$2292,4,0)</f>
        <v>15.768599999999999</v>
      </c>
      <c r="D15" s="60">
        <f>VLOOKUP($A15,'Return Data'!$B$7:$R$2292,10,0)</f>
        <v>3.1867999999999999</v>
      </c>
      <c r="E15" s="61">
        <f t="shared" si="0"/>
        <v>6</v>
      </c>
      <c r="F15" s="60">
        <f>VLOOKUP($A15,'Return Data'!$B$7:$R$2292,11,0)</f>
        <v>2.1943999999999999</v>
      </c>
      <c r="G15" s="61">
        <f t="shared" si="1"/>
        <v>4</v>
      </c>
      <c r="H15" s="60">
        <f>VLOOKUP($A15,'Return Data'!$B$7:$R$2292,12,0)</f>
        <v>2.8073999999999999</v>
      </c>
      <c r="I15" s="61">
        <f t="shared" si="2"/>
        <v>3</v>
      </c>
      <c r="J15" s="60">
        <f>VLOOKUP($A15,'Return Data'!$B$7:$R$2292,13,0)</f>
        <v>7.5357000000000003</v>
      </c>
      <c r="K15" s="61">
        <f t="shared" si="3"/>
        <v>3</v>
      </c>
      <c r="L15" s="60">
        <f>VLOOKUP($A15,'Return Data'!$B$7:$R$2292,17,0)</f>
        <v>17.498200000000001</v>
      </c>
      <c r="M15" s="61">
        <f t="shared" si="4"/>
        <v>4</v>
      </c>
      <c r="N15" s="60">
        <f>VLOOKUP($A15,'Return Data'!$B$7:$R$2292,14,0)</f>
        <v>15.0654</v>
      </c>
      <c r="O15" s="61">
        <f t="shared" ref="O15" si="8">RANK(N15,N$8:N$16,0)</f>
        <v>2</v>
      </c>
      <c r="P15" s="60"/>
      <c r="Q15" s="61"/>
      <c r="R15" s="60">
        <f>VLOOKUP($A15,'Return Data'!$B$7:$R$2292,16,0)</f>
        <v>13.821999999999999</v>
      </c>
      <c r="S15" s="62">
        <f t="shared" si="7"/>
        <v>2</v>
      </c>
    </row>
    <row r="16" spans="1:20" x14ac:dyDescent="0.3">
      <c r="A16" s="58" t="s">
        <v>552</v>
      </c>
      <c r="B16" s="59">
        <f>VLOOKUP($A16,'Return Data'!$B$7:$R$2292,3,0)</f>
        <v>44777</v>
      </c>
      <c r="C16" s="60">
        <f>VLOOKUP($A16,'Return Data'!$B$7:$R$2292,4,0)</f>
        <v>15.69</v>
      </c>
      <c r="D16" s="60">
        <f>VLOOKUP($A16,'Return Data'!$B$7:$R$2292,10,0)</f>
        <v>3.496</v>
      </c>
      <c r="E16" s="61">
        <f t="shared" si="0"/>
        <v>5</v>
      </c>
      <c r="F16" s="60">
        <f>VLOOKUP($A16,'Return Data'!$B$7:$R$2292,11,0)</f>
        <v>1.8169999999999999</v>
      </c>
      <c r="G16" s="61">
        <f t="shared" si="1"/>
        <v>5</v>
      </c>
      <c r="H16" s="60">
        <f>VLOOKUP($A16,'Return Data'!$B$7:$R$2292,12,0)</f>
        <v>0.83550000000000002</v>
      </c>
      <c r="I16" s="61">
        <f t="shared" si="2"/>
        <v>6</v>
      </c>
      <c r="J16" s="60">
        <f>VLOOKUP($A16,'Return Data'!$B$7:$R$2292,13,0)</f>
        <v>4.8796999999999997</v>
      </c>
      <c r="K16" s="61">
        <f t="shared" si="3"/>
        <v>6</v>
      </c>
      <c r="L16" s="60">
        <f>VLOOKUP($A16,'Return Data'!$B$7:$R$2292,17,0)</f>
        <v>13.919600000000001</v>
      </c>
      <c r="M16" s="61">
        <f t="shared" si="4"/>
        <v>7</v>
      </c>
      <c r="N16" s="60">
        <f>VLOOKUP($A16,'Return Data'!$B$7:$R$2292,14,0)</f>
        <v>13.463800000000001</v>
      </c>
      <c r="O16" s="61">
        <f t="shared" si="5"/>
        <v>4</v>
      </c>
      <c r="P16" s="60"/>
      <c r="Q16" s="61"/>
      <c r="R16" s="60">
        <f>VLOOKUP($A16,'Return Data'!$B$7:$R$2292,16,0)</f>
        <v>10.287599999999999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3.4803444444444436</v>
      </c>
      <c r="E18" s="69"/>
      <c r="F18" s="70">
        <f>AVERAGE(F8:F16)</f>
        <v>1.5149666666666668</v>
      </c>
      <c r="G18" s="69"/>
      <c r="H18" s="70">
        <f>AVERAGE(H8:H16)</f>
        <v>1.4180999999999999</v>
      </c>
      <c r="I18" s="69"/>
      <c r="J18" s="70">
        <f>AVERAGE(J8:J16)</f>
        <v>6.1455777777777776</v>
      </c>
      <c r="K18" s="69"/>
      <c r="L18" s="70">
        <f>AVERAGE(L8:L16)</f>
        <v>16.846255555555555</v>
      </c>
      <c r="M18" s="69"/>
      <c r="N18" s="70">
        <f>AVERAGE(N8:N16)</f>
        <v>13.644874999999999</v>
      </c>
      <c r="O18" s="69"/>
      <c r="P18" s="70">
        <f>AVERAGE(P8:P16)</f>
        <v>9.7915799999999997</v>
      </c>
      <c r="Q18" s="69"/>
      <c r="R18" s="70">
        <f>AVERAGE(R8:R16)</f>
        <v>11.308844444444443</v>
      </c>
      <c r="S18" s="71"/>
    </row>
    <row r="19" spans="1:19" x14ac:dyDescent="0.3">
      <c r="A19" s="68" t="s">
        <v>28</v>
      </c>
      <c r="B19" s="69"/>
      <c r="C19" s="69"/>
      <c r="D19" s="70">
        <f>MIN(D8:D16)</f>
        <v>1.8263</v>
      </c>
      <c r="E19" s="69"/>
      <c r="F19" s="70">
        <f>MIN(F8:F16)</f>
        <v>-4.6978999999999997</v>
      </c>
      <c r="G19" s="69"/>
      <c r="H19" s="70">
        <f>MIN(H8:H16)</f>
        <v>-3.7519</v>
      </c>
      <c r="I19" s="69"/>
      <c r="J19" s="70">
        <f>MIN(J8:J16)</f>
        <v>3.2523</v>
      </c>
      <c r="K19" s="69"/>
      <c r="L19" s="70">
        <f>MIN(L8:L16)</f>
        <v>9.4535999999999998</v>
      </c>
      <c r="M19" s="69"/>
      <c r="N19" s="70">
        <f>MIN(N8:N16)</f>
        <v>10.159700000000001</v>
      </c>
      <c r="O19" s="69"/>
      <c r="P19" s="70">
        <f>MIN(P8:P16)</f>
        <v>8.4062000000000001</v>
      </c>
      <c r="Q19" s="69"/>
      <c r="R19" s="70">
        <f>MIN(R8:R16)</f>
        <v>3.7235999999999998</v>
      </c>
      <c r="S19" s="71"/>
    </row>
    <row r="20" spans="1:19" ht="15" thickBot="1" x14ac:dyDescent="0.35">
      <c r="A20" s="72" t="s">
        <v>29</v>
      </c>
      <c r="B20" s="73"/>
      <c r="C20" s="73"/>
      <c r="D20" s="74">
        <f>MAX(D8:D16)</f>
        <v>4.9465000000000003</v>
      </c>
      <c r="E20" s="73"/>
      <c r="F20" s="74">
        <f>MAX(F8:F16)</f>
        <v>5.1894</v>
      </c>
      <c r="G20" s="73"/>
      <c r="H20" s="74">
        <f>MAX(H8:H16)</f>
        <v>6.1474000000000002</v>
      </c>
      <c r="I20" s="73"/>
      <c r="J20" s="74">
        <f>MAX(J8:J16)</f>
        <v>13.427</v>
      </c>
      <c r="K20" s="73"/>
      <c r="L20" s="74">
        <f>MAX(L8:L16)</f>
        <v>31.145499999999998</v>
      </c>
      <c r="M20" s="73"/>
      <c r="N20" s="74">
        <f>MAX(N8:N16)</f>
        <v>17.038399999999999</v>
      </c>
      <c r="O20" s="73"/>
      <c r="P20" s="74">
        <f>MAX(P8:P16)</f>
        <v>11.229100000000001</v>
      </c>
      <c r="Q20" s="73"/>
      <c r="R20" s="74">
        <f>MAX(R8:R16)</f>
        <v>14.206300000000001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44777</v>
      </c>
      <c r="C8" s="60">
        <f>VLOOKUP($A8,'Return Data'!$B$7:$R$2292,4,0)</f>
        <v>73.099999999999994</v>
      </c>
      <c r="D8" s="60">
        <f>VLOOKUP($A8,'Return Data'!$B$7:$R$2292,10,0)</f>
        <v>2.8563000000000001</v>
      </c>
      <c r="E8" s="61">
        <f t="shared" ref="E8:E16" si="0">RANK(D8,D$8:D$16,0)</f>
        <v>6</v>
      </c>
      <c r="F8" s="60">
        <f>VLOOKUP($A8,'Return Data'!$B$7:$R$2292,11,0)</f>
        <v>9.5899999999999999E-2</v>
      </c>
      <c r="G8" s="61">
        <f t="shared" ref="G8:G16" si="1">RANK(F8,F$8:F$16,0)</f>
        <v>8</v>
      </c>
      <c r="H8" s="60">
        <f>VLOOKUP($A8,'Return Data'!$B$7:$R$2292,12,0)</f>
        <v>-1.1494</v>
      </c>
      <c r="I8" s="61">
        <f t="shared" ref="I8:I16" si="2">RANK(H8,H$8:H$16,0)</f>
        <v>7</v>
      </c>
      <c r="J8" s="60">
        <f>VLOOKUP($A8,'Return Data'!$B$7:$R$2292,13,0)</f>
        <v>2.1663000000000001</v>
      </c>
      <c r="K8" s="61">
        <f t="shared" ref="K8:K16" si="3">RANK(J8,J$8:J$16,0)</f>
        <v>7</v>
      </c>
      <c r="L8" s="60">
        <f>VLOOKUP($A8,'Return Data'!$B$7:$R$2292,17,0)</f>
        <v>15.6442</v>
      </c>
      <c r="M8" s="61">
        <f t="shared" ref="M8:M16" si="4">RANK(L8,L$8:L$16,0)</f>
        <v>4</v>
      </c>
      <c r="N8" s="60">
        <f>VLOOKUP($A8,'Return Data'!$B$7:$R$2292,14,0)</f>
        <v>12.0808</v>
      </c>
      <c r="O8" s="61">
        <f>RANK(N8,N$8:N$16,0)</f>
        <v>5</v>
      </c>
      <c r="P8" s="60">
        <f>VLOOKUP($A8,'Return Data'!$B$7:$R$2292,15,0)</f>
        <v>8.0260999999999996</v>
      </c>
      <c r="Q8" s="61">
        <f>RANK(P8,P$8:P$16,0)</f>
        <v>3</v>
      </c>
      <c r="R8" s="60">
        <f>VLOOKUP($A8,'Return Data'!$B$7:$R$2292,16,0)</f>
        <v>9.3345000000000002</v>
      </c>
      <c r="S8" s="62">
        <f t="shared" ref="S8:S16" si="5">RANK(R8,R$8:R$16,0)</f>
        <v>7</v>
      </c>
    </row>
    <row r="9" spans="1:20" x14ac:dyDescent="0.3">
      <c r="A9" s="58" t="s">
        <v>538</v>
      </c>
      <c r="B9" s="59">
        <f>VLOOKUP($A9,'Return Data'!$B$7:$R$2292,3,0)</f>
        <v>44777</v>
      </c>
      <c r="C9" s="60">
        <f>VLOOKUP($A9,'Return Data'!$B$7:$R$2292,4,0)</f>
        <v>300.30700000000002</v>
      </c>
      <c r="D9" s="60">
        <f>VLOOKUP($A9,'Return Data'!$B$7:$R$2292,10,0)</f>
        <v>4.7580999999999998</v>
      </c>
      <c r="E9" s="61">
        <f t="shared" si="0"/>
        <v>1</v>
      </c>
      <c r="F9" s="60">
        <f>VLOOKUP($A9,'Return Data'!$B$7:$R$2292,11,0)</f>
        <v>4.8392999999999997</v>
      </c>
      <c r="G9" s="61">
        <f t="shared" si="1"/>
        <v>1</v>
      </c>
      <c r="H9" s="60">
        <f>VLOOKUP($A9,'Return Data'!$B$7:$R$2292,12,0)</f>
        <v>5.6295999999999999</v>
      </c>
      <c r="I9" s="61">
        <f t="shared" si="2"/>
        <v>1</v>
      </c>
      <c r="J9" s="60">
        <f>VLOOKUP($A9,'Return Data'!$B$7:$R$2292,13,0)</f>
        <v>12.706300000000001</v>
      </c>
      <c r="K9" s="61">
        <f t="shared" si="3"/>
        <v>1</v>
      </c>
      <c r="L9" s="60">
        <f>VLOOKUP($A9,'Return Data'!$B$7:$R$2292,17,0)</f>
        <v>30.348700000000001</v>
      </c>
      <c r="M9" s="61">
        <f t="shared" si="4"/>
        <v>1</v>
      </c>
      <c r="N9" s="60">
        <f>VLOOKUP($A9,'Return Data'!$B$7:$R$2292,14,0)</f>
        <v>16.326599999999999</v>
      </c>
      <c r="O9" s="61">
        <f>RANK(N9,N$8:N$16,0)</f>
        <v>1</v>
      </c>
      <c r="P9" s="60">
        <f>VLOOKUP($A9,'Return Data'!$B$7:$R$2292,15,0)</f>
        <v>11.4404</v>
      </c>
      <c r="Q9" s="61">
        <f>RANK(P9,P$8:P$16,0)</f>
        <v>1</v>
      </c>
      <c r="R9" s="60">
        <f>VLOOKUP($A9,'Return Data'!$B$7:$R$2292,16,0)</f>
        <v>16.798999999999999</v>
      </c>
      <c r="S9" s="62">
        <f t="shared" si="5"/>
        <v>1</v>
      </c>
    </row>
    <row r="10" spans="1:20" x14ac:dyDescent="0.3">
      <c r="A10" s="58" t="s">
        <v>540</v>
      </c>
      <c r="B10" s="59">
        <f>VLOOKUP($A10,'Return Data'!$B$7:$R$2292,3,0)</f>
        <v>44777</v>
      </c>
      <c r="C10" s="60">
        <f>VLOOKUP($A10,'Return Data'!$B$7:$R$2292,4,0)</f>
        <v>50.98</v>
      </c>
      <c r="D10" s="60">
        <f>VLOOKUP($A10,'Return Data'!$B$7:$R$2292,10,0)</f>
        <v>3.8077999999999999</v>
      </c>
      <c r="E10" s="61">
        <f t="shared" si="0"/>
        <v>3</v>
      </c>
      <c r="F10" s="60">
        <f>VLOOKUP($A10,'Return Data'!$B$7:$R$2292,11,0)</f>
        <v>2.9275000000000002</v>
      </c>
      <c r="G10" s="61">
        <f t="shared" si="1"/>
        <v>2</v>
      </c>
      <c r="H10" s="60">
        <f>VLOOKUP($A10,'Return Data'!$B$7:$R$2292,12,0)</f>
        <v>3.1566000000000001</v>
      </c>
      <c r="I10" s="61">
        <f t="shared" si="2"/>
        <v>2</v>
      </c>
      <c r="J10" s="60">
        <f>VLOOKUP($A10,'Return Data'!$B$7:$R$2292,13,0)</f>
        <v>7.9855999999999998</v>
      </c>
      <c r="K10" s="61">
        <f t="shared" si="3"/>
        <v>2</v>
      </c>
      <c r="L10" s="60">
        <f>VLOOKUP($A10,'Return Data'!$B$7:$R$2292,17,0)</f>
        <v>17.270499999999998</v>
      </c>
      <c r="M10" s="61">
        <f t="shared" si="4"/>
        <v>2</v>
      </c>
      <c r="N10" s="60">
        <f>VLOOKUP($A10,'Return Data'!$B$7:$R$2292,14,0)</f>
        <v>13.2418</v>
      </c>
      <c r="O10" s="61">
        <f>RANK(N10,N$8:N$16,0)</f>
        <v>2</v>
      </c>
      <c r="P10" s="60">
        <f>VLOOKUP($A10,'Return Data'!$B$7:$R$2292,15,0)</f>
        <v>9.8177000000000003</v>
      </c>
      <c r="Q10" s="61">
        <f>RANK(P10,P$8:P$16,0)</f>
        <v>2</v>
      </c>
      <c r="R10" s="60">
        <f>VLOOKUP($A10,'Return Data'!$B$7:$R$2292,16,0)</f>
        <v>11.001899999999999</v>
      </c>
      <c r="S10" s="62">
        <f t="shared" si="5"/>
        <v>4</v>
      </c>
    </row>
    <row r="11" spans="1:20" x14ac:dyDescent="0.3">
      <c r="A11" s="58" t="s">
        <v>543</v>
      </c>
      <c r="B11" s="59">
        <f>VLOOKUP($A11,'Return Data'!$B$7:$R$2292,3,0)</f>
        <v>44777</v>
      </c>
      <c r="C11" s="60">
        <f>VLOOKUP($A11,'Return Data'!$B$7:$R$2292,4,0)</f>
        <v>10.3985</v>
      </c>
      <c r="D11" s="60">
        <f>VLOOKUP($A11,'Return Data'!$B$7:$R$2292,10,0)</f>
        <v>1.3093999999999999</v>
      </c>
      <c r="E11" s="61">
        <f t="shared" si="0"/>
        <v>9</v>
      </c>
      <c r="F11" s="60">
        <f>VLOOKUP($A11,'Return Data'!$B$7:$R$2292,11,0)</f>
        <v>-5.6680000000000001</v>
      </c>
      <c r="G11" s="61">
        <f t="shared" si="1"/>
        <v>9</v>
      </c>
      <c r="H11" s="60">
        <f>VLOOKUP($A11,'Return Data'!$B$7:$R$2292,12,0)</f>
        <v>-5.258</v>
      </c>
      <c r="I11" s="61">
        <f t="shared" si="2"/>
        <v>9</v>
      </c>
      <c r="J11" s="60">
        <f>VLOOKUP($A11,'Return Data'!$B$7:$R$2292,13,0)</f>
        <v>1.0956999999999999</v>
      </c>
      <c r="K11" s="61">
        <f t="shared" si="3"/>
        <v>9</v>
      </c>
      <c r="L11" s="60">
        <f>VLOOKUP($A11,'Return Data'!$B$7:$R$2292,17,0)</f>
        <v>9.8117000000000001</v>
      </c>
      <c r="M11" s="61">
        <f t="shared" si="4"/>
        <v>8</v>
      </c>
      <c r="N11" s="60"/>
      <c r="O11" s="61"/>
      <c r="P11" s="60"/>
      <c r="Q11" s="61"/>
      <c r="R11" s="60">
        <f>VLOOKUP($A11,'Return Data'!$B$7:$R$2292,16,0)</f>
        <v>1.5175000000000001</v>
      </c>
      <c r="S11" s="62">
        <f t="shared" si="5"/>
        <v>9</v>
      </c>
    </row>
    <row r="12" spans="1:20" x14ac:dyDescent="0.3">
      <c r="A12" s="58" t="s">
        <v>545</v>
      </c>
      <c r="B12" s="59">
        <f>VLOOKUP($A12,'Return Data'!$B$7:$R$2292,3,0)</f>
        <v>44777</v>
      </c>
      <c r="C12" s="60">
        <f>VLOOKUP($A12,'Return Data'!$B$7:$R$2292,4,0)</f>
        <v>14.571999999999999</v>
      </c>
      <c r="D12" s="60">
        <f>VLOOKUP($A12,'Return Data'!$B$7:$R$2292,10,0)</f>
        <v>3.4502000000000002</v>
      </c>
      <c r="E12" s="61">
        <f t="shared" si="0"/>
        <v>4</v>
      </c>
      <c r="F12" s="60">
        <f>VLOOKUP($A12,'Return Data'!$B$7:$R$2292,11,0)</f>
        <v>1.0750999999999999</v>
      </c>
      <c r="G12" s="61">
        <f t="shared" si="1"/>
        <v>5</v>
      </c>
      <c r="H12" s="60">
        <f>VLOOKUP($A12,'Return Data'!$B$7:$R$2292,12,0)</f>
        <v>0.67010000000000003</v>
      </c>
      <c r="I12" s="61">
        <f t="shared" si="2"/>
        <v>5</v>
      </c>
      <c r="J12" s="60">
        <f>VLOOKUP($A12,'Return Data'!$B$7:$R$2292,13,0)</f>
        <v>4.1974</v>
      </c>
      <c r="K12" s="61">
        <f t="shared" si="3"/>
        <v>4</v>
      </c>
      <c r="L12" s="60">
        <f>VLOOKUP($A12,'Return Data'!$B$7:$R$2292,17,0)</f>
        <v>12.827199999999999</v>
      </c>
      <c r="M12" s="61">
        <f t="shared" si="4"/>
        <v>6</v>
      </c>
      <c r="N12" s="60">
        <f>VLOOKUP($A12,'Return Data'!$B$7:$R$2292,14,0)</f>
        <v>11.726100000000001</v>
      </c>
      <c r="O12" s="61">
        <f t="shared" ref="O12:O15" si="6">RANK(N12,N$8:N$16,0)</f>
        <v>6</v>
      </c>
      <c r="P12" s="60"/>
      <c r="Q12" s="61"/>
      <c r="R12" s="60">
        <f>VLOOKUP($A12,'Return Data'!$B$7:$R$2292,16,0)</f>
        <v>9.8559999999999999</v>
      </c>
      <c r="S12" s="62">
        <f t="shared" si="5"/>
        <v>6</v>
      </c>
    </row>
    <row r="13" spans="1:20" x14ac:dyDescent="0.3">
      <c r="A13" s="58" t="s">
        <v>547</v>
      </c>
      <c r="B13" s="59">
        <f>VLOOKUP($A13,'Return Data'!$B$7:$R$2292,3,0)</f>
        <v>44777</v>
      </c>
      <c r="C13" s="60">
        <f>VLOOKUP($A13,'Return Data'!$B$7:$R$2292,4,0)</f>
        <v>30.899000000000001</v>
      </c>
      <c r="D13" s="60">
        <f>VLOOKUP($A13,'Return Data'!$B$7:$R$2292,10,0)</f>
        <v>1.9399</v>
      </c>
      <c r="E13" s="61">
        <f t="shared" si="0"/>
        <v>8</v>
      </c>
      <c r="F13" s="60">
        <f>VLOOKUP($A13,'Return Data'!$B$7:$R$2292,11,0)</f>
        <v>0.23680000000000001</v>
      </c>
      <c r="G13" s="61">
        <f t="shared" si="1"/>
        <v>7</v>
      </c>
      <c r="H13" s="60">
        <f>VLOOKUP($A13,'Return Data'!$B$7:$R$2292,12,0)</f>
        <v>-1.3819999999999999</v>
      </c>
      <c r="I13" s="61">
        <f t="shared" si="2"/>
        <v>8</v>
      </c>
      <c r="J13" s="60">
        <f>VLOOKUP($A13,'Return Data'!$B$7:$R$2292,13,0)</f>
        <v>1.8357000000000001</v>
      </c>
      <c r="K13" s="61">
        <f t="shared" si="3"/>
        <v>8</v>
      </c>
      <c r="L13" s="60">
        <f>VLOOKUP($A13,'Return Data'!$B$7:$R$2292,17,0)</f>
        <v>7.9794</v>
      </c>
      <c r="M13" s="61">
        <f t="shared" si="4"/>
        <v>9</v>
      </c>
      <c r="N13" s="60">
        <f>VLOOKUP($A13,'Return Data'!$B$7:$R$2292,14,0)</f>
        <v>8.7155000000000005</v>
      </c>
      <c r="O13" s="61">
        <f t="shared" si="6"/>
        <v>8</v>
      </c>
      <c r="P13" s="60">
        <f>VLOOKUP($A13,'Return Data'!$B$7:$R$2292,15,0)</f>
        <v>7.0715000000000003</v>
      </c>
      <c r="Q13" s="61">
        <f>RANK(P13,P$8:P$16,0)</f>
        <v>5</v>
      </c>
      <c r="R13" s="60">
        <f>VLOOKUP($A13,'Return Data'!$B$7:$R$2292,16,0)</f>
        <v>10.3111</v>
      </c>
      <c r="S13" s="62">
        <f t="shared" si="5"/>
        <v>5</v>
      </c>
    </row>
    <row r="14" spans="1:20" x14ac:dyDescent="0.3">
      <c r="A14" s="58" t="s">
        <v>548</v>
      </c>
      <c r="B14" s="59">
        <f>VLOOKUP($A14,'Return Data'!$B$7:$R$2292,3,0)</f>
        <v>44777</v>
      </c>
      <c r="C14" s="60">
        <f>VLOOKUP($A14,'Return Data'!$B$7:$R$2292,4,0)</f>
        <v>123.6784</v>
      </c>
      <c r="D14" s="60">
        <f>VLOOKUP($A14,'Return Data'!$B$7:$R$2292,10,0)</f>
        <v>4.3235999999999999</v>
      </c>
      <c r="E14" s="61">
        <f t="shared" si="0"/>
        <v>2</v>
      </c>
      <c r="F14" s="60">
        <f>VLOOKUP($A14,'Return Data'!$B$7:$R$2292,11,0)</f>
        <v>1.764</v>
      </c>
      <c r="G14" s="61">
        <f t="shared" si="1"/>
        <v>3</v>
      </c>
      <c r="H14" s="60">
        <f>VLOOKUP($A14,'Return Data'!$B$7:$R$2292,12,0)</f>
        <v>0.90780000000000005</v>
      </c>
      <c r="I14" s="61">
        <f t="shared" si="2"/>
        <v>4</v>
      </c>
      <c r="J14" s="60">
        <f>VLOOKUP($A14,'Return Data'!$B$7:$R$2292,13,0)</f>
        <v>3.7320000000000002</v>
      </c>
      <c r="K14" s="61">
        <f t="shared" si="3"/>
        <v>5</v>
      </c>
      <c r="L14" s="60">
        <f>VLOOKUP($A14,'Return Data'!$B$7:$R$2292,17,0)</f>
        <v>16.370999999999999</v>
      </c>
      <c r="M14" s="61">
        <f t="shared" si="4"/>
        <v>3</v>
      </c>
      <c r="N14" s="60">
        <f>VLOOKUP($A14,'Return Data'!$B$7:$R$2292,14,0)</f>
        <v>11.4833</v>
      </c>
      <c r="O14" s="61">
        <f t="shared" si="6"/>
        <v>7</v>
      </c>
      <c r="P14" s="60">
        <f>VLOOKUP($A14,'Return Data'!$B$7:$R$2292,15,0)</f>
        <v>8.0001999999999995</v>
      </c>
      <c r="Q14" s="61">
        <f>RANK(P14,P$8:P$16,0)</f>
        <v>4</v>
      </c>
      <c r="R14" s="60">
        <f>VLOOKUP($A14,'Return Data'!$B$7:$R$2292,16,0)</f>
        <v>15.2422</v>
      </c>
      <c r="S14" s="62">
        <f t="shared" si="5"/>
        <v>2</v>
      </c>
    </row>
    <row r="15" spans="1:20" x14ac:dyDescent="0.3">
      <c r="A15" s="58" t="s">
        <v>551</v>
      </c>
      <c r="B15" s="59">
        <f>VLOOKUP($A15,'Return Data'!$B$7:$R$2292,3,0)</f>
        <v>44777</v>
      </c>
      <c r="C15" s="60">
        <f>VLOOKUP($A15,'Return Data'!$B$7:$R$2292,4,0)</f>
        <v>14.834</v>
      </c>
      <c r="D15" s="60">
        <f>VLOOKUP($A15,'Return Data'!$B$7:$R$2292,10,0)</f>
        <v>2.7875999999999999</v>
      </c>
      <c r="E15" s="61">
        <f t="shared" si="0"/>
        <v>7</v>
      </c>
      <c r="F15" s="60">
        <f>VLOOKUP($A15,'Return Data'!$B$7:$R$2292,11,0)</f>
        <v>1.3936999999999999</v>
      </c>
      <c r="G15" s="61">
        <f t="shared" si="1"/>
        <v>4</v>
      </c>
      <c r="H15" s="60">
        <f>VLOOKUP($A15,'Return Data'!$B$7:$R$2292,12,0)</f>
        <v>1.5672999999999999</v>
      </c>
      <c r="I15" s="61">
        <f t="shared" si="2"/>
        <v>3</v>
      </c>
      <c r="J15" s="60">
        <f>VLOOKUP($A15,'Return Data'!$B$7:$R$2292,13,0)</f>
        <v>5.7766000000000002</v>
      </c>
      <c r="K15" s="61">
        <f t="shared" si="3"/>
        <v>3</v>
      </c>
      <c r="L15" s="60">
        <f>VLOOKUP($A15,'Return Data'!$B$7:$R$2292,17,0)</f>
        <v>15.5677</v>
      </c>
      <c r="M15" s="61">
        <f t="shared" si="4"/>
        <v>5</v>
      </c>
      <c r="N15" s="60">
        <f>VLOOKUP($A15,'Return Data'!$B$7:$R$2292,14,0)</f>
        <v>13.1187</v>
      </c>
      <c r="O15" s="61">
        <f t="shared" si="6"/>
        <v>3</v>
      </c>
      <c r="P15" s="60"/>
      <c r="Q15" s="61"/>
      <c r="R15" s="60">
        <f>VLOOKUP($A15,'Return Data'!$B$7:$R$2292,16,0)</f>
        <v>11.8622</v>
      </c>
      <c r="S15" s="62">
        <f t="shared" si="5"/>
        <v>3</v>
      </c>
    </row>
    <row r="16" spans="1:20" x14ac:dyDescent="0.3">
      <c r="A16" s="58" t="s">
        <v>553</v>
      </c>
      <c r="B16" s="59">
        <f>VLOOKUP($A16,'Return Data'!$B$7:$R$2292,3,0)</f>
        <v>44777</v>
      </c>
      <c r="C16" s="60">
        <f>VLOOKUP($A16,'Return Data'!$B$7:$R$2292,4,0)</f>
        <v>15.07</v>
      </c>
      <c r="D16" s="60">
        <f>VLOOKUP($A16,'Return Data'!$B$7:$R$2292,10,0)</f>
        <v>3.0779999999999998</v>
      </c>
      <c r="E16" s="61">
        <f t="shared" si="0"/>
        <v>5</v>
      </c>
      <c r="F16" s="60">
        <f>VLOOKUP($A16,'Return Data'!$B$7:$R$2292,11,0)</f>
        <v>1.0730999999999999</v>
      </c>
      <c r="G16" s="61">
        <f t="shared" si="1"/>
        <v>6</v>
      </c>
      <c r="H16" s="60">
        <f>VLOOKUP($A16,'Return Data'!$B$7:$R$2292,12,0)</f>
        <v>-0.26469999999999999</v>
      </c>
      <c r="I16" s="61">
        <f t="shared" si="2"/>
        <v>6</v>
      </c>
      <c r="J16" s="60">
        <f>VLOOKUP($A16,'Return Data'!$B$7:$R$2292,13,0)</f>
        <v>3.4317000000000002</v>
      </c>
      <c r="K16" s="61">
        <f t="shared" si="3"/>
        <v>6</v>
      </c>
      <c r="L16" s="60">
        <f>VLOOKUP($A16,'Return Data'!$B$7:$R$2292,17,0)</f>
        <v>12.628500000000001</v>
      </c>
      <c r="M16" s="61">
        <f t="shared" si="4"/>
        <v>7</v>
      </c>
      <c r="N16" s="60">
        <f>VLOOKUP($A16,'Return Data'!$B$7:$R$2292,14,0)</f>
        <v>12.337400000000001</v>
      </c>
      <c r="O16" s="61">
        <f>RANK(N16,N$8:N$16,0)</f>
        <v>4</v>
      </c>
      <c r="P16" s="60"/>
      <c r="Q16" s="61"/>
      <c r="R16" s="60">
        <f>VLOOKUP($A16,'Return Data'!$B$7:$R$2292,16,0)</f>
        <v>9.3252000000000006</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3.1456555555555554</v>
      </c>
      <c r="E18" s="69"/>
      <c r="F18" s="70">
        <f>AVERAGE(F8:F16)</f>
        <v>0.85971111111111109</v>
      </c>
      <c r="G18" s="69"/>
      <c r="H18" s="70">
        <f>AVERAGE(H8:H16)</f>
        <v>0.43081111111111114</v>
      </c>
      <c r="I18" s="69"/>
      <c r="J18" s="70">
        <f>AVERAGE(J8:J16)</f>
        <v>4.7697000000000003</v>
      </c>
      <c r="K18" s="69"/>
      <c r="L18" s="70">
        <f>AVERAGE(L8:L16)</f>
        <v>15.383211111111109</v>
      </c>
      <c r="M18" s="69"/>
      <c r="N18" s="70">
        <f>AVERAGE(N8:N16)</f>
        <v>12.378775000000001</v>
      </c>
      <c r="O18" s="69"/>
      <c r="P18" s="70">
        <f>AVERAGE(P8:P16)</f>
        <v>8.871179999999999</v>
      </c>
      <c r="Q18" s="69"/>
      <c r="R18" s="70">
        <f>AVERAGE(R8:R16)</f>
        <v>10.583288888888887</v>
      </c>
      <c r="S18" s="71"/>
    </row>
    <row r="19" spans="1:19" x14ac:dyDescent="0.3">
      <c r="A19" s="68" t="s">
        <v>28</v>
      </c>
      <c r="B19" s="69"/>
      <c r="C19" s="69"/>
      <c r="D19" s="70">
        <f>MIN(D8:D16)</f>
        <v>1.3093999999999999</v>
      </c>
      <c r="E19" s="69"/>
      <c r="F19" s="70">
        <f>MIN(F8:F16)</f>
        <v>-5.6680000000000001</v>
      </c>
      <c r="G19" s="69"/>
      <c r="H19" s="70">
        <f>MIN(H8:H16)</f>
        <v>-5.258</v>
      </c>
      <c r="I19" s="69"/>
      <c r="J19" s="70">
        <f>MIN(J8:J16)</f>
        <v>1.0956999999999999</v>
      </c>
      <c r="K19" s="69"/>
      <c r="L19" s="70">
        <f>MIN(L8:L16)</f>
        <v>7.9794</v>
      </c>
      <c r="M19" s="69"/>
      <c r="N19" s="70">
        <f>MIN(N8:N16)</f>
        <v>8.7155000000000005</v>
      </c>
      <c r="O19" s="69"/>
      <c r="P19" s="70">
        <f>MIN(P8:P16)</f>
        <v>7.0715000000000003</v>
      </c>
      <c r="Q19" s="69"/>
      <c r="R19" s="70">
        <f>MIN(R8:R16)</f>
        <v>1.5175000000000001</v>
      </c>
      <c r="S19" s="71"/>
    </row>
    <row r="20" spans="1:19" ht="15" thickBot="1" x14ac:dyDescent="0.35">
      <c r="A20" s="72" t="s">
        <v>29</v>
      </c>
      <c r="B20" s="73"/>
      <c r="C20" s="73"/>
      <c r="D20" s="74">
        <f>MAX(D8:D16)</f>
        <v>4.7580999999999998</v>
      </c>
      <c r="E20" s="73"/>
      <c r="F20" s="74">
        <f>MAX(F8:F16)</f>
        <v>4.8392999999999997</v>
      </c>
      <c r="G20" s="73"/>
      <c r="H20" s="74">
        <f>MAX(H8:H16)</f>
        <v>5.6295999999999999</v>
      </c>
      <c r="I20" s="73"/>
      <c r="J20" s="74">
        <f>MAX(J8:J16)</f>
        <v>12.706300000000001</v>
      </c>
      <c r="K20" s="73"/>
      <c r="L20" s="74">
        <f>MAX(L8:L16)</f>
        <v>30.348700000000001</v>
      </c>
      <c r="M20" s="73"/>
      <c r="N20" s="74">
        <f>MAX(N8:N16)</f>
        <v>16.326599999999999</v>
      </c>
      <c r="O20" s="73"/>
      <c r="P20" s="74">
        <f>MAX(P8:P16)</f>
        <v>11.4404</v>
      </c>
      <c r="Q20" s="73"/>
      <c r="R20" s="74">
        <f>MAX(R8:R16)</f>
        <v>16.798999999999999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2022-08-05T05:46:13Z</dcterms:modified>
</cp:coreProperties>
</file>