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EDB9CD2-8A26-4F39-B3B6-0E1EA70712ED}"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workbook>
</file>

<file path=xl/calcChain.xml><?xml version="1.0" encoding="utf-8"?>
<calcChain xmlns="http://schemas.openxmlformats.org/spreadsheetml/2006/main">
  <c r="N9" i="9" l="1"/>
  <c r="J8" i="9"/>
  <c r="N9" i="11"/>
  <c r="J8" i="11"/>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O9" i="11" s="1"/>
  <c r="L10" i="11"/>
  <c r="J10" i="11"/>
  <c r="H10" i="11"/>
  <c r="F10" i="11"/>
  <c r="D10" i="11"/>
  <c r="C10" i="11"/>
  <c r="B10" i="11"/>
  <c r="P9" i="11"/>
  <c r="L9" i="11"/>
  <c r="J9" i="11"/>
  <c r="K8" i="11" s="1"/>
  <c r="H9" i="11"/>
  <c r="F9" i="11"/>
  <c r="D9" i="11"/>
  <c r="C9" i="11"/>
  <c r="B9" i="11"/>
  <c r="P8" i="11"/>
  <c r="F8" i="11"/>
  <c r="D8" i="11"/>
  <c r="C8" i="11"/>
  <c r="B8" i="11"/>
  <c r="P10" i="9"/>
  <c r="N10" i="9"/>
  <c r="O9" i="9" s="1"/>
  <c r="L10" i="9"/>
  <c r="J10" i="9"/>
  <c r="H10" i="9"/>
  <c r="F10" i="9"/>
  <c r="D10" i="9"/>
  <c r="C10" i="9"/>
  <c r="B10" i="9"/>
  <c r="P9" i="9"/>
  <c r="L9" i="9"/>
  <c r="J9" i="9"/>
  <c r="K8" i="9" s="1"/>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<sst xmlns="http://schemas.openxmlformats.org/spreadsheetml/2006/main" count="9566" uniqueCount="1703">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</sst>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44071</v>
      </c>
      <c r="C8" s="65">
        <f>VLOOKUP($A8,'Return Data'!$B$7:$R$1700,4,0)</f>
        <v>787.5</v>
      </c>
      <c r="D8" s="65">
        <f>VLOOKUP($A8,'Return Data'!$B$7:$R$1700,10,0)</f>
        <v>18.986499999999999</v>
      </c>
      <c r="E8" s="66">
        <f t="shared" ref="E8:E40" si="0">RANK(D8,D$8:D$40,0)</f>
        <v>9</v>
      </c>
      <c r="F8" s="65">
        <f>VLOOKUP($A8,'Return Data'!$B$7:$R$1700,11,0)</f>
        <v>2.2235999999999998</v>
      </c>
      <c r="G8" s="66">
        <f t="shared" ref="G8:G40" si="1">RANK(F8,F$8:F$40,0)</f>
        <v>21</v>
      </c>
      <c r="H8" s="65">
        <f>VLOOKUP($A8,'Return Data'!$B$7:$R$1700,12,0)</f>
        <v>-4.0757000000000003</v>
      </c>
      <c r="I8" s="66">
        <f t="shared" ref="I8:I40" si="2">RANK(H8,H$8:H$40,0)</f>
        <v>32</v>
      </c>
      <c r="J8" s="65">
        <f>VLOOKUP($A8,'Return Data'!$B$7:$R$1700,13,0)</f>
        <v>2.3325</v>
      </c>
      <c r="K8" s="66">
        <f t="shared" ref="K8:K28" si="3">RANK(J8,J$8:J$40,0)</f>
        <v>31</v>
      </c>
      <c r="L8" s="65">
        <f>VLOOKUP($A8,'Return Data'!$B$7:$R$1700,17,0)</f>
        <v>-2.5470000000000002</v>
      </c>
      <c r="M8" s="66">
        <f>RANK(L8,L$8:L$40,0)</f>
        <v>26</v>
      </c>
      <c r="N8" s="65">
        <f>VLOOKUP($A8,'Return Data'!$B$7:$R$1700,14,0)</f>
        <v>0.9446</v>
      </c>
      <c r="O8" s="66">
        <f>RANK(N8,N$8:N$40,0)</f>
        <v>25</v>
      </c>
      <c r="P8" s="65">
        <f>VLOOKUP($A8,'Return Data'!$B$7:$R$1700,15,0)</f>
        <v>6.8592000000000004</v>
      </c>
      <c r="Q8" s="66">
        <f>RANK(P8,P$8:P$40,0)</f>
        <v>15</v>
      </c>
      <c r="R8" s="65">
        <f>VLOOKUP($A8,'Return Data'!$B$7:$R$1700,16,0)</f>
        <v>11.2117</v>
      </c>
      <c r="S8" s="67">
        <f t="shared" ref="S8:S40" si="4">RANK(R8,R$8:R$40,0)</f>
        <v>12</v>
      </c>
    </row>
    <row r="9" spans="1:20" x14ac:dyDescent="0.3">
      <c r="A9" s="63" t="s">
        <v>483</v>
      </c>
      <c r="B9" s="64">
        <f>VLOOKUP($A9,'Return Data'!$B$7:$R$1700,3,0)</f>
        <v>44071</v>
      </c>
      <c r="C9" s="65">
        <f>VLOOKUP($A9,'Return Data'!$B$7:$R$1700,4,0)</f>
        <v>11.45</v>
      </c>
      <c r="D9" s="65">
        <f>VLOOKUP($A9,'Return Data'!$B$7:$R$1700,10,0)</f>
        <v>17.075700000000001</v>
      </c>
      <c r="E9" s="66">
        <f t="shared" si="0"/>
        <v>18</v>
      </c>
      <c r="F9" s="65">
        <f>VLOOKUP($A9,'Return Data'!$B$7:$R$1700,11,0)</f>
        <v>2.0499000000000001</v>
      </c>
      <c r="G9" s="66">
        <f t="shared" si="1"/>
        <v>23</v>
      </c>
      <c r="H9" s="65">
        <f>VLOOKUP($A9,'Return Data'!$B$7:$R$1700,12,0)</f>
        <v>0</v>
      </c>
      <c r="I9" s="66">
        <f t="shared" si="2"/>
        <v>18</v>
      </c>
      <c r="J9" s="65">
        <f>VLOOKUP($A9,'Return Data'!$B$7:$R$1700,13,0)</f>
        <v>9.7795000000000005</v>
      </c>
      <c r="K9" s="66">
        <f t="shared" si="3"/>
        <v>11</v>
      </c>
      <c r="L9" s="65"/>
      <c r="M9" s="66"/>
      <c r="N9" s="65"/>
      <c r="O9" s="66"/>
      <c r="P9" s="65"/>
      <c r="Q9" s="66"/>
      <c r="R9" s="65">
        <f>VLOOKUP($A9,'Return Data'!$B$7:$R$1700,16,0)</f>
        <v>6.8117000000000001</v>
      </c>
      <c r="S9" s="67">
        <f t="shared" si="4"/>
        <v>28</v>
      </c>
    </row>
    <row r="10" spans="1:20" x14ac:dyDescent="0.3">
      <c r="A10" s="63" t="s">
        <v>486</v>
      </c>
      <c r="B10" s="64">
        <f>VLOOKUP($A10,'Return Data'!$B$7:$R$1700,3,0)</f>
        <v>44071</v>
      </c>
      <c r="C10" s="65">
        <f>VLOOKUP($A10,'Return Data'!$B$7:$R$1700,4,0)</f>
        <v>61.14</v>
      </c>
      <c r="D10" s="65">
        <f>VLOOKUP($A10,'Return Data'!$B$7:$R$1700,10,0)</f>
        <v>19.2743</v>
      </c>
      <c r="E10" s="66">
        <f t="shared" si="0"/>
        <v>8</v>
      </c>
      <c r="F10" s="65">
        <f>VLOOKUP($A10,'Return Data'!$B$7:$R$1700,11,0)</f>
        <v>3.1029</v>
      </c>
      <c r="G10" s="66">
        <f t="shared" si="1"/>
        <v>16</v>
      </c>
      <c r="H10" s="65">
        <f>VLOOKUP($A10,'Return Data'!$B$7:$R$1700,12,0)</f>
        <v>1.7474000000000001</v>
      </c>
      <c r="I10" s="66">
        <f t="shared" si="2"/>
        <v>11</v>
      </c>
      <c r="J10" s="65">
        <f>VLOOKUP($A10,'Return Data'!$B$7:$R$1700,13,0)</f>
        <v>8.1740999999999993</v>
      </c>
      <c r="K10" s="66">
        <f t="shared" si="3"/>
        <v>16</v>
      </c>
      <c r="L10" s="65">
        <f>VLOOKUP($A10,'Return Data'!$B$7:$R$1700,17,0)</f>
        <v>-0.71899999999999997</v>
      </c>
      <c r="M10" s="66">
        <f t="shared" ref="M10:M18" si="5">RANK(L10,L$8:L$40,0)</f>
        <v>22</v>
      </c>
      <c r="N10" s="65">
        <f>VLOOKUP($A10,'Return Data'!$B$7:$R$1700,14,0)</f>
        <v>2.5606</v>
      </c>
      <c r="O10" s="66">
        <f t="shared" ref="O10:O15" si="6">RANK(N10,N$8:N$40,0)</f>
        <v>22</v>
      </c>
      <c r="P10" s="65">
        <f>VLOOKUP($A10,'Return Data'!$B$7:$R$1700,15,0)</f>
        <v>6.9733999999999998</v>
      </c>
      <c r="Q10" s="66">
        <f>RANK(P10,P$8:P$40,0)</f>
        <v>14</v>
      </c>
      <c r="R10" s="65">
        <f>VLOOKUP($A10,'Return Data'!$B$7:$R$1700,16,0)</f>
        <v>9.64</v>
      </c>
      <c r="S10" s="67">
        <f t="shared" si="4"/>
        <v>20</v>
      </c>
    </row>
    <row r="11" spans="1:20" x14ac:dyDescent="0.3">
      <c r="A11" s="63" t="s">
        <v>487</v>
      </c>
      <c r="B11" s="64">
        <f>VLOOKUP($A11,'Return Data'!$B$7:$R$1700,3,0)</f>
        <v>44071</v>
      </c>
      <c r="C11" s="65">
        <f>VLOOKUP($A11,'Return Data'!$B$7:$R$1700,4,0)</f>
        <v>14.0136</v>
      </c>
      <c r="D11" s="65">
        <f>VLOOKUP($A11,'Return Data'!$B$7:$R$1700,10,0)</f>
        <v>15.0977</v>
      </c>
      <c r="E11" s="66">
        <f t="shared" si="0"/>
        <v>31</v>
      </c>
      <c r="F11" s="65">
        <f>VLOOKUP($A11,'Return Data'!$B$7:$R$1700,11,0)</f>
        <v>3.5076999999999998</v>
      </c>
      <c r="G11" s="66">
        <f t="shared" si="1"/>
        <v>14</v>
      </c>
      <c r="H11" s="65">
        <f>VLOOKUP($A11,'Return Data'!$B$7:$R$1700,12,0)</f>
        <v>3.9415</v>
      </c>
      <c r="I11" s="66">
        <f t="shared" si="2"/>
        <v>7</v>
      </c>
      <c r="J11" s="65">
        <f>VLOOKUP($A11,'Return Data'!$B$7:$R$1700,13,0)</f>
        <v>13.9567</v>
      </c>
      <c r="K11" s="66">
        <f t="shared" si="3"/>
        <v>5</v>
      </c>
      <c r="L11" s="65">
        <f>VLOOKUP($A11,'Return Data'!$B$7:$R$1700,17,0)</f>
        <v>8.5632000000000001</v>
      </c>
      <c r="M11" s="66">
        <f t="shared" si="5"/>
        <v>2</v>
      </c>
      <c r="N11" s="65">
        <f>VLOOKUP($A11,'Return Data'!$B$7:$R$1700,14,0)</f>
        <v>9.8739000000000008</v>
      </c>
      <c r="O11" s="66">
        <f t="shared" si="6"/>
        <v>1</v>
      </c>
      <c r="P11" s="65"/>
      <c r="Q11" s="66"/>
      <c r="R11" s="65">
        <f>VLOOKUP($A11,'Return Data'!$B$7:$R$1700,16,0)</f>
        <v>10.451700000000001</v>
      </c>
      <c r="S11" s="67">
        <f t="shared" si="4"/>
        <v>16</v>
      </c>
    </row>
    <row r="12" spans="1:20" x14ac:dyDescent="0.3">
      <c r="A12" s="63" t="s">
        <v>489</v>
      </c>
      <c r="B12" s="64">
        <f>VLOOKUP($A12,'Return Data'!$B$7:$R$1700,3,0)</f>
        <v>44071</v>
      </c>
      <c r="C12" s="65">
        <f>VLOOKUP($A12,'Return Data'!$B$7:$R$1700,4,0)</f>
        <v>14.07</v>
      </c>
      <c r="D12" s="65">
        <f>VLOOKUP($A12,'Return Data'!$B$7:$R$1700,10,0)</f>
        <v>25.737300000000001</v>
      </c>
      <c r="E12" s="66">
        <f t="shared" si="0"/>
        <v>3</v>
      </c>
      <c r="F12" s="65">
        <f>VLOOKUP($A12,'Return Data'!$B$7:$R$1700,11,0)</f>
        <v>6.5909000000000004</v>
      </c>
      <c r="G12" s="66">
        <f t="shared" si="1"/>
        <v>3</v>
      </c>
      <c r="H12" s="65">
        <f>VLOOKUP($A12,'Return Data'!$B$7:$R$1700,12,0)</f>
        <v>13.835000000000001</v>
      </c>
      <c r="I12" s="66">
        <f t="shared" si="2"/>
        <v>1</v>
      </c>
      <c r="J12" s="65">
        <f>VLOOKUP($A12,'Return Data'!$B$7:$R$1700,13,0)</f>
        <v>23.638000000000002</v>
      </c>
      <c r="K12" s="66">
        <f t="shared" si="3"/>
        <v>1</v>
      </c>
      <c r="L12" s="65">
        <f>VLOOKUP($A12,'Return Data'!$B$7:$R$1700,17,0)</f>
        <v>-1.2877000000000001</v>
      </c>
      <c r="M12" s="66">
        <f t="shared" si="5"/>
        <v>25</v>
      </c>
      <c r="N12" s="65">
        <f>VLOOKUP($A12,'Return Data'!$B$7:$R$1700,14,0)</f>
        <v>3.8256999999999999</v>
      </c>
      <c r="O12" s="66">
        <f t="shared" si="6"/>
        <v>16</v>
      </c>
      <c r="P12" s="65"/>
      <c r="Q12" s="66"/>
      <c r="R12" s="65">
        <f>VLOOKUP($A12,'Return Data'!$B$7:$R$1700,16,0)</f>
        <v>8.6638000000000002</v>
      </c>
      <c r="S12" s="67">
        <f t="shared" si="4"/>
        <v>27</v>
      </c>
    </row>
    <row r="13" spans="1:20" x14ac:dyDescent="0.3">
      <c r="A13" s="63" t="s">
        <v>491</v>
      </c>
      <c r="B13" s="64">
        <f>VLOOKUP($A13,'Return Data'!$B$7:$R$1700,3,0)</f>
        <v>44071</v>
      </c>
      <c r="C13" s="65">
        <f>VLOOKUP($A13,'Return Data'!$B$7:$R$1700,4,0)</f>
        <v>188.45</v>
      </c>
      <c r="D13" s="65">
        <f>VLOOKUP($A13,'Return Data'!$B$7:$R$1700,10,0)</f>
        <v>15.5143</v>
      </c>
      <c r="E13" s="66">
        <f t="shared" si="0"/>
        <v>28</v>
      </c>
      <c r="F13" s="65">
        <f>VLOOKUP($A13,'Return Data'!$B$7:$R$1700,11,0)</f>
        <v>4.5956999999999999</v>
      </c>
      <c r="G13" s="66">
        <f t="shared" si="1"/>
        <v>7</v>
      </c>
      <c r="H13" s="65">
        <f>VLOOKUP($A13,'Return Data'!$B$7:$R$1700,12,0)</f>
        <v>6.4748999999999999</v>
      </c>
      <c r="I13" s="66">
        <f t="shared" si="2"/>
        <v>4</v>
      </c>
      <c r="J13" s="65">
        <f>VLOOKUP($A13,'Return Data'!$B$7:$R$1700,13,0)</f>
        <v>15.5922</v>
      </c>
      <c r="K13" s="66">
        <f t="shared" si="3"/>
        <v>4</v>
      </c>
      <c r="L13" s="65">
        <f>VLOOKUP($A13,'Return Data'!$B$7:$R$1700,17,0)</f>
        <v>7.1722000000000001</v>
      </c>
      <c r="M13" s="66">
        <f t="shared" si="5"/>
        <v>3</v>
      </c>
      <c r="N13" s="65">
        <f>VLOOKUP($A13,'Return Data'!$B$7:$R$1700,14,0)</f>
        <v>8.9785000000000004</v>
      </c>
      <c r="O13" s="66">
        <f t="shared" si="6"/>
        <v>3</v>
      </c>
      <c r="P13" s="65">
        <f>VLOOKUP($A13,'Return Data'!$B$7:$R$1700,15,0)</f>
        <v>11.0183</v>
      </c>
      <c r="Q13" s="66">
        <f>RANK(P13,P$8:P$40,0)</f>
        <v>1</v>
      </c>
      <c r="R13" s="65">
        <f>VLOOKUP($A13,'Return Data'!$B$7:$R$1700,16,0)</f>
        <v>13.4514</v>
      </c>
      <c r="S13" s="67">
        <f t="shared" si="4"/>
        <v>2</v>
      </c>
    </row>
    <row r="14" spans="1:20" x14ac:dyDescent="0.3">
      <c r="A14" s="63" t="s">
        <v>493</v>
      </c>
      <c r="B14" s="64">
        <f>VLOOKUP($A14,'Return Data'!$B$7:$R$1700,3,0)</f>
        <v>44071</v>
      </c>
      <c r="C14" s="65">
        <f>VLOOKUP($A14,'Return Data'!$B$7:$R$1700,4,0)</f>
        <v>177.66800000000001</v>
      </c>
      <c r="D14" s="65">
        <f>VLOOKUP($A14,'Return Data'!$B$7:$R$1700,10,0)</f>
        <v>17.2409</v>
      </c>
      <c r="E14" s="66">
        <f t="shared" si="0"/>
        <v>13</v>
      </c>
      <c r="F14" s="65">
        <f>VLOOKUP($A14,'Return Data'!$B$7:$R$1700,11,0)</f>
        <v>0.62470000000000003</v>
      </c>
      <c r="G14" s="66">
        <f t="shared" si="1"/>
        <v>28</v>
      </c>
      <c r="H14" s="65">
        <f>VLOOKUP($A14,'Return Data'!$B$7:$R$1700,12,0)</f>
        <v>2.8778999999999999</v>
      </c>
      <c r="I14" s="66">
        <f t="shared" si="2"/>
        <v>9</v>
      </c>
      <c r="J14" s="65">
        <f>VLOOKUP($A14,'Return Data'!$B$7:$R$1700,13,0)</f>
        <v>11.8218</v>
      </c>
      <c r="K14" s="66">
        <f t="shared" si="3"/>
        <v>7</v>
      </c>
      <c r="L14" s="65">
        <f>VLOOKUP($A14,'Return Data'!$B$7:$R$1700,17,0)</f>
        <v>4.9809999999999999</v>
      </c>
      <c r="M14" s="66">
        <f t="shared" si="5"/>
        <v>6</v>
      </c>
      <c r="N14" s="65">
        <f>VLOOKUP($A14,'Return Data'!$B$7:$R$1700,14,0)</f>
        <v>6.8840000000000003</v>
      </c>
      <c r="O14" s="66">
        <f t="shared" si="6"/>
        <v>7</v>
      </c>
      <c r="P14" s="65">
        <f>VLOOKUP($A14,'Return Data'!$B$7:$R$1700,15,0)</f>
        <v>9.9634</v>
      </c>
      <c r="Q14" s="66">
        <f>RANK(P14,P$8:P$40,0)</f>
        <v>4</v>
      </c>
      <c r="R14" s="65">
        <f>VLOOKUP($A14,'Return Data'!$B$7:$R$1700,16,0)</f>
        <v>12.4564</v>
      </c>
      <c r="S14" s="67">
        <f t="shared" si="4"/>
        <v>8</v>
      </c>
    </row>
    <row r="15" spans="1:20" x14ac:dyDescent="0.3">
      <c r="A15" s="63" t="s">
        <v>495</v>
      </c>
      <c r="B15" s="64">
        <f>VLOOKUP($A15,'Return Data'!$B$7:$R$1700,3,0)</f>
        <v>44071</v>
      </c>
      <c r="C15" s="65">
        <f>VLOOKUP($A15,'Return Data'!$B$7:$R$1700,4,0)</f>
        <v>27.94</v>
      </c>
      <c r="D15" s="65">
        <f>VLOOKUP($A15,'Return Data'!$B$7:$R$1700,10,0)</f>
        <v>17.099699999999999</v>
      </c>
      <c r="E15" s="66">
        <f t="shared" si="0"/>
        <v>17</v>
      </c>
      <c r="F15" s="65">
        <f>VLOOKUP($A15,'Return Data'!$B$7:$R$1700,11,0)</f>
        <v>2.008</v>
      </c>
      <c r="G15" s="66">
        <f t="shared" si="1"/>
        <v>24</v>
      </c>
      <c r="H15" s="65">
        <f>VLOOKUP($A15,'Return Data'!$B$7:$R$1700,12,0)</f>
        <v>0</v>
      </c>
      <c r="I15" s="66">
        <f t="shared" si="2"/>
        <v>18</v>
      </c>
      <c r="J15" s="65">
        <f>VLOOKUP($A15,'Return Data'!$B$7:$R$1700,13,0)</f>
        <v>7.9180999999999999</v>
      </c>
      <c r="K15" s="66">
        <f t="shared" si="3"/>
        <v>17</v>
      </c>
      <c r="L15" s="65">
        <f>VLOOKUP($A15,'Return Data'!$B$7:$R$1700,17,0)</f>
        <v>2.5228999999999999</v>
      </c>
      <c r="M15" s="66">
        <f t="shared" si="5"/>
        <v>10</v>
      </c>
      <c r="N15" s="65">
        <f>VLOOKUP($A15,'Return Data'!$B$7:$R$1700,14,0)</f>
        <v>5.8428000000000004</v>
      </c>
      <c r="O15" s="66">
        <f t="shared" si="6"/>
        <v>10</v>
      </c>
      <c r="P15" s="65">
        <f>VLOOKUP($A15,'Return Data'!$B$7:$R$1700,15,0)</f>
        <v>7.4935</v>
      </c>
      <c r="Q15" s="66">
        <f>RANK(P15,P$8:P$40,0)</f>
        <v>12</v>
      </c>
      <c r="R15" s="65">
        <f>VLOOKUP($A15,'Return Data'!$B$7:$R$1700,16,0)</f>
        <v>10.673</v>
      </c>
      <c r="S15" s="67">
        <f t="shared" si="4"/>
        <v>14</v>
      </c>
    </row>
    <row r="16" spans="1:20" x14ac:dyDescent="0.3">
      <c r="A16" s="63" t="s">
        <v>497</v>
      </c>
      <c r="B16" s="64">
        <f>VLOOKUP($A16,'Return Data'!$B$7:$R$1700,3,0)</f>
        <v>44071</v>
      </c>
      <c r="C16" s="65">
        <f>VLOOKUP($A16,'Return Data'!$B$7:$R$1700,4,0)</f>
        <v>10.972200000000001</v>
      </c>
      <c r="D16" s="65">
        <f>VLOOKUP($A16,'Return Data'!$B$7:$R$1700,10,0)</f>
        <v>15.339</v>
      </c>
      <c r="E16" s="66">
        <f t="shared" si="0"/>
        <v>29</v>
      </c>
      <c r="F16" s="65">
        <f>VLOOKUP($A16,'Return Data'!$B$7:$R$1700,11,0)</f>
        <v>-0.68610000000000004</v>
      </c>
      <c r="G16" s="66">
        <f t="shared" si="1"/>
        <v>31</v>
      </c>
      <c r="H16" s="65">
        <f>VLOOKUP($A16,'Return Data'!$B$7:$R$1700,12,0)</f>
        <v>-3.2126999999999999</v>
      </c>
      <c r="I16" s="66">
        <f t="shared" si="2"/>
        <v>30</v>
      </c>
      <c r="J16" s="65">
        <f>VLOOKUP($A16,'Return Data'!$B$7:$R$1700,13,0)</f>
        <v>5.1590999999999996</v>
      </c>
      <c r="K16" s="66">
        <f t="shared" si="3"/>
        <v>27</v>
      </c>
      <c r="L16" s="65">
        <f>VLOOKUP($A16,'Return Data'!$B$7:$R$1700,17,0)</f>
        <v>2.4803999999999999</v>
      </c>
      <c r="M16" s="66">
        <f t="shared" si="5"/>
        <v>12</v>
      </c>
      <c r="N16" s="65"/>
      <c r="O16" s="66"/>
      <c r="P16" s="65"/>
      <c r="Q16" s="66"/>
      <c r="R16" s="65">
        <f>VLOOKUP($A16,'Return Data'!$B$7:$R$1700,16,0)</f>
        <v>4.0595999999999997</v>
      </c>
      <c r="S16" s="67">
        <f t="shared" si="4"/>
        <v>33</v>
      </c>
    </row>
    <row r="17" spans="1:19" x14ac:dyDescent="0.3">
      <c r="A17" s="63" t="s">
        <v>500</v>
      </c>
      <c r="B17" s="64">
        <f>VLOOKUP($A17,'Return Data'!$B$7:$R$1700,3,0)</f>
        <v>44071</v>
      </c>
      <c r="C17" s="65">
        <f>VLOOKUP($A17,'Return Data'!$B$7:$R$1700,4,0)</f>
        <v>132.85409999999999</v>
      </c>
      <c r="D17" s="65">
        <f>VLOOKUP($A17,'Return Data'!$B$7:$R$1700,10,0)</f>
        <v>16.8752</v>
      </c>
      <c r="E17" s="66">
        <f t="shared" si="0"/>
        <v>21</v>
      </c>
      <c r="F17" s="65">
        <f>VLOOKUP($A17,'Return Data'!$B$7:$R$1700,11,0)</f>
        <v>2.7887</v>
      </c>
      <c r="G17" s="66">
        <f t="shared" si="1"/>
        <v>19</v>
      </c>
      <c r="H17" s="65">
        <f>VLOOKUP($A17,'Return Data'!$B$7:$R$1700,12,0)</f>
        <v>-1.0259</v>
      </c>
      <c r="I17" s="66">
        <f t="shared" si="2"/>
        <v>22</v>
      </c>
      <c r="J17" s="65">
        <f>VLOOKUP($A17,'Return Data'!$B$7:$R$1700,13,0)</f>
        <v>6.8395000000000001</v>
      </c>
      <c r="K17" s="66">
        <f t="shared" si="3"/>
        <v>21</v>
      </c>
      <c r="L17" s="65">
        <f>VLOOKUP($A17,'Return Data'!$B$7:$R$1700,17,0)</f>
        <v>1.8037000000000001</v>
      </c>
      <c r="M17" s="66">
        <f t="shared" si="5"/>
        <v>14</v>
      </c>
      <c r="N17" s="65">
        <f>VLOOKUP($A17,'Return Data'!$B$7:$R$1700,14,0)</f>
        <v>4.4676999999999998</v>
      </c>
      <c r="O17" s="66">
        <f>RANK(N17,N$8:N$40,0)</f>
        <v>14</v>
      </c>
      <c r="P17" s="65">
        <f>VLOOKUP($A17,'Return Data'!$B$7:$R$1700,15,0)</f>
        <v>7.6074000000000002</v>
      </c>
      <c r="Q17" s="66">
        <f>RANK(P17,P$8:P$40,0)</f>
        <v>11</v>
      </c>
      <c r="R17" s="65">
        <f>VLOOKUP($A17,'Return Data'!$B$7:$R$1700,16,0)</f>
        <v>12.161</v>
      </c>
      <c r="S17" s="67">
        <f t="shared" si="4"/>
        <v>10</v>
      </c>
    </row>
    <row r="18" spans="1:19" x14ac:dyDescent="0.3">
      <c r="A18" s="63" t="s">
        <v>502</v>
      </c>
      <c r="B18" s="64">
        <f>VLOOKUP($A18,'Return Data'!$B$7:$R$1700,3,0)</f>
        <v>44071</v>
      </c>
      <c r="C18" s="65">
        <f>VLOOKUP($A18,'Return Data'!$B$7:$R$1700,4,0)</f>
        <v>57.021000000000001</v>
      </c>
      <c r="D18" s="65">
        <f>VLOOKUP($A18,'Return Data'!$B$7:$R$1700,10,0)</f>
        <v>19.6739</v>
      </c>
      <c r="E18" s="66">
        <f t="shared" si="0"/>
        <v>6</v>
      </c>
      <c r="F18" s="65">
        <f>VLOOKUP($A18,'Return Data'!$B$7:$R$1700,11,0)</f>
        <v>3.3887999999999998</v>
      </c>
      <c r="G18" s="66">
        <f t="shared" si="1"/>
        <v>15</v>
      </c>
      <c r="H18" s="65">
        <f>VLOOKUP($A18,'Return Data'!$B$7:$R$1700,12,0)</f>
        <v>-1.2298</v>
      </c>
      <c r="I18" s="66">
        <f t="shared" si="2"/>
        <v>23</v>
      </c>
      <c r="J18" s="65">
        <f>VLOOKUP($A18,'Return Data'!$B$7:$R$1700,13,0)</f>
        <v>5.0206999999999997</v>
      </c>
      <c r="K18" s="66">
        <f t="shared" si="3"/>
        <v>28</v>
      </c>
      <c r="L18" s="65">
        <f>VLOOKUP($A18,'Return Data'!$B$7:$R$1700,17,0)</f>
        <v>1.7710999999999999</v>
      </c>
      <c r="M18" s="66">
        <f t="shared" si="5"/>
        <v>15</v>
      </c>
      <c r="N18" s="65">
        <f>VLOOKUP($A18,'Return Data'!$B$7:$R$1700,14,0)</f>
        <v>4.0266999999999999</v>
      </c>
      <c r="O18" s="66">
        <f>RANK(N18,N$8:N$40,0)</f>
        <v>15</v>
      </c>
      <c r="P18" s="65">
        <f>VLOOKUP($A18,'Return Data'!$B$7:$R$1700,15,0)</f>
        <v>8.7220999999999993</v>
      </c>
      <c r="Q18" s="66">
        <f>RANK(P18,P$8:P$40,0)</f>
        <v>9</v>
      </c>
      <c r="R18" s="65">
        <f>VLOOKUP($A18,'Return Data'!$B$7:$R$1700,16,0)</f>
        <v>13.2018</v>
      </c>
      <c r="S18" s="67">
        <f t="shared" si="4"/>
        <v>6</v>
      </c>
    </row>
    <row r="19" spans="1:19" x14ac:dyDescent="0.3">
      <c r="A19" s="63" t="s">
        <v>503</v>
      </c>
      <c r="B19" s="64">
        <f>VLOOKUP($A19,'Return Data'!$B$7:$R$1700,3,0)</f>
        <v>44071</v>
      </c>
      <c r="C19" s="65">
        <f>VLOOKUP($A19,'Return Data'!$B$7:$R$1700,4,0)</f>
        <v>11.815799999999999</v>
      </c>
      <c r="D19" s="65">
        <f>VLOOKUP($A19,'Return Data'!$B$7:$R$1700,10,0)</f>
        <v>15.7402</v>
      </c>
      <c r="E19" s="66">
        <f t="shared" si="0"/>
        <v>26</v>
      </c>
      <c r="F19" s="65">
        <f>VLOOKUP($A19,'Return Data'!$B$7:$R$1700,11,0)</f>
        <v>3.9043999999999999</v>
      </c>
      <c r="G19" s="66">
        <f t="shared" si="1"/>
        <v>10</v>
      </c>
      <c r="H19" s="65">
        <f>VLOOKUP($A19,'Return Data'!$B$7:$R$1700,12,0)</f>
        <v>2.5125000000000002</v>
      </c>
      <c r="I19" s="66">
        <f t="shared" si="2"/>
        <v>10</v>
      </c>
      <c r="J19" s="65">
        <f>VLOOKUP($A19,'Return Data'!$B$7:$R$1700,13,0)</f>
        <v>10.6607</v>
      </c>
      <c r="K19" s="66">
        <f t="shared" si="3"/>
        <v>9</v>
      </c>
      <c r="L19" s="65"/>
      <c r="M19" s="66"/>
      <c r="N19" s="65"/>
      <c r="O19" s="66"/>
      <c r="P19" s="65"/>
      <c r="Q19" s="66"/>
      <c r="R19" s="65">
        <f>VLOOKUP($A19,'Return Data'!$B$7:$R$1700,16,0)</f>
        <v>9.4273000000000007</v>
      </c>
      <c r="S19" s="67">
        <f t="shared" si="4"/>
        <v>23</v>
      </c>
    </row>
    <row r="20" spans="1:19" x14ac:dyDescent="0.3">
      <c r="A20" s="63" t="s">
        <v>506</v>
      </c>
      <c r="B20" s="64">
        <f>VLOOKUP($A20,'Return Data'!$B$7:$R$1700,3,0)</f>
        <v>44071</v>
      </c>
      <c r="C20" s="65">
        <f>VLOOKUP($A20,'Return Data'!$B$7:$R$1700,4,0)</f>
        <v>145.69999999999999</v>
      </c>
      <c r="D20" s="65">
        <f>VLOOKUP($A20,'Return Data'!$B$7:$R$1700,10,0)</f>
        <v>15.754300000000001</v>
      </c>
      <c r="E20" s="66">
        <f t="shared" si="0"/>
        <v>25</v>
      </c>
      <c r="F20" s="65">
        <f>VLOOKUP($A20,'Return Data'!$B$7:$R$1700,11,0)</f>
        <v>3.5609999999999999</v>
      </c>
      <c r="G20" s="66">
        <f t="shared" si="1"/>
        <v>13</v>
      </c>
      <c r="H20" s="65">
        <f>VLOOKUP($A20,'Return Data'!$B$7:$R$1700,12,0)</f>
        <v>-2.62</v>
      </c>
      <c r="I20" s="66">
        <f t="shared" si="2"/>
        <v>28</v>
      </c>
      <c r="J20" s="65">
        <f>VLOOKUP($A20,'Return Data'!$B$7:$R$1700,13,0)</f>
        <v>6.5526</v>
      </c>
      <c r="K20" s="66">
        <f t="shared" si="3"/>
        <v>23</v>
      </c>
      <c r="L20" s="65">
        <f>VLOOKUP($A20,'Return Data'!$B$7:$R$1700,17,0)</f>
        <v>1.9</v>
      </c>
      <c r="M20" s="66">
        <f>RANK(L20,L$8:L$40,0)</f>
        <v>13</v>
      </c>
      <c r="N20" s="65">
        <f>VLOOKUP($A20,'Return Data'!$B$7:$R$1700,14,0)</f>
        <v>4.6067999999999998</v>
      </c>
      <c r="O20" s="66">
        <f>RANK(N20,N$8:N$40,0)</f>
        <v>13</v>
      </c>
      <c r="P20" s="65">
        <f>VLOOKUP($A20,'Return Data'!$B$7:$R$1700,15,0)</f>
        <v>9.4354999999999993</v>
      </c>
      <c r="Q20" s="66">
        <f>RANK(P20,P$8:P$40,0)</f>
        <v>7</v>
      </c>
      <c r="R20" s="65">
        <f>VLOOKUP($A20,'Return Data'!$B$7:$R$1700,16,0)</f>
        <v>13.250299999999999</v>
      </c>
      <c r="S20" s="67">
        <f t="shared" si="4"/>
        <v>3</v>
      </c>
    </row>
    <row r="21" spans="1:19" x14ac:dyDescent="0.3">
      <c r="A21" s="63" t="s">
        <v>508</v>
      </c>
      <c r="B21" s="64">
        <f>VLOOKUP($A21,'Return Data'!$B$7:$R$1700,3,0)</f>
        <v>44071</v>
      </c>
      <c r="C21" s="65">
        <f>VLOOKUP($A21,'Return Data'!$B$7:$R$1700,4,0)</f>
        <v>12.739800000000001</v>
      </c>
      <c r="D21" s="65">
        <f>VLOOKUP($A21,'Return Data'!$B$7:$R$1700,10,0)</f>
        <v>15.8406</v>
      </c>
      <c r="E21" s="66">
        <f t="shared" si="0"/>
        <v>24</v>
      </c>
      <c r="F21" s="65">
        <f>VLOOKUP($A21,'Return Data'!$B$7:$R$1700,11,0)</f>
        <v>6.2544000000000004</v>
      </c>
      <c r="G21" s="66">
        <f t="shared" si="1"/>
        <v>5</v>
      </c>
      <c r="H21" s="65">
        <f>VLOOKUP($A21,'Return Data'!$B$7:$R$1700,12,0)</f>
        <v>5.6062000000000003</v>
      </c>
      <c r="I21" s="66">
        <f t="shared" si="2"/>
        <v>5</v>
      </c>
      <c r="J21" s="65">
        <f>VLOOKUP($A21,'Return Data'!$B$7:$R$1700,13,0)</f>
        <v>10.9613</v>
      </c>
      <c r="K21" s="66">
        <f t="shared" si="3"/>
        <v>8</v>
      </c>
      <c r="L21" s="65">
        <f>VLOOKUP($A21,'Return Data'!$B$7:$R$1700,17,0)</f>
        <v>-0.77400000000000002</v>
      </c>
      <c r="M21" s="66">
        <f>RANK(L21,L$8:L$40,0)</f>
        <v>23</v>
      </c>
      <c r="N21" s="65">
        <f>VLOOKUP($A21,'Return Data'!$B$7:$R$1700,14,0)</f>
        <v>3.1684999999999999</v>
      </c>
      <c r="O21" s="66">
        <f>RANK(N21,N$8:N$40,0)</f>
        <v>21</v>
      </c>
      <c r="P21" s="65"/>
      <c r="Q21" s="66"/>
      <c r="R21" s="65">
        <f>VLOOKUP($A21,'Return Data'!$B$7:$R$1700,16,0)</f>
        <v>6.4974999999999996</v>
      </c>
      <c r="S21" s="67">
        <f t="shared" si="4"/>
        <v>29</v>
      </c>
    </row>
    <row r="22" spans="1:19" x14ac:dyDescent="0.3">
      <c r="A22" s="63" t="s">
        <v>509</v>
      </c>
      <c r="B22" s="64">
        <f>VLOOKUP($A22,'Return Data'!$B$7:$R$1700,3,0)</f>
        <v>44071</v>
      </c>
      <c r="C22" s="65">
        <f>VLOOKUP($A22,'Return Data'!$B$7:$R$1700,4,0)</f>
        <v>12.29</v>
      </c>
      <c r="D22" s="65">
        <f>VLOOKUP($A22,'Return Data'!$B$7:$R$1700,10,0)</f>
        <v>19.785599999999999</v>
      </c>
      <c r="E22" s="66">
        <f t="shared" si="0"/>
        <v>5</v>
      </c>
      <c r="F22" s="65">
        <f>VLOOKUP($A22,'Return Data'!$B$7:$R$1700,11,0)</f>
        <v>3.0175999999999998</v>
      </c>
      <c r="G22" s="66">
        <f t="shared" si="1"/>
        <v>18</v>
      </c>
      <c r="H22" s="65">
        <f>VLOOKUP($A22,'Return Data'!$B$7:$R$1700,12,0)</f>
        <v>-0.72699999999999998</v>
      </c>
      <c r="I22" s="66">
        <f t="shared" si="2"/>
        <v>21</v>
      </c>
      <c r="J22" s="65">
        <f>VLOOKUP($A22,'Return Data'!$B$7:$R$1700,13,0)</f>
        <v>7.5240999999999998</v>
      </c>
      <c r="K22" s="66">
        <f t="shared" si="3"/>
        <v>18</v>
      </c>
      <c r="L22" s="65">
        <f>VLOOKUP($A22,'Return Data'!$B$7:$R$1700,17,0)</f>
        <v>-8.1199999999999994E-2</v>
      </c>
      <c r="M22" s="66">
        <f>RANK(L22,L$8:L$40,0)</f>
        <v>21</v>
      </c>
      <c r="N22" s="65">
        <f>VLOOKUP($A22,'Return Data'!$B$7:$R$1700,14,0)</f>
        <v>2.5407999999999999</v>
      </c>
      <c r="O22" s="66">
        <f>RANK(N22,N$8:N$40,0)</f>
        <v>23</v>
      </c>
      <c r="P22" s="65"/>
      <c r="Q22" s="66"/>
      <c r="R22" s="65">
        <f>VLOOKUP($A22,'Return Data'!$B$7:$R$1700,16,0)</f>
        <v>5.7907000000000002</v>
      </c>
      <c r="S22" s="67">
        <f t="shared" si="4"/>
        <v>31</v>
      </c>
    </row>
    <row r="23" spans="1:19" x14ac:dyDescent="0.3">
      <c r="A23" s="63" t="s">
        <v>511</v>
      </c>
      <c r="B23" s="64">
        <f>VLOOKUP($A23,'Return Data'!$B$7:$R$1700,3,0)</f>
        <v>44071</v>
      </c>
      <c r="C23" s="65">
        <f>VLOOKUP($A23,'Return Data'!$B$7:$R$1700,4,0)</f>
        <v>11.0768</v>
      </c>
      <c r="D23" s="65">
        <f>VLOOKUP($A23,'Return Data'!$B$7:$R$1700,10,0)</f>
        <v>17.208600000000001</v>
      </c>
      <c r="E23" s="66">
        <f t="shared" si="0"/>
        <v>14</v>
      </c>
      <c r="F23" s="65">
        <f>VLOOKUP($A23,'Return Data'!$B$7:$R$1700,11,0)</f>
        <v>1.6556</v>
      </c>
      <c r="G23" s="66">
        <f t="shared" si="1"/>
        <v>25</v>
      </c>
      <c r="H23" s="65">
        <f>VLOOKUP($A23,'Return Data'!$B$7:$R$1700,12,0)</f>
        <v>-2.0912999999999999</v>
      </c>
      <c r="I23" s="66">
        <f t="shared" si="2"/>
        <v>26</v>
      </c>
      <c r="J23" s="65">
        <f>VLOOKUP($A23,'Return Data'!$B$7:$R$1700,13,0)</f>
        <v>5.8269000000000002</v>
      </c>
      <c r="K23" s="66">
        <f t="shared" si="3"/>
        <v>25</v>
      </c>
      <c r="L23" s="65"/>
      <c r="M23" s="66"/>
      <c r="N23" s="65"/>
      <c r="O23" s="66"/>
      <c r="P23" s="65"/>
      <c r="Q23" s="66"/>
      <c r="R23" s="65">
        <f>VLOOKUP($A23,'Return Data'!$B$7:$R$1700,16,0)</f>
        <v>6.1646000000000001</v>
      </c>
      <c r="S23" s="67">
        <f t="shared" si="4"/>
        <v>30</v>
      </c>
    </row>
    <row r="24" spans="1:19" x14ac:dyDescent="0.3">
      <c r="A24" s="63" t="s">
        <v>513</v>
      </c>
      <c r="B24" s="64">
        <f>VLOOKUP($A24,'Return Data'!$B$7:$R$1700,3,0)</f>
        <v>44071</v>
      </c>
      <c r="C24" s="65">
        <f>VLOOKUP($A24,'Return Data'!$B$7:$R$1700,4,0)</f>
        <v>11.1317</v>
      </c>
      <c r="D24" s="65">
        <f>VLOOKUP($A24,'Return Data'!$B$7:$R$1700,10,0)</f>
        <v>15.5244</v>
      </c>
      <c r="E24" s="66">
        <f t="shared" si="0"/>
        <v>27</v>
      </c>
      <c r="F24" s="65">
        <f>VLOOKUP($A24,'Return Data'!$B$7:$R$1700,11,0)</f>
        <v>-0.34110000000000001</v>
      </c>
      <c r="G24" s="66">
        <f t="shared" si="1"/>
        <v>30</v>
      </c>
      <c r="H24" s="65">
        <f>VLOOKUP($A24,'Return Data'!$B$7:$R$1700,12,0)</f>
        <v>-2.0666000000000002</v>
      </c>
      <c r="I24" s="66">
        <f t="shared" si="2"/>
        <v>25</v>
      </c>
      <c r="J24" s="65">
        <f>VLOOKUP($A24,'Return Data'!$B$7:$R$1700,13,0)</f>
        <v>6.7686999999999999</v>
      </c>
      <c r="K24" s="66">
        <f t="shared" si="3"/>
        <v>22</v>
      </c>
      <c r="L24" s="65"/>
      <c r="M24" s="66"/>
      <c r="N24" s="65"/>
      <c r="O24" s="66"/>
      <c r="P24" s="65"/>
      <c r="Q24" s="66"/>
      <c r="R24" s="65">
        <f>VLOOKUP($A24,'Return Data'!$B$7:$R$1700,16,0)</f>
        <v>5.0716000000000001</v>
      </c>
      <c r="S24" s="67">
        <f t="shared" si="4"/>
        <v>32</v>
      </c>
    </row>
    <row r="25" spans="1:19" x14ac:dyDescent="0.3">
      <c r="A25" s="63" t="s">
        <v>516</v>
      </c>
      <c r="B25" s="64">
        <f>VLOOKUP($A25,'Return Data'!$B$7:$R$1700,3,0)</f>
        <v>44071</v>
      </c>
      <c r="C25" s="65">
        <f>VLOOKUP($A25,'Return Data'!$B$7:$R$1700,4,0)</f>
        <v>50.4527</v>
      </c>
      <c r="D25" s="65">
        <f>VLOOKUP($A25,'Return Data'!$B$7:$R$1700,10,0)</f>
        <v>35.744900000000001</v>
      </c>
      <c r="E25" s="66">
        <f t="shared" si="0"/>
        <v>1</v>
      </c>
      <c r="F25" s="65">
        <f>VLOOKUP($A25,'Return Data'!$B$7:$R$1700,11,0)</f>
        <v>16.2561</v>
      </c>
      <c r="G25" s="66">
        <f t="shared" si="1"/>
        <v>2</v>
      </c>
      <c r="H25" s="65">
        <f>VLOOKUP($A25,'Return Data'!$B$7:$R$1700,12,0)</f>
        <v>13.0403</v>
      </c>
      <c r="I25" s="66">
        <f t="shared" si="2"/>
        <v>2</v>
      </c>
      <c r="J25" s="65">
        <f>VLOOKUP($A25,'Return Data'!$B$7:$R$1700,13,0)</f>
        <v>20.302499999999998</v>
      </c>
      <c r="K25" s="66">
        <f t="shared" si="3"/>
        <v>3</v>
      </c>
      <c r="L25" s="65">
        <f>VLOOKUP($A25,'Return Data'!$B$7:$R$1700,17,0)</f>
        <v>1.3160000000000001</v>
      </c>
      <c r="M25" s="66">
        <f>RANK(L25,L$8:L$40,0)</f>
        <v>16</v>
      </c>
      <c r="N25" s="65">
        <f>VLOOKUP($A25,'Return Data'!$B$7:$R$1700,14,0)</f>
        <v>3.1989000000000001</v>
      </c>
      <c r="O25" s="66">
        <f>RANK(N25,N$8:N$40,0)</f>
        <v>20</v>
      </c>
      <c r="P25" s="65">
        <f>VLOOKUP($A25,'Return Data'!$B$7:$R$1700,15,0)</f>
        <v>5.6909999999999998</v>
      </c>
      <c r="Q25" s="66">
        <f>RANK(P25,P$8:P$40,0)</f>
        <v>19</v>
      </c>
      <c r="R25" s="65">
        <f>VLOOKUP($A25,'Return Data'!$B$7:$R$1700,16,0)</f>
        <v>9.5981000000000005</v>
      </c>
      <c r="S25" s="67">
        <f t="shared" si="4"/>
        <v>21</v>
      </c>
    </row>
    <row r="26" spans="1:19" x14ac:dyDescent="0.3">
      <c r="A26" s="63" t="s">
        <v>518</v>
      </c>
      <c r="B26" s="64">
        <f>VLOOKUP($A26,'Return Data'!$B$7:$R$1700,3,0)</f>
        <v>44071</v>
      </c>
      <c r="C26" s="65">
        <f>VLOOKUP($A26,'Return Data'!$B$7:$R$1700,4,0)</f>
        <v>50.529956956096399</v>
      </c>
      <c r="D26" s="65">
        <f>VLOOKUP($A26,'Return Data'!$B$7:$R$1700,10,0)</f>
        <v>20.5853</v>
      </c>
      <c r="E26" s="66">
        <f t="shared" si="0"/>
        <v>4</v>
      </c>
      <c r="F26" s="65">
        <f>VLOOKUP($A26,'Return Data'!$B$7:$R$1700,11,0)</f>
        <v>2.4695</v>
      </c>
      <c r="G26" s="66">
        <f t="shared" si="1"/>
        <v>20</v>
      </c>
      <c r="H26" s="65">
        <f>VLOOKUP($A26,'Return Data'!$B$7:$R$1700,12,0)</f>
        <v>0.20080000000000001</v>
      </c>
      <c r="I26" s="66">
        <f t="shared" si="2"/>
        <v>17</v>
      </c>
      <c r="J26" s="65">
        <f>VLOOKUP($A26,'Return Data'!$B$7:$R$1700,13,0)</f>
        <v>9.7135999999999996</v>
      </c>
      <c r="K26" s="66">
        <f t="shared" si="3"/>
        <v>12</v>
      </c>
      <c r="L26" s="65">
        <f>VLOOKUP($A26,'Return Data'!$B$7:$R$1700,17,0)</f>
        <v>3.6053000000000002</v>
      </c>
      <c r="M26" s="66">
        <f>RANK(L26,L$8:L$40,0)</f>
        <v>8</v>
      </c>
      <c r="N26" s="65">
        <f>VLOOKUP($A26,'Return Data'!$B$7:$R$1700,14,0)</f>
        <v>5.2506000000000004</v>
      </c>
      <c r="O26" s="66">
        <f>RANK(N26,N$8:N$40,0)</f>
        <v>11</v>
      </c>
      <c r="P26" s="65">
        <f>VLOOKUP($A26,'Return Data'!$B$7:$R$1700,15,0)</f>
        <v>9.0508000000000006</v>
      </c>
      <c r="Q26" s="66">
        <f>RANK(P26,P$8:P$40,0)</f>
        <v>8</v>
      </c>
      <c r="R26" s="65">
        <f>VLOOKUP($A26,'Return Data'!$B$7:$R$1700,16,0)</f>
        <v>10.571400000000001</v>
      </c>
      <c r="S26" s="67">
        <f t="shared" si="4"/>
        <v>15</v>
      </c>
    </row>
    <row r="27" spans="1:19" x14ac:dyDescent="0.3">
      <c r="A27" s="63" t="s">
        <v>519</v>
      </c>
      <c r="B27" s="64">
        <f>VLOOKUP($A27,'Return Data'!$B$7:$R$1700,3,0)</f>
        <v>44071</v>
      </c>
      <c r="C27" s="65">
        <f>VLOOKUP($A27,'Return Data'!$B$7:$R$1700,4,0)</f>
        <v>29.146999999999998</v>
      </c>
      <c r="D27" s="65">
        <f>VLOOKUP($A27,'Return Data'!$B$7:$R$1700,10,0)</f>
        <v>17.0656</v>
      </c>
      <c r="E27" s="66">
        <f t="shared" si="0"/>
        <v>19</v>
      </c>
      <c r="F27" s="65">
        <f>VLOOKUP($A27,'Return Data'!$B$7:$R$1700,11,0)</f>
        <v>3.0221</v>
      </c>
      <c r="G27" s="66">
        <f t="shared" si="1"/>
        <v>17</v>
      </c>
      <c r="H27" s="65">
        <f>VLOOKUP($A27,'Return Data'!$B$7:$R$1700,12,0)</f>
        <v>0.50690000000000002</v>
      </c>
      <c r="I27" s="66">
        <f t="shared" si="2"/>
        <v>15</v>
      </c>
      <c r="J27" s="65">
        <f>VLOOKUP($A27,'Return Data'!$B$7:$R$1700,13,0)</f>
        <v>7.3041</v>
      </c>
      <c r="K27" s="66">
        <f t="shared" si="3"/>
        <v>19</v>
      </c>
      <c r="L27" s="65">
        <f>VLOOKUP($A27,'Return Data'!$B$7:$R$1700,17,0)</f>
        <v>1.0316000000000001</v>
      </c>
      <c r="M27" s="66">
        <f>RANK(L27,L$8:L$40,0)</f>
        <v>17</v>
      </c>
      <c r="N27" s="65">
        <f>VLOOKUP($A27,'Return Data'!$B$7:$R$1700,14,0)</f>
        <v>3.3450000000000002</v>
      </c>
      <c r="O27" s="66">
        <f>RANK(N27,N$8:N$40,0)</f>
        <v>18</v>
      </c>
      <c r="P27" s="65">
        <f>VLOOKUP($A27,'Return Data'!$B$7:$R$1700,15,0)</f>
        <v>7.8251999999999997</v>
      </c>
      <c r="Q27" s="66">
        <f>RANK(P27,P$8:P$40,0)</f>
        <v>10</v>
      </c>
      <c r="R27" s="65">
        <f>VLOOKUP($A27,'Return Data'!$B$7:$R$1700,16,0)</f>
        <v>12.861000000000001</v>
      </c>
      <c r="S27" s="67">
        <f t="shared" si="4"/>
        <v>7</v>
      </c>
    </row>
    <row r="28" spans="1:19" x14ac:dyDescent="0.3">
      <c r="A28" s="63" t="s">
        <v>522</v>
      </c>
      <c r="B28" s="64">
        <f>VLOOKUP($A28,'Return Data'!$B$7:$R$1700,3,0)</f>
        <v>44071</v>
      </c>
      <c r="C28" s="65">
        <f>VLOOKUP($A28,'Return Data'!$B$7:$R$1700,4,0)</f>
        <v>113.52</v>
      </c>
      <c r="D28" s="65">
        <f>VLOOKUP($A28,'Return Data'!$B$7:$R$1700,10,0)</f>
        <v>14.396599999999999</v>
      </c>
      <c r="E28" s="66">
        <f t="shared" si="0"/>
        <v>33</v>
      </c>
      <c r="F28" s="65">
        <f>VLOOKUP($A28,'Return Data'!$B$7:$R$1700,11,0)</f>
        <v>-1.1353</v>
      </c>
      <c r="G28" s="66">
        <f t="shared" si="1"/>
        <v>32</v>
      </c>
      <c r="H28" s="65">
        <f>VLOOKUP($A28,'Return Data'!$B$7:$R$1700,12,0)</f>
        <v>-2.3418000000000001</v>
      </c>
      <c r="I28" s="66">
        <f t="shared" si="2"/>
        <v>27</v>
      </c>
      <c r="J28" s="65">
        <f>VLOOKUP($A28,'Return Data'!$B$7:$R$1700,13,0)</f>
        <v>4.8503999999999996</v>
      </c>
      <c r="K28" s="66">
        <f t="shared" si="3"/>
        <v>29</v>
      </c>
      <c r="L28" s="65">
        <f>VLOOKUP($A28,'Return Data'!$B$7:$R$1700,17,0)</f>
        <v>3.8805999999999998</v>
      </c>
      <c r="M28" s="66">
        <f>RANK(L28,L$8:L$40,0)</f>
        <v>7</v>
      </c>
      <c r="N28" s="65">
        <f>VLOOKUP($A28,'Return Data'!$B$7:$R$1700,14,0)</f>
        <v>5.9446000000000003</v>
      </c>
      <c r="O28" s="66">
        <f>RANK(N28,N$8:N$40,0)</f>
        <v>8</v>
      </c>
      <c r="P28" s="65">
        <f>VLOOKUP($A28,'Return Data'!$B$7:$R$1700,15,0)</f>
        <v>6.2680999999999996</v>
      </c>
      <c r="Q28" s="66">
        <f>RANK(P28,P$8:P$40,0)</f>
        <v>17</v>
      </c>
      <c r="R28" s="65">
        <f>VLOOKUP($A28,'Return Data'!$B$7:$R$1700,16,0)</f>
        <v>8.7078000000000007</v>
      </c>
      <c r="S28" s="67">
        <f t="shared" si="4"/>
        <v>26</v>
      </c>
    </row>
    <row r="29" spans="1:19" x14ac:dyDescent="0.3">
      <c r="A29" s="63" t="s">
        <v>523</v>
      </c>
      <c r="B29" s="64">
        <f>VLOOKUP($A29,'Return Data'!$B$7:$R$1700,3,0)</f>
        <v>44071</v>
      </c>
      <c r="C29" s="65">
        <f>VLOOKUP($A29,'Return Data'!$B$7:$R$1700,4,0)</f>
        <v>11.48</v>
      </c>
      <c r="D29" s="65">
        <f>VLOOKUP($A29,'Return Data'!$B$7:$R$1700,10,0)</f>
        <v>17.123699999999999</v>
      </c>
      <c r="E29" s="66">
        <f t="shared" si="0"/>
        <v>15</v>
      </c>
      <c r="F29" s="65">
        <f>VLOOKUP($A29,'Return Data'!$B$7:$R$1700,11,0)</f>
        <v>3.9883000000000002</v>
      </c>
      <c r="G29" s="66">
        <f t="shared" si="1"/>
        <v>9</v>
      </c>
      <c r="H29" s="65">
        <f>VLOOKUP($A29,'Return Data'!$B$7:$R$1700,12,0)</f>
        <v>4.7272999999999996</v>
      </c>
      <c r="I29" s="66">
        <f t="shared" si="2"/>
        <v>6</v>
      </c>
      <c r="J29" s="65"/>
      <c r="K29" s="66"/>
      <c r="L29" s="65"/>
      <c r="M29" s="66"/>
      <c r="N29" s="65"/>
      <c r="O29" s="66"/>
      <c r="P29" s="65"/>
      <c r="Q29" s="66"/>
      <c r="R29" s="65">
        <f>VLOOKUP($A29,'Return Data'!$B$7:$R$1700,16,0)</f>
        <v>13.211</v>
      </c>
      <c r="S29" s="67">
        <f t="shared" si="4"/>
        <v>5</v>
      </c>
    </row>
    <row r="30" spans="1:19" x14ac:dyDescent="0.3">
      <c r="A30" s="63" t="s">
        <v>526</v>
      </c>
      <c r="B30" s="64">
        <f>VLOOKUP($A30,'Return Data'!$B$7:$R$1700,3,0)</f>
        <v>44071</v>
      </c>
      <c r="C30" s="65">
        <f>VLOOKUP($A30,'Return Data'!$B$7:$R$1700,4,0)</f>
        <v>17.152999999999999</v>
      </c>
      <c r="D30" s="65">
        <f>VLOOKUP($A30,'Return Data'!$B$7:$R$1700,10,0)</f>
        <v>18.223199999999999</v>
      </c>
      <c r="E30" s="66">
        <f t="shared" si="0"/>
        <v>11</v>
      </c>
      <c r="F30" s="65">
        <f>VLOOKUP($A30,'Return Data'!$B$7:$R$1700,11,0)</f>
        <v>6.3554000000000004</v>
      </c>
      <c r="G30" s="66">
        <f t="shared" si="1"/>
        <v>4</v>
      </c>
      <c r="H30" s="65">
        <f>VLOOKUP($A30,'Return Data'!$B$7:$R$1700,12,0)</f>
        <v>1.5630999999999999</v>
      </c>
      <c r="I30" s="66">
        <f t="shared" si="2"/>
        <v>12</v>
      </c>
      <c r="J30" s="65">
        <f>VLOOKUP($A30,'Return Data'!$B$7:$R$1700,13,0)</f>
        <v>10.578900000000001</v>
      </c>
      <c r="K30" s="66">
        <f t="shared" ref="K30:K40" si="7">RANK(J30,J$8:J$40,0)</f>
        <v>10</v>
      </c>
      <c r="L30" s="65">
        <f>VLOOKUP($A30,'Return Data'!$B$7:$R$1700,17,0)</f>
        <v>5.8985000000000003</v>
      </c>
      <c r="M30" s="66">
        <f>RANK(L30,L$8:L$40,0)</f>
        <v>4</v>
      </c>
      <c r="N30" s="65">
        <f>VLOOKUP($A30,'Return Data'!$B$7:$R$1700,14,0)</f>
        <v>8.2355</v>
      </c>
      <c r="O30" s="66">
        <f>RANK(N30,N$8:N$40,0)</f>
        <v>4</v>
      </c>
      <c r="P30" s="65"/>
      <c r="Q30" s="66"/>
      <c r="R30" s="65">
        <f>VLOOKUP($A30,'Return Data'!$B$7:$R$1700,16,0)</f>
        <v>11.188599999999999</v>
      </c>
      <c r="S30" s="67">
        <f t="shared" si="4"/>
        <v>13</v>
      </c>
    </row>
    <row r="31" spans="1:19" x14ac:dyDescent="0.3">
      <c r="A31" s="63" t="s">
        <v>528</v>
      </c>
      <c r="B31" s="64">
        <f>VLOOKUP($A31,'Return Data'!$B$7:$R$1700,3,0)</f>
        <v>44071</v>
      </c>
      <c r="C31" s="65">
        <f>VLOOKUP($A31,'Return Data'!$B$7:$R$1700,4,0)</f>
        <v>12.053599999999999</v>
      </c>
      <c r="D31" s="65">
        <f>VLOOKUP($A31,'Return Data'!$B$7:$R$1700,10,0)</f>
        <v>15.1691</v>
      </c>
      <c r="E31" s="66">
        <f t="shared" si="0"/>
        <v>30</v>
      </c>
      <c r="F31" s="65">
        <f>VLOOKUP($A31,'Return Data'!$B$7:$R$1700,11,0)</f>
        <v>3.8620000000000001</v>
      </c>
      <c r="G31" s="66">
        <f t="shared" si="1"/>
        <v>11</v>
      </c>
      <c r="H31" s="65">
        <f>VLOOKUP($A31,'Return Data'!$B$7:$R$1700,12,0)</f>
        <v>3.786</v>
      </c>
      <c r="I31" s="66">
        <f t="shared" si="2"/>
        <v>8</v>
      </c>
      <c r="J31" s="65">
        <f>VLOOKUP($A31,'Return Data'!$B$7:$R$1700,13,0)</f>
        <v>13.924899999999999</v>
      </c>
      <c r="K31" s="66">
        <f t="shared" si="7"/>
        <v>6</v>
      </c>
      <c r="L31" s="65"/>
      <c r="M31" s="66"/>
      <c r="N31" s="65"/>
      <c r="O31" s="66"/>
      <c r="P31" s="65"/>
      <c r="Q31" s="66"/>
      <c r="R31" s="65">
        <f>VLOOKUP($A31,'Return Data'!$B$7:$R$1700,16,0)</f>
        <v>10.0189</v>
      </c>
      <c r="S31" s="67">
        <f t="shared" si="4"/>
        <v>17</v>
      </c>
    </row>
    <row r="32" spans="1:19" x14ac:dyDescent="0.3">
      <c r="A32" s="63" t="s">
        <v>531</v>
      </c>
      <c r="B32" s="64">
        <f>VLOOKUP($A32,'Return Data'!$B$7:$R$1700,3,0)</f>
        <v>44071</v>
      </c>
      <c r="C32" s="65">
        <f>VLOOKUP($A32,'Return Data'!$B$7:$R$1700,4,0)</f>
        <v>49.020600000000002</v>
      </c>
      <c r="D32" s="65">
        <f>VLOOKUP($A32,'Return Data'!$B$7:$R$1700,10,0)</f>
        <v>18.5137</v>
      </c>
      <c r="E32" s="66">
        <f t="shared" si="0"/>
        <v>10</v>
      </c>
      <c r="F32" s="65">
        <f>VLOOKUP($A32,'Return Data'!$B$7:$R$1700,11,0)</f>
        <v>-10.28</v>
      </c>
      <c r="G32" s="66">
        <f t="shared" si="1"/>
        <v>33</v>
      </c>
      <c r="H32" s="65">
        <f>VLOOKUP($A32,'Return Data'!$B$7:$R$1700,12,0)</f>
        <v>-16.978100000000001</v>
      </c>
      <c r="I32" s="66">
        <f t="shared" si="2"/>
        <v>33</v>
      </c>
      <c r="J32" s="65">
        <f>VLOOKUP($A32,'Return Data'!$B$7:$R$1700,13,0)</f>
        <v>-8.8705999999999996</v>
      </c>
      <c r="K32" s="66">
        <f t="shared" si="7"/>
        <v>32</v>
      </c>
      <c r="L32" s="65">
        <f>VLOOKUP($A32,'Return Data'!$B$7:$R$1700,17,0)</f>
        <v>-10.2493</v>
      </c>
      <c r="M32" s="66">
        <f t="shared" ref="M32:M40" si="8">RANK(L32,L$8:L$40,0)</f>
        <v>27</v>
      </c>
      <c r="N32" s="65">
        <f>VLOOKUP($A32,'Return Data'!$B$7:$R$1700,14,0)</f>
        <v>-3.8170999999999999</v>
      </c>
      <c r="O32" s="66">
        <f t="shared" ref="O32:O40" si="9">RANK(N32,N$8:N$40,0)</f>
        <v>26</v>
      </c>
      <c r="P32" s="65">
        <f>VLOOKUP($A32,'Return Data'!$B$7:$R$1700,15,0)</f>
        <v>3.9636</v>
      </c>
      <c r="Q32" s="66">
        <f t="shared" ref="Q32:Q40" si="10">RANK(P32,P$8:P$40,0)</f>
        <v>21</v>
      </c>
      <c r="R32" s="65">
        <f>VLOOKUP($A32,'Return Data'!$B$7:$R$1700,16,0)</f>
        <v>8.7476000000000003</v>
      </c>
      <c r="S32" s="67">
        <f t="shared" si="4"/>
        <v>25</v>
      </c>
    </row>
    <row r="33" spans="1:19" x14ac:dyDescent="0.3">
      <c r="A33" s="63" t="s">
        <v>537</v>
      </c>
      <c r="B33" s="64">
        <f>VLOOKUP($A33,'Return Data'!$B$7:$R$1700,3,0)</f>
        <v>44071</v>
      </c>
      <c r="C33" s="65">
        <f>VLOOKUP($A33,'Return Data'!$B$7:$R$1700,4,0)</f>
        <v>75.680000000000007</v>
      </c>
      <c r="D33" s="65">
        <f>VLOOKUP($A33,'Return Data'!$B$7:$R$1700,10,0)</f>
        <v>16.359200000000001</v>
      </c>
      <c r="E33" s="66">
        <f t="shared" si="0"/>
        <v>23</v>
      </c>
      <c r="F33" s="65">
        <f>VLOOKUP($A33,'Return Data'!$B$7:$R$1700,11,0)</f>
        <v>1.4749000000000001</v>
      </c>
      <c r="G33" s="66">
        <f t="shared" si="1"/>
        <v>26</v>
      </c>
      <c r="H33" s="65">
        <f>VLOOKUP($A33,'Return Data'!$B$7:$R$1700,12,0)</f>
        <v>-2.8872</v>
      </c>
      <c r="I33" s="66">
        <f t="shared" si="2"/>
        <v>29</v>
      </c>
      <c r="J33" s="65">
        <f>VLOOKUP($A33,'Return Data'!$B$7:$R$1700,13,0)</f>
        <v>5.3452000000000002</v>
      </c>
      <c r="K33" s="66">
        <f t="shared" si="7"/>
        <v>26</v>
      </c>
      <c r="L33" s="65">
        <f>VLOOKUP($A33,'Return Data'!$B$7:$R$1700,17,0)</f>
        <v>0.51859999999999995</v>
      </c>
      <c r="M33" s="66">
        <f t="shared" si="8"/>
        <v>19</v>
      </c>
      <c r="N33" s="65">
        <f>VLOOKUP($A33,'Return Data'!$B$7:$R$1700,14,0)</f>
        <v>3.7704</v>
      </c>
      <c r="O33" s="66">
        <f t="shared" si="9"/>
        <v>17</v>
      </c>
      <c r="P33" s="65">
        <f>VLOOKUP($A33,'Return Data'!$B$7:$R$1700,15,0)</f>
        <v>5.5395000000000003</v>
      </c>
      <c r="Q33" s="66">
        <f t="shared" si="10"/>
        <v>20</v>
      </c>
      <c r="R33" s="65">
        <f>VLOOKUP($A33,'Return Data'!$B$7:$R$1700,16,0)</f>
        <v>9.8423999999999996</v>
      </c>
      <c r="S33" s="67">
        <f t="shared" si="4"/>
        <v>18</v>
      </c>
    </row>
    <row r="34" spans="1:19" x14ac:dyDescent="0.3">
      <c r="A34" s="63" t="s">
        <v>539</v>
      </c>
      <c r="B34" s="64">
        <f>VLOOKUP($A34,'Return Data'!$B$7:$R$1700,3,0)</f>
        <v>44071</v>
      </c>
      <c r="C34" s="65">
        <f>VLOOKUP($A34,'Return Data'!$B$7:$R$1700,4,0)</f>
        <v>83.76</v>
      </c>
      <c r="D34" s="65">
        <f>VLOOKUP($A34,'Return Data'!$B$7:$R$1700,10,0)</f>
        <v>17.3109</v>
      </c>
      <c r="E34" s="66">
        <f t="shared" si="0"/>
        <v>12</v>
      </c>
      <c r="F34" s="65">
        <f>VLOOKUP($A34,'Return Data'!$B$7:$R$1700,11,0)</f>
        <v>3.8561999999999999</v>
      </c>
      <c r="G34" s="66">
        <f t="shared" si="1"/>
        <v>12</v>
      </c>
      <c r="H34" s="65">
        <f>VLOOKUP($A34,'Return Data'!$B$7:$R$1700,12,0)</f>
        <v>0.97650000000000003</v>
      </c>
      <c r="I34" s="66">
        <f t="shared" si="2"/>
        <v>13</v>
      </c>
      <c r="J34" s="65">
        <f>VLOOKUP($A34,'Return Data'!$B$7:$R$1700,13,0)</f>
        <v>8.343</v>
      </c>
      <c r="K34" s="66">
        <f t="shared" si="7"/>
        <v>15</v>
      </c>
      <c r="L34" s="65">
        <f>VLOOKUP($A34,'Return Data'!$B$7:$R$1700,17,0)</f>
        <v>0.15540000000000001</v>
      </c>
      <c r="M34" s="66">
        <f t="shared" si="8"/>
        <v>20</v>
      </c>
      <c r="N34" s="65">
        <f>VLOOKUP($A34,'Return Data'!$B$7:$R$1700,14,0)</f>
        <v>5.1092000000000004</v>
      </c>
      <c r="O34" s="66">
        <f t="shared" si="9"/>
        <v>12</v>
      </c>
      <c r="P34" s="65">
        <f>VLOOKUP($A34,'Return Data'!$B$7:$R$1700,15,0)</f>
        <v>10.6153</v>
      </c>
      <c r="Q34" s="66">
        <f t="shared" si="10"/>
        <v>3</v>
      </c>
      <c r="R34" s="65">
        <f>VLOOKUP($A34,'Return Data'!$B$7:$R$1700,16,0)</f>
        <v>12.305999999999999</v>
      </c>
      <c r="S34" s="67">
        <f t="shared" si="4"/>
        <v>9</v>
      </c>
    </row>
    <row r="35" spans="1:19" x14ac:dyDescent="0.3">
      <c r="A35" s="63" t="s">
        <v>541</v>
      </c>
      <c r="B35" s="64">
        <f>VLOOKUP($A35,'Return Data'!$B$7:$R$1700,3,0)</f>
        <v>44071</v>
      </c>
      <c r="C35" s="65">
        <f>VLOOKUP($A35,'Return Data'!$B$7:$R$1700,4,0)</f>
        <v>164.0016</v>
      </c>
      <c r="D35" s="65">
        <f>VLOOKUP($A35,'Return Data'!$B$7:$R$1700,10,0)</f>
        <v>29.170500000000001</v>
      </c>
      <c r="E35" s="66">
        <f t="shared" si="0"/>
        <v>2</v>
      </c>
      <c r="F35" s="65">
        <f>VLOOKUP($A35,'Return Data'!$B$7:$R$1700,11,0)</f>
        <v>19.659800000000001</v>
      </c>
      <c r="G35" s="66">
        <f t="shared" si="1"/>
        <v>1</v>
      </c>
      <c r="H35" s="65">
        <f>VLOOKUP($A35,'Return Data'!$B$7:$R$1700,12,0)</f>
        <v>12.018599999999999</v>
      </c>
      <c r="I35" s="66">
        <f t="shared" si="2"/>
        <v>3</v>
      </c>
      <c r="J35" s="65">
        <f>VLOOKUP($A35,'Return Data'!$B$7:$R$1700,13,0)</f>
        <v>21.206199999999999</v>
      </c>
      <c r="K35" s="66">
        <f t="shared" si="7"/>
        <v>2</v>
      </c>
      <c r="L35" s="65">
        <f>VLOOKUP($A35,'Return Data'!$B$7:$R$1700,17,0)</f>
        <v>9.2822999999999993</v>
      </c>
      <c r="M35" s="66">
        <f t="shared" si="8"/>
        <v>1</v>
      </c>
      <c r="N35" s="65">
        <f>VLOOKUP($A35,'Return Data'!$B$7:$R$1700,14,0)</f>
        <v>9.1960999999999995</v>
      </c>
      <c r="O35" s="66">
        <f t="shared" si="9"/>
        <v>2</v>
      </c>
      <c r="P35" s="65">
        <f>VLOOKUP($A35,'Return Data'!$B$7:$R$1700,15,0)</f>
        <v>10.8157</v>
      </c>
      <c r="Q35" s="66">
        <f t="shared" si="10"/>
        <v>2</v>
      </c>
      <c r="R35" s="65">
        <f>VLOOKUP($A35,'Return Data'!$B$7:$R$1700,16,0)</f>
        <v>13.2163</v>
      </c>
      <c r="S35" s="67">
        <f t="shared" si="4"/>
        <v>4</v>
      </c>
    </row>
    <row r="36" spans="1:19" x14ac:dyDescent="0.3">
      <c r="A36" s="63" t="s">
        <v>542</v>
      </c>
      <c r="B36" s="64">
        <f>VLOOKUP($A36,'Return Data'!$B$7:$R$1700,3,0)</f>
        <v>44071</v>
      </c>
      <c r="C36" s="65">
        <f>VLOOKUP($A36,'Return Data'!$B$7:$R$1700,4,0)</f>
        <v>68.810509105619104</v>
      </c>
      <c r="D36" s="65">
        <f>VLOOKUP($A36,'Return Data'!$B$7:$R$1700,10,0)</f>
        <v>16.747599999999998</v>
      </c>
      <c r="E36" s="66">
        <f t="shared" si="0"/>
        <v>22</v>
      </c>
      <c r="F36" s="65">
        <f>VLOOKUP($A36,'Return Data'!$B$7:$R$1700,11,0)</f>
        <v>0.70679999999999998</v>
      </c>
      <c r="G36" s="66">
        <f t="shared" si="1"/>
        <v>27</v>
      </c>
      <c r="H36" s="65">
        <f>VLOOKUP($A36,'Return Data'!$B$7:$R$1700,12,0)</f>
        <v>-0.24640000000000001</v>
      </c>
      <c r="I36" s="66">
        <f t="shared" si="2"/>
        <v>20</v>
      </c>
      <c r="J36" s="65">
        <f>VLOOKUP($A36,'Return Data'!$B$7:$R$1700,13,0)</f>
        <v>8.4619</v>
      </c>
      <c r="K36" s="66">
        <f t="shared" si="7"/>
        <v>14</v>
      </c>
      <c r="L36" s="65">
        <f>VLOOKUP($A36,'Return Data'!$B$7:$R$1700,17,0)</f>
        <v>5.3910999999999998</v>
      </c>
      <c r="M36" s="66">
        <f t="shared" si="8"/>
        <v>5</v>
      </c>
      <c r="N36" s="65">
        <f>VLOOKUP($A36,'Return Data'!$B$7:$R$1700,14,0)</f>
        <v>7.7583000000000002</v>
      </c>
      <c r="O36" s="66">
        <f t="shared" si="9"/>
        <v>5</v>
      </c>
      <c r="P36" s="65">
        <f>VLOOKUP($A36,'Return Data'!$B$7:$R$1700,15,0)</f>
        <v>9.7551000000000005</v>
      </c>
      <c r="Q36" s="66">
        <f t="shared" si="10"/>
        <v>5</v>
      </c>
      <c r="R36" s="65">
        <f>VLOOKUP($A36,'Return Data'!$B$7:$R$1700,16,0)</f>
        <v>13.8826</v>
      </c>
      <c r="S36" s="67">
        <f t="shared" si="4"/>
        <v>1</v>
      </c>
    </row>
    <row r="37" spans="1:19" x14ac:dyDescent="0.3">
      <c r="A37" s="63" t="s">
        <v>544</v>
      </c>
      <c r="B37" s="64">
        <f>VLOOKUP($A37,'Return Data'!$B$7:$R$1700,3,0)</f>
        <v>44071</v>
      </c>
      <c r="C37" s="65">
        <f>VLOOKUP($A37,'Return Data'!$B$7:$R$1700,4,0)</f>
        <v>18.6724</v>
      </c>
      <c r="D37" s="65">
        <f>VLOOKUP($A37,'Return Data'!$B$7:$R$1700,10,0)</f>
        <v>17.1175</v>
      </c>
      <c r="E37" s="66">
        <f t="shared" si="0"/>
        <v>16</v>
      </c>
      <c r="F37" s="65">
        <f>VLOOKUP($A37,'Return Data'!$B$7:$R$1700,11,0)</f>
        <v>4.2365000000000004</v>
      </c>
      <c r="G37" s="66">
        <f t="shared" si="1"/>
        <v>8</v>
      </c>
      <c r="H37" s="65">
        <f>VLOOKUP($A37,'Return Data'!$B$7:$R$1700,12,0)</f>
        <v>0.58179999999999998</v>
      </c>
      <c r="I37" s="66">
        <f t="shared" si="2"/>
        <v>14</v>
      </c>
      <c r="J37" s="65">
        <f>VLOOKUP($A37,'Return Data'!$B$7:$R$1700,13,0)</f>
        <v>9.2490000000000006</v>
      </c>
      <c r="K37" s="66">
        <f t="shared" si="7"/>
        <v>13</v>
      </c>
      <c r="L37" s="65">
        <f>VLOOKUP($A37,'Return Data'!$B$7:$R$1700,17,0)</f>
        <v>3.2284000000000002</v>
      </c>
      <c r="M37" s="66">
        <f t="shared" si="8"/>
        <v>9</v>
      </c>
      <c r="N37" s="65">
        <f>VLOOKUP($A37,'Return Data'!$B$7:$R$1700,14,0)</f>
        <v>5.8699000000000003</v>
      </c>
      <c r="O37" s="66">
        <f t="shared" si="9"/>
        <v>9</v>
      </c>
      <c r="P37" s="65">
        <f>VLOOKUP($A37,'Return Data'!$B$7:$R$1700,15,0)</f>
        <v>7.2552000000000003</v>
      </c>
      <c r="Q37" s="66">
        <f t="shared" si="10"/>
        <v>13</v>
      </c>
      <c r="R37" s="65">
        <f>VLOOKUP($A37,'Return Data'!$B$7:$R$1700,16,0)</f>
        <v>9.7299000000000007</v>
      </c>
      <c r="S37" s="67">
        <f t="shared" si="4"/>
        <v>19</v>
      </c>
    </row>
    <row r="38" spans="1:19" x14ac:dyDescent="0.3">
      <c r="A38" s="63" t="s">
        <v>547</v>
      </c>
      <c r="B38" s="64">
        <f>VLOOKUP($A38,'Return Data'!$B$7:$R$1700,3,0)</f>
        <v>44071</v>
      </c>
      <c r="C38" s="65">
        <f>VLOOKUP($A38,'Return Data'!$B$7:$R$1700,4,0)</f>
        <v>100.443</v>
      </c>
      <c r="D38" s="65">
        <f>VLOOKUP($A38,'Return Data'!$B$7:$R$1700,10,0)</f>
        <v>15.048500000000001</v>
      </c>
      <c r="E38" s="66">
        <f t="shared" si="0"/>
        <v>32</v>
      </c>
      <c r="F38" s="65">
        <f>VLOOKUP($A38,'Return Data'!$B$7:$R$1700,11,0)</f>
        <v>-0.29099999999999998</v>
      </c>
      <c r="G38" s="66">
        <f t="shared" si="1"/>
        <v>29</v>
      </c>
      <c r="H38" s="65">
        <f>VLOOKUP($A38,'Return Data'!$B$7:$R$1700,12,0)</f>
        <v>-1.4761</v>
      </c>
      <c r="I38" s="66">
        <f t="shared" si="2"/>
        <v>24</v>
      </c>
      <c r="J38" s="65">
        <f>VLOOKUP($A38,'Return Data'!$B$7:$R$1700,13,0)</f>
        <v>7.0936000000000003</v>
      </c>
      <c r="K38" s="66">
        <f t="shared" si="7"/>
        <v>20</v>
      </c>
      <c r="L38" s="65">
        <f>VLOOKUP($A38,'Return Data'!$B$7:$R$1700,17,0)</f>
        <v>2.5011000000000001</v>
      </c>
      <c r="M38" s="66">
        <f t="shared" si="8"/>
        <v>11</v>
      </c>
      <c r="N38" s="65">
        <f>VLOOKUP($A38,'Return Data'!$B$7:$R$1700,14,0)</f>
        <v>7.3615000000000004</v>
      </c>
      <c r="O38" s="66">
        <f t="shared" si="9"/>
        <v>6</v>
      </c>
      <c r="P38" s="65">
        <f>VLOOKUP($A38,'Return Data'!$B$7:$R$1700,15,0)</f>
        <v>9.5609999999999999</v>
      </c>
      <c r="Q38" s="66">
        <f t="shared" si="10"/>
        <v>6</v>
      </c>
      <c r="R38" s="65">
        <f>VLOOKUP($A38,'Return Data'!$B$7:$R$1700,16,0)</f>
        <v>9.4565000000000001</v>
      </c>
      <c r="S38" s="67">
        <f t="shared" si="4"/>
        <v>22</v>
      </c>
    </row>
    <row r="39" spans="1:19" x14ac:dyDescent="0.3">
      <c r="A39" s="63" t="s">
        <v>548</v>
      </c>
      <c r="B39" s="64">
        <f>VLOOKUP($A39,'Return Data'!$B$7:$R$1700,3,0)</f>
        <v>44071</v>
      </c>
      <c r="C39" s="65">
        <f>VLOOKUP($A39,'Return Data'!$B$7:$R$1700,4,0)</f>
        <v>227.3347</v>
      </c>
      <c r="D39" s="65">
        <f>VLOOKUP($A39,'Return Data'!$B$7:$R$1700,10,0)</f>
        <v>17.062999999999999</v>
      </c>
      <c r="E39" s="66">
        <f t="shared" si="0"/>
        <v>20</v>
      </c>
      <c r="F39" s="65">
        <f>VLOOKUP($A39,'Return Data'!$B$7:$R$1700,11,0)</f>
        <v>2.1739000000000002</v>
      </c>
      <c r="G39" s="66">
        <f t="shared" si="1"/>
        <v>22</v>
      </c>
      <c r="H39" s="65">
        <f>VLOOKUP($A39,'Return Data'!$B$7:$R$1700,12,0)</f>
        <v>-3.5009000000000001</v>
      </c>
      <c r="I39" s="66">
        <f t="shared" si="2"/>
        <v>31</v>
      </c>
      <c r="J39" s="65">
        <f>VLOOKUP($A39,'Return Data'!$B$7:$R$1700,13,0)</f>
        <v>3.7921</v>
      </c>
      <c r="K39" s="66">
        <f t="shared" si="7"/>
        <v>30</v>
      </c>
      <c r="L39" s="65">
        <f>VLOOKUP($A39,'Return Data'!$B$7:$R$1700,17,0)</f>
        <v>0.85650000000000004</v>
      </c>
      <c r="M39" s="66">
        <f t="shared" si="8"/>
        <v>18</v>
      </c>
      <c r="N39" s="65">
        <f>VLOOKUP($A39,'Return Data'!$B$7:$R$1700,14,0)</f>
        <v>3.3228</v>
      </c>
      <c r="O39" s="66">
        <f t="shared" si="9"/>
        <v>19</v>
      </c>
      <c r="P39" s="65">
        <f>VLOOKUP($A39,'Return Data'!$B$7:$R$1700,15,0)</f>
        <v>5.7727000000000004</v>
      </c>
      <c r="Q39" s="66">
        <f t="shared" si="10"/>
        <v>18</v>
      </c>
      <c r="R39" s="65">
        <f>VLOOKUP($A39,'Return Data'!$B$7:$R$1700,16,0)</f>
        <v>11.4328</v>
      </c>
      <c r="S39" s="67">
        <f t="shared" si="4"/>
        <v>11</v>
      </c>
    </row>
    <row r="40" spans="1:19" x14ac:dyDescent="0.3">
      <c r="A40" s="63" t="s">
        <v>550</v>
      </c>
      <c r="B40" s="64">
        <f>VLOOKUP($A40,'Return Data'!$B$7:$R$1700,3,0)</f>
        <v>44071</v>
      </c>
      <c r="C40" s="65">
        <f>VLOOKUP($A40,'Return Data'!$B$7:$R$1700,4,0)</f>
        <v>174.9375</v>
      </c>
      <c r="D40" s="65">
        <f>VLOOKUP($A40,'Return Data'!$B$7:$R$1700,10,0)</f>
        <v>19.403400000000001</v>
      </c>
      <c r="E40" s="66">
        <f t="shared" si="0"/>
        <v>7</v>
      </c>
      <c r="F40" s="65">
        <f>VLOOKUP($A40,'Return Data'!$B$7:$R$1700,11,0)</f>
        <v>5.7911000000000001</v>
      </c>
      <c r="G40" s="66">
        <f t="shared" si="1"/>
        <v>6</v>
      </c>
      <c r="H40" s="65">
        <f>VLOOKUP($A40,'Return Data'!$B$7:$R$1700,12,0)</f>
        <v>0.40389999999999998</v>
      </c>
      <c r="I40" s="66">
        <f t="shared" si="2"/>
        <v>16</v>
      </c>
      <c r="J40" s="65">
        <f>VLOOKUP($A40,'Return Data'!$B$7:$R$1700,13,0)</f>
        <v>6.4192</v>
      </c>
      <c r="K40" s="66">
        <f t="shared" si="7"/>
        <v>24</v>
      </c>
      <c r="L40" s="65">
        <f>VLOOKUP($A40,'Return Data'!$B$7:$R$1700,17,0)</f>
        <v>-1.1499999999999999</v>
      </c>
      <c r="M40" s="66">
        <f t="shared" si="8"/>
        <v>24</v>
      </c>
      <c r="N40" s="65">
        <f>VLOOKUP($A40,'Return Data'!$B$7:$R$1700,14,0)</f>
        <v>2.0089999999999999</v>
      </c>
      <c r="O40" s="66">
        <f t="shared" si="9"/>
        <v>24</v>
      </c>
      <c r="P40" s="65">
        <f>VLOOKUP($A40,'Return Data'!$B$7:$R$1700,15,0)</f>
        <v>6.6056999999999997</v>
      </c>
      <c r="Q40" s="66">
        <f t="shared" si="10"/>
        <v>16</v>
      </c>
      <c r="R40" s="65">
        <f>VLOOKUP($A40,'Return Data'!$B$7:$R$1700,16,0)</f>
        <v>9.3582000000000001</v>
      </c>
      <c r="S40" s="67">
        <f t="shared" si="4"/>
        <v>24</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18.266996969696972</v>
      </c>
      <c r="E42" s="74"/>
      <c r="F42" s="75">
        <f>AVERAGE(F8:F40)</f>
        <v>3.3452424242424246</v>
      </c>
      <c r="G42" s="74"/>
      <c r="H42" s="75">
        <f>AVERAGE(H8:H40)</f>
        <v>0.91882121212121171</v>
      </c>
      <c r="I42" s="74"/>
      <c r="J42" s="75">
        <f>AVERAGE(J8:J40)</f>
        <v>8.9450156249999999</v>
      </c>
      <c r="K42" s="74"/>
      <c r="L42" s="75">
        <f>AVERAGE(L8:L40)</f>
        <v>1.9278407407407405</v>
      </c>
      <c r="M42" s="74"/>
      <c r="N42" s="75">
        <f>AVERAGE(N8:N40)</f>
        <v>4.7798192307692311</v>
      </c>
      <c r="O42" s="74"/>
      <c r="P42" s="75">
        <f>AVERAGE(P8:P40)</f>
        <v>7.9424619047619069</v>
      </c>
      <c r="Q42" s="74"/>
      <c r="R42" s="75">
        <f>AVERAGE(R8:R40)</f>
        <v>10.094339393939395</v>
      </c>
      <c r="S42" s="76"/>
    </row>
    <row r="43" spans="1:19" x14ac:dyDescent="0.3">
      <c r="A43" s="73" t="s">
        <v>28</v>
      </c>
      <c r="B43" s="74"/>
      <c r="C43" s="74"/>
      <c r="D43" s="75">
        <f>MIN(D8:D40)</f>
        <v>14.396599999999999</v>
      </c>
      <c r="E43" s="74"/>
      <c r="F43" s="75">
        <f>MIN(F8:F40)</f>
        <v>-10.28</v>
      </c>
      <c r="G43" s="74"/>
      <c r="H43" s="75">
        <f>MIN(H8:H40)</f>
        <v>-16.978100000000001</v>
      </c>
      <c r="I43" s="74"/>
      <c r="J43" s="75">
        <f>MIN(J8:J40)</f>
        <v>-8.8705999999999996</v>
      </c>
      <c r="K43" s="74"/>
      <c r="L43" s="75">
        <f>MIN(L8:L40)</f>
        <v>-10.2493</v>
      </c>
      <c r="M43" s="74"/>
      <c r="N43" s="75">
        <f>MIN(N8:N40)</f>
        <v>-3.8170999999999999</v>
      </c>
      <c r="O43" s="74"/>
      <c r="P43" s="75">
        <f>MIN(P8:P40)</f>
        <v>3.9636</v>
      </c>
      <c r="Q43" s="74"/>
      <c r="R43" s="75">
        <f>MIN(R8:R40)</f>
        <v>4.0595999999999997</v>
      </c>
      <c r="S43" s="76"/>
    </row>
    <row r="44" spans="1:19" ht="15" thickBot="1" x14ac:dyDescent="0.35">
      <c r="A44" s="77" t="s">
        <v>29</v>
      </c>
      <c r="B44" s="78"/>
      <c r="C44" s="78"/>
      <c r="D44" s="79">
        <f>MAX(D8:D40)</f>
        <v>35.744900000000001</v>
      </c>
      <c r="E44" s="78"/>
      <c r="F44" s="79">
        <f>MAX(F8:F40)</f>
        <v>19.659800000000001</v>
      </c>
      <c r="G44" s="78"/>
      <c r="H44" s="79">
        <f>MAX(H8:H40)</f>
        <v>13.835000000000001</v>
      </c>
      <c r="I44" s="78"/>
      <c r="J44" s="79">
        <f>MAX(J8:J40)</f>
        <v>23.638000000000002</v>
      </c>
      <c r="K44" s="78"/>
      <c r="L44" s="79">
        <f>MAX(L8:L40)</f>
        <v>9.2822999999999993</v>
      </c>
      <c r="M44" s="78"/>
      <c r="N44" s="79">
        <f>MAX(N8:N40)</f>
        <v>9.8739000000000008</v>
      </c>
      <c r="O44" s="78"/>
      <c r="P44" s="79">
        <f>MAX(P8:P40)</f>
        <v>11.0183</v>
      </c>
      <c r="Q44" s="78"/>
      <c r="R44" s="79">
        <f>MAX(R8:R40)</f>
        <v>13.8826</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44071</v>
      </c>
      <c r="C8" s="65">
        <f>VLOOKUP($A8,'Return Data'!$B$7:$R$1700,4,0)</f>
        <v>730.48</v>
      </c>
      <c r="D8" s="65">
        <f>VLOOKUP($A8,'Return Data'!$B$7:$R$1700,10,0)</f>
        <v>18.738600000000002</v>
      </c>
      <c r="E8" s="66">
        <f t="shared" ref="E8:E40" si="0">RANK(D8,D$8:D$40,0)</f>
        <v>9</v>
      </c>
      <c r="F8" s="65">
        <f>VLOOKUP($A8,'Return Data'!$B$7:$R$1700,11,0)</f>
        <v>1.8289</v>
      </c>
      <c r="G8" s="66">
        <f t="shared" ref="G8:G40" si="1">RANK(F8,F$8:F$40,0)</f>
        <v>20</v>
      </c>
      <c r="H8" s="65">
        <f>VLOOKUP($A8,'Return Data'!$B$7:$R$1700,12,0)</f>
        <v>-4.6395999999999997</v>
      </c>
      <c r="I8" s="66">
        <f t="shared" ref="I8:I40" si="2">RANK(H8,H$8:H$40,0)</f>
        <v>32</v>
      </c>
      <c r="J8" s="65">
        <f>VLOOKUP($A8,'Return Data'!$B$7:$R$1700,13,0)</f>
        <v>1.5275000000000001</v>
      </c>
      <c r="K8" s="66">
        <f t="shared" ref="K8:K28" si="3">RANK(J8,J$8:J$40,0)</f>
        <v>31</v>
      </c>
      <c r="L8" s="65">
        <f>VLOOKUP($A8,'Return Data'!$B$7:$R$1700,17,0)</f>
        <v>-3.3203999999999998</v>
      </c>
      <c r="M8" s="66">
        <f>RANK(L8,L$8:L$40,0)</f>
        <v>26</v>
      </c>
      <c r="N8" s="65">
        <f>VLOOKUP($A8,'Return Data'!$B$7:$R$1700,14,0)</f>
        <v>-1.32E-2</v>
      </c>
      <c r="O8" s="66">
        <f>RANK(N8,N$8:N$40,0)</f>
        <v>25</v>
      </c>
      <c r="P8" s="65">
        <f>VLOOKUP($A8,'Return Data'!$B$7:$R$1700,15,0)</f>
        <v>5.7305000000000001</v>
      </c>
      <c r="Q8" s="66">
        <f>RANK(P8,P$8:P$40,0)</f>
        <v>15</v>
      </c>
      <c r="R8" s="65">
        <f>VLOOKUP($A8,'Return Data'!$B$7:$R$1700,16,0)</f>
        <v>18.276499999999999</v>
      </c>
      <c r="S8" s="67">
        <f t="shared" ref="S8:S40" si="4">RANK(R8,R$8:R$40,0)</f>
        <v>1</v>
      </c>
    </row>
    <row r="9" spans="1:20" x14ac:dyDescent="0.3">
      <c r="A9" s="63" t="s">
        <v>484</v>
      </c>
      <c r="B9" s="64">
        <f>VLOOKUP($A9,'Return Data'!$B$7:$R$1700,3,0)</f>
        <v>44071</v>
      </c>
      <c r="C9" s="65">
        <f>VLOOKUP($A9,'Return Data'!$B$7:$R$1700,4,0)</f>
        <v>11.1</v>
      </c>
      <c r="D9" s="65">
        <f>VLOOKUP($A9,'Return Data'!$B$7:$R$1700,10,0)</f>
        <v>16.719200000000001</v>
      </c>
      <c r="E9" s="66">
        <f t="shared" si="0"/>
        <v>16</v>
      </c>
      <c r="F9" s="65">
        <f>VLOOKUP($A9,'Return Data'!$B$7:$R$1700,11,0)</f>
        <v>1.3698999999999999</v>
      </c>
      <c r="G9" s="66">
        <f t="shared" si="1"/>
        <v>23</v>
      </c>
      <c r="H9" s="65">
        <f>VLOOKUP($A9,'Return Data'!$B$7:$R$1700,12,0)</f>
        <v>-0.89290000000000003</v>
      </c>
      <c r="I9" s="66">
        <f t="shared" si="2"/>
        <v>19</v>
      </c>
      <c r="J9" s="65">
        <f>VLOOKUP($A9,'Return Data'!$B$7:$R$1700,13,0)</f>
        <v>8.3984000000000005</v>
      </c>
      <c r="K9" s="66">
        <f t="shared" si="3"/>
        <v>11</v>
      </c>
      <c r="L9" s="65"/>
      <c r="M9" s="66"/>
      <c r="N9" s="65"/>
      <c r="O9" s="66"/>
      <c r="P9" s="65"/>
      <c r="Q9" s="66"/>
      <c r="R9" s="65">
        <f>VLOOKUP($A9,'Return Data'!$B$7:$R$1700,16,0)</f>
        <v>5.21</v>
      </c>
      <c r="S9" s="67">
        <f t="shared" si="4"/>
        <v>28</v>
      </c>
    </row>
    <row r="10" spans="1:20" x14ac:dyDescent="0.3">
      <c r="A10" s="63" t="s">
        <v>485</v>
      </c>
      <c r="B10" s="64">
        <f>VLOOKUP($A10,'Return Data'!$B$7:$R$1700,3,0)</f>
        <v>44071</v>
      </c>
      <c r="C10" s="65">
        <f>VLOOKUP($A10,'Return Data'!$B$7:$R$1700,4,0)</f>
        <v>56.26</v>
      </c>
      <c r="D10" s="65">
        <f>VLOOKUP($A10,'Return Data'!$B$7:$R$1700,10,0)</f>
        <v>19.119199999999999</v>
      </c>
      <c r="E10" s="66">
        <f t="shared" si="0"/>
        <v>8</v>
      </c>
      <c r="F10" s="65">
        <f>VLOOKUP($A10,'Return Data'!$B$7:$R$1700,11,0)</f>
        <v>2.7955000000000001</v>
      </c>
      <c r="G10" s="66">
        <f t="shared" si="1"/>
        <v>15</v>
      </c>
      <c r="H10" s="65">
        <f>VLOOKUP($A10,'Return Data'!$B$7:$R$1700,12,0)</f>
        <v>1.2781</v>
      </c>
      <c r="I10" s="66">
        <f t="shared" si="2"/>
        <v>11</v>
      </c>
      <c r="J10" s="65">
        <f>VLOOKUP($A10,'Return Data'!$B$7:$R$1700,13,0)</f>
        <v>7.4484000000000004</v>
      </c>
      <c r="K10" s="66">
        <f t="shared" si="3"/>
        <v>15</v>
      </c>
      <c r="L10" s="65">
        <f>VLOOKUP($A10,'Return Data'!$B$7:$R$1700,17,0)</f>
        <v>-1.5517000000000001</v>
      </c>
      <c r="M10" s="66">
        <f t="shared" ref="M10:M18" si="5">RANK(L10,L$8:L$40,0)</f>
        <v>22</v>
      </c>
      <c r="N10" s="65">
        <f>VLOOKUP($A10,'Return Data'!$B$7:$R$1700,14,0)</f>
        <v>1.4624999999999999</v>
      </c>
      <c r="O10" s="66">
        <f t="shared" ref="O10:O15" si="6">RANK(N10,N$8:N$40,0)</f>
        <v>21</v>
      </c>
      <c r="P10" s="65">
        <f>VLOOKUP($A10,'Return Data'!$B$7:$R$1700,15,0)</f>
        <v>5.7633999999999999</v>
      </c>
      <c r="Q10" s="66">
        <f>RANK(P10,P$8:P$40,0)</f>
        <v>14</v>
      </c>
      <c r="R10" s="65">
        <f>VLOOKUP($A10,'Return Data'!$B$7:$R$1700,16,0)</f>
        <v>10.7135</v>
      </c>
      <c r="S10" s="67">
        <f t="shared" si="4"/>
        <v>17</v>
      </c>
    </row>
    <row r="11" spans="1:20" x14ac:dyDescent="0.3">
      <c r="A11" s="63" t="s">
        <v>488</v>
      </c>
      <c r="B11" s="64">
        <f>VLOOKUP($A11,'Return Data'!$B$7:$R$1700,3,0)</f>
        <v>44071</v>
      </c>
      <c r="C11" s="65">
        <f>VLOOKUP($A11,'Return Data'!$B$7:$R$1700,4,0)</f>
        <v>13.292199999999999</v>
      </c>
      <c r="D11" s="65">
        <f>VLOOKUP($A11,'Return Data'!$B$7:$R$1700,10,0)</f>
        <v>14.5761</v>
      </c>
      <c r="E11" s="66">
        <f t="shared" si="0"/>
        <v>32</v>
      </c>
      <c r="F11" s="65">
        <f>VLOOKUP($A11,'Return Data'!$B$7:$R$1700,11,0)</f>
        <v>2.6741999999999999</v>
      </c>
      <c r="G11" s="66">
        <f t="shared" si="1"/>
        <v>16</v>
      </c>
      <c r="H11" s="65">
        <f>VLOOKUP($A11,'Return Data'!$B$7:$R$1700,12,0)</f>
        <v>2.6766000000000001</v>
      </c>
      <c r="I11" s="66">
        <f t="shared" si="2"/>
        <v>7</v>
      </c>
      <c r="J11" s="65">
        <f>VLOOKUP($A11,'Return Data'!$B$7:$R$1700,13,0)</f>
        <v>12.1241</v>
      </c>
      <c r="K11" s="66">
        <f t="shared" si="3"/>
        <v>5</v>
      </c>
      <c r="L11" s="65">
        <f>VLOOKUP($A11,'Return Data'!$B$7:$R$1700,17,0)</f>
        <v>6.9257999999999997</v>
      </c>
      <c r="M11" s="66">
        <f t="shared" si="5"/>
        <v>2</v>
      </c>
      <c r="N11" s="65">
        <f>VLOOKUP($A11,'Return Data'!$B$7:$R$1700,14,0)</f>
        <v>8.1814999999999998</v>
      </c>
      <c r="O11" s="66">
        <f t="shared" si="6"/>
        <v>1</v>
      </c>
      <c r="P11" s="65"/>
      <c r="Q11" s="66"/>
      <c r="R11" s="65">
        <f>VLOOKUP($A11,'Return Data'!$B$7:$R$1700,16,0)</f>
        <v>8.7454000000000001</v>
      </c>
      <c r="S11" s="67">
        <f t="shared" si="4"/>
        <v>23</v>
      </c>
    </row>
    <row r="12" spans="1:20" x14ac:dyDescent="0.3">
      <c r="A12" s="63" t="s">
        <v>490</v>
      </c>
      <c r="B12" s="64">
        <f>VLOOKUP($A12,'Return Data'!$B$7:$R$1700,3,0)</f>
        <v>44071</v>
      </c>
      <c r="C12" s="65">
        <f>VLOOKUP($A12,'Return Data'!$B$7:$R$1700,4,0)</f>
        <v>13.58</v>
      </c>
      <c r="D12" s="65">
        <f>VLOOKUP($A12,'Return Data'!$B$7:$R$1700,10,0)</f>
        <v>25.508299999999998</v>
      </c>
      <c r="E12" s="66">
        <f t="shared" si="0"/>
        <v>3</v>
      </c>
      <c r="F12" s="65">
        <f>VLOOKUP($A12,'Return Data'!$B$7:$R$1700,11,0)</f>
        <v>6.1767000000000003</v>
      </c>
      <c r="G12" s="66">
        <f t="shared" si="1"/>
        <v>3</v>
      </c>
      <c r="H12" s="65">
        <f>VLOOKUP($A12,'Return Data'!$B$7:$R$1700,12,0)</f>
        <v>13.166700000000001</v>
      </c>
      <c r="I12" s="66">
        <f t="shared" si="2"/>
        <v>1</v>
      </c>
      <c r="J12" s="65">
        <f>VLOOKUP($A12,'Return Data'!$B$7:$R$1700,13,0)</f>
        <v>22.6739</v>
      </c>
      <c r="K12" s="66">
        <f t="shared" si="3"/>
        <v>1</v>
      </c>
      <c r="L12" s="65">
        <f>VLOOKUP($A12,'Return Data'!$B$7:$R$1700,17,0)</f>
        <v>-2.1701000000000001</v>
      </c>
      <c r="M12" s="66">
        <f t="shared" si="5"/>
        <v>25</v>
      </c>
      <c r="N12" s="65">
        <f>VLOOKUP($A12,'Return Data'!$B$7:$R$1700,14,0)</f>
        <v>2.9630999999999998</v>
      </c>
      <c r="O12" s="66">
        <f t="shared" si="6"/>
        <v>15</v>
      </c>
      <c r="P12" s="65"/>
      <c r="Q12" s="66"/>
      <c r="R12" s="65">
        <f>VLOOKUP($A12,'Return Data'!$B$7:$R$1700,16,0)</f>
        <v>7.7305999999999999</v>
      </c>
      <c r="S12" s="67">
        <f t="shared" si="4"/>
        <v>27</v>
      </c>
    </row>
    <row r="13" spans="1:20" x14ac:dyDescent="0.3">
      <c r="A13" s="63" t="s">
        <v>492</v>
      </c>
      <c r="B13" s="64">
        <f>VLOOKUP($A13,'Return Data'!$B$7:$R$1700,3,0)</f>
        <v>44071</v>
      </c>
      <c r="C13" s="65">
        <f>VLOOKUP($A13,'Return Data'!$B$7:$R$1700,4,0)</f>
        <v>176.38</v>
      </c>
      <c r="D13" s="65">
        <f>VLOOKUP($A13,'Return Data'!$B$7:$R$1700,10,0)</f>
        <v>15.168100000000001</v>
      </c>
      <c r="E13" s="66">
        <f t="shared" si="0"/>
        <v>27</v>
      </c>
      <c r="F13" s="65">
        <f>VLOOKUP($A13,'Return Data'!$B$7:$R$1700,11,0)</f>
        <v>4.0038</v>
      </c>
      <c r="G13" s="66">
        <f t="shared" si="1"/>
        <v>7</v>
      </c>
      <c r="H13" s="65">
        <f>VLOOKUP($A13,'Return Data'!$B$7:$R$1700,12,0)</f>
        <v>5.5536000000000003</v>
      </c>
      <c r="I13" s="66">
        <f t="shared" si="2"/>
        <v>4</v>
      </c>
      <c r="J13" s="65">
        <f>VLOOKUP($A13,'Return Data'!$B$7:$R$1700,13,0)</f>
        <v>14.2432</v>
      </c>
      <c r="K13" s="66">
        <f t="shared" si="3"/>
        <v>4</v>
      </c>
      <c r="L13" s="65">
        <f>VLOOKUP($A13,'Return Data'!$B$7:$R$1700,17,0)</f>
        <v>5.9301000000000004</v>
      </c>
      <c r="M13" s="66">
        <f t="shared" si="5"/>
        <v>3</v>
      </c>
      <c r="N13" s="65">
        <f>VLOOKUP($A13,'Return Data'!$B$7:$R$1700,14,0)</f>
        <v>7.6443000000000003</v>
      </c>
      <c r="O13" s="66">
        <f t="shared" si="6"/>
        <v>3</v>
      </c>
      <c r="P13" s="65">
        <f>VLOOKUP($A13,'Return Data'!$B$7:$R$1700,15,0)</f>
        <v>9.7172999999999998</v>
      </c>
      <c r="Q13" s="66">
        <f>RANK(P13,P$8:P$40,0)</f>
        <v>2</v>
      </c>
      <c r="R13" s="65">
        <f>VLOOKUP($A13,'Return Data'!$B$7:$R$1700,16,0)</f>
        <v>10.963200000000001</v>
      </c>
      <c r="S13" s="67">
        <f t="shared" si="4"/>
        <v>14</v>
      </c>
    </row>
    <row r="14" spans="1:20" x14ac:dyDescent="0.3">
      <c r="A14" s="63" t="s">
        <v>494</v>
      </c>
      <c r="B14" s="64">
        <f>VLOOKUP($A14,'Return Data'!$B$7:$R$1700,3,0)</f>
        <v>44071</v>
      </c>
      <c r="C14" s="65">
        <f>VLOOKUP($A14,'Return Data'!$B$7:$R$1700,4,0)</f>
        <v>166.203</v>
      </c>
      <c r="D14" s="65">
        <f>VLOOKUP($A14,'Return Data'!$B$7:$R$1700,10,0)</f>
        <v>16.9529</v>
      </c>
      <c r="E14" s="66">
        <f t="shared" si="0"/>
        <v>12</v>
      </c>
      <c r="F14" s="65">
        <f>VLOOKUP($A14,'Return Data'!$B$7:$R$1700,11,0)</f>
        <v>0.1386</v>
      </c>
      <c r="G14" s="66">
        <f t="shared" si="1"/>
        <v>28</v>
      </c>
      <c r="H14" s="65">
        <f>VLOOKUP($A14,'Return Data'!$B$7:$R$1700,12,0)</f>
        <v>2.1499000000000001</v>
      </c>
      <c r="I14" s="66">
        <f t="shared" si="2"/>
        <v>9</v>
      </c>
      <c r="J14" s="65">
        <f>VLOOKUP($A14,'Return Data'!$B$7:$R$1700,13,0)</f>
        <v>10.748100000000001</v>
      </c>
      <c r="K14" s="66">
        <f t="shared" si="3"/>
        <v>7</v>
      </c>
      <c r="L14" s="65">
        <f>VLOOKUP($A14,'Return Data'!$B$7:$R$1700,17,0)</f>
        <v>3.9443999999999999</v>
      </c>
      <c r="M14" s="66">
        <f t="shared" si="5"/>
        <v>6</v>
      </c>
      <c r="N14" s="65">
        <f>VLOOKUP($A14,'Return Data'!$B$7:$R$1700,14,0)</f>
        <v>5.7862999999999998</v>
      </c>
      <c r="O14" s="66">
        <f t="shared" si="6"/>
        <v>7</v>
      </c>
      <c r="P14" s="65">
        <f>VLOOKUP($A14,'Return Data'!$B$7:$R$1700,15,0)</f>
        <v>8.8476999999999997</v>
      </c>
      <c r="Q14" s="66">
        <f>RANK(P14,P$8:P$40,0)</f>
        <v>4</v>
      </c>
      <c r="R14" s="65">
        <f>VLOOKUP($A14,'Return Data'!$B$7:$R$1700,16,0)</f>
        <v>14.125999999999999</v>
      </c>
      <c r="S14" s="67">
        <f t="shared" si="4"/>
        <v>5</v>
      </c>
    </row>
    <row r="15" spans="1:20" x14ac:dyDescent="0.3">
      <c r="A15" s="63" t="s">
        <v>496</v>
      </c>
      <c r="B15" s="64">
        <f>VLOOKUP($A15,'Return Data'!$B$7:$R$1700,3,0)</f>
        <v>44071</v>
      </c>
      <c r="C15" s="65">
        <f>VLOOKUP($A15,'Return Data'!$B$7:$R$1700,4,0)</f>
        <v>26.49</v>
      </c>
      <c r="D15" s="65">
        <f>VLOOKUP($A15,'Return Data'!$B$7:$R$1700,10,0)</f>
        <v>16.593299999999999</v>
      </c>
      <c r="E15" s="66">
        <f t="shared" si="0"/>
        <v>19</v>
      </c>
      <c r="F15" s="65">
        <f>VLOOKUP($A15,'Return Data'!$B$7:$R$1700,11,0)</f>
        <v>1.3002</v>
      </c>
      <c r="G15" s="66">
        <f t="shared" si="1"/>
        <v>24</v>
      </c>
      <c r="H15" s="65">
        <f>VLOOKUP($A15,'Return Data'!$B$7:$R$1700,12,0)</f>
        <v>-1.1197999999999999</v>
      </c>
      <c r="I15" s="66">
        <f t="shared" si="2"/>
        <v>20</v>
      </c>
      <c r="J15" s="65">
        <f>VLOOKUP($A15,'Return Data'!$B$7:$R$1700,13,0)</f>
        <v>6.3002000000000002</v>
      </c>
      <c r="K15" s="66">
        <f t="shared" si="3"/>
        <v>17</v>
      </c>
      <c r="L15" s="65">
        <f>VLOOKUP($A15,'Return Data'!$B$7:$R$1700,17,0)</f>
        <v>1.1114999999999999</v>
      </c>
      <c r="M15" s="66">
        <f t="shared" si="5"/>
        <v>12</v>
      </c>
      <c r="N15" s="65">
        <f>VLOOKUP($A15,'Return Data'!$B$7:$R$1700,14,0)</f>
        <v>4.5754999999999999</v>
      </c>
      <c r="O15" s="66">
        <f t="shared" si="6"/>
        <v>10</v>
      </c>
      <c r="P15" s="65">
        <f>VLOOKUP($A15,'Return Data'!$B$7:$R$1700,15,0)</f>
        <v>6.5087000000000002</v>
      </c>
      <c r="Q15" s="66">
        <f>RANK(P15,P$8:P$40,0)</f>
        <v>10</v>
      </c>
      <c r="R15" s="65">
        <f>VLOOKUP($A15,'Return Data'!$B$7:$R$1700,16,0)</f>
        <v>9.2121999999999993</v>
      </c>
      <c r="S15" s="67">
        <f t="shared" si="4"/>
        <v>21</v>
      </c>
    </row>
    <row r="16" spans="1:20" x14ac:dyDescent="0.3">
      <c r="A16" s="63" t="s">
        <v>498</v>
      </c>
      <c r="B16" s="64">
        <f>VLOOKUP($A16,'Return Data'!$B$7:$R$1700,3,0)</f>
        <v>44071</v>
      </c>
      <c r="C16" s="65">
        <f>VLOOKUP($A16,'Return Data'!$B$7:$R$1700,4,0)</f>
        <v>10.5481</v>
      </c>
      <c r="D16" s="65">
        <f>VLOOKUP($A16,'Return Data'!$B$7:$R$1700,10,0)</f>
        <v>14.7818</v>
      </c>
      <c r="E16" s="66">
        <f t="shared" si="0"/>
        <v>29</v>
      </c>
      <c r="F16" s="65">
        <f>VLOOKUP($A16,'Return Data'!$B$7:$R$1700,11,0)</f>
        <v>-1.5347</v>
      </c>
      <c r="G16" s="66">
        <f t="shared" si="1"/>
        <v>31</v>
      </c>
      <c r="H16" s="65">
        <f>VLOOKUP($A16,'Return Data'!$B$7:$R$1700,12,0)</f>
        <v>-4.4105999999999996</v>
      </c>
      <c r="I16" s="66">
        <f t="shared" si="2"/>
        <v>31</v>
      </c>
      <c r="J16" s="65">
        <f>VLOOKUP($A16,'Return Data'!$B$7:$R$1700,13,0)</f>
        <v>3.3996</v>
      </c>
      <c r="K16" s="66">
        <f t="shared" si="3"/>
        <v>29</v>
      </c>
      <c r="L16" s="65">
        <f>VLOOKUP($A16,'Return Data'!$B$7:$R$1700,17,0)</f>
        <v>0.67420000000000002</v>
      </c>
      <c r="M16" s="66">
        <f t="shared" si="5"/>
        <v>15</v>
      </c>
      <c r="N16" s="65"/>
      <c r="O16" s="66"/>
      <c r="P16" s="65"/>
      <c r="Q16" s="66"/>
      <c r="R16" s="65">
        <f>VLOOKUP($A16,'Return Data'!$B$7:$R$1700,16,0)</f>
        <v>2.3151000000000002</v>
      </c>
      <c r="S16" s="67">
        <f t="shared" si="4"/>
        <v>33</v>
      </c>
    </row>
    <row r="17" spans="1:19" x14ac:dyDescent="0.3">
      <c r="A17" s="63" t="s">
        <v>499</v>
      </c>
      <c r="B17" s="64">
        <f>VLOOKUP($A17,'Return Data'!$B$7:$R$1700,3,0)</f>
        <v>44071</v>
      </c>
      <c r="C17" s="65">
        <f>VLOOKUP($A17,'Return Data'!$B$7:$R$1700,4,0)</f>
        <v>122.2933</v>
      </c>
      <c r="D17" s="65">
        <f>VLOOKUP($A17,'Return Data'!$B$7:$R$1700,10,0)</f>
        <v>16.580400000000001</v>
      </c>
      <c r="E17" s="66">
        <f t="shared" si="0"/>
        <v>21</v>
      </c>
      <c r="F17" s="65">
        <f>VLOOKUP($A17,'Return Data'!$B$7:$R$1700,11,0)</f>
        <v>2.2805</v>
      </c>
      <c r="G17" s="66">
        <f t="shared" si="1"/>
        <v>19</v>
      </c>
      <c r="H17" s="65">
        <f>VLOOKUP($A17,'Return Data'!$B$7:$R$1700,12,0)</f>
        <v>-1.7665</v>
      </c>
      <c r="I17" s="66">
        <f t="shared" si="2"/>
        <v>23</v>
      </c>
      <c r="J17" s="65">
        <f>VLOOKUP($A17,'Return Data'!$B$7:$R$1700,13,0)</f>
        <v>5.7561999999999998</v>
      </c>
      <c r="K17" s="66">
        <f t="shared" si="3"/>
        <v>22</v>
      </c>
      <c r="L17" s="65">
        <f>VLOOKUP($A17,'Return Data'!$B$7:$R$1700,17,0)</f>
        <v>0.72770000000000001</v>
      </c>
      <c r="M17" s="66">
        <f t="shared" si="5"/>
        <v>14</v>
      </c>
      <c r="N17" s="65">
        <f>VLOOKUP($A17,'Return Data'!$B$7:$R$1700,14,0)</f>
        <v>3.2835000000000001</v>
      </c>
      <c r="O17" s="66">
        <f>RANK(N17,N$8:N$40,0)</f>
        <v>14</v>
      </c>
      <c r="P17" s="65">
        <f>VLOOKUP($A17,'Return Data'!$B$7:$R$1700,15,0)</f>
        <v>6.2332999999999998</v>
      </c>
      <c r="Q17" s="66">
        <f>RANK(P17,P$8:P$40,0)</f>
        <v>11</v>
      </c>
      <c r="R17" s="65">
        <f>VLOOKUP($A17,'Return Data'!$B$7:$R$1700,16,0)</f>
        <v>12.837</v>
      </c>
      <c r="S17" s="67">
        <f t="shared" si="4"/>
        <v>7</v>
      </c>
    </row>
    <row r="18" spans="1:19" x14ac:dyDescent="0.3">
      <c r="A18" s="63" t="s">
        <v>501</v>
      </c>
      <c r="B18" s="64">
        <f>VLOOKUP($A18,'Return Data'!$B$7:$R$1700,3,0)</f>
        <v>44071</v>
      </c>
      <c r="C18" s="65">
        <f>VLOOKUP($A18,'Return Data'!$B$7:$R$1700,4,0)</f>
        <v>54.271999999999998</v>
      </c>
      <c r="D18" s="65">
        <f>VLOOKUP($A18,'Return Data'!$B$7:$R$1700,10,0)</f>
        <v>19.484000000000002</v>
      </c>
      <c r="E18" s="66">
        <f t="shared" si="0"/>
        <v>6</v>
      </c>
      <c r="F18" s="65">
        <f>VLOOKUP($A18,'Return Data'!$B$7:$R$1700,11,0)</f>
        <v>3.069</v>
      </c>
      <c r="G18" s="66">
        <f t="shared" si="1"/>
        <v>12</v>
      </c>
      <c r="H18" s="65">
        <f>VLOOKUP($A18,'Return Data'!$B$7:$R$1700,12,0)</f>
        <v>-1.7024999999999999</v>
      </c>
      <c r="I18" s="66">
        <f t="shared" si="2"/>
        <v>22</v>
      </c>
      <c r="J18" s="65">
        <f>VLOOKUP($A18,'Return Data'!$B$7:$R$1700,13,0)</f>
        <v>4.3571999999999997</v>
      </c>
      <c r="K18" s="66">
        <f t="shared" si="3"/>
        <v>25</v>
      </c>
      <c r="L18" s="65">
        <f>VLOOKUP($A18,'Return Data'!$B$7:$R$1700,17,0)</f>
        <v>1.0513999999999999</v>
      </c>
      <c r="M18" s="66">
        <f t="shared" si="5"/>
        <v>13</v>
      </c>
      <c r="N18" s="65">
        <f>VLOOKUP($A18,'Return Data'!$B$7:$R$1700,14,0)</f>
        <v>1.1649</v>
      </c>
      <c r="O18" s="66">
        <f>RANK(N18,N$8:N$40,0)</f>
        <v>23</v>
      </c>
      <c r="P18" s="65">
        <f>VLOOKUP($A18,'Return Data'!$B$7:$R$1700,15,0)</f>
        <v>5.2050999999999998</v>
      </c>
      <c r="Q18" s="66">
        <f>RANK(P18,P$8:P$40,0)</f>
        <v>16</v>
      </c>
      <c r="R18" s="65">
        <f>VLOOKUP($A18,'Return Data'!$B$7:$R$1700,16,0)</f>
        <v>11.604799999999999</v>
      </c>
      <c r="S18" s="67">
        <f t="shared" si="4"/>
        <v>12</v>
      </c>
    </row>
    <row r="19" spans="1:19" x14ac:dyDescent="0.3">
      <c r="A19" s="63" t="s">
        <v>504</v>
      </c>
      <c r="B19" s="64">
        <f>VLOOKUP($A19,'Return Data'!$B$7:$R$1700,3,0)</f>
        <v>44071</v>
      </c>
      <c r="C19" s="65">
        <f>VLOOKUP($A19,'Return Data'!$B$7:$R$1700,4,0)</f>
        <v>11.5154</v>
      </c>
      <c r="D19" s="65">
        <f>VLOOKUP($A19,'Return Data'!$B$7:$R$1700,10,0)</f>
        <v>15.316599999999999</v>
      </c>
      <c r="E19" s="66">
        <f t="shared" si="0"/>
        <v>26</v>
      </c>
      <c r="F19" s="65">
        <f>VLOOKUP($A19,'Return Data'!$B$7:$R$1700,11,0)</f>
        <v>3.1467000000000001</v>
      </c>
      <c r="G19" s="66">
        <f t="shared" si="1"/>
        <v>11</v>
      </c>
      <c r="H19" s="65">
        <f>VLOOKUP($A19,'Return Data'!$B$7:$R$1700,12,0)</f>
        <v>1.401</v>
      </c>
      <c r="I19" s="66">
        <f t="shared" si="2"/>
        <v>10</v>
      </c>
      <c r="J19" s="65">
        <f>VLOOKUP($A19,'Return Data'!$B$7:$R$1700,13,0)</f>
        <v>9.0627999999999993</v>
      </c>
      <c r="K19" s="66">
        <f t="shared" si="3"/>
        <v>9</v>
      </c>
      <c r="L19" s="65"/>
      <c r="M19" s="66"/>
      <c r="N19" s="65"/>
      <c r="O19" s="66"/>
      <c r="P19" s="65"/>
      <c r="Q19" s="66"/>
      <c r="R19" s="65">
        <f>VLOOKUP($A19,'Return Data'!$B$7:$R$1700,16,0)</f>
        <v>7.9162999999999997</v>
      </c>
      <c r="S19" s="67">
        <f t="shared" si="4"/>
        <v>26</v>
      </c>
    </row>
    <row r="20" spans="1:19" x14ac:dyDescent="0.3">
      <c r="A20" s="63" t="s">
        <v>505</v>
      </c>
      <c r="B20" s="64">
        <f>VLOOKUP($A20,'Return Data'!$B$7:$R$1700,3,0)</f>
        <v>44071</v>
      </c>
      <c r="C20" s="65">
        <f>VLOOKUP($A20,'Return Data'!$B$7:$R$1700,4,0)</f>
        <v>134.91999999999999</v>
      </c>
      <c r="D20" s="65">
        <f>VLOOKUP($A20,'Return Data'!$B$7:$R$1700,10,0)</f>
        <v>15.583</v>
      </c>
      <c r="E20" s="66">
        <f t="shared" si="0"/>
        <v>25</v>
      </c>
      <c r="F20" s="65">
        <f>VLOOKUP($A20,'Return Data'!$B$7:$R$1700,11,0)</f>
        <v>3.2841</v>
      </c>
      <c r="G20" s="66">
        <f t="shared" si="1"/>
        <v>9</v>
      </c>
      <c r="H20" s="65">
        <f>VLOOKUP($A20,'Return Data'!$B$7:$R$1700,12,0)</f>
        <v>-3.0049999999999999</v>
      </c>
      <c r="I20" s="66">
        <f t="shared" si="2"/>
        <v>25</v>
      </c>
      <c r="J20" s="65">
        <f>VLOOKUP($A20,'Return Data'!$B$7:$R$1700,13,0)</f>
        <v>5.9942000000000002</v>
      </c>
      <c r="K20" s="66">
        <f t="shared" si="3"/>
        <v>21</v>
      </c>
      <c r="L20" s="65">
        <f>VLOOKUP($A20,'Return Data'!$B$7:$R$1700,17,0)</f>
        <v>1.2249000000000001</v>
      </c>
      <c r="M20" s="66">
        <f>RANK(L20,L$8:L$40,0)</f>
        <v>11</v>
      </c>
      <c r="N20" s="65">
        <f>VLOOKUP($A20,'Return Data'!$B$7:$R$1700,14,0)</f>
        <v>3.6758000000000002</v>
      </c>
      <c r="O20" s="66">
        <f>RANK(N20,N$8:N$40,0)</f>
        <v>13</v>
      </c>
      <c r="P20" s="65">
        <f>VLOOKUP($A20,'Return Data'!$B$7:$R$1700,15,0)</f>
        <v>8.2569999999999997</v>
      </c>
      <c r="Q20" s="66">
        <f>RANK(P20,P$8:P$40,0)</f>
        <v>7</v>
      </c>
      <c r="R20" s="65">
        <f>VLOOKUP($A20,'Return Data'!$B$7:$R$1700,16,0)</f>
        <v>13.303900000000001</v>
      </c>
      <c r="S20" s="67">
        <f t="shared" si="4"/>
        <v>6</v>
      </c>
    </row>
    <row r="21" spans="1:19" x14ac:dyDescent="0.3">
      <c r="A21" s="63" t="s">
        <v>507</v>
      </c>
      <c r="B21" s="64">
        <f>VLOOKUP($A21,'Return Data'!$B$7:$R$1700,3,0)</f>
        <v>44071</v>
      </c>
      <c r="C21" s="65">
        <f>VLOOKUP($A21,'Return Data'!$B$7:$R$1700,4,0)</f>
        <v>11.984500000000001</v>
      </c>
      <c r="D21" s="65">
        <f>VLOOKUP($A21,'Return Data'!$B$7:$R$1700,10,0)</f>
        <v>15.583399999999999</v>
      </c>
      <c r="E21" s="66">
        <f t="shared" si="0"/>
        <v>24</v>
      </c>
      <c r="F21" s="65">
        <f>VLOOKUP($A21,'Return Data'!$B$7:$R$1700,11,0)</f>
        <v>5.8486000000000002</v>
      </c>
      <c r="G21" s="66">
        <f t="shared" si="1"/>
        <v>4</v>
      </c>
      <c r="H21" s="65">
        <f>VLOOKUP($A21,'Return Data'!$B$7:$R$1700,12,0)</f>
        <v>4.9733999999999998</v>
      </c>
      <c r="I21" s="66">
        <f t="shared" si="2"/>
        <v>5</v>
      </c>
      <c r="J21" s="65">
        <f>VLOOKUP($A21,'Return Data'!$B$7:$R$1700,13,0)</f>
        <v>10</v>
      </c>
      <c r="K21" s="66">
        <f t="shared" si="3"/>
        <v>8</v>
      </c>
      <c r="L21" s="65">
        <f>VLOOKUP($A21,'Return Data'!$B$7:$R$1700,17,0)</f>
        <v>-1.9939</v>
      </c>
      <c r="M21" s="66">
        <f>RANK(L21,L$8:L$40,0)</f>
        <v>24</v>
      </c>
      <c r="N21" s="65">
        <f>VLOOKUP($A21,'Return Data'!$B$7:$R$1700,14,0)</f>
        <v>1.5964</v>
      </c>
      <c r="O21" s="66">
        <f>RANK(N21,N$8:N$40,0)</f>
        <v>20</v>
      </c>
      <c r="P21" s="65"/>
      <c r="Q21" s="66"/>
      <c r="R21" s="65">
        <f>VLOOKUP($A21,'Return Data'!$B$7:$R$1700,16,0)</f>
        <v>4.8186999999999998</v>
      </c>
      <c r="S21" s="67">
        <f t="shared" si="4"/>
        <v>29</v>
      </c>
    </row>
    <row r="22" spans="1:19" x14ac:dyDescent="0.3">
      <c r="A22" s="63" t="s">
        <v>510</v>
      </c>
      <c r="B22" s="64">
        <f>VLOOKUP($A22,'Return Data'!$B$7:$R$1700,3,0)</f>
        <v>44071</v>
      </c>
      <c r="C22" s="65">
        <f>VLOOKUP($A22,'Return Data'!$B$7:$R$1700,4,0)</f>
        <v>11.59</v>
      </c>
      <c r="D22" s="65">
        <f>VLOOKUP($A22,'Return Data'!$B$7:$R$1700,10,0)</f>
        <v>19.484500000000001</v>
      </c>
      <c r="E22" s="66">
        <f t="shared" si="0"/>
        <v>5</v>
      </c>
      <c r="F22" s="65">
        <f>VLOOKUP($A22,'Return Data'!$B$7:$R$1700,11,0)</f>
        <v>2.3852000000000002</v>
      </c>
      <c r="G22" s="66">
        <f t="shared" si="1"/>
        <v>18</v>
      </c>
      <c r="H22" s="65">
        <f>VLOOKUP($A22,'Return Data'!$B$7:$R$1700,12,0)</f>
        <v>-1.6963999999999999</v>
      </c>
      <c r="I22" s="66">
        <f t="shared" si="2"/>
        <v>21</v>
      </c>
      <c r="J22" s="65">
        <f>VLOOKUP($A22,'Return Data'!$B$7:$R$1700,13,0)</f>
        <v>6.0384000000000002</v>
      </c>
      <c r="K22" s="66">
        <f t="shared" si="3"/>
        <v>20</v>
      </c>
      <c r="L22" s="65">
        <f>VLOOKUP($A22,'Return Data'!$B$7:$R$1700,17,0)</f>
        <v>-1.4333</v>
      </c>
      <c r="M22" s="66">
        <f>RANK(L22,L$8:L$40,0)</f>
        <v>21</v>
      </c>
      <c r="N22" s="65">
        <f>VLOOKUP($A22,'Return Data'!$B$7:$R$1700,14,0)</f>
        <v>0.97589999999999999</v>
      </c>
      <c r="O22" s="66">
        <f>RANK(N22,N$8:N$40,0)</f>
        <v>24</v>
      </c>
      <c r="P22" s="65"/>
      <c r="Q22" s="66"/>
      <c r="R22" s="65">
        <f>VLOOKUP($A22,'Return Data'!$B$7:$R$1700,16,0)</f>
        <v>4.1105</v>
      </c>
      <c r="S22" s="67">
        <f t="shared" si="4"/>
        <v>30</v>
      </c>
    </row>
    <row r="23" spans="1:19" x14ac:dyDescent="0.3">
      <c r="A23" s="63" t="s">
        <v>512</v>
      </c>
      <c r="B23" s="64">
        <f>VLOOKUP($A23,'Return Data'!$B$7:$R$1700,3,0)</f>
        <v>44071</v>
      </c>
      <c r="C23" s="65">
        <f>VLOOKUP($A23,'Return Data'!$B$7:$R$1700,4,0)</f>
        <v>10.695600000000001</v>
      </c>
      <c r="D23" s="65">
        <f>VLOOKUP($A23,'Return Data'!$B$7:$R$1700,10,0)</f>
        <v>16.622900000000001</v>
      </c>
      <c r="E23" s="66">
        <f t="shared" si="0"/>
        <v>18</v>
      </c>
      <c r="F23" s="65">
        <f>VLOOKUP($A23,'Return Data'!$B$7:$R$1700,11,0)</f>
        <v>0.63129999999999997</v>
      </c>
      <c r="G23" s="66">
        <f t="shared" si="1"/>
        <v>26</v>
      </c>
      <c r="H23" s="65">
        <f>VLOOKUP($A23,'Return Data'!$B$7:$R$1700,12,0)</f>
        <v>-3.5659000000000001</v>
      </c>
      <c r="I23" s="66">
        <f t="shared" si="2"/>
        <v>28</v>
      </c>
      <c r="J23" s="65">
        <f>VLOOKUP($A23,'Return Data'!$B$7:$R$1700,13,0)</f>
        <v>3.6888000000000001</v>
      </c>
      <c r="K23" s="66">
        <f t="shared" si="3"/>
        <v>27</v>
      </c>
      <c r="L23" s="65"/>
      <c r="M23" s="66"/>
      <c r="N23" s="65"/>
      <c r="O23" s="66"/>
      <c r="P23" s="65"/>
      <c r="Q23" s="66"/>
      <c r="R23" s="65">
        <f>VLOOKUP($A23,'Return Data'!$B$7:$R$1700,16,0)</f>
        <v>4.0118999999999998</v>
      </c>
      <c r="S23" s="67">
        <f t="shared" si="4"/>
        <v>31</v>
      </c>
    </row>
    <row r="24" spans="1:19" x14ac:dyDescent="0.3">
      <c r="A24" s="63" t="s">
        <v>514</v>
      </c>
      <c r="B24" s="64">
        <f>VLOOKUP($A24,'Return Data'!$B$7:$R$1700,3,0)</f>
        <v>44071</v>
      </c>
      <c r="C24" s="65">
        <f>VLOOKUP($A24,'Return Data'!$B$7:$R$1700,4,0)</f>
        <v>10.784000000000001</v>
      </c>
      <c r="D24" s="65">
        <f>VLOOKUP($A24,'Return Data'!$B$7:$R$1700,10,0)</f>
        <v>15.069800000000001</v>
      </c>
      <c r="E24" s="66">
        <f t="shared" si="0"/>
        <v>28</v>
      </c>
      <c r="F24" s="65">
        <f>VLOOKUP($A24,'Return Data'!$B$7:$R$1700,11,0)</f>
        <v>-1.0679000000000001</v>
      </c>
      <c r="G24" s="66">
        <f t="shared" si="1"/>
        <v>30</v>
      </c>
      <c r="H24" s="65">
        <f>VLOOKUP($A24,'Return Data'!$B$7:$R$1700,12,0)</f>
        <v>-3.1156999999999999</v>
      </c>
      <c r="I24" s="66">
        <f t="shared" si="2"/>
        <v>26</v>
      </c>
      <c r="J24" s="65">
        <f>VLOOKUP($A24,'Return Data'!$B$7:$R$1700,13,0)</f>
        <v>5.2713999999999999</v>
      </c>
      <c r="K24" s="66">
        <f t="shared" si="3"/>
        <v>24</v>
      </c>
      <c r="L24" s="65"/>
      <c r="M24" s="66"/>
      <c r="N24" s="65"/>
      <c r="O24" s="66"/>
      <c r="P24" s="65"/>
      <c r="Q24" s="66"/>
      <c r="R24" s="65">
        <f>VLOOKUP($A24,'Return Data'!$B$7:$R$1700,16,0)</f>
        <v>3.5442999999999998</v>
      </c>
      <c r="S24" s="67">
        <f t="shared" si="4"/>
        <v>32</v>
      </c>
    </row>
    <row r="25" spans="1:19" x14ac:dyDescent="0.3">
      <c r="A25" s="63" t="s">
        <v>515</v>
      </c>
      <c r="B25" s="64">
        <f>VLOOKUP($A25,'Return Data'!$B$7:$R$1700,3,0)</f>
        <v>44071</v>
      </c>
      <c r="C25" s="65">
        <f>VLOOKUP($A25,'Return Data'!$B$7:$R$1700,4,0)</f>
        <v>139.475106898033</v>
      </c>
      <c r="D25" s="65">
        <f>VLOOKUP($A25,'Return Data'!$B$7:$R$1700,10,0)</f>
        <v>35.477800000000002</v>
      </c>
      <c r="E25" s="66">
        <f t="shared" si="0"/>
        <v>1</v>
      </c>
      <c r="F25" s="65">
        <f>VLOOKUP($A25,'Return Data'!$B$7:$R$1700,11,0)</f>
        <v>15.805300000000001</v>
      </c>
      <c r="G25" s="66">
        <f t="shared" si="1"/>
        <v>2</v>
      </c>
      <c r="H25" s="65">
        <f>VLOOKUP($A25,'Return Data'!$B$7:$R$1700,12,0)</f>
        <v>12.3812</v>
      </c>
      <c r="I25" s="66">
        <f t="shared" si="2"/>
        <v>2</v>
      </c>
      <c r="J25" s="65">
        <f>VLOOKUP($A25,'Return Data'!$B$7:$R$1700,13,0)</f>
        <v>19.321000000000002</v>
      </c>
      <c r="K25" s="66">
        <f t="shared" si="3"/>
        <v>2</v>
      </c>
      <c r="L25" s="65">
        <f>VLOOKUP($A25,'Return Data'!$B$7:$R$1700,17,0)</f>
        <v>0.19889999999999999</v>
      </c>
      <c r="M25" s="66">
        <f>RANK(L25,L$8:L$40,0)</f>
        <v>16</v>
      </c>
      <c r="N25" s="65">
        <f>VLOOKUP($A25,'Return Data'!$B$7:$R$1700,14,0)</f>
        <v>2.3822000000000001</v>
      </c>
      <c r="O25" s="66">
        <f>RANK(N25,N$8:N$40,0)</f>
        <v>16</v>
      </c>
      <c r="P25" s="65">
        <f>VLOOKUP($A25,'Return Data'!$B$7:$R$1700,15,0)</f>
        <v>4.8342999999999998</v>
      </c>
      <c r="Q25" s="66">
        <f>RANK(P25,P$8:P$40,0)</f>
        <v>18</v>
      </c>
      <c r="R25" s="65">
        <f>VLOOKUP($A25,'Return Data'!$B$7:$R$1700,16,0)</f>
        <v>10.9201</v>
      </c>
      <c r="S25" s="67">
        <f t="shared" si="4"/>
        <v>16</v>
      </c>
    </row>
    <row r="26" spans="1:19" x14ac:dyDescent="0.3">
      <c r="A26" s="63" t="s">
        <v>517</v>
      </c>
      <c r="B26" s="64">
        <f>VLOOKUP($A26,'Return Data'!$B$7:$R$1700,3,0)</f>
        <v>44071</v>
      </c>
      <c r="C26" s="65">
        <f>VLOOKUP($A26,'Return Data'!$B$7:$R$1700,4,0)</f>
        <v>103.199616632462</v>
      </c>
      <c r="D26" s="65">
        <f>VLOOKUP($A26,'Return Data'!$B$7:$R$1700,10,0)</f>
        <v>20.205200000000001</v>
      </c>
      <c r="E26" s="66">
        <f t="shared" si="0"/>
        <v>4</v>
      </c>
      <c r="F26" s="65">
        <f>VLOOKUP($A26,'Return Data'!$B$7:$R$1700,11,0)</f>
        <v>1.7836000000000001</v>
      </c>
      <c r="G26" s="66">
        <f t="shared" si="1"/>
        <v>21</v>
      </c>
      <c r="H26" s="65">
        <f>VLOOKUP($A26,'Return Data'!$B$7:$R$1700,12,0)</f>
        <v>-0.76980000000000004</v>
      </c>
      <c r="I26" s="66">
        <f t="shared" si="2"/>
        <v>18</v>
      </c>
      <c r="J26" s="65">
        <f>VLOOKUP($A26,'Return Data'!$B$7:$R$1700,13,0)</f>
        <v>8.3232999999999997</v>
      </c>
      <c r="K26" s="66">
        <f t="shared" si="3"/>
        <v>12</v>
      </c>
      <c r="L26" s="65">
        <f>VLOOKUP($A26,'Return Data'!$B$7:$R$1700,17,0)</f>
        <v>2.2246000000000001</v>
      </c>
      <c r="M26" s="66">
        <f>RANK(L26,L$8:L$40,0)</f>
        <v>8</v>
      </c>
      <c r="N26" s="65">
        <f>VLOOKUP($A26,'Return Data'!$B$7:$R$1700,14,0)</f>
        <v>3.8317000000000001</v>
      </c>
      <c r="O26" s="66">
        <f>RANK(N26,N$8:N$40,0)</f>
        <v>11</v>
      </c>
      <c r="P26" s="65">
        <f>VLOOKUP($A26,'Return Data'!$B$7:$R$1700,15,0)</f>
        <v>7.3738999999999999</v>
      </c>
      <c r="Q26" s="66">
        <f>RANK(P26,P$8:P$40,0)</f>
        <v>8</v>
      </c>
      <c r="R26" s="65">
        <f>VLOOKUP($A26,'Return Data'!$B$7:$R$1700,16,0)</f>
        <v>11.8919</v>
      </c>
      <c r="S26" s="67">
        <f t="shared" si="4"/>
        <v>9</v>
      </c>
    </row>
    <row r="27" spans="1:19" x14ac:dyDescent="0.3">
      <c r="A27" s="63" t="s">
        <v>520</v>
      </c>
      <c r="B27" s="64">
        <f>VLOOKUP($A27,'Return Data'!$B$7:$R$1700,3,0)</f>
        <v>44071</v>
      </c>
      <c r="C27" s="65">
        <f>VLOOKUP($A27,'Return Data'!$B$7:$R$1700,4,0)</f>
        <v>26.975999999999999</v>
      </c>
      <c r="D27" s="65">
        <f>VLOOKUP($A27,'Return Data'!$B$7:$R$1700,10,0)</f>
        <v>16.769100000000002</v>
      </c>
      <c r="E27" s="66">
        <f t="shared" si="0"/>
        <v>14</v>
      </c>
      <c r="F27" s="65">
        <f>VLOOKUP($A27,'Return Data'!$B$7:$R$1700,11,0)</f>
        <v>2.4689999999999999</v>
      </c>
      <c r="G27" s="66">
        <f t="shared" si="1"/>
        <v>17</v>
      </c>
      <c r="H27" s="65">
        <f>VLOOKUP($A27,'Return Data'!$B$7:$R$1700,12,0)</f>
        <v>-0.32879999999999998</v>
      </c>
      <c r="I27" s="66">
        <f t="shared" si="2"/>
        <v>15</v>
      </c>
      <c r="J27" s="65">
        <f>VLOOKUP($A27,'Return Data'!$B$7:$R$1700,13,0)</f>
        <v>6.1420000000000003</v>
      </c>
      <c r="K27" s="66">
        <f t="shared" si="3"/>
        <v>18</v>
      </c>
      <c r="L27" s="65">
        <f>VLOOKUP($A27,'Return Data'!$B$7:$R$1700,17,0)</f>
        <v>-7.4000000000000003E-3</v>
      </c>
      <c r="M27" s="66">
        <f>RANK(L27,L$8:L$40,0)</f>
        <v>17</v>
      </c>
      <c r="N27" s="65">
        <f>VLOOKUP($A27,'Return Data'!$B$7:$R$1700,14,0)</f>
        <v>2.2683</v>
      </c>
      <c r="O27" s="66">
        <f>RANK(N27,N$8:N$40,0)</f>
        <v>17</v>
      </c>
      <c r="P27" s="65">
        <f>VLOOKUP($A27,'Return Data'!$B$7:$R$1700,15,0)</f>
        <v>6.6896000000000004</v>
      </c>
      <c r="Q27" s="66">
        <f>RANK(P27,P$8:P$40,0)</f>
        <v>9</v>
      </c>
      <c r="R27" s="65">
        <f>VLOOKUP($A27,'Return Data'!$B$7:$R$1700,16,0)</f>
        <v>10.936299999999999</v>
      </c>
      <c r="S27" s="67">
        <f t="shared" si="4"/>
        <v>15</v>
      </c>
    </row>
    <row r="28" spans="1:19" x14ac:dyDescent="0.3">
      <c r="A28" s="63" t="s">
        <v>521</v>
      </c>
      <c r="B28" s="64">
        <f>VLOOKUP($A28,'Return Data'!$B$7:$R$1700,3,0)</f>
        <v>44071</v>
      </c>
      <c r="C28" s="65">
        <f>VLOOKUP($A28,'Return Data'!$B$7:$R$1700,4,0)</f>
        <v>105.6074</v>
      </c>
      <c r="D28" s="65">
        <f>VLOOKUP($A28,'Return Data'!$B$7:$R$1700,10,0)</f>
        <v>14.0587</v>
      </c>
      <c r="E28" s="66">
        <f t="shared" si="0"/>
        <v>33</v>
      </c>
      <c r="F28" s="65">
        <f>VLOOKUP($A28,'Return Data'!$B$7:$R$1700,11,0)</f>
        <v>-1.7073</v>
      </c>
      <c r="G28" s="66">
        <f t="shared" si="1"/>
        <v>32</v>
      </c>
      <c r="H28" s="65">
        <f>VLOOKUP($A28,'Return Data'!$B$7:$R$1700,12,0)</f>
        <v>-3.1667999999999998</v>
      </c>
      <c r="I28" s="66">
        <f t="shared" si="2"/>
        <v>27</v>
      </c>
      <c r="J28" s="65">
        <f>VLOOKUP($A28,'Return Data'!$B$7:$R$1700,13,0)</f>
        <v>3.7113</v>
      </c>
      <c r="K28" s="66">
        <f t="shared" si="3"/>
        <v>26</v>
      </c>
      <c r="L28" s="65">
        <f>VLOOKUP($A28,'Return Data'!$B$7:$R$1700,17,0)</f>
        <v>2.8298000000000001</v>
      </c>
      <c r="M28" s="66">
        <f>RANK(L28,L$8:L$40,0)</f>
        <v>7</v>
      </c>
      <c r="N28" s="65">
        <f>VLOOKUP($A28,'Return Data'!$B$7:$R$1700,14,0)</f>
        <v>4.6193999999999997</v>
      </c>
      <c r="O28" s="66">
        <f>RANK(N28,N$8:N$40,0)</f>
        <v>8</v>
      </c>
      <c r="P28" s="65">
        <f>VLOOKUP($A28,'Return Data'!$B$7:$R$1700,15,0)</f>
        <v>5.0906000000000002</v>
      </c>
      <c r="Q28" s="66">
        <f>RANK(P28,P$8:P$40,0)</f>
        <v>17</v>
      </c>
      <c r="R28" s="65">
        <f>VLOOKUP($A28,'Return Data'!$B$7:$R$1700,16,0)</f>
        <v>8.2667000000000002</v>
      </c>
      <c r="S28" s="67">
        <f t="shared" si="4"/>
        <v>25</v>
      </c>
    </row>
    <row r="29" spans="1:19" x14ac:dyDescent="0.3">
      <c r="A29" s="63" t="s">
        <v>524</v>
      </c>
      <c r="B29" s="64">
        <f>VLOOKUP($A29,'Return Data'!$B$7:$R$1700,3,0)</f>
        <v>44071</v>
      </c>
      <c r="C29" s="65">
        <f>VLOOKUP($A29,'Return Data'!$B$7:$R$1700,4,0)</f>
        <v>11.2468</v>
      </c>
      <c r="D29" s="65">
        <f>VLOOKUP($A29,'Return Data'!$B$7:$R$1700,10,0)</f>
        <v>16.590599999999998</v>
      </c>
      <c r="E29" s="66">
        <f t="shared" si="0"/>
        <v>20</v>
      </c>
      <c r="F29" s="65">
        <f>VLOOKUP($A29,'Return Data'!$B$7:$R$1700,11,0)</f>
        <v>3.0455000000000001</v>
      </c>
      <c r="G29" s="66">
        <f t="shared" si="1"/>
        <v>13</v>
      </c>
      <c r="H29" s="65">
        <f>VLOOKUP($A29,'Return Data'!$B$7:$R$1700,12,0)</f>
        <v>3.2953999999999999</v>
      </c>
      <c r="I29" s="66">
        <f t="shared" si="2"/>
        <v>6</v>
      </c>
      <c r="J29" s="65"/>
      <c r="K29" s="66"/>
      <c r="L29" s="65"/>
      <c r="M29" s="66"/>
      <c r="N29" s="65"/>
      <c r="O29" s="66"/>
      <c r="P29" s="65"/>
      <c r="Q29" s="66"/>
      <c r="R29" s="65">
        <f>VLOOKUP($A29,'Return Data'!$B$7:$R$1700,16,0)</f>
        <v>11.141400000000001</v>
      </c>
      <c r="S29" s="67">
        <f t="shared" si="4"/>
        <v>13</v>
      </c>
    </row>
    <row r="30" spans="1:19" x14ac:dyDescent="0.3">
      <c r="A30" s="63" t="s">
        <v>527</v>
      </c>
      <c r="B30" s="64">
        <f>VLOOKUP($A30,'Return Data'!$B$7:$R$1700,3,0)</f>
        <v>44071</v>
      </c>
      <c r="C30" s="65">
        <f>VLOOKUP($A30,'Return Data'!$B$7:$R$1700,4,0)</f>
        <v>15.728999999999999</v>
      </c>
      <c r="D30" s="65">
        <f>VLOOKUP($A30,'Return Data'!$B$7:$R$1700,10,0)</f>
        <v>17.7761</v>
      </c>
      <c r="E30" s="66">
        <f t="shared" si="0"/>
        <v>11</v>
      </c>
      <c r="F30" s="65">
        <f>VLOOKUP($A30,'Return Data'!$B$7:$R$1700,11,0)</f>
        <v>5.585</v>
      </c>
      <c r="G30" s="66">
        <f t="shared" si="1"/>
        <v>5</v>
      </c>
      <c r="H30" s="65">
        <f>VLOOKUP($A30,'Return Data'!$B$7:$R$1700,12,0)</f>
        <v>0.43419999999999997</v>
      </c>
      <c r="I30" s="66">
        <f t="shared" si="2"/>
        <v>12</v>
      </c>
      <c r="J30" s="65">
        <f>VLOOKUP($A30,'Return Data'!$B$7:$R$1700,13,0)</f>
        <v>8.8963999999999999</v>
      </c>
      <c r="K30" s="66">
        <f t="shared" ref="K30:K40" si="7">RANK(J30,J$8:J$40,0)</f>
        <v>10</v>
      </c>
      <c r="L30" s="65">
        <f>VLOOKUP($A30,'Return Data'!$B$7:$R$1700,17,0)</f>
        <v>4.2285000000000004</v>
      </c>
      <c r="M30" s="66">
        <f>RANK(L30,L$8:L$40,0)</f>
        <v>5</v>
      </c>
      <c r="N30" s="65">
        <f>VLOOKUP($A30,'Return Data'!$B$7:$R$1700,14,0)</f>
        <v>6.5545</v>
      </c>
      <c r="O30" s="66">
        <f>RANK(N30,N$8:N$40,0)</f>
        <v>5</v>
      </c>
      <c r="P30" s="65"/>
      <c r="Q30" s="66"/>
      <c r="R30" s="65">
        <f>VLOOKUP($A30,'Return Data'!$B$7:$R$1700,16,0)</f>
        <v>9.3106000000000009</v>
      </c>
      <c r="S30" s="67">
        <f t="shared" si="4"/>
        <v>20</v>
      </c>
    </row>
    <row r="31" spans="1:19" x14ac:dyDescent="0.3">
      <c r="A31" s="63" t="s">
        <v>529</v>
      </c>
      <c r="B31" s="64">
        <f>VLOOKUP($A31,'Return Data'!$B$7:$R$1700,3,0)</f>
        <v>44071</v>
      </c>
      <c r="C31" s="65">
        <f>VLOOKUP($A31,'Return Data'!$B$7:$R$1700,4,0)</f>
        <v>11.6823</v>
      </c>
      <c r="D31" s="65">
        <f>VLOOKUP($A31,'Return Data'!$B$7:$R$1700,10,0)</f>
        <v>14.6211</v>
      </c>
      <c r="E31" s="66">
        <f t="shared" si="0"/>
        <v>31</v>
      </c>
      <c r="F31" s="65">
        <f>VLOOKUP($A31,'Return Data'!$B$7:$R$1700,11,0)</f>
        <v>2.9367999999999999</v>
      </c>
      <c r="G31" s="66">
        <f t="shared" si="1"/>
        <v>14</v>
      </c>
      <c r="H31" s="65">
        <f>VLOOKUP($A31,'Return Data'!$B$7:$R$1700,12,0)</f>
        <v>2.4331999999999998</v>
      </c>
      <c r="I31" s="66">
        <f t="shared" si="2"/>
        <v>8</v>
      </c>
      <c r="J31" s="65">
        <f>VLOOKUP($A31,'Return Data'!$B$7:$R$1700,13,0)</f>
        <v>12.0153</v>
      </c>
      <c r="K31" s="66">
        <f t="shared" si="7"/>
        <v>6</v>
      </c>
      <c r="L31" s="65"/>
      <c r="M31" s="66"/>
      <c r="N31" s="65"/>
      <c r="O31" s="66"/>
      <c r="P31" s="65"/>
      <c r="Q31" s="66"/>
      <c r="R31" s="65">
        <f>VLOOKUP($A31,'Return Data'!$B$7:$R$1700,16,0)</f>
        <v>8.2731999999999992</v>
      </c>
      <c r="S31" s="67">
        <f t="shared" si="4"/>
        <v>24</v>
      </c>
    </row>
    <row r="32" spans="1:19" x14ac:dyDescent="0.3">
      <c r="A32" s="63" t="s">
        <v>530</v>
      </c>
      <c r="B32" s="64">
        <f>VLOOKUP($A32,'Return Data'!$B$7:$R$1700,3,0)</f>
        <v>44071</v>
      </c>
      <c r="C32" s="65">
        <f>VLOOKUP($A32,'Return Data'!$B$7:$R$1700,4,0)</f>
        <v>45.206600000000002</v>
      </c>
      <c r="D32" s="65">
        <f>VLOOKUP($A32,'Return Data'!$B$7:$R$1700,10,0)</f>
        <v>18.2865</v>
      </c>
      <c r="E32" s="66">
        <f t="shared" si="0"/>
        <v>10</v>
      </c>
      <c r="F32" s="65">
        <f>VLOOKUP($A32,'Return Data'!$B$7:$R$1700,11,0)</f>
        <v>-10.6282</v>
      </c>
      <c r="G32" s="66">
        <f t="shared" si="1"/>
        <v>33</v>
      </c>
      <c r="H32" s="65">
        <f>VLOOKUP($A32,'Return Data'!$B$7:$R$1700,12,0)</f>
        <v>-17.4664</v>
      </c>
      <c r="I32" s="66">
        <f t="shared" si="2"/>
        <v>33</v>
      </c>
      <c r="J32" s="65">
        <f>VLOOKUP($A32,'Return Data'!$B$7:$R$1700,13,0)</f>
        <v>-9.5731000000000002</v>
      </c>
      <c r="K32" s="66">
        <f t="shared" si="7"/>
        <v>32</v>
      </c>
      <c r="L32" s="65">
        <f>VLOOKUP($A32,'Return Data'!$B$7:$R$1700,17,0)</f>
        <v>-10.9848</v>
      </c>
      <c r="M32" s="66">
        <f t="shared" ref="M32:M40" si="8">RANK(L32,L$8:L$40,0)</f>
        <v>27</v>
      </c>
      <c r="N32" s="65">
        <f>VLOOKUP($A32,'Return Data'!$B$7:$R$1700,14,0)</f>
        <v>-4.8167</v>
      </c>
      <c r="O32" s="66">
        <f t="shared" ref="O32:O40" si="9">RANK(N32,N$8:N$40,0)</f>
        <v>26</v>
      </c>
      <c r="P32" s="65">
        <f>VLOOKUP($A32,'Return Data'!$B$7:$R$1700,15,0)</f>
        <v>2.7366999999999999</v>
      </c>
      <c r="Q32" s="66">
        <f t="shared" ref="Q32:Q40" si="10">RANK(P32,P$8:P$40,0)</f>
        <v>21</v>
      </c>
      <c r="R32" s="65">
        <f>VLOOKUP($A32,'Return Data'!$B$7:$R$1700,16,0)</f>
        <v>10.414899999999999</v>
      </c>
      <c r="S32" s="67">
        <f t="shared" si="4"/>
        <v>19</v>
      </c>
    </row>
    <row r="33" spans="1:19" x14ac:dyDescent="0.3">
      <c r="A33" s="63" t="s">
        <v>536</v>
      </c>
      <c r="B33" s="64">
        <f>VLOOKUP($A33,'Return Data'!$B$7:$R$1700,3,0)</f>
        <v>44071</v>
      </c>
      <c r="C33" s="65">
        <f>VLOOKUP($A33,'Return Data'!$B$7:$R$1700,4,0)</f>
        <v>68.61</v>
      </c>
      <c r="D33" s="65">
        <f>VLOOKUP($A33,'Return Data'!$B$7:$R$1700,10,0)</f>
        <v>15.8757</v>
      </c>
      <c r="E33" s="66">
        <f t="shared" si="0"/>
        <v>23</v>
      </c>
      <c r="F33" s="65">
        <f>VLOOKUP($A33,'Return Data'!$B$7:$R$1700,11,0)</f>
        <v>0.66020000000000001</v>
      </c>
      <c r="G33" s="66">
        <f t="shared" si="1"/>
        <v>25</v>
      </c>
      <c r="H33" s="65">
        <f>VLOOKUP($A33,'Return Data'!$B$7:$R$1700,12,0)</f>
        <v>-4.0419999999999998</v>
      </c>
      <c r="I33" s="66">
        <f t="shared" si="2"/>
        <v>29</v>
      </c>
      <c r="J33" s="65">
        <f>VLOOKUP($A33,'Return Data'!$B$7:$R$1700,13,0)</f>
        <v>3.6718000000000002</v>
      </c>
      <c r="K33" s="66">
        <f t="shared" si="7"/>
        <v>28</v>
      </c>
      <c r="L33" s="65">
        <f>VLOOKUP($A33,'Return Data'!$B$7:$R$1700,17,0)</f>
        <v>-0.99650000000000005</v>
      </c>
      <c r="M33" s="66">
        <f t="shared" si="8"/>
        <v>19</v>
      </c>
      <c r="N33" s="65">
        <f>VLOOKUP($A33,'Return Data'!$B$7:$R$1700,14,0)</f>
        <v>2.2317999999999998</v>
      </c>
      <c r="O33" s="66">
        <f t="shared" si="9"/>
        <v>18</v>
      </c>
      <c r="P33" s="65">
        <f>VLOOKUP($A33,'Return Data'!$B$7:$R$1700,15,0)</f>
        <v>4.0259</v>
      </c>
      <c r="Q33" s="66">
        <f t="shared" si="10"/>
        <v>20</v>
      </c>
      <c r="R33" s="65">
        <f>VLOOKUP($A33,'Return Data'!$B$7:$R$1700,16,0)</f>
        <v>12.322800000000001</v>
      </c>
      <c r="S33" s="67">
        <f t="shared" si="4"/>
        <v>8</v>
      </c>
    </row>
    <row r="34" spans="1:19" x14ac:dyDescent="0.3">
      <c r="A34" s="63" t="s">
        <v>538</v>
      </c>
      <c r="B34" s="64">
        <f>VLOOKUP($A34,'Return Data'!$B$7:$R$1700,3,0)</f>
        <v>44071</v>
      </c>
      <c r="C34" s="65">
        <f>VLOOKUP($A34,'Return Data'!$B$7:$R$1700,4,0)</f>
        <v>77.45</v>
      </c>
      <c r="D34" s="65">
        <f>VLOOKUP($A34,'Return Data'!$B$7:$R$1700,10,0)</f>
        <v>16.940999999999999</v>
      </c>
      <c r="E34" s="66">
        <f t="shared" si="0"/>
        <v>13</v>
      </c>
      <c r="F34" s="65">
        <f>VLOOKUP($A34,'Return Data'!$B$7:$R$1700,11,0)</f>
        <v>3.2254</v>
      </c>
      <c r="G34" s="66">
        <f t="shared" si="1"/>
        <v>10</v>
      </c>
      <c r="H34" s="65">
        <f>VLOOKUP($A34,'Return Data'!$B$7:$R$1700,12,0)</f>
        <v>3.8699999999999998E-2</v>
      </c>
      <c r="I34" s="66">
        <f t="shared" si="2"/>
        <v>13</v>
      </c>
      <c r="J34" s="65">
        <f>VLOOKUP($A34,'Return Data'!$B$7:$R$1700,13,0)</f>
        <v>7.0046999999999997</v>
      </c>
      <c r="K34" s="66">
        <f t="shared" si="7"/>
        <v>16</v>
      </c>
      <c r="L34" s="65">
        <f>VLOOKUP($A34,'Return Data'!$B$7:$R$1700,17,0)</f>
        <v>-1.0470999999999999</v>
      </c>
      <c r="M34" s="66">
        <f t="shared" si="8"/>
        <v>20</v>
      </c>
      <c r="N34" s="65">
        <f>VLOOKUP($A34,'Return Data'!$B$7:$R$1700,14,0)</f>
        <v>3.8121999999999998</v>
      </c>
      <c r="O34" s="66">
        <f t="shared" si="9"/>
        <v>12</v>
      </c>
      <c r="P34" s="65">
        <f>VLOOKUP($A34,'Return Data'!$B$7:$R$1700,15,0)</f>
        <v>9.3688000000000002</v>
      </c>
      <c r="Q34" s="66">
        <f t="shared" si="10"/>
        <v>3</v>
      </c>
      <c r="R34" s="65">
        <f>VLOOKUP($A34,'Return Data'!$B$7:$R$1700,16,0)</f>
        <v>10.428699999999999</v>
      </c>
      <c r="S34" s="67">
        <f t="shared" si="4"/>
        <v>18</v>
      </c>
    </row>
    <row r="35" spans="1:19" x14ac:dyDescent="0.3">
      <c r="A35" s="63" t="s">
        <v>540</v>
      </c>
      <c r="B35" s="64">
        <f>VLOOKUP($A35,'Return Data'!$B$7:$R$1700,3,0)</f>
        <v>44071</v>
      </c>
      <c r="C35" s="65">
        <f>VLOOKUP($A35,'Return Data'!$B$7:$R$1700,4,0)</f>
        <v>158.70760000000001</v>
      </c>
      <c r="D35" s="65">
        <f>VLOOKUP($A35,'Return Data'!$B$7:$R$1700,10,0)</f>
        <v>28.8187</v>
      </c>
      <c r="E35" s="66">
        <f t="shared" si="0"/>
        <v>2</v>
      </c>
      <c r="F35" s="65">
        <f>VLOOKUP($A35,'Return Data'!$B$7:$R$1700,11,0)</f>
        <v>18.812100000000001</v>
      </c>
      <c r="G35" s="66">
        <f t="shared" si="1"/>
        <v>1</v>
      </c>
      <c r="H35" s="65">
        <f>VLOOKUP($A35,'Return Data'!$B$7:$R$1700,12,0)</f>
        <v>10.7376</v>
      </c>
      <c r="I35" s="66">
        <f t="shared" si="2"/>
        <v>3</v>
      </c>
      <c r="J35" s="65">
        <f>VLOOKUP($A35,'Return Data'!$B$7:$R$1700,13,0)</f>
        <v>19.296399999999998</v>
      </c>
      <c r="K35" s="66">
        <f t="shared" si="7"/>
        <v>3</v>
      </c>
      <c r="L35" s="65">
        <f>VLOOKUP($A35,'Return Data'!$B$7:$R$1700,17,0)</f>
        <v>7.9786999999999999</v>
      </c>
      <c r="M35" s="66">
        <f t="shared" si="8"/>
        <v>1</v>
      </c>
      <c r="N35" s="65">
        <f>VLOOKUP($A35,'Return Data'!$B$7:$R$1700,14,0)</f>
        <v>8.1524000000000001</v>
      </c>
      <c r="O35" s="66">
        <f t="shared" si="9"/>
        <v>2</v>
      </c>
      <c r="P35" s="65">
        <f>VLOOKUP($A35,'Return Data'!$B$7:$R$1700,15,0)</f>
        <v>10.1813</v>
      </c>
      <c r="Q35" s="66">
        <f t="shared" si="10"/>
        <v>1</v>
      </c>
      <c r="R35" s="65">
        <f>VLOOKUP($A35,'Return Data'!$B$7:$R$1700,16,0)</f>
        <v>15.2689</v>
      </c>
      <c r="S35" s="67">
        <f t="shared" si="4"/>
        <v>2</v>
      </c>
    </row>
    <row r="36" spans="1:19" x14ac:dyDescent="0.3">
      <c r="A36" s="63" t="s">
        <v>543</v>
      </c>
      <c r="B36" s="64">
        <f>VLOOKUP($A36,'Return Data'!$B$7:$R$1700,3,0)</f>
        <v>44071</v>
      </c>
      <c r="C36" s="65">
        <f>VLOOKUP($A36,'Return Data'!$B$7:$R$1700,4,0)</f>
        <v>310.86071871970501</v>
      </c>
      <c r="D36" s="65">
        <f>VLOOKUP($A36,'Return Data'!$B$7:$R$1700,10,0)</f>
        <v>16.5563</v>
      </c>
      <c r="E36" s="66">
        <f t="shared" si="0"/>
        <v>22</v>
      </c>
      <c r="F36" s="65">
        <f>VLOOKUP($A36,'Return Data'!$B$7:$R$1700,11,0)</f>
        <v>0.37230000000000002</v>
      </c>
      <c r="G36" s="66">
        <f t="shared" si="1"/>
        <v>27</v>
      </c>
      <c r="H36" s="65">
        <f>VLOOKUP($A36,'Return Data'!$B$7:$R$1700,12,0)</f>
        <v>-0.73970000000000002</v>
      </c>
      <c r="I36" s="66">
        <f t="shared" si="2"/>
        <v>17</v>
      </c>
      <c r="J36" s="65">
        <f>VLOOKUP($A36,'Return Data'!$B$7:$R$1700,13,0)</f>
        <v>7.7652000000000001</v>
      </c>
      <c r="K36" s="66">
        <f t="shared" si="7"/>
        <v>13</v>
      </c>
      <c r="L36" s="65">
        <f>VLOOKUP($A36,'Return Data'!$B$7:$R$1700,17,0)</f>
        <v>4.6740000000000004</v>
      </c>
      <c r="M36" s="66">
        <f t="shared" si="8"/>
        <v>4</v>
      </c>
      <c r="N36" s="65">
        <f>VLOOKUP($A36,'Return Data'!$B$7:$R$1700,14,0)</f>
        <v>6.9006999999999996</v>
      </c>
      <c r="O36" s="66">
        <f t="shared" si="9"/>
        <v>4</v>
      </c>
      <c r="P36" s="65">
        <f>VLOOKUP($A36,'Return Data'!$B$7:$R$1700,15,0)</f>
        <v>8.7088000000000001</v>
      </c>
      <c r="Q36" s="66">
        <f t="shared" si="10"/>
        <v>5</v>
      </c>
      <c r="R36" s="65">
        <f>VLOOKUP($A36,'Return Data'!$B$7:$R$1700,16,0)</f>
        <v>14.9436</v>
      </c>
      <c r="S36" s="67">
        <f t="shared" si="4"/>
        <v>3</v>
      </c>
    </row>
    <row r="37" spans="1:19" x14ac:dyDescent="0.3">
      <c r="A37" s="63" t="s">
        <v>545</v>
      </c>
      <c r="B37" s="64">
        <f>VLOOKUP($A37,'Return Data'!$B$7:$R$1700,3,0)</f>
        <v>44071</v>
      </c>
      <c r="C37" s="65">
        <f>VLOOKUP($A37,'Return Data'!$B$7:$R$1700,4,0)</f>
        <v>17.6218</v>
      </c>
      <c r="D37" s="65">
        <f>VLOOKUP($A37,'Return Data'!$B$7:$R$1700,10,0)</f>
        <v>16.660499999999999</v>
      </c>
      <c r="E37" s="66">
        <f t="shared" si="0"/>
        <v>17</v>
      </c>
      <c r="F37" s="65">
        <f>VLOOKUP($A37,'Return Data'!$B$7:$R$1700,11,0)</f>
        <v>3.4434999999999998</v>
      </c>
      <c r="G37" s="66">
        <f t="shared" si="1"/>
        <v>8</v>
      </c>
      <c r="H37" s="65">
        <f>VLOOKUP($A37,'Return Data'!$B$7:$R$1700,12,0)</f>
        <v>-0.5575</v>
      </c>
      <c r="I37" s="66">
        <f t="shared" si="2"/>
        <v>16</v>
      </c>
      <c r="J37" s="65">
        <f>VLOOKUP($A37,'Return Data'!$B$7:$R$1700,13,0)</f>
        <v>7.6048</v>
      </c>
      <c r="K37" s="66">
        <f t="shared" si="7"/>
        <v>14</v>
      </c>
      <c r="L37" s="65">
        <f>VLOOKUP($A37,'Return Data'!$B$7:$R$1700,17,0)</f>
        <v>1.7218</v>
      </c>
      <c r="M37" s="66">
        <f t="shared" si="8"/>
        <v>9</v>
      </c>
      <c r="N37" s="65">
        <f>VLOOKUP($A37,'Return Data'!$B$7:$R$1700,14,0)</f>
        <v>4.6124000000000001</v>
      </c>
      <c r="O37" s="66">
        <f t="shared" si="9"/>
        <v>9</v>
      </c>
      <c r="P37" s="65">
        <f>VLOOKUP($A37,'Return Data'!$B$7:$R$1700,15,0)</f>
        <v>6.2239000000000004</v>
      </c>
      <c r="Q37" s="66">
        <f t="shared" si="10"/>
        <v>12</v>
      </c>
      <c r="R37" s="65">
        <f>VLOOKUP($A37,'Return Data'!$B$7:$R$1700,16,0)</f>
        <v>8.7917000000000005</v>
      </c>
      <c r="S37" s="67">
        <f t="shared" si="4"/>
        <v>22</v>
      </c>
    </row>
    <row r="38" spans="1:19" x14ac:dyDescent="0.3">
      <c r="A38" s="63" t="s">
        <v>546</v>
      </c>
      <c r="B38" s="64">
        <f>VLOOKUP($A38,'Return Data'!$B$7:$R$1700,3,0)</f>
        <v>44071</v>
      </c>
      <c r="C38" s="65">
        <f>VLOOKUP($A38,'Return Data'!$B$7:$R$1700,4,0)</f>
        <v>94.311599999999999</v>
      </c>
      <c r="D38" s="65">
        <f>VLOOKUP($A38,'Return Data'!$B$7:$R$1700,10,0)</f>
        <v>14.736000000000001</v>
      </c>
      <c r="E38" s="66">
        <f t="shared" si="0"/>
        <v>30</v>
      </c>
      <c r="F38" s="65">
        <f>VLOOKUP($A38,'Return Data'!$B$7:$R$1700,11,0)</f>
        <v>-0.80800000000000005</v>
      </c>
      <c r="G38" s="66">
        <f t="shared" si="1"/>
        <v>29</v>
      </c>
      <c r="H38" s="65">
        <f>VLOOKUP($A38,'Return Data'!$B$7:$R$1700,12,0)</f>
        <v>-2.2201</v>
      </c>
      <c r="I38" s="66">
        <f t="shared" si="2"/>
        <v>24</v>
      </c>
      <c r="J38" s="65">
        <f>VLOOKUP($A38,'Return Data'!$B$7:$R$1700,13,0)</f>
        <v>6.0526999999999997</v>
      </c>
      <c r="K38" s="66">
        <f t="shared" si="7"/>
        <v>19</v>
      </c>
      <c r="L38" s="65">
        <f>VLOOKUP($A38,'Return Data'!$B$7:$R$1700,17,0)</f>
        <v>1.4246000000000001</v>
      </c>
      <c r="M38" s="66">
        <f t="shared" si="8"/>
        <v>10</v>
      </c>
      <c r="N38" s="65">
        <f>VLOOKUP($A38,'Return Data'!$B$7:$R$1700,14,0)</f>
        <v>5.9897</v>
      </c>
      <c r="O38" s="66">
        <f t="shared" si="9"/>
        <v>6</v>
      </c>
      <c r="P38" s="65">
        <f>VLOOKUP($A38,'Return Data'!$B$7:$R$1700,15,0)</f>
        <v>8.4901</v>
      </c>
      <c r="Q38" s="66">
        <f t="shared" si="10"/>
        <v>6</v>
      </c>
      <c r="R38" s="65">
        <f>VLOOKUP($A38,'Return Data'!$B$7:$R$1700,16,0)</f>
        <v>11.7395</v>
      </c>
      <c r="S38" s="67">
        <f t="shared" si="4"/>
        <v>10</v>
      </c>
    </row>
    <row r="39" spans="1:19" x14ac:dyDescent="0.3">
      <c r="A39" s="63" t="s">
        <v>549</v>
      </c>
      <c r="B39" s="64">
        <f>VLOOKUP($A39,'Return Data'!$B$7:$R$1700,3,0)</f>
        <v>44071</v>
      </c>
      <c r="C39" s="65">
        <f>VLOOKUP($A39,'Return Data'!$B$7:$R$1700,4,0)</f>
        <v>289.138222676878</v>
      </c>
      <c r="D39" s="65">
        <f>VLOOKUP($A39,'Return Data'!$B$7:$R$1700,10,0)</f>
        <v>16.753499999999999</v>
      </c>
      <c r="E39" s="66">
        <f t="shared" si="0"/>
        <v>15</v>
      </c>
      <c r="F39" s="65">
        <f>VLOOKUP($A39,'Return Data'!$B$7:$R$1700,11,0)</f>
        <v>1.6367</v>
      </c>
      <c r="G39" s="66">
        <f t="shared" si="1"/>
        <v>22</v>
      </c>
      <c r="H39" s="65">
        <f>VLOOKUP($A39,'Return Data'!$B$7:$R$1700,12,0)</f>
        <v>-4.2606000000000002</v>
      </c>
      <c r="I39" s="66">
        <f t="shared" si="2"/>
        <v>30</v>
      </c>
      <c r="J39" s="65">
        <f>VLOOKUP($A39,'Return Data'!$B$7:$R$1700,13,0)</f>
        <v>2.7054999999999998</v>
      </c>
      <c r="K39" s="66">
        <f t="shared" si="7"/>
        <v>30</v>
      </c>
      <c r="L39" s="65">
        <f>VLOOKUP($A39,'Return Data'!$B$7:$R$1700,17,0)</f>
        <v>-0.32319999999999999</v>
      </c>
      <c r="M39" s="66">
        <f t="shared" si="8"/>
        <v>18</v>
      </c>
      <c r="N39" s="65">
        <f>VLOOKUP($A39,'Return Data'!$B$7:$R$1700,14,0)</f>
        <v>1.9839</v>
      </c>
      <c r="O39" s="66">
        <f t="shared" si="9"/>
        <v>19</v>
      </c>
      <c r="P39" s="65">
        <f>VLOOKUP($A39,'Return Data'!$B$7:$R$1700,15,0)</f>
        <v>4.6539000000000001</v>
      </c>
      <c r="Q39" s="66">
        <f t="shared" si="10"/>
        <v>19</v>
      </c>
      <c r="R39" s="65">
        <f>VLOOKUP($A39,'Return Data'!$B$7:$R$1700,16,0)</f>
        <v>14.462400000000001</v>
      </c>
      <c r="S39" s="67">
        <f t="shared" si="4"/>
        <v>4</v>
      </c>
    </row>
    <row r="40" spans="1:19" x14ac:dyDescent="0.3">
      <c r="A40" s="63" t="s">
        <v>551</v>
      </c>
      <c r="B40" s="64">
        <f>VLOOKUP($A40,'Return Data'!$B$7:$R$1700,3,0)</f>
        <v>44071</v>
      </c>
      <c r="C40" s="65">
        <f>VLOOKUP($A40,'Return Data'!$B$7:$R$1700,4,0)</f>
        <v>172.19507219236601</v>
      </c>
      <c r="D40" s="65">
        <f>VLOOKUP($A40,'Return Data'!$B$7:$R$1700,10,0)</f>
        <v>19.197299999999998</v>
      </c>
      <c r="E40" s="66">
        <f t="shared" si="0"/>
        <v>7</v>
      </c>
      <c r="F40" s="65">
        <f>VLOOKUP($A40,'Return Data'!$B$7:$R$1700,11,0)</f>
        <v>5.4184999999999999</v>
      </c>
      <c r="G40" s="66">
        <f t="shared" si="1"/>
        <v>6</v>
      </c>
      <c r="H40" s="65">
        <f>VLOOKUP($A40,'Return Data'!$B$7:$R$1700,12,0)</f>
        <v>-0.13450000000000001</v>
      </c>
      <c r="I40" s="66">
        <f t="shared" si="2"/>
        <v>14</v>
      </c>
      <c r="J40" s="65">
        <f>VLOOKUP($A40,'Return Data'!$B$7:$R$1700,13,0)</f>
        <v>5.6379000000000001</v>
      </c>
      <c r="K40" s="66">
        <f t="shared" si="7"/>
        <v>23</v>
      </c>
      <c r="L40" s="65">
        <f>VLOOKUP($A40,'Return Data'!$B$7:$R$1700,17,0)</f>
        <v>-1.8087</v>
      </c>
      <c r="M40" s="66">
        <f t="shared" si="8"/>
        <v>23</v>
      </c>
      <c r="N40" s="65">
        <f>VLOOKUP($A40,'Return Data'!$B$7:$R$1700,14,0)</f>
        <v>1.2781</v>
      </c>
      <c r="O40" s="66">
        <f t="shared" si="9"/>
        <v>22</v>
      </c>
      <c r="P40" s="65">
        <f>VLOOKUP($A40,'Return Data'!$B$7:$R$1700,15,0)</f>
        <v>5.9138999999999999</v>
      </c>
      <c r="Q40" s="66">
        <f t="shared" si="10"/>
        <v>13</v>
      </c>
      <c r="R40" s="65">
        <f>VLOOKUP($A40,'Return Data'!$B$7:$R$1700,16,0)</f>
        <v>11.724399999999999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17.915339393939394</v>
      </c>
      <c r="E42" s="74"/>
      <c r="F42" s="75">
        <f>AVERAGE(F8:F40)</f>
        <v>2.738818181818182</v>
      </c>
      <c r="G42" s="74"/>
      <c r="H42" s="75">
        <f>AVERAGE(H8:H40)</f>
        <v>2.7833333333333248E-2</v>
      </c>
      <c r="I42" s="74"/>
      <c r="J42" s="75">
        <f>AVERAGE(J8:J40)</f>
        <v>7.6752374999999997</v>
      </c>
      <c r="K42" s="74"/>
      <c r="L42" s="75">
        <f>AVERAGE(L8:L40)</f>
        <v>0.78643703703703716</v>
      </c>
      <c r="M42" s="74"/>
      <c r="N42" s="75">
        <f>AVERAGE(N8:N40)</f>
        <v>3.5037346153846154</v>
      </c>
      <c r="O42" s="74"/>
      <c r="P42" s="75">
        <f>AVERAGE(P8:P40)</f>
        <v>6.6930809523809511</v>
      </c>
      <c r="Q42" s="74"/>
      <c r="R42" s="75">
        <f>AVERAGE(R8:R40)</f>
        <v>10.008393939393937</v>
      </c>
      <c r="S42" s="76"/>
    </row>
    <row r="43" spans="1:19" x14ac:dyDescent="0.3">
      <c r="A43" s="73" t="s">
        <v>28</v>
      </c>
      <c r="B43" s="74"/>
      <c r="C43" s="74"/>
      <c r="D43" s="75">
        <f>MIN(D8:D40)</f>
        <v>14.0587</v>
      </c>
      <c r="E43" s="74"/>
      <c r="F43" s="75">
        <f>MIN(F8:F40)</f>
        <v>-10.6282</v>
      </c>
      <c r="G43" s="74"/>
      <c r="H43" s="75">
        <f>MIN(H8:H40)</f>
        <v>-17.4664</v>
      </c>
      <c r="I43" s="74"/>
      <c r="J43" s="75">
        <f>MIN(J8:J40)</f>
        <v>-9.5731000000000002</v>
      </c>
      <c r="K43" s="74"/>
      <c r="L43" s="75">
        <f>MIN(L8:L40)</f>
        <v>-10.9848</v>
      </c>
      <c r="M43" s="74"/>
      <c r="N43" s="75">
        <f>MIN(N8:N40)</f>
        <v>-4.8167</v>
      </c>
      <c r="O43" s="74"/>
      <c r="P43" s="75">
        <f>MIN(P8:P40)</f>
        <v>2.7366999999999999</v>
      </c>
      <c r="Q43" s="74"/>
      <c r="R43" s="75">
        <f>MIN(R8:R40)</f>
        <v>2.3151000000000002</v>
      </c>
      <c r="S43" s="76"/>
    </row>
    <row r="44" spans="1:19" ht="15" thickBot="1" x14ac:dyDescent="0.35">
      <c r="A44" s="77" t="s">
        <v>29</v>
      </c>
      <c r="B44" s="78"/>
      <c r="C44" s="78"/>
      <c r="D44" s="79">
        <f>MAX(D8:D40)</f>
        <v>35.477800000000002</v>
      </c>
      <c r="E44" s="78"/>
      <c r="F44" s="79">
        <f>MAX(F8:F40)</f>
        <v>18.812100000000001</v>
      </c>
      <c r="G44" s="78"/>
      <c r="H44" s="79">
        <f>MAX(H8:H40)</f>
        <v>13.166700000000001</v>
      </c>
      <c r="I44" s="78"/>
      <c r="J44" s="79">
        <f>MAX(J8:J40)</f>
        <v>22.6739</v>
      </c>
      <c r="K44" s="78"/>
      <c r="L44" s="79">
        <f>MAX(L8:L40)</f>
        <v>7.9786999999999999</v>
      </c>
      <c r="M44" s="78"/>
      <c r="N44" s="79">
        <f>MAX(N8:N40)</f>
        <v>8.1814999999999998</v>
      </c>
      <c r="O44" s="78"/>
      <c r="P44" s="79">
        <f>MAX(P8:P40)</f>
        <v>10.1813</v>
      </c>
      <c r="Q44" s="78"/>
      <c r="R44" s="79">
        <f>MAX(R8:R40)</f>
        <v>18.276499999999999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44071</v>
      </c>
      <c r="C8" s="65">
        <f>VLOOKUP($A8,'Return Data'!$B$7:$R$1700,4,0)</f>
        <v>56.43</v>
      </c>
      <c r="D8" s="65">
        <f>VLOOKUP($A8,'Return Data'!$B$7:$R$1700,10,0)</f>
        <v>24.322500000000002</v>
      </c>
      <c r="E8" s="66">
        <f>RANK(D8,D$8:D$10,0)</f>
        <v>2</v>
      </c>
      <c r="F8" s="65">
        <f>VLOOKUP($A8,'Return Data'!$B$7:$R$1700,11,0)</f>
        <v>6.0713999999999997</v>
      </c>
      <c r="G8" s="66">
        <f>RANK(F8,F$8:F$10,0)</f>
        <v>2</v>
      </c>
      <c r="H8" s="65">
        <f>VLOOKUP($A8,'Return Data'!$B$7:$R$1700,12,0)</f>
        <v>4.8105000000000002</v>
      </c>
      <c r="I8" s="66">
        <f>RANK(H8,H$8:H$10,0)</f>
        <v>1</v>
      </c>
      <c r="J8" s="65">
        <f>VLOOKUP($A8,'Return Data'!$B$7:$R$1700,13,0)</f>
        <v>15.635199999999999</v>
      </c>
      <c r="K8" s="66">
        <f>RANK(J8,J$8:J$10,0)</f>
        <v>1</v>
      </c>
      <c r="L8" s="65">
        <f>VLOOKUP($A8,'Return Data'!$B$7:$R$1700,17,0)</f>
        <v>2.0335999999999999</v>
      </c>
      <c r="M8" s="66">
        <f>RANK(L8,L$8:L$10,0)</f>
        <v>1</v>
      </c>
      <c r="N8" s="65">
        <f>VLOOKUP($A8,'Return Data'!$B$7:$R$1700,14,0)</f>
        <v>9.2629000000000001</v>
      </c>
      <c r="O8" s="66">
        <f>RANK(N8,N$8:N$10,0)</f>
        <v>1</v>
      </c>
      <c r="P8" s="65">
        <f>VLOOKUP($A8,'Return Data'!$B$7:$R$1700,15,0)</f>
        <v>12.6112</v>
      </c>
      <c r="Q8" s="66">
        <f>RANK(P8,P$8:P$10,0)</f>
        <v>1</v>
      </c>
      <c r="R8" s="65">
        <f>VLOOKUP($A8,'Return Data'!$B$7:$R$1700,16,0)</f>
        <v>16.531300000000002</v>
      </c>
      <c r="S8" s="67">
        <f>RANK(R8,R$8:R$10,0)</f>
        <v>1</v>
      </c>
    </row>
    <row r="9" spans="1:20" x14ac:dyDescent="0.3">
      <c r="A9" s="63" t="s">
        <v>619</v>
      </c>
      <c r="B9" s="64">
        <f>VLOOKUP($A9,'Return Data'!$B$7:$R$1700,3,0)</f>
        <v>44071</v>
      </c>
      <c r="C9" s="65">
        <f>VLOOKUP($A9,'Return Data'!$B$7:$R$1700,4,0)</f>
        <v>58.712000000000003</v>
      </c>
      <c r="D9" s="65">
        <f>VLOOKUP($A9,'Return Data'!$B$7:$R$1700,10,0)</f>
        <v>23.052399999999999</v>
      </c>
      <c r="E9" s="66">
        <f>RANK(D9,D$8:D$10,0)</f>
        <v>3</v>
      </c>
      <c r="F9" s="65">
        <f>VLOOKUP($A9,'Return Data'!$B$7:$R$1700,11,0)</f>
        <v>1.4303999999999999</v>
      </c>
      <c r="G9" s="66">
        <f>RANK(F9,F$8:F$10,0)</f>
        <v>3</v>
      </c>
      <c r="H9" s="65">
        <f>VLOOKUP($A9,'Return Data'!$B$7:$R$1700,12,0)</f>
        <v>-2.5171000000000001</v>
      </c>
      <c r="I9" s="66">
        <f>RANK(H9,H$8:H$10,0)</f>
        <v>3</v>
      </c>
      <c r="J9" s="65">
        <f>VLOOKUP($A9,'Return Data'!$B$7:$R$1700,13,0)</f>
        <v>6.5225</v>
      </c>
      <c r="K9" s="66">
        <f>RANK(J9,J$8:J$10,0)</f>
        <v>3</v>
      </c>
      <c r="L9" s="65">
        <f>VLOOKUP($A9,'Return Data'!$B$7:$R$1700,17,0)</f>
        <v>0.4667</v>
      </c>
      <c r="M9" s="66">
        <f>RANK(L9,L$8:L$10,0)</f>
        <v>2</v>
      </c>
      <c r="N9" s="65">
        <f>VLOOKUP($A9,'Return Data'!$B$7:$R$1700,14,0)</f>
        <v>6.8684000000000003</v>
      </c>
      <c r="O9" s="66">
        <f>RANK(N9,N$8:N$10,0)</f>
        <v>2</v>
      </c>
      <c r="P9" s="65">
        <f>VLOOKUP($A9,'Return Data'!$B$7:$R$1700,15,0)</f>
        <v>10.806699999999999</v>
      </c>
      <c r="Q9" s="66">
        <f>RANK(P9,P$8:P$10,0)</f>
        <v>2</v>
      </c>
      <c r="R9" s="65">
        <f>VLOOKUP($A9,'Return Data'!$B$7:$R$1700,16,0)</f>
        <v>12.7364</v>
      </c>
      <c r="S9" s="67">
        <f>RANK(R9,R$8:R$10,0)</f>
        <v>2</v>
      </c>
    </row>
    <row r="10" spans="1:20" x14ac:dyDescent="0.3">
      <c r="A10" s="63" t="s">
        <v>620</v>
      </c>
      <c r="B10" s="64">
        <f>VLOOKUP($A10,'Return Data'!$B$7:$R$1700,3,0)</f>
        <v>44071</v>
      </c>
      <c r="C10" s="65">
        <f>VLOOKUP($A10,'Return Data'!$B$7:$R$1700,4,0)</f>
        <v>33.263328183061802</v>
      </c>
      <c r="D10" s="65">
        <f>VLOOKUP($A10,'Return Data'!$B$7:$R$1700,10,0)</f>
        <v>32.696599999999997</v>
      </c>
      <c r="E10" s="66">
        <f>RANK(D10,D$8:D$10,0)</f>
        <v>1</v>
      </c>
      <c r="F10" s="65">
        <f>VLOOKUP($A10,'Return Data'!$B$7:$R$1700,11,0)</f>
        <v>9.8902000000000001</v>
      </c>
      <c r="G10" s="66">
        <f>RANK(F10,F$8:F$10,0)</f>
        <v>1</v>
      </c>
      <c r="H10" s="65">
        <f>VLOOKUP($A10,'Return Data'!$B$7:$R$1700,12,0)</f>
        <v>4.1486999999999998</v>
      </c>
      <c r="I10" s="66">
        <f>RANK(H10,H$8:H$10,0)</f>
        <v>2</v>
      </c>
      <c r="J10" s="65">
        <f>VLOOKUP($A10,'Return Data'!$B$7:$R$1700,13,0)</f>
        <v>13.0192</v>
      </c>
      <c r="K10" s="66">
        <f>RANK(J10,J$8:J$10,0)</f>
        <v>2</v>
      </c>
      <c r="L10" s="65">
        <f>VLOOKUP($A10,'Return Data'!$B$7:$R$1700,17,0)</f>
        <v>-2.1383999999999999</v>
      </c>
      <c r="M10" s="66">
        <f>RANK(L10,L$8:L$10,0)</f>
        <v>3</v>
      </c>
      <c r="N10" s="65">
        <f>VLOOKUP($A10,'Return Data'!$B$7:$R$1700,14,0)</f>
        <v>0.76919999999999999</v>
      </c>
      <c r="O10" s="66">
        <f>RANK(N10,N$8:N$10,0)</f>
        <v>3</v>
      </c>
      <c r="P10" s="65">
        <f>VLOOKUP($A10,'Return Data'!$B$7:$R$1700,15,0)</f>
        <v>5.4279000000000002</v>
      </c>
      <c r="Q10" s="66">
        <f>RANK(P10,P$8:P$10,0)</f>
        <v>3</v>
      </c>
      <c r="R10" s="65">
        <f>VLOOKUP($A10,'Return Data'!$B$7:$R$1700,16,0)</f>
        <v>8.9254999999999995</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26.690499999999997</v>
      </c>
      <c r="E12" s="74"/>
      <c r="F12" s="75">
        <f>AVERAGE(F8:F10)</f>
        <v>5.7973333333333334</v>
      </c>
      <c r="G12" s="74"/>
      <c r="H12" s="75">
        <f>AVERAGE(H8:H10)</f>
        <v>2.1473666666666666</v>
      </c>
      <c r="I12" s="74"/>
      <c r="J12" s="75">
        <f>AVERAGE(J8:J10)</f>
        <v>11.725633333333333</v>
      </c>
      <c r="K12" s="74"/>
      <c r="L12" s="75">
        <f>AVERAGE(L8:L10)</f>
        <v>0.1206333333333333</v>
      </c>
      <c r="M12" s="74"/>
      <c r="N12" s="75">
        <f>AVERAGE(N8:N10)</f>
        <v>5.6335000000000006</v>
      </c>
      <c r="O12" s="74"/>
      <c r="P12" s="75">
        <f>AVERAGE(P8:P10)</f>
        <v>9.6152666666666669</v>
      </c>
      <c r="Q12" s="74"/>
      <c r="R12" s="75">
        <f>AVERAGE(R8:R10)</f>
        <v>12.731066666666669</v>
      </c>
      <c r="S12" s="76"/>
    </row>
    <row r="13" spans="1:20" x14ac:dyDescent="0.3">
      <c r="A13" s="73" t="s">
        <v>28</v>
      </c>
      <c r="B13" s="74"/>
      <c r="C13" s="74"/>
      <c r="D13" s="75">
        <f>MIN(D8:D10)</f>
        <v>23.052399999999999</v>
      </c>
      <c r="E13" s="74"/>
      <c r="F13" s="75">
        <f>MIN(F8:F10)</f>
        <v>1.4303999999999999</v>
      </c>
      <c r="G13" s="74"/>
      <c r="H13" s="75">
        <f>MIN(H8:H10)</f>
        <v>-2.5171000000000001</v>
      </c>
      <c r="I13" s="74"/>
      <c r="J13" s="75">
        <f>MIN(J8:J10)</f>
        <v>6.5225</v>
      </c>
      <c r="K13" s="74"/>
      <c r="L13" s="75">
        <f>MIN(L8:L10)</f>
        <v>-2.1383999999999999</v>
      </c>
      <c r="M13" s="74"/>
      <c r="N13" s="75">
        <f>MIN(N8:N10)</f>
        <v>0.76919999999999999</v>
      </c>
      <c r="O13" s="74"/>
      <c r="P13" s="75">
        <f>MIN(P8:P10)</f>
        <v>5.4279000000000002</v>
      </c>
      <c r="Q13" s="74"/>
      <c r="R13" s="75">
        <f>MIN(R8:R10)</f>
        <v>8.9254999999999995</v>
      </c>
      <c r="S13" s="76"/>
    </row>
    <row r="14" spans="1:20" ht="15" thickBot="1" x14ac:dyDescent="0.35">
      <c r="A14" s="77" t="s">
        <v>29</v>
      </c>
      <c r="B14" s="78"/>
      <c r="C14" s="78"/>
      <c r="D14" s="79">
        <f>MAX(D8:D10)</f>
        <v>32.696599999999997</v>
      </c>
      <c r="E14" s="78"/>
      <c r="F14" s="79">
        <f>MAX(F8:F10)</f>
        <v>9.8902000000000001</v>
      </c>
      <c r="G14" s="78"/>
      <c r="H14" s="79">
        <f>MAX(H8:H10)</f>
        <v>4.8105000000000002</v>
      </c>
      <c r="I14" s="78"/>
      <c r="J14" s="79">
        <f>MAX(J8:J10)</f>
        <v>15.635199999999999</v>
      </c>
      <c r="K14" s="78"/>
      <c r="L14" s="79">
        <f>MAX(L8:L10)</f>
        <v>2.0335999999999999</v>
      </c>
      <c r="M14" s="78"/>
      <c r="N14" s="79">
        <f>MAX(N8:N10)</f>
        <v>9.2629000000000001</v>
      </c>
      <c r="O14" s="78"/>
      <c r="P14" s="79">
        <f>MAX(P8:P10)</f>
        <v>12.6112</v>
      </c>
      <c r="Q14" s="78"/>
      <c r="R14" s="79">
        <f>MAX(R8:R10)</f>
        <v>16.531300000000002</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44071</v>
      </c>
      <c r="C8" s="65">
        <f>VLOOKUP($A8,'Return Data'!$B$7:$R$1700,4,0)</f>
        <v>51.06</v>
      </c>
      <c r="D8" s="65">
        <f>VLOOKUP($A8,'Return Data'!$B$7:$R$1700,10,0)</f>
        <v>23.931999999999999</v>
      </c>
      <c r="E8" s="66">
        <f>RANK(D8,D$8:D$10,0)</f>
        <v>2</v>
      </c>
      <c r="F8" s="65">
        <f>VLOOKUP($A8,'Return Data'!$B$7:$R$1700,11,0)</f>
        <v>5.4523000000000001</v>
      </c>
      <c r="G8" s="66">
        <f>RANK(F8,F$8:F$10,0)</f>
        <v>2</v>
      </c>
      <c r="H8" s="65">
        <f>VLOOKUP($A8,'Return Data'!$B$7:$R$1700,12,0)</f>
        <v>3.9283999999999999</v>
      </c>
      <c r="I8" s="66">
        <f>RANK(H8,H$8:H$10,0)</f>
        <v>1</v>
      </c>
      <c r="J8" s="65">
        <f>VLOOKUP($A8,'Return Data'!$B$7:$R$1700,13,0)</f>
        <v>14.3817</v>
      </c>
      <c r="K8" s="66">
        <f>RANK(J8,J$8:J$10,0)</f>
        <v>1</v>
      </c>
      <c r="L8" s="65">
        <f>VLOOKUP($A8,'Return Data'!$B$7:$R$1700,17,0)</f>
        <v>0.89190000000000003</v>
      </c>
      <c r="M8" s="66">
        <f>RANK(L8,L$8:L$10,0)</f>
        <v>1</v>
      </c>
      <c r="N8" s="65">
        <f>VLOOKUP($A8,'Return Data'!$B$7:$R$1700,14,0)</f>
        <v>7.9154</v>
      </c>
      <c r="O8" s="66">
        <f>RANK(N8,N$8:N$10,0)</f>
        <v>1</v>
      </c>
      <c r="P8" s="65">
        <f>VLOOKUP($A8,'Return Data'!$B$7:$R$1700,15,0)</f>
        <v>11.0692</v>
      </c>
      <c r="Q8" s="66">
        <f>RANK(P8,P$8:P$10,0)</f>
        <v>1</v>
      </c>
      <c r="R8" s="65">
        <f>VLOOKUP($A8,'Return Data'!$B$7:$R$1700,16,0)</f>
        <v>12.946899999999999</v>
      </c>
      <c r="S8" s="67">
        <f>RANK(R8,R$8:R$10,0)</f>
        <v>2</v>
      </c>
    </row>
    <row r="9" spans="1:20" x14ac:dyDescent="0.3">
      <c r="A9" s="63" t="s">
        <v>618</v>
      </c>
      <c r="B9" s="64">
        <f>VLOOKUP($A9,'Return Data'!$B$7:$R$1700,3,0)</f>
        <v>44071</v>
      </c>
      <c r="C9" s="65">
        <f>VLOOKUP($A9,'Return Data'!$B$7:$R$1700,4,0)</f>
        <v>53.177999999999997</v>
      </c>
      <c r="D9" s="65">
        <f>VLOOKUP($A9,'Return Data'!$B$7:$R$1700,10,0)</f>
        <v>22.631699999999999</v>
      </c>
      <c r="E9" s="66">
        <f>RANK(D9,D$8:D$10,0)</f>
        <v>3</v>
      </c>
      <c r="F9" s="65">
        <f>VLOOKUP($A9,'Return Data'!$B$7:$R$1700,11,0)</f>
        <v>0.75600000000000001</v>
      </c>
      <c r="G9" s="66">
        <f>RANK(F9,F$8:F$10,0)</f>
        <v>3</v>
      </c>
      <c r="H9" s="65">
        <f>VLOOKUP($A9,'Return Data'!$B$7:$R$1700,12,0)</f>
        <v>-3.4794</v>
      </c>
      <c r="I9" s="66">
        <f>RANK(H9,H$8:H$10,0)</f>
        <v>3</v>
      </c>
      <c r="J9" s="65">
        <f>VLOOKUP($A9,'Return Data'!$B$7:$R$1700,13,0)</f>
        <v>5.0865999999999998</v>
      </c>
      <c r="K9" s="66">
        <f>RANK(J9,J$8:J$10,0)</f>
        <v>3</v>
      </c>
      <c r="L9" s="65">
        <f>VLOOKUP($A9,'Return Data'!$B$7:$R$1700,17,0)</f>
        <v>-0.9022</v>
      </c>
      <c r="M9" s="66">
        <f>RANK(L9,L$8:L$10,0)</f>
        <v>2</v>
      </c>
      <c r="N9" s="65">
        <f>VLOOKUP($A9,'Return Data'!$B$7:$R$1700,14,0)</f>
        <v>5.4206000000000003</v>
      </c>
      <c r="O9" s="66">
        <f>RANK(N9,N$8:N$10,0)</f>
        <v>2</v>
      </c>
      <c r="P9" s="65">
        <f>VLOOKUP($A9,'Return Data'!$B$7:$R$1700,15,0)</f>
        <v>9.1625999999999994</v>
      </c>
      <c r="Q9" s="66">
        <f>RANK(P9,P$8:P$10,0)</f>
        <v>2</v>
      </c>
      <c r="R9" s="65">
        <f>VLOOKUP($A9,'Return Data'!$B$7:$R$1700,16,0)</f>
        <v>11.7033</v>
      </c>
      <c r="S9" s="67">
        <f>RANK(R9,R$8:R$10,0)</f>
        <v>3</v>
      </c>
    </row>
    <row r="10" spans="1:20" x14ac:dyDescent="0.3">
      <c r="A10" s="63" t="s">
        <v>621</v>
      </c>
      <c r="B10" s="64">
        <f>VLOOKUP($A10,'Return Data'!$B$7:$R$1700,3,0)</f>
        <v>44071</v>
      </c>
      <c r="C10" s="65">
        <f>VLOOKUP($A10,'Return Data'!$B$7:$R$1700,4,0)</f>
        <v>276.13344668062899</v>
      </c>
      <c r="D10" s="65">
        <f>VLOOKUP($A10,'Return Data'!$B$7:$R$1700,10,0)</f>
        <v>32.502099999999999</v>
      </c>
      <c r="E10" s="66">
        <f>RANK(D10,D$8:D$10,0)</f>
        <v>1</v>
      </c>
      <c r="F10" s="65">
        <f>VLOOKUP($A10,'Return Data'!$B$7:$R$1700,11,0)</f>
        <v>9.5886999999999993</v>
      </c>
      <c r="G10" s="66">
        <f>RANK(F10,F$8:F$10,0)</f>
        <v>1</v>
      </c>
      <c r="H10" s="65">
        <f>VLOOKUP($A10,'Return Data'!$B$7:$R$1700,12,0)</f>
        <v>3.7046000000000001</v>
      </c>
      <c r="I10" s="66">
        <f>RANK(H10,H$8:H$10,0)</f>
        <v>2</v>
      </c>
      <c r="J10" s="65">
        <f>VLOOKUP($A10,'Return Data'!$B$7:$R$1700,13,0)</f>
        <v>12.371600000000001</v>
      </c>
      <c r="K10" s="66">
        <f>RANK(J10,J$8:J$10,0)</f>
        <v>2</v>
      </c>
      <c r="L10" s="65">
        <f>VLOOKUP($A10,'Return Data'!$B$7:$R$1700,17,0)</f>
        <v>-2.7183000000000002</v>
      </c>
      <c r="M10" s="66">
        <f>RANK(L10,L$8:L$10,0)</f>
        <v>3</v>
      </c>
      <c r="N10" s="65">
        <f>VLOOKUP($A10,'Return Data'!$B$7:$R$1700,14,0)</f>
        <v>0.1192</v>
      </c>
      <c r="O10" s="66">
        <f>RANK(N10,N$8:N$10,0)</f>
        <v>3</v>
      </c>
      <c r="P10" s="65">
        <f>VLOOKUP($A10,'Return Data'!$B$7:$R$1700,15,0)</f>
        <v>4.7411000000000003</v>
      </c>
      <c r="Q10" s="66">
        <f>RANK(P10,P$8:P$10,0)</f>
        <v>3</v>
      </c>
      <c r="R10" s="65">
        <f>VLOOKUP($A10,'Return Data'!$B$7:$R$1700,16,0)</f>
        <v>16.974599999999999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26.355266666666665</v>
      </c>
      <c r="E12" s="74"/>
      <c r="F12" s="75">
        <f>AVERAGE(F8:F10)</f>
        <v>5.2656666666666672</v>
      </c>
      <c r="G12" s="74"/>
      <c r="H12" s="75">
        <f>AVERAGE(H8:H10)</f>
        <v>1.3845333333333334</v>
      </c>
      <c r="I12" s="74"/>
      <c r="J12" s="75">
        <f>AVERAGE(J8:J10)</f>
        <v>10.613300000000001</v>
      </c>
      <c r="K12" s="74"/>
      <c r="L12" s="75">
        <f>AVERAGE(L8:L10)</f>
        <v>-0.90953333333333342</v>
      </c>
      <c r="M12" s="74"/>
      <c r="N12" s="75">
        <f>AVERAGE(N8:N10)</f>
        <v>4.4850666666666665</v>
      </c>
      <c r="O12" s="74"/>
      <c r="P12" s="75">
        <f>AVERAGE(P8:P10)</f>
        <v>8.3242999999999991</v>
      </c>
      <c r="Q12" s="74"/>
      <c r="R12" s="75">
        <f>AVERAGE(R8:R10)</f>
        <v>13.874933333333331</v>
      </c>
      <c r="S12" s="76"/>
    </row>
    <row r="13" spans="1:20" x14ac:dyDescent="0.3">
      <c r="A13" s="73" t="s">
        <v>28</v>
      </c>
      <c r="B13" s="74"/>
      <c r="C13" s="74"/>
      <c r="D13" s="75">
        <f>MIN(D8:D10)</f>
        <v>22.631699999999999</v>
      </c>
      <c r="E13" s="74"/>
      <c r="F13" s="75">
        <f>MIN(F8:F10)</f>
        <v>0.75600000000000001</v>
      </c>
      <c r="G13" s="74"/>
      <c r="H13" s="75">
        <f>MIN(H8:H10)</f>
        <v>-3.4794</v>
      </c>
      <c r="I13" s="74"/>
      <c r="J13" s="75">
        <f>MIN(J8:J10)</f>
        <v>5.0865999999999998</v>
      </c>
      <c r="K13" s="74"/>
      <c r="L13" s="75">
        <f>MIN(L8:L10)</f>
        <v>-2.7183000000000002</v>
      </c>
      <c r="M13" s="74"/>
      <c r="N13" s="75">
        <f>MIN(N8:N10)</f>
        <v>0.1192</v>
      </c>
      <c r="O13" s="74"/>
      <c r="P13" s="75">
        <f>MIN(P8:P10)</f>
        <v>4.7411000000000003</v>
      </c>
      <c r="Q13" s="74"/>
      <c r="R13" s="75">
        <f>MIN(R8:R10)</f>
        <v>11.7033</v>
      </c>
      <c r="S13" s="76"/>
    </row>
    <row r="14" spans="1:20" ht="15" thickBot="1" x14ac:dyDescent="0.35">
      <c r="A14" s="77" t="s">
        <v>29</v>
      </c>
      <c r="B14" s="78"/>
      <c r="C14" s="78"/>
      <c r="D14" s="79">
        <f>MAX(D8:D10)</f>
        <v>32.502099999999999</v>
      </c>
      <c r="E14" s="78"/>
      <c r="F14" s="79">
        <f>MAX(F8:F10)</f>
        <v>9.5886999999999993</v>
      </c>
      <c r="G14" s="78"/>
      <c r="H14" s="79">
        <f>MAX(H8:H10)</f>
        <v>3.9283999999999999</v>
      </c>
      <c r="I14" s="78"/>
      <c r="J14" s="79">
        <f>MAX(J8:J10)</f>
        <v>14.3817</v>
      </c>
      <c r="K14" s="78"/>
      <c r="L14" s="79">
        <f>MAX(L8:L10)</f>
        <v>0.89190000000000003</v>
      </c>
      <c r="M14" s="78"/>
      <c r="N14" s="79">
        <f>MAX(N8:N10)</f>
        <v>7.9154</v>
      </c>
      <c r="O14" s="78"/>
      <c r="P14" s="79">
        <f>MAX(P8:P10)</f>
        <v>11.0692</v>
      </c>
      <c r="Q14" s="78"/>
      <c r="R14" s="79">
        <f>MAX(R8:R10)</f>
        <v>16.974599999999999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44071</v>
      </c>
      <c r="C8" s="65">
        <f>VLOOKUP($A8,'Return Data'!$B$7:$R$1700,4,0)</f>
        <v>177.5</v>
      </c>
      <c r="D8" s="65">
        <f>VLOOKUP($A8,'Return Data'!$B$7:$R$1700,10,0)</f>
        <v>25.7973</v>
      </c>
      <c r="E8" s="66">
        <f t="shared" ref="E8:E13" si="0">RANK(D8,D$8:D$13,0)</f>
        <v>1</v>
      </c>
      <c r="F8" s="65">
        <f>VLOOKUP($A8,'Return Data'!$B$7:$R$1700,11,0)</f>
        <v>8.7355999999999998</v>
      </c>
      <c r="G8" s="66">
        <f t="shared" ref="G8:G13" si="1">RANK(F8,F$8:F$13,0)</f>
        <v>3</v>
      </c>
      <c r="H8" s="65">
        <f>VLOOKUP($A8,'Return Data'!$B$7:$R$1700,12,0)</f>
        <v>5.7240000000000002</v>
      </c>
      <c r="I8" s="66">
        <f t="shared" ref="I8:I13" si="2">RANK(H8,H$8:H$13,0)</f>
        <v>2</v>
      </c>
      <c r="J8" s="65">
        <f>VLOOKUP($A8,'Return Data'!$B$7:$R$1700,13,0)</f>
        <v>14.243399999999999</v>
      </c>
      <c r="K8" s="66">
        <f t="shared" ref="K8:K13" si="3">RANK(J8,J$8:J$13,0)</f>
        <v>2</v>
      </c>
      <c r="L8" s="65">
        <f>VLOOKUP($A8,'Return Data'!$B$7:$R$1700,17,0)</f>
        <v>-2.2086999999999999</v>
      </c>
      <c r="M8" s="66">
        <f>RANK(L8,L$8:L$13,0)</f>
        <v>4</v>
      </c>
      <c r="N8" s="65">
        <f>VLOOKUP($A8,'Return Data'!$B$7:$R$1700,14,0)</f>
        <v>-0.3725</v>
      </c>
      <c r="O8" s="66">
        <f>RANK(N8,N$8:N$13,0)</f>
        <v>4</v>
      </c>
      <c r="P8" s="65">
        <f>VLOOKUP($A8,'Return Data'!$B$7:$R$1700,15,0)</f>
        <v>4.7942999999999998</v>
      </c>
      <c r="Q8" s="66">
        <f>RANK(P8,P$8:P$13,0)</f>
        <v>5</v>
      </c>
      <c r="R8" s="65">
        <f>VLOOKUP($A8,'Return Data'!$B$7:$R$1700,16,0)</f>
        <v>8.4324999999999992</v>
      </c>
      <c r="S8" s="67">
        <f t="shared" ref="S8:S13" si="4">RANK(R8,R$8:R$13,0)</f>
        <v>5</v>
      </c>
    </row>
    <row r="9" spans="1:20" x14ac:dyDescent="0.3">
      <c r="A9" s="63" t="s">
        <v>786</v>
      </c>
      <c r="B9" s="64">
        <f>VLOOKUP($A9,'Return Data'!$B$7:$R$1700,3,0)</f>
        <v>44071</v>
      </c>
      <c r="C9" s="65">
        <f>VLOOKUP($A9,'Return Data'!$B$7:$R$1700,4,0)</f>
        <v>16.21</v>
      </c>
      <c r="D9" s="65">
        <f>VLOOKUP($A9,'Return Data'!$B$7:$R$1700,10,0)</f>
        <v>25.464400000000001</v>
      </c>
      <c r="E9" s="66">
        <f t="shared" si="0"/>
        <v>2</v>
      </c>
      <c r="F9" s="65">
        <f>VLOOKUP($A9,'Return Data'!$B$7:$R$1700,11,0)</f>
        <v>8.2109000000000005</v>
      </c>
      <c r="G9" s="66">
        <f t="shared" si="1"/>
        <v>5</v>
      </c>
      <c r="H9" s="65">
        <f>VLOOKUP($A9,'Return Data'!$B$7:$R$1700,12,0)</f>
        <v>-1.698</v>
      </c>
      <c r="I9" s="66">
        <f t="shared" si="2"/>
        <v>6</v>
      </c>
      <c r="J9" s="65">
        <f>VLOOKUP($A9,'Return Data'!$B$7:$R$1700,13,0)</f>
        <v>2.6598999999999999</v>
      </c>
      <c r="K9" s="66">
        <f t="shared" si="3"/>
        <v>6</v>
      </c>
      <c r="L9" s="65">
        <f>VLOOKUP($A9,'Return Data'!$B$7:$R$1700,17,0)</f>
        <v>-6.0293999999999999</v>
      </c>
      <c r="M9" s="66">
        <f>RANK(L9,L$8:L$13,0)</f>
        <v>5</v>
      </c>
      <c r="N9" s="65">
        <f>VLOOKUP($A9,'Return Data'!$B$7:$R$1700,14,0)</f>
        <v>-1.7834000000000001</v>
      </c>
      <c r="O9" s="66">
        <f>RANK(N9,N$8:N$13,0)</f>
        <v>5</v>
      </c>
      <c r="P9" s="65">
        <f>VLOOKUP($A9,'Return Data'!$B$7:$R$1700,15,0)</f>
        <v>5.9635999999999996</v>
      </c>
      <c r="Q9" s="66">
        <f>RANK(P9,P$8:P$13,0)</f>
        <v>4</v>
      </c>
      <c r="R9" s="65">
        <f>VLOOKUP($A9,'Return Data'!$B$7:$R$1700,16,0)</f>
        <v>7.9816000000000003</v>
      </c>
      <c r="S9" s="67">
        <f t="shared" si="4"/>
        <v>6</v>
      </c>
    </row>
    <row r="10" spans="1:20" x14ac:dyDescent="0.3">
      <c r="A10" s="63" t="s">
        <v>787</v>
      </c>
      <c r="B10" s="64">
        <f>VLOOKUP($A10,'Return Data'!$B$7:$R$1700,3,0)</f>
        <v>44071</v>
      </c>
      <c r="C10" s="65">
        <f>VLOOKUP($A10,'Return Data'!$B$7:$R$1700,4,0)</f>
        <v>12.01</v>
      </c>
      <c r="D10" s="65">
        <f>VLOOKUP($A10,'Return Data'!$B$7:$R$1700,10,0)</f>
        <v>23.686900000000001</v>
      </c>
      <c r="E10" s="66">
        <f t="shared" si="0"/>
        <v>4</v>
      </c>
      <c r="F10" s="65">
        <f>VLOOKUP($A10,'Return Data'!$B$7:$R$1700,11,0)</f>
        <v>10.4876</v>
      </c>
      <c r="G10" s="66">
        <f t="shared" si="1"/>
        <v>1</v>
      </c>
      <c r="H10" s="65">
        <f>VLOOKUP($A10,'Return Data'!$B$7:$R$1700,12,0)</f>
        <v>9.0827000000000009</v>
      </c>
      <c r="I10" s="66">
        <f t="shared" si="2"/>
        <v>1</v>
      </c>
      <c r="J10" s="65">
        <f>VLOOKUP($A10,'Return Data'!$B$7:$R$1700,13,0)</f>
        <v>19.028700000000001</v>
      </c>
      <c r="K10" s="66">
        <f t="shared" si="3"/>
        <v>1</v>
      </c>
      <c r="L10" s="65"/>
      <c r="M10" s="66"/>
      <c r="N10" s="65"/>
      <c r="O10" s="66"/>
      <c r="P10" s="65"/>
      <c r="Q10" s="66"/>
      <c r="R10" s="65">
        <f>VLOOKUP($A10,'Return Data'!$B$7:$R$1700,16,0)</f>
        <v>11.4633</v>
      </c>
      <c r="S10" s="67">
        <f t="shared" si="4"/>
        <v>1</v>
      </c>
    </row>
    <row r="11" spans="1:20" x14ac:dyDescent="0.3">
      <c r="A11" s="63" t="s">
        <v>790</v>
      </c>
      <c r="B11" s="64">
        <f>VLOOKUP($A11,'Return Data'!$B$7:$R$1700,3,0)</f>
        <v>44071</v>
      </c>
      <c r="C11" s="65">
        <f>VLOOKUP($A11,'Return Data'!$B$7:$R$1700,4,0)</f>
        <v>58.21</v>
      </c>
      <c r="D11" s="65">
        <f>VLOOKUP($A11,'Return Data'!$B$7:$R$1700,10,0)</f>
        <v>20.6675</v>
      </c>
      <c r="E11" s="66">
        <f t="shared" si="0"/>
        <v>6</v>
      </c>
      <c r="F11" s="65">
        <f>VLOOKUP($A11,'Return Data'!$B$7:$R$1700,11,0)</f>
        <v>7.0823999999999998</v>
      </c>
      <c r="G11" s="66">
        <f t="shared" si="1"/>
        <v>6</v>
      </c>
      <c r="H11" s="65">
        <f>VLOOKUP($A11,'Return Data'!$B$7:$R$1700,12,0)</f>
        <v>2.9355000000000002</v>
      </c>
      <c r="I11" s="66">
        <f t="shared" si="2"/>
        <v>4</v>
      </c>
      <c r="J11" s="65">
        <f>VLOOKUP($A11,'Return Data'!$B$7:$R$1700,13,0)</f>
        <v>14.092499999999999</v>
      </c>
      <c r="K11" s="66">
        <f t="shared" si="3"/>
        <v>3</v>
      </c>
      <c r="L11" s="65">
        <f>VLOOKUP($A11,'Return Data'!$B$7:$R$1700,17,0)</f>
        <v>0.98360000000000003</v>
      </c>
      <c r="M11" s="66">
        <f>RANK(L11,L$8:L$13,0)</f>
        <v>2</v>
      </c>
      <c r="N11" s="65">
        <f>VLOOKUP($A11,'Return Data'!$B$7:$R$1700,14,0)</f>
        <v>6.0263</v>
      </c>
      <c r="O11" s="66">
        <f>RANK(N11,N$8:N$13,0)</f>
        <v>1</v>
      </c>
      <c r="P11" s="65">
        <f>VLOOKUP($A11,'Return Data'!$B$7:$R$1700,15,0)</f>
        <v>10.647</v>
      </c>
      <c r="Q11" s="66">
        <f>RANK(P11,P$8:P$13,0)</f>
        <v>1</v>
      </c>
      <c r="R11" s="65">
        <f>VLOOKUP($A11,'Return Data'!$B$7:$R$1700,16,0)</f>
        <v>10.8407</v>
      </c>
      <c r="S11" s="67">
        <f t="shared" si="4"/>
        <v>2</v>
      </c>
    </row>
    <row r="12" spans="1:20" x14ac:dyDescent="0.3">
      <c r="A12" s="63" t="s">
        <v>792</v>
      </c>
      <c r="B12" s="64">
        <f>VLOOKUP($A12,'Return Data'!$B$7:$R$1700,3,0)</f>
        <v>44071</v>
      </c>
      <c r="C12" s="65">
        <f>VLOOKUP($A12,'Return Data'!$B$7:$R$1700,4,0)</f>
        <v>49.194800000000001</v>
      </c>
      <c r="D12" s="65">
        <f>VLOOKUP($A12,'Return Data'!$B$7:$R$1700,10,0)</f>
        <v>25.4131</v>
      </c>
      <c r="E12" s="66">
        <f t="shared" si="0"/>
        <v>3</v>
      </c>
      <c r="F12" s="65">
        <f>VLOOKUP($A12,'Return Data'!$B$7:$R$1700,11,0)</f>
        <v>8.3783999999999992</v>
      </c>
      <c r="G12" s="66">
        <f t="shared" si="1"/>
        <v>4</v>
      </c>
      <c r="H12" s="65">
        <f>VLOOKUP($A12,'Return Data'!$B$7:$R$1700,12,0)</f>
        <v>2.0834000000000001</v>
      </c>
      <c r="I12" s="66">
        <f t="shared" si="2"/>
        <v>5</v>
      </c>
      <c r="J12" s="65">
        <f>VLOOKUP($A12,'Return Data'!$B$7:$R$1700,13,0)</f>
        <v>7.5321999999999996</v>
      </c>
      <c r="K12" s="66">
        <f t="shared" si="3"/>
        <v>5</v>
      </c>
      <c r="L12" s="65">
        <f>VLOOKUP($A12,'Return Data'!$B$7:$R$1700,17,0)</f>
        <v>-0.98970000000000002</v>
      </c>
      <c r="M12" s="66">
        <f>RANK(L12,L$8:L$13,0)</f>
        <v>3</v>
      </c>
      <c r="N12" s="65">
        <f>VLOOKUP($A12,'Return Data'!$B$7:$R$1700,14,0)</f>
        <v>2.6930999999999998</v>
      </c>
      <c r="O12" s="66">
        <f>RANK(N12,N$8:N$13,0)</f>
        <v>3</v>
      </c>
      <c r="P12" s="65">
        <f>VLOOKUP($A12,'Return Data'!$B$7:$R$1700,15,0)</f>
        <v>8.2504000000000008</v>
      </c>
      <c r="Q12" s="66">
        <f>RANK(P12,P$8:P$13,0)</f>
        <v>3</v>
      </c>
      <c r="R12" s="65">
        <f>VLOOKUP($A12,'Return Data'!$B$7:$R$1700,16,0)</f>
        <v>10.201700000000001</v>
      </c>
      <c r="S12" s="67">
        <f t="shared" si="4"/>
        <v>3</v>
      </c>
    </row>
    <row r="13" spans="1:20" x14ac:dyDescent="0.3">
      <c r="A13" s="63" t="s">
        <v>793</v>
      </c>
      <c r="B13" s="64">
        <f>VLOOKUP($A13,'Return Data'!$B$7:$R$1700,3,0)</f>
        <v>44071</v>
      </c>
      <c r="C13" s="65">
        <f>VLOOKUP($A13,'Return Data'!$B$7:$R$1700,4,0)</f>
        <v>71.348500000000001</v>
      </c>
      <c r="D13" s="65">
        <f>VLOOKUP($A13,'Return Data'!$B$7:$R$1700,10,0)</f>
        <v>22.449100000000001</v>
      </c>
      <c r="E13" s="66">
        <f t="shared" si="0"/>
        <v>5</v>
      </c>
      <c r="F13" s="65">
        <f>VLOOKUP($A13,'Return Data'!$B$7:$R$1700,11,0)</f>
        <v>9.5305</v>
      </c>
      <c r="G13" s="66">
        <f t="shared" si="1"/>
        <v>2</v>
      </c>
      <c r="H13" s="65">
        <f>VLOOKUP($A13,'Return Data'!$B$7:$R$1700,12,0)</f>
        <v>4.0488999999999997</v>
      </c>
      <c r="I13" s="66">
        <f t="shared" si="2"/>
        <v>3</v>
      </c>
      <c r="J13" s="65">
        <f>VLOOKUP($A13,'Return Data'!$B$7:$R$1700,13,0)</f>
        <v>10.3764</v>
      </c>
      <c r="K13" s="66">
        <f t="shared" si="3"/>
        <v>4</v>
      </c>
      <c r="L13" s="65">
        <f>VLOOKUP($A13,'Return Data'!$B$7:$R$1700,17,0)</f>
        <v>1.0646</v>
      </c>
      <c r="M13" s="66">
        <f>RANK(L13,L$8:L$13,0)</f>
        <v>1</v>
      </c>
      <c r="N13" s="65">
        <f>VLOOKUP($A13,'Return Data'!$B$7:$R$1700,14,0)</f>
        <v>5.6456</v>
      </c>
      <c r="O13" s="66">
        <f>RANK(N13,N$8:N$13,0)</f>
        <v>2</v>
      </c>
      <c r="P13" s="65">
        <f>VLOOKUP($A13,'Return Data'!$B$7:$R$1700,15,0)</f>
        <v>8.3552</v>
      </c>
      <c r="Q13" s="66">
        <f>RANK(P13,P$8:P$13,0)</f>
        <v>2</v>
      </c>
      <c r="R13" s="65">
        <f>VLOOKUP($A13,'Return Data'!$B$7:$R$1700,16,0)</f>
        <v>9.8257999999999992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23.913049999999998</v>
      </c>
      <c r="E15" s="74"/>
      <c r="F15" s="75">
        <f>AVERAGE(F8:F13)</f>
        <v>8.737566666666666</v>
      </c>
      <c r="G15" s="74"/>
      <c r="H15" s="75">
        <f>AVERAGE(H8:H13)</f>
        <v>3.6960833333333336</v>
      </c>
      <c r="I15" s="74"/>
      <c r="J15" s="75">
        <f>AVERAGE(J8:J13)</f>
        <v>11.322183333333335</v>
      </c>
      <c r="K15" s="74"/>
      <c r="L15" s="75">
        <f>AVERAGE(L8:L13)</f>
        <v>-1.4359199999999999</v>
      </c>
      <c r="M15" s="74"/>
      <c r="N15" s="75">
        <f>AVERAGE(N8:N13)</f>
        <v>2.4418199999999999</v>
      </c>
      <c r="O15" s="74"/>
      <c r="P15" s="75">
        <f>AVERAGE(P8:P13)</f>
        <v>7.6020999999999983</v>
      </c>
      <c r="Q15" s="74"/>
      <c r="R15" s="75">
        <f>AVERAGE(R8:R13)</f>
        <v>9.7909333333333333</v>
      </c>
      <c r="S15" s="76"/>
    </row>
    <row r="16" spans="1:20" x14ac:dyDescent="0.3">
      <c r="A16" s="73" t="s">
        <v>28</v>
      </c>
      <c r="B16" s="74"/>
      <c r="C16" s="74"/>
      <c r="D16" s="75">
        <f>MIN(D8:D13)</f>
        <v>20.6675</v>
      </c>
      <c r="E16" s="74"/>
      <c r="F16" s="75">
        <f>MIN(F8:F13)</f>
        <v>7.0823999999999998</v>
      </c>
      <c r="G16" s="74"/>
      <c r="H16" s="75">
        <f>MIN(H8:H13)</f>
        <v>-1.698</v>
      </c>
      <c r="I16" s="74"/>
      <c r="J16" s="75">
        <f>MIN(J8:J13)</f>
        <v>2.6598999999999999</v>
      </c>
      <c r="K16" s="74"/>
      <c r="L16" s="75">
        <f>MIN(L8:L13)</f>
        <v>-6.0293999999999999</v>
      </c>
      <c r="M16" s="74"/>
      <c r="N16" s="75">
        <f>MIN(N8:N13)</f>
        <v>-1.7834000000000001</v>
      </c>
      <c r="O16" s="74"/>
      <c r="P16" s="75">
        <f>MIN(P8:P13)</f>
        <v>4.7942999999999998</v>
      </c>
      <c r="Q16" s="74"/>
      <c r="R16" s="75">
        <f>MIN(R8:R13)</f>
        <v>7.9816000000000003</v>
      </c>
      <c r="S16" s="76"/>
    </row>
    <row r="17" spans="1:19" ht="15" thickBot="1" x14ac:dyDescent="0.35">
      <c r="A17" s="77" t="s">
        <v>29</v>
      </c>
      <c r="B17" s="78"/>
      <c r="C17" s="78"/>
      <c r="D17" s="79">
        <f>MAX(D8:D13)</f>
        <v>25.7973</v>
      </c>
      <c r="E17" s="78"/>
      <c r="F17" s="79">
        <f>MAX(F8:F13)</f>
        <v>10.4876</v>
      </c>
      <c r="G17" s="78"/>
      <c r="H17" s="79">
        <f>MAX(H8:H13)</f>
        <v>9.0827000000000009</v>
      </c>
      <c r="I17" s="78"/>
      <c r="J17" s="79">
        <f>MAX(J8:J13)</f>
        <v>19.028700000000001</v>
      </c>
      <c r="K17" s="78"/>
      <c r="L17" s="79">
        <f>MAX(L8:L13)</f>
        <v>1.0646</v>
      </c>
      <c r="M17" s="78"/>
      <c r="N17" s="79">
        <f>MAX(N8:N13)</f>
        <v>6.0263</v>
      </c>
      <c r="O17" s="78"/>
      <c r="P17" s="79">
        <f>MAX(P8:P13)</f>
        <v>10.647</v>
      </c>
      <c r="Q17" s="78"/>
      <c r="R17" s="79">
        <f>MAX(R8:R13)</f>
        <v>11.4633</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44071</v>
      </c>
      <c r="C8" s="65">
        <f>VLOOKUP($A8,'Return Data'!$B$7:$R$1700,4,0)</f>
        <v>167.61</v>
      </c>
      <c r="D8" s="65">
        <f>VLOOKUP($A8,'Return Data'!$B$7:$R$1700,10,0)</f>
        <v>25.56</v>
      </c>
      <c r="E8" s="66">
        <f t="shared" ref="E8:E13" si="0">RANK(D8,D$8:D$13,0)</f>
        <v>1</v>
      </c>
      <c r="F8" s="65">
        <f>VLOOKUP($A8,'Return Data'!$B$7:$R$1700,11,0)</f>
        <v>8.3102</v>
      </c>
      <c r="G8" s="66">
        <f t="shared" ref="G8:G13" si="1">RANK(F8,F$8:F$13,0)</f>
        <v>3</v>
      </c>
      <c r="H8" s="65">
        <f>VLOOKUP($A8,'Return Data'!$B$7:$R$1700,12,0)</f>
        <v>5.1505999999999998</v>
      </c>
      <c r="I8" s="66">
        <f t="shared" ref="I8:I13" si="2">RANK(H8,H$8:H$13,0)</f>
        <v>2</v>
      </c>
      <c r="J8" s="65">
        <f>VLOOKUP($A8,'Return Data'!$B$7:$R$1700,13,0)</f>
        <v>13.4877</v>
      </c>
      <c r="K8" s="66">
        <f t="shared" ref="K8:K13" si="3">RANK(J8,J$8:J$13,0)</f>
        <v>2</v>
      </c>
      <c r="L8" s="65">
        <f>VLOOKUP($A8,'Return Data'!$B$7:$R$1700,17,0)</f>
        <v>-2.8603000000000001</v>
      </c>
      <c r="M8" s="66">
        <f>RANK(L8,L$8:L$13,0)</f>
        <v>4</v>
      </c>
      <c r="N8" s="65">
        <f>VLOOKUP($A8,'Return Data'!$B$7:$R$1700,14,0)</f>
        <v>-1.0732999999999999</v>
      </c>
      <c r="O8" s="66">
        <f>RANK(N8,N$8:N$13,0)</f>
        <v>4</v>
      </c>
      <c r="P8" s="65">
        <f>VLOOKUP($A8,'Return Data'!$B$7:$R$1700,15,0)</f>
        <v>4.0141</v>
      </c>
      <c r="Q8" s="66">
        <f>RANK(P8,P$8:P$13,0)</f>
        <v>5</v>
      </c>
      <c r="R8" s="65">
        <f>VLOOKUP($A8,'Return Data'!$B$7:$R$1700,16,0)</f>
        <v>17.415500000000002</v>
      </c>
      <c r="S8" s="67">
        <f t="shared" ref="S8:S13" si="4">RANK(R8,R$8:R$13,0)</f>
        <v>1</v>
      </c>
    </row>
    <row r="9" spans="1:20" x14ac:dyDescent="0.3">
      <c r="A9" s="63" t="s">
        <v>785</v>
      </c>
      <c r="B9" s="64">
        <f>VLOOKUP($A9,'Return Data'!$B$7:$R$1700,3,0)</f>
        <v>44071</v>
      </c>
      <c r="C9" s="65">
        <f>VLOOKUP($A9,'Return Data'!$B$7:$R$1700,4,0)</f>
        <v>15.48</v>
      </c>
      <c r="D9" s="65">
        <f>VLOOKUP($A9,'Return Data'!$B$7:$R$1700,10,0)</f>
        <v>25.242699999999999</v>
      </c>
      <c r="E9" s="66">
        <f t="shared" si="0"/>
        <v>2</v>
      </c>
      <c r="F9" s="65">
        <f>VLOOKUP($A9,'Return Data'!$B$7:$R$1700,11,0)</f>
        <v>7.7994000000000003</v>
      </c>
      <c r="G9" s="66">
        <f t="shared" si="1"/>
        <v>4</v>
      </c>
      <c r="H9" s="65">
        <f>VLOOKUP($A9,'Return Data'!$B$7:$R$1700,12,0)</f>
        <v>-2.2726999999999999</v>
      </c>
      <c r="I9" s="66">
        <f t="shared" si="2"/>
        <v>6</v>
      </c>
      <c r="J9" s="65">
        <f>VLOOKUP($A9,'Return Data'!$B$7:$R$1700,13,0)</f>
        <v>1.8421000000000001</v>
      </c>
      <c r="K9" s="66">
        <f t="shared" si="3"/>
        <v>6</v>
      </c>
      <c r="L9" s="65">
        <f>VLOOKUP($A9,'Return Data'!$B$7:$R$1700,17,0)</f>
        <v>-6.7614999999999998</v>
      </c>
      <c r="M9" s="66">
        <f>RANK(L9,L$8:L$13,0)</f>
        <v>5</v>
      </c>
      <c r="N9" s="65">
        <f>VLOOKUP($A9,'Return Data'!$B$7:$R$1700,14,0)</f>
        <v>-2.5724</v>
      </c>
      <c r="O9" s="66">
        <f>RANK(N9,N$8:N$13,0)</f>
        <v>5</v>
      </c>
      <c r="P9" s="65">
        <f>VLOOKUP($A9,'Return Data'!$B$7:$R$1700,15,0)</f>
        <v>5.1839000000000004</v>
      </c>
      <c r="Q9" s="66">
        <f>RANK(P9,P$8:P$13,0)</f>
        <v>4</v>
      </c>
      <c r="R9" s="65">
        <f>VLOOKUP($A9,'Return Data'!$B$7:$R$1700,16,0)</f>
        <v>7.1935000000000002</v>
      </c>
      <c r="S9" s="67">
        <f t="shared" si="4"/>
        <v>6</v>
      </c>
    </row>
    <row r="10" spans="1:20" x14ac:dyDescent="0.3">
      <c r="A10" s="63" t="s">
        <v>788</v>
      </c>
      <c r="B10" s="64">
        <f>VLOOKUP($A10,'Return Data'!$B$7:$R$1700,3,0)</f>
        <v>44071</v>
      </c>
      <c r="C10" s="65">
        <f>VLOOKUP($A10,'Return Data'!$B$7:$R$1700,4,0)</f>
        <v>11.69</v>
      </c>
      <c r="D10" s="65">
        <f>VLOOKUP($A10,'Return Data'!$B$7:$R$1700,10,0)</f>
        <v>23.442399999999999</v>
      </c>
      <c r="E10" s="66">
        <f t="shared" si="0"/>
        <v>4</v>
      </c>
      <c r="F10" s="65">
        <f>VLOOKUP($A10,'Return Data'!$B$7:$R$1700,11,0)</f>
        <v>9.8683999999999994</v>
      </c>
      <c r="G10" s="66">
        <f t="shared" si="1"/>
        <v>1</v>
      </c>
      <c r="H10" s="65">
        <f>VLOOKUP($A10,'Return Data'!$B$7:$R$1700,12,0)</f>
        <v>8.0406999999999993</v>
      </c>
      <c r="I10" s="66">
        <f t="shared" si="2"/>
        <v>1</v>
      </c>
      <c r="J10" s="65">
        <f>VLOOKUP($A10,'Return Data'!$B$7:$R$1700,13,0)</f>
        <v>17.251799999999999</v>
      </c>
      <c r="K10" s="66">
        <f t="shared" si="3"/>
        <v>1</v>
      </c>
      <c r="L10" s="65"/>
      <c r="M10" s="66"/>
      <c r="N10" s="65"/>
      <c r="O10" s="66"/>
      <c r="P10" s="65"/>
      <c r="Q10" s="66"/>
      <c r="R10" s="65">
        <f>VLOOKUP($A10,'Return Data'!$B$7:$R$1700,16,0)</f>
        <v>9.6938999999999993</v>
      </c>
      <c r="S10" s="67">
        <f t="shared" si="4"/>
        <v>5</v>
      </c>
    </row>
    <row r="11" spans="1:20" x14ac:dyDescent="0.3">
      <c r="A11" s="63" t="s">
        <v>789</v>
      </c>
      <c r="B11" s="64">
        <f>VLOOKUP($A11,'Return Data'!$B$7:$R$1700,3,0)</f>
        <v>44071</v>
      </c>
      <c r="C11" s="65">
        <f>VLOOKUP($A11,'Return Data'!$B$7:$R$1700,4,0)</f>
        <v>55.91</v>
      </c>
      <c r="D11" s="65">
        <f>VLOOKUP($A11,'Return Data'!$B$7:$R$1700,10,0)</f>
        <v>20.495699999999999</v>
      </c>
      <c r="E11" s="66">
        <f t="shared" si="0"/>
        <v>6</v>
      </c>
      <c r="F11" s="65">
        <f>VLOOKUP($A11,'Return Data'!$B$7:$R$1700,11,0)</f>
        <v>6.8003999999999998</v>
      </c>
      <c r="G11" s="66">
        <f t="shared" si="1"/>
        <v>6</v>
      </c>
      <c r="H11" s="65">
        <f>VLOOKUP($A11,'Return Data'!$B$7:$R$1700,12,0)</f>
        <v>2.5306999999999999</v>
      </c>
      <c r="I11" s="66">
        <f t="shared" si="2"/>
        <v>4</v>
      </c>
      <c r="J11" s="65">
        <f>VLOOKUP($A11,'Return Data'!$B$7:$R$1700,13,0)</f>
        <v>13.476800000000001</v>
      </c>
      <c r="K11" s="66">
        <f t="shared" si="3"/>
        <v>3</v>
      </c>
      <c r="L11" s="65">
        <f>VLOOKUP($A11,'Return Data'!$B$7:$R$1700,17,0)</f>
        <v>0.3231</v>
      </c>
      <c r="M11" s="66">
        <f>RANK(L11,L$8:L$13,0)</f>
        <v>2</v>
      </c>
      <c r="N11" s="65">
        <f>VLOOKUP($A11,'Return Data'!$B$7:$R$1700,14,0)</f>
        <v>5.3944999999999999</v>
      </c>
      <c r="O11" s="66">
        <f>RANK(N11,N$8:N$13,0)</f>
        <v>1</v>
      </c>
      <c r="P11" s="65">
        <f>VLOOKUP($A11,'Return Data'!$B$7:$R$1700,15,0)</f>
        <v>10.0937</v>
      </c>
      <c r="Q11" s="66">
        <f>RANK(P11,P$8:P$13,0)</f>
        <v>1</v>
      </c>
      <c r="R11" s="65">
        <f>VLOOKUP($A11,'Return Data'!$B$7:$R$1700,16,0)</f>
        <v>11.4481</v>
      </c>
      <c r="S11" s="67">
        <f t="shared" si="4"/>
        <v>3</v>
      </c>
    </row>
    <row r="12" spans="1:20" x14ac:dyDescent="0.3">
      <c r="A12" s="63" t="s">
        <v>791</v>
      </c>
      <c r="B12" s="64">
        <f>VLOOKUP($A12,'Return Data'!$B$7:$R$1700,3,0)</f>
        <v>44071</v>
      </c>
      <c r="C12" s="65">
        <f>VLOOKUP($A12,'Return Data'!$B$7:$R$1700,4,0)</f>
        <v>46.735500000000002</v>
      </c>
      <c r="D12" s="65">
        <f>VLOOKUP($A12,'Return Data'!$B$7:$R$1700,10,0)</f>
        <v>25.038499999999999</v>
      </c>
      <c r="E12" s="66">
        <f t="shared" si="0"/>
        <v>3</v>
      </c>
      <c r="F12" s="65">
        <f>VLOOKUP($A12,'Return Data'!$B$7:$R$1700,11,0)</f>
        <v>7.7252000000000001</v>
      </c>
      <c r="G12" s="66">
        <f t="shared" si="1"/>
        <v>5</v>
      </c>
      <c r="H12" s="65">
        <f>VLOOKUP($A12,'Return Data'!$B$7:$R$1700,12,0)</f>
        <v>1.2128000000000001</v>
      </c>
      <c r="I12" s="66">
        <f t="shared" si="2"/>
        <v>5</v>
      </c>
      <c r="J12" s="65">
        <f>VLOOKUP($A12,'Return Data'!$B$7:$R$1700,13,0)</f>
        <v>6.4104999999999999</v>
      </c>
      <c r="K12" s="66">
        <f t="shared" si="3"/>
        <v>5</v>
      </c>
      <c r="L12" s="65">
        <f>VLOOKUP($A12,'Return Data'!$B$7:$R$1700,17,0)</f>
        <v>-1.8017000000000001</v>
      </c>
      <c r="M12" s="66">
        <f>RANK(L12,L$8:L$13,0)</f>
        <v>3</v>
      </c>
      <c r="N12" s="65">
        <f>VLOOKUP($A12,'Return Data'!$B$7:$R$1700,14,0)</f>
        <v>1.8885000000000001</v>
      </c>
      <c r="O12" s="66">
        <f>RANK(N12,N$8:N$13,0)</f>
        <v>3</v>
      </c>
      <c r="P12" s="65">
        <f>VLOOKUP($A12,'Return Data'!$B$7:$R$1700,15,0)</f>
        <v>7.4519000000000002</v>
      </c>
      <c r="Q12" s="66">
        <f>RANK(P12,P$8:P$13,0)</f>
        <v>3</v>
      </c>
      <c r="R12" s="65">
        <f>VLOOKUP($A12,'Return Data'!$B$7:$R$1700,16,0)</f>
        <v>11.3935</v>
      </c>
      <c r="S12" s="67">
        <f t="shared" si="4"/>
        <v>4</v>
      </c>
    </row>
    <row r="13" spans="1:20" x14ac:dyDescent="0.3">
      <c r="A13" s="63" t="s">
        <v>794</v>
      </c>
      <c r="B13" s="64">
        <f>VLOOKUP($A13,'Return Data'!$B$7:$R$1700,3,0)</f>
        <v>44071</v>
      </c>
      <c r="C13" s="65">
        <f>VLOOKUP($A13,'Return Data'!$B$7:$R$1700,4,0)</f>
        <v>68.073099999999997</v>
      </c>
      <c r="D13" s="65">
        <f>VLOOKUP($A13,'Return Data'!$B$7:$R$1700,10,0)</f>
        <v>22.2788</v>
      </c>
      <c r="E13" s="66">
        <f t="shared" si="0"/>
        <v>5</v>
      </c>
      <c r="F13" s="65">
        <f>VLOOKUP($A13,'Return Data'!$B$7:$R$1700,11,0)</f>
        <v>9.2322000000000006</v>
      </c>
      <c r="G13" s="66">
        <f t="shared" si="1"/>
        <v>2</v>
      </c>
      <c r="H13" s="65">
        <f>VLOOKUP($A13,'Return Data'!$B$7:$R$1700,12,0)</f>
        <v>3.6257000000000001</v>
      </c>
      <c r="I13" s="66">
        <f t="shared" si="2"/>
        <v>3</v>
      </c>
      <c r="J13" s="65">
        <f>VLOOKUP($A13,'Return Data'!$B$7:$R$1700,13,0)</f>
        <v>9.7773000000000003</v>
      </c>
      <c r="K13" s="66">
        <f t="shared" si="3"/>
        <v>4</v>
      </c>
      <c r="L13" s="65">
        <f>VLOOKUP($A13,'Return Data'!$B$7:$R$1700,17,0)</f>
        <v>0.4748</v>
      </c>
      <c r="M13" s="66">
        <f>RANK(L13,L$8:L$13,0)</f>
        <v>1</v>
      </c>
      <c r="N13" s="65">
        <f>VLOOKUP($A13,'Return Data'!$B$7:$R$1700,14,0)</f>
        <v>5.0122</v>
      </c>
      <c r="O13" s="66">
        <f>RANK(N13,N$8:N$13,0)</f>
        <v>2</v>
      </c>
      <c r="P13" s="65">
        <f>VLOOKUP($A13,'Return Data'!$B$7:$R$1700,15,0)</f>
        <v>7.6917999999999997</v>
      </c>
      <c r="Q13" s="66">
        <f>RANK(P13,P$8:P$13,0)</f>
        <v>2</v>
      </c>
      <c r="R13" s="65">
        <f>VLOOKUP($A13,'Return Data'!$B$7:$R$1700,16,0)</f>
        <v>13.3264</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23.676349999999999</v>
      </c>
      <c r="E15" s="74"/>
      <c r="F15" s="75">
        <f>AVERAGE(F8:F13)</f>
        <v>8.2893000000000008</v>
      </c>
      <c r="G15" s="74"/>
      <c r="H15" s="75">
        <f>AVERAGE(H8:H13)</f>
        <v>3.047966666666666</v>
      </c>
      <c r="I15" s="74"/>
      <c r="J15" s="75">
        <f>AVERAGE(J8:J13)</f>
        <v>10.374366666666667</v>
      </c>
      <c r="K15" s="74"/>
      <c r="L15" s="75">
        <f>AVERAGE(L8:L13)</f>
        <v>-2.1251199999999999</v>
      </c>
      <c r="M15" s="74"/>
      <c r="N15" s="75">
        <f>AVERAGE(N8:N13)</f>
        <v>1.7299</v>
      </c>
      <c r="O15" s="74"/>
      <c r="P15" s="75">
        <f>AVERAGE(P8:P13)</f>
        <v>6.8870800000000001</v>
      </c>
      <c r="Q15" s="74"/>
      <c r="R15" s="75">
        <f>AVERAGE(R8:R13)</f>
        <v>11.745150000000001</v>
      </c>
      <c r="S15" s="76"/>
    </row>
    <row r="16" spans="1:20" x14ac:dyDescent="0.3">
      <c r="A16" s="73" t="s">
        <v>28</v>
      </c>
      <c r="B16" s="74"/>
      <c r="C16" s="74"/>
      <c r="D16" s="75">
        <f>MIN(D8:D13)</f>
        <v>20.495699999999999</v>
      </c>
      <c r="E16" s="74"/>
      <c r="F16" s="75">
        <f>MIN(F8:F13)</f>
        <v>6.8003999999999998</v>
      </c>
      <c r="G16" s="74"/>
      <c r="H16" s="75">
        <f>MIN(H8:H13)</f>
        <v>-2.2726999999999999</v>
      </c>
      <c r="I16" s="74"/>
      <c r="J16" s="75">
        <f>MIN(J8:J13)</f>
        <v>1.8421000000000001</v>
      </c>
      <c r="K16" s="74"/>
      <c r="L16" s="75">
        <f>MIN(L8:L13)</f>
        <v>-6.7614999999999998</v>
      </c>
      <c r="M16" s="74"/>
      <c r="N16" s="75">
        <f>MIN(N8:N13)</f>
        <v>-2.5724</v>
      </c>
      <c r="O16" s="74"/>
      <c r="P16" s="75">
        <f>MIN(P8:P13)</f>
        <v>4.0141</v>
      </c>
      <c r="Q16" s="74"/>
      <c r="R16" s="75">
        <f>MIN(R8:R13)</f>
        <v>7.1935000000000002</v>
      </c>
      <c r="S16" s="76"/>
    </row>
    <row r="17" spans="1:19" ht="15" thickBot="1" x14ac:dyDescent="0.35">
      <c r="A17" s="77" t="s">
        <v>29</v>
      </c>
      <c r="B17" s="78"/>
      <c r="C17" s="78"/>
      <c r="D17" s="79">
        <f>MAX(D8:D13)</f>
        <v>25.56</v>
      </c>
      <c r="E17" s="78"/>
      <c r="F17" s="79">
        <f>MAX(F8:F13)</f>
        <v>9.8683999999999994</v>
      </c>
      <c r="G17" s="78"/>
      <c r="H17" s="79">
        <f>MAX(H8:H13)</f>
        <v>8.0406999999999993</v>
      </c>
      <c r="I17" s="78"/>
      <c r="J17" s="79">
        <f>MAX(J8:J13)</f>
        <v>17.251799999999999</v>
      </c>
      <c r="K17" s="78"/>
      <c r="L17" s="79">
        <f>MAX(L8:L13)</f>
        <v>0.4748</v>
      </c>
      <c r="M17" s="78"/>
      <c r="N17" s="79">
        <f>MAX(N8:N13)</f>
        <v>5.3944999999999999</v>
      </c>
      <c r="O17" s="78"/>
      <c r="P17" s="79">
        <f>MAX(P8:P13)</f>
        <v>10.0937</v>
      </c>
      <c r="Q17" s="78"/>
      <c r="R17" s="79">
        <f>MAX(R8:R13)</f>
        <v>17.415500000000002</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44071</v>
      </c>
      <c r="C8" s="65">
        <f>VLOOKUP($A8,'Return Data'!$B$7:$R$1700,4,0)</f>
        <v>65.884200000000007</v>
      </c>
      <c r="D8" s="65">
        <f>VLOOKUP($A8,'Return Data'!$B$7:$R$1700,10,0)</f>
        <v>21.808599999999998</v>
      </c>
      <c r="E8" s="66">
        <f t="shared" ref="E8:E29" si="0">RANK(D8,D$8:D$29,0)</f>
        <v>9</v>
      </c>
      <c r="F8" s="65">
        <f>VLOOKUP($A8,'Return Data'!$B$7:$R$1700,11,0)</f>
        <v>2.5956999999999999</v>
      </c>
      <c r="G8" s="66">
        <f t="shared" ref="G8:G29" si="1">RANK(F8,F$8:F$29,0)</f>
        <v>9</v>
      </c>
      <c r="H8" s="65">
        <f>VLOOKUP($A8,'Return Data'!$B$7:$R$1700,12,0)</f>
        <v>-1.4994000000000001</v>
      </c>
      <c r="I8" s="66">
        <f t="shared" ref="I8:I27" si="2">RANK(H8,H$8:H$29,0)</f>
        <v>15</v>
      </c>
      <c r="J8" s="65">
        <f>VLOOKUP($A8,'Return Data'!$B$7:$R$1700,13,0)</f>
        <v>8.7239000000000004</v>
      </c>
      <c r="K8" s="66">
        <f t="shared" ref="K8:K18" si="3">RANK(J8,J$8:J$29,0)</f>
        <v>14</v>
      </c>
      <c r="L8" s="65">
        <f>VLOOKUP($A8,'Return Data'!$B$7:$R$1700,17,0)</f>
        <v>1.4229000000000001</v>
      </c>
      <c r="M8" s="66">
        <f t="shared" ref="M8:M18" si="4">RANK(L8,L$8:L$29,0)</f>
        <v>8</v>
      </c>
      <c r="N8" s="65">
        <f>VLOOKUP($A8,'Return Data'!$B$7:$R$1700,14,0)</f>
        <v>4.1627000000000001</v>
      </c>
      <c r="O8" s="66">
        <f>RANK(N8,N$8:N$29,0)</f>
        <v>9</v>
      </c>
      <c r="P8" s="65">
        <f>VLOOKUP($A8,'Return Data'!$B$7:$R$1700,15,0)</f>
        <v>8.8915000000000006</v>
      </c>
      <c r="Q8" s="66">
        <f>RANK(P8,P$8:P$29,0)</f>
        <v>11</v>
      </c>
      <c r="R8" s="65">
        <f>VLOOKUP($A8,'Return Data'!$B$7:$R$1700,16,0)</f>
        <v>12.777100000000001</v>
      </c>
      <c r="S8" s="67">
        <f t="shared" ref="S8:S29" si="5">RANK(R8,R$8:R$29,0)</f>
        <v>9</v>
      </c>
    </row>
    <row r="9" spans="1:20" x14ac:dyDescent="0.3">
      <c r="A9" s="63" t="s">
        <v>840</v>
      </c>
      <c r="B9" s="64">
        <f>VLOOKUP($A9,'Return Data'!$B$7:$R$1700,3,0)</f>
        <v>44071</v>
      </c>
      <c r="C9" s="65">
        <f>VLOOKUP($A9,'Return Data'!$B$7:$R$1700,4,0)</f>
        <v>32.96</v>
      </c>
      <c r="D9" s="65">
        <f>VLOOKUP($A9,'Return Data'!$B$7:$R$1700,10,0)</f>
        <v>21.6236</v>
      </c>
      <c r="E9" s="66">
        <f t="shared" si="0"/>
        <v>10</v>
      </c>
      <c r="F9" s="65">
        <f>VLOOKUP($A9,'Return Data'!$B$7:$R$1700,11,0)</f>
        <v>-0.90200000000000002</v>
      </c>
      <c r="G9" s="66">
        <f t="shared" si="1"/>
        <v>20</v>
      </c>
      <c r="H9" s="65">
        <f>VLOOKUP($A9,'Return Data'!$B$7:$R$1700,12,0)</f>
        <v>-1.0507</v>
      </c>
      <c r="I9" s="66">
        <f t="shared" si="2"/>
        <v>13</v>
      </c>
      <c r="J9" s="65">
        <f>VLOOKUP($A9,'Return Data'!$B$7:$R$1700,13,0)</f>
        <v>10.6412</v>
      </c>
      <c r="K9" s="66">
        <f t="shared" si="3"/>
        <v>11</v>
      </c>
      <c r="L9" s="65">
        <f>VLOOKUP($A9,'Return Data'!$B$7:$R$1700,17,0)</f>
        <v>1.6137999999999999</v>
      </c>
      <c r="M9" s="66">
        <f t="shared" si="4"/>
        <v>6</v>
      </c>
      <c r="N9" s="65">
        <f>VLOOKUP($A9,'Return Data'!$B$7:$R$1700,14,0)</f>
        <v>8.6811000000000007</v>
      </c>
      <c r="O9" s="66">
        <f>RANK(N9,N$8:N$29,0)</f>
        <v>3</v>
      </c>
      <c r="P9" s="65">
        <f>VLOOKUP($A9,'Return Data'!$B$7:$R$1700,15,0)</f>
        <v>12.770799999999999</v>
      </c>
      <c r="Q9" s="66">
        <f>RANK(P9,P$8:P$29,0)</f>
        <v>2</v>
      </c>
      <c r="R9" s="65">
        <f>VLOOKUP($A9,'Return Data'!$B$7:$R$1700,16,0)</f>
        <v>14.5283</v>
      </c>
      <c r="S9" s="67">
        <f t="shared" si="5"/>
        <v>4</v>
      </c>
    </row>
    <row r="10" spans="1:20" x14ac:dyDescent="0.3">
      <c r="A10" s="63" t="s">
        <v>842</v>
      </c>
      <c r="B10" s="64">
        <f>VLOOKUP($A10,'Return Data'!$B$7:$R$1700,3,0)</f>
        <v>44071</v>
      </c>
      <c r="C10" s="65">
        <f>VLOOKUP($A10,'Return Data'!$B$7:$R$1700,4,0)</f>
        <v>10.430999999999999</v>
      </c>
      <c r="D10" s="65">
        <f>VLOOKUP($A10,'Return Data'!$B$7:$R$1700,10,0)</f>
        <v>18.051200000000001</v>
      </c>
      <c r="E10" s="66">
        <f t="shared" si="0"/>
        <v>19</v>
      </c>
      <c r="F10" s="65">
        <f>VLOOKUP($A10,'Return Data'!$B$7:$R$1700,11,0)</f>
        <v>1.5281</v>
      </c>
      <c r="G10" s="66">
        <f t="shared" si="1"/>
        <v>14</v>
      </c>
      <c r="H10" s="65">
        <f>VLOOKUP($A10,'Return Data'!$B$7:$R$1700,12,0)</f>
        <v>0.54949999999999999</v>
      </c>
      <c r="I10" s="66">
        <f t="shared" si="2"/>
        <v>11</v>
      </c>
      <c r="J10" s="65">
        <f>VLOOKUP($A10,'Return Data'!$B$7:$R$1700,13,0)</f>
        <v>8.8831000000000007</v>
      </c>
      <c r="K10" s="66">
        <f t="shared" si="3"/>
        <v>13</v>
      </c>
      <c r="L10" s="65">
        <f>VLOOKUP($A10,'Return Data'!$B$7:$R$1700,17,0)</f>
        <v>1.8854</v>
      </c>
      <c r="M10" s="66">
        <f t="shared" si="4"/>
        <v>5</v>
      </c>
      <c r="N10" s="65"/>
      <c r="O10" s="66"/>
      <c r="P10" s="65"/>
      <c r="Q10" s="66"/>
      <c r="R10" s="65">
        <f>VLOOKUP($A10,'Return Data'!$B$7:$R$1700,16,0)</f>
        <v>1.4678</v>
      </c>
      <c r="S10" s="67">
        <f t="shared" si="5"/>
        <v>21</v>
      </c>
    </row>
    <row r="11" spans="1:20" x14ac:dyDescent="0.3">
      <c r="A11" s="63" t="s">
        <v>844</v>
      </c>
      <c r="B11" s="64">
        <f>VLOOKUP($A11,'Return Data'!$B$7:$R$1700,3,0)</f>
        <v>44071</v>
      </c>
      <c r="C11" s="65">
        <f>VLOOKUP($A11,'Return Data'!$B$7:$R$1700,4,0)</f>
        <v>25.088999999999999</v>
      </c>
      <c r="D11" s="65">
        <f>VLOOKUP($A11,'Return Data'!$B$7:$R$1700,10,0)</f>
        <v>21.015799999999999</v>
      </c>
      <c r="E11" s="66">
        <f t="shared" si="0"/>
        <v>13</v>
      </c>
      <c r="F11" s="65">
        <f>VLOOKUP($A11,'Return Data'!$B$7:$R$1700,11,0)</f>
        <v>-1.1193</v>
      </c>
      <c r="G11" s="66">
        <f t="shared" si="1"/>
        <v>21</v>
      </c>
      <c r="H11" s="65">
        <f>VLOOKUP($A11,'Return Data'!$B$7:$R$1700,12,0)</f>
        <v>-6.9641000000000002</v>
      </c>
      <c r="I11" s="66">
        <f t="shared" si="2"/>
        <v>18</v>
      </c>
      <c r="J11" s="65">
        <f>VLOOKUP($A11,'Return Data'!$B$7:$R$1700,13,0)</f>
        <v>7.8726000000000003</v>
      </c>
      <c r="K11" s="66">
        <f t="shared" si="3"/>
        <v>15</v>
      </c>
      <c r="L11" s="65">
        <f>VLOOKUP($A11,'Return Data'!$B$7:$R$1700,17,0)</f>
        <v>-0.27550000000000002</v>
      </c>
      <c r="M11" s="66">
        <f t="shared" si="4"/>
        <v>12</v>
      </c>
      <c r="N11" s="65">
        <f>VLOOKUP($A11,'Return Data'!$B$7:$R$1700,14,0)</f>
        <v>3.6631</v>
      </c>
      <c r="O11" s="66">
        <f>RANK(N11,N$8:N$29,0)</f>
        <v>11</v>
      </c>
      <c r="P11" s="65">
        <f>VLOOKUP($A11,'Return Data'!$B$7:$R$1700,15,0)</f>
        <v>7.4398999999999997</v>
      </c>
      <c r="Q11" s="66">
        <f>RANK(P11,P$8:P$29,0)</f>
        <v>13</v>
      </c>
      <c r="R11" s="65">
        <f>VLOOKUP($A11,'Return Data'!$B$7:$R$1700,16,0)</f>
        <v>11.269299999999999</v>
      </c>
      <c r="S11" s="67">
        <f t="shared" si="5"/>
        <v>13</v>
      </c>
    </row>
    <row r="12" spans="1:20" x14ac:dyDescent="0.3">
      <c r="A12" s="63" t="s">
        <v>847</v>
      </c>
      <c r="B12" s="64">
        <f>VLOOKUP($A12,'Return Data'!$B$7:$R$1700,3,0)</f>
        <v>44071</v>
      </c>
      <c r="C12" s="65">
        <f>VLOOKUP($A12,'Return Data'!$B$7:$R$1700,4,0)</f>
        <v>42.394399999999997</v>
      </c>
      <c r="D12" s="65">
        <f>VLOOKUP($A12,'Return Data'!$B$7:$R$1700,10,0)</f>
        <v>21.3095</v>
      </c>
      <c r="E12" s="66">
        <f t="shared" si="0"/>
        <v>11</v>
      </c>
      <c r="F12" s="65">
        <f>VLOOKUP($A12,'Return Data'!$B$7:$R$1700,11,0)</f>
        <v>4.7E-2</v>
      </c>
      <c r="G12" s="66">
        <f t="shared" si="1"/>
        <v>17</v>
      </c>
      <c r="H12" s="65">
        <f>VLOOKUP($A12,'Return Data'!$B$7:$R$1700,12,0)</f>
        <v>-7.8771000000000004</v>
      </c>
      <c r="I12" s="66">
        <f t="shared" si="2"/>
        <v>19</v>
      </c>
      <c r="J12" s="65">
        <f>VLOOKUP($A12,'Return Data'!$B$7:$R$1700,13,0)</f>
        <v>3.4190999999999998</v>
      </c>
      <c r="K12" s="66">
        <f t="shared" si="3"/>
        <v>17</v>
      </c>
      <c r="L12" s="65">
        <f>VLOOKUP($A12,'Return Data'!$B$7:$R$1700,17,0)</f>
        <v>-0.35589999999999999</v>
      </c>
      <c r="M12" s="66">
        <f t="shared" si="4"/>
        <v>14</v>
      </c>
      <c r="N12" s="65">
        <f>VLOOKUP($A12,'Return Data'!$B$7:$R$1700,14,0)</f>
        <v>3.0329000000000002</v>
      </c>
      <c r="O12" s="66">
        <f>RANK(N12,N$8:N$29,0)</f>
        <v>12</v>
      </c>
      <c r="P12" s="65">
        <f>VLOOKUP($A12,'Return Data'!$B$7:$R$1700,15,0)</f>
        <v>7.3579999999999997</v>
      </c>
      <c r="Q12" s="66">
        <f>RANK(P12,P$8:P$29,0)</f>
        <v>14</v>
      </c>
      <c r="R12" s="65">
        <f>VLOOKUP($A12,'Return Data'!$B$7:$R$1700,16,0)</f>
        <v>14.9122</v>
      </c>
      <c r="S12" s="67">
        <f t="shared" si="5"/>
        <v>2</v>
      </c>
    </row>
    <row r="13" spans="1:20" x14ac:dyDescent="0.3">
      <c r="A13" s="63" t="s">
        <v>849</v>
      </c>
      <c r="B13" s="64">
        <f>VLOOKUP($A13,'Return Data'!$B$7:$R$1700,3,0)</f>
        <v>44071</v>
      </c>
      <c r="C13" s="65">
        <f>VLOOKUP($A13,'Return Data'!$B$7:$R$1700,4,0)</f>
        <v>75.471999999999994</v>
      </c>
      <c r="D13" s="65">
        <f>VLOOKUP($A13,'Return Data'!$B$7:$R$1700,10,0)</f>
        <v>23.5686</v>
      </c>
      <c r="E13" s="66">
        <f t="shared" si="0"/>
        <v>6</v>
      </c>
      <c r="F13" s="65">
        <f>VLOOKUP($A13,'Return Data'!$B$7:$R$1700,11,0)</f>
        <v>1.9671000000000001</v>
      </c>
      <c r="G13" s="66">
        <f t="shared" si="1"/>
        <v>12</v>
      </c>
      <c r="H13" s="65">
        <f>VLOOKUP($A13,'Return Data'!$B$7:$R$1700,12,0)</f>
        <v>-9.0896000000000008</v>
      </c>
      <c r="I13" s="66">
        <f t="shared" si="2"/>
        <v>20</v>
      </c>
      <c r="J13" s="65">
        <f>VLOOKUP($A13,'Return Data'!$B$7:$R$1700,13,0)</f>
        <v>0.38840000000000002</v>
      </c>
      <c r="K13" s="66">
        <f t="shared" si="3"/>
        <v>18</v>
      </c>
      <c r="L13" s="65">
        <f>VLOOKUP($A13,'Return Data'!$B$7:$R$1700,17,0)</f>
        <v>-4.6268000000000002</v>
      </c>
      <c r="M13" s="66">
        <f t="shared" si="4"/>
        <v>16</v>
      </c>
      <c r="N13" s="65">
        <f>VLOOKUP($A13,'Return Data'!$B$7:$R$1700,14,0)</f>
        <v>-1.7889999999999999</v>
      </c>
      <c r="O13" s="66">
        <f>RANK(N13,N$8:N$29,0)</f>
        <v>15</v>
      </c>
      <c r="P13" s="65">
        <f>VLOOKUP($A13,'Return Data'!$B$7:$R$1700,15,0)</f>
        <v>4.7272999999999996</v>
      </c>
      <c r="Q13" s="66">
        <f>RANK(P13,P$8:P$29,0)</f>
        <v>15</v>
      </c>
      <c r="R13" s="65">
        <f>VLOOKUP($A13,'Return Data'!$B$7:$R$1700,16,0)</f>
        <v>8.7161000000000008</v>
      </c>
      <c r="S13" s="67">
        <f t="shared" si="5"/>
        <v>18</v>
      </c>
    </row>
    <row r="14" spans="1:20" x14ac:dyDescent="0.3">
      <c r="A14" s="63" t="s">
        <v>852</v>
      </c>
      <c r="B14" s="64">
        <f>VLOOKUP($A14,'Return Data'!$B$7:$R$1700,3,0)</f>
        <v>44071</v>
      </c>
      <c r="C14" s="65">
        <f>VLOOKUP($A14,'Return Data'!$B$7:$R$1700,4,0)</f>
        <v>34.340000000000003</v>
      </c>
      <c r="D14" s="65">
        <f>VLOOKUP($A14,'Return Data'!$B$7:$R$1700,10,0)</f>
        <v>20.575800000000001</v>
      </c>
      <c r="E14" s="66">
        <f t="shared" si="0"/>
        <v>14</v>
      </c>
      <c r="F14" s="65">
        <f>VLOOKUP($A14,'Return Data'!$B$7:$R$1700,11,0)</f>
        <v>17.925799999999999</v>
      </c>
      <c r="G14" s="66">
        <f t="shared" si="1"/>
        <v>1</v>
      </c>
      <c r="H14" s="65">
        <f>VLOOKUP($A14,'Return Data'!$B$7:$R$1700,12,0)</f>
        <v>9.1891999999999996</v>
      </c>
      <c r="I14" s="66">
        <f t="shared" si="2"/>
        <v>1</v>
      </c>
      <c r="J14" s="65">
        <f>VLOOKUP($A14,'Return Data'!$B$7:$R$1700,13,0)</f>
        <v>14.4285</v>
      </c>
      <c r="K14" s="66">
        <f t="shared" si="3"/>
        <v>5</v>
      </c>
      <c r="L14" s="65">
        <f>VLOOKUP($A14,'Return Data'!$B$7:$R$1700,17,0)</f>
        <v>1.5931</v>
      </c>
      <c r="M14" s="66">
        <f t="shared" si="4"/>
        <v>7</v>
      </c>
      <c r="N14" s="65">
        <f>VLOOKUP($A14,'Return Data'!$B$7:$R$1700,14,0)</f>
        <v>6.0956000000000001</v>
      </c>
      <c r="O14" s="66">
        <f>RANK(N14,N$8:N$29,0)</f>
        <v>6</v>
      </c>
      <c r="P14" s="65">
        <f>VLOOKUP($A14,'Return Data'!$B$7:$R$1700,15,0)</f>
        <v>9.0665999999999993</v>
      </c>
      <c r="Q14" s="66">
        <f>RANK(P14,P$8:P$29,0)</f>
        <v>10</v>
      </c>
      <c r="R14" s="65">
        <f>VLOOKUP($A14,'Return Data'!$B$7:$R$1700,16,0)</f>
        <v>11.117100000000001</v>
      </c>
      <c r="S14" s="67">
        <f t="shared" si="5"/>
        <v>14</v>
      </c>
    </row>
    <row r="15" spans="1:20" x14ac:dyDescent="0.3">
      <c r="A15" s="63" t="s">
        <v>853</v>
      </c>
      <c r="B15" s="64">
        <f>VLOOKUP($A15,'Return Data'!$B$7:$R$1700,3,0)</f>
        <v>44071</v>
      </c>
      <c r="C15" s="65">
        <f>VLOOKUP($A15,'Return Data'!$B$7:$R$1700,4,0)</f>
        <v>10.78</v>
      </c>
      <c r="D15" s="65">
        <f>VLOOKUP($A15,'Return Data'!$B$7:$R$1700,10,0)</f>
        <v>21.945699999999999</v>
      </c>
      <c r="E15" s="66">
        <f t="shared" si="0"/>
        <v>8</v>
      </c>
      <c r="F15" s="65">
        <f>VLOOKUP($A15,'Return Data'!$B$7:$R$1700,11,0)</f>
        <v>5.6863000000000001</v>
      </c>
      <c r="G15" s="66">
        <f t="shared" si="1"/>
        <v>4</v>
      </c>
      <c r="H15" s="65">
        <f>VLOOKUP($A15,'Return Data'!$B$7:$R$1700,12,0)</f>
        <v>1.3158000000000001</v>
      </c>
      <c r="I15" s="66">
        <f t="shared" si="2"/>
        <v>7</v>
      </c>
      <c r="J15" s="65">
        <f>VLOOKUP($A15,'Return Data'!$B$7:$R$1700,13,0)</f>
        <v>11.134</v>
      </c>
      <c r="K15" s="66">
        <f t="shared" si="3"/>
        <v>10</v>
      </c>
      <c r="L15" s="65">
        <f>VLOOKUP($A15,'Return Data'!$B$7:$R$1700,17,0)</f>
        <v>-0.13869999999999999</v>
      </c>
      <c r="M15" s="66">
        <f t="shared" si="4"/>
        <v>11</v>
      </c>
      <c r="N15" s="65"/>
      <c r="O15" s="66"/>
      <c r="P15" s="65"/>
      <c r="Q15" s="66"/>
      <c r="R15" s="65">
        <f>VLOOKUP($A15,'Return Data'!$B$7:$R$1700,16,0)</f>
        <v>2.7376999999999998</v>
      </c>
      <c r="S15" s="67">
        <f t="shared" si="5"/>
        <v>20</v>
      </c>
    </row>
    <row r="16" spans="1:20" x14ac:dyDescent="0.3">
      <c r="A16" s="63" t="s">
        <v>855</v>
      </c>
      <c r="B16" s="64">
        <f>VLOOKUP($A16,'Return Data'!$B$7:$R$1700,3,0)</f>
        <v>44071</v>
      </c>
      <c r="C16" s="65">
        <f>VLOOKUP($A16,'Return Data'!$B$7:$R$1700,4,0)</f>
        <v>43.7</v>
      </c>
      <c r="D16" s="65">
        <f>VLOOKUP($A16,'Return Data'!$B$7:$R$1700,10,0)</f>
        <v>26.593299999999999</v>
      </c>
      <c r="E16" s="66">
        <f t="shared" si="0"/>
        <v>3</v>
      </c>
      <c r="F16" s="65">
        <f>VLOOKUP($A16,'Return Data'!$B$7:$R$1700,11,0)</f>
        <v>4.5705</v>
      </c>
      <c r="G16" s="66">
        <f t="shared" si="1"/>
        <v>6</v>
      </c>
      <c r="H16" s="65">
        <f>VLOOKUP($A16,'Return Data'!$B$7:$R$1700,12,0)</f>
        <v>4.3956</v>
      </c>
      <c r="I16" s="66">
        <f t="shared" si="2"/>
        <v>3</v>
      </c>
      <c r="J16" s="65">
        <f>VLOOKUP($A16,'Return Data'!$B$7:$R$1700,13,0)</f>
        <v>20.452000000000002</v>
      </c>
      <c r="K16" s="66">
        <f t="shared" si="3"/>
        <v>1</v>
      </c>
      <c r="L16" s="65">
        <f>VLOOKUP($A16,'Return Data'!$B$7:$R$1700,17,0)</f>
        <v>-0.32969999999999999</v>
      </c>
      <c r="M16" s="66">
        <f t="shared" si="4"/>
        <v>13</v>
      </c>
      <c r="N16" s="65">
        <f>VLOOKUP($A16,'Return Data'!$B$7:$R$1700,14,0)</f>
        <v>4.0372000000000003</v>
      </c>
      <c r="O16" s="66">
        <f>RANK(N16,N$8:N$29,0)</f>
        <v>10</v>
      </c>
      <c r="P16" s="65">
        <f>VLOOKUP($A16,'Return Data'!$B$7:$R$1700,15,0)</f>
        <v>10.453099999999999</v>
      </c>
      <c r="Q16" s="66">
        <f>RANK(P16,P$8:P$29,0)</f>
        <v>4</v>
      </c>
      <c r="R16" s="65">
        <f>VLOOKUP($A16,'Return Data'!$B$7:$R$1700,16,0)</f>
        <v>10.7561</v>
      </c>
      <c r="S16" s="67">
        <f t="shared" si="5"/>
        <v>15</v>
      </c>
    </row>
    <row r="17" spans="1:19" x14ac:dyDescent="0.3">
      <c r="A17" s="63" t="s">
        <v>857</v>
      </c>
      <c r="B17" s="64">
        <f>VLOOKUP($A17,'Return Data'!$B$7:$R$1700,3,0)</f>
        <v>44071</v>
      </c>
      <c r="C17" s="65">
        <f>VLOOKUP($A17,'Return Data'!$B$7:$R$1700,4,0)</f>
        <v>20.104199999999999</v>
      </c>
      <c r="D17" s="65">
        <f>VLOOKUP($A17,'Return Data'!$B$7:$R$1700,10,0)</f>
        <v>25.8841</v>
      </c>
      <c r="E17" s="66">
        <f t="shared" si="0"/>
        <v>4</v>
      </c>
      <c r="F17" s="65">
        <f>VLOOKUP($A17,'Return Data'!$B$7:$R$1700,11,0)</f>
        <v>2.3431999999999999</v>
      </c>
      <c r="G17" s="66">
        <f t="shared" si="1"/>
        <v>10</v>
      </c>
      <c r="H17" s="65">
        <f>VLOOKUP($A17,'Return Data'!$B$7:$R$1700,12,0)</f>
        <v>5.5605000000000002</v>
      </c>
      <c r="I17" s="66">
        <f t="shared" si="2"/>
        <v>2</v>
      </c>
      <c r="J17" s="65">
        <f>VLOOKUP($A17,'Return Data'!$B$7:$R$1700,13,0)</f>
        <v>18.871099999999998</v>
      </c>
      <c r="K17" s="66">
        <f t="shared" si="3"/>
        <v>2</v>
      </c>
      <c r="L17" s="65">
        <f>VLOOKUP($A17,'Return Data'!$B$7:$R$1700,17,0)</f>
        <v>8.4600000000000009</v>
      </c>
      <c r="M17" s="66">
        <f t="shared" si="4"/>
        <v>1</v>
      </c>
      <c r="N17" s="65">
        <f>VLOOKUP($A17,'Return Data'!$B$7:$R$1700,14,0)</f>
        <v>10.252800000000001</v>
      </c>
      <c r="O17" s="66">
        <f>RANK(N17,N$8:N$29,0)</f>
        <v>2</v>
      </c>
      <c r="P17" s="65">
        <f>VLOOKUP($A17,'Return Data'!$B$7:$R$1700,15,0)</f>
        <v>13.6629</v>
      </c>
      <c r="Q17" s="66">
        <f>RANK(P17,P$8:P$29,0)</f>
        <v>1</v>
      </c>
      <c r="R17" s="65">
        <f>VLOOKUP($A17,'Return Data'!$B$7:$R$1700,16,0)</f>
        <v>12.7187</v>
      </c>
      <c r="S17" s="67">
        <f t="shared" si="5"/>
        <v>10</v>
      </c>
    </row>
    <row r="18" spans="1:19" x14ac:dyDescent="0.3">
      <c r="A18" s="63" t="s">
        <v>860</v>
      </c>
      <c r="B18" s="64">
        <f>VLOOKUP($A18,'Return Data'!$B$7:$R$1700,3,0)</f>
        <v>44071</v>
      </c>
      <c r="C18" s="65">
        <f>VLOOKUP($A18,'Return Data'!$B$7:$R$1700,4,0)</f>
        <v>9.1197999999999997</v>
      </c>
      <c r="D18" s="65">
        <f>VLOOKUP($A18,'Return Data'!$B$7:$R$1700,10,0)</f>
        <v>18.005299999999998</v>
      </c>
      <c r="E18" s="66">
        <f t="shared" si="0"/>
        <v>20</v>
      </c>
      <c r="F18" s="65">
        <f>VLOOKUP($A18,'Return Data'!$B$7:$R$1700,11,0)</f>
        <v>-8.7637</v>
      </c>
      <c r="G18" s="66">
        <f t="shared" si="1"/>
        <v>22</v>
      </c>
      <c r="H18" s="65">
        <f>VLOOKUP($A18,'Return Data'!$B$7:$R$1700,12,0)</f>
        <v>-11.394600000000001</v>
      </c>
      <c r="I18" s="66">
        <f t="shared" si="2"/>
        <v>21</v>
      </c>
      <c r="J18" s="65">
        <f>VLOOKUP($A18,'Return Data'!$B$7:$R$1700,13,0)</f>
        <v>-1.7633000000000001</v>
      </c>
      <c r="K18" s="66">
        <f t="shared" si="3"/>
        <v>19</v>
      </c>
      <c r="L18" s="65">
        <f>VLOOKUP($A18,'Return Data'!$B$7:$R$1700,17,0)</f>
        <v>-5.1102999999999996</v>
      </c>
      <c r="M18" s="66">
        <f t="shared" si="4"/>
        <v>17</v>
      </c>
      <c r="N18" s="65">
        <f>VLOOKUP($A18,'Return Data'!$B$7:$R$1700,14,0)</f>
        <v>0.43390000000000001</v>
      </c>
      <c r="O18" s="66">
        <f>RANK(N18,N$8:N$29,0)</f>
        <v>14</v>
      </c>
      <c r="P18" s="65">
        <f>VLOOKUP($A18,'Return Data'!$B$7:$R$1700,15,0)</f>
        <v>9.9129000000000005</v>
      </c>
      <c r="Q18" s="66">
        <f>RANK(P18,P$8:P$29,0)</f>
        <v>5</v>
      </c>
      <c r="R18" s="65">
        <f>VLOOKUP($A18,'Return Data'!$B$7:$R$1700,16,0)</f>
        <v>11.781499999999999</v>
      </c>
      <c r="S18" s="67">
        <f t="shared" si="5"/>
        <v>12</v>
      </c>
    </row>
    <row r="19" spans="1:19" x14ac:dyDescent="0.3">
      <c r="A19" s="63" t="s">
        <v>861</v>
      </c>
      <c r="B19" s="64">
        <f>VLOOKUP($A19,'Return Data'!$B$7:$R$1700,3,0)</f>
        <v>44071</v>
      </c>
      <c r="C19" s="65">
        <f>VLOOKUP($A19,'Return Data'!$B$7:$R$1700,4,0)</f>
        <v>10.69</v>
      </c>
      <c r="D19" s="65">
        <f>VLOOKUP($A19,'Return Data'!$B$7:$R$1700,10,0)</f>
        <v>21.270600000000002</v>
      </c>
      <c r="E19" s="66">
        <f t="shared" si="0"/>
        <v>12</v>
      </c>
      <c r="F19" s="65">
        <f>VLOOKUP($A19,'Return Data'!$B$7:$R$1700,11,0)</f>
        <v>0.4133</v>
      </c>
      <c r="G19" s="66">
        <f t="shared" si="1"/>
        <v>16</v>
      </c>
      <c r="H19" s="65">
        <f>VLOOKUP($A19,'Return Data'!$B$7:$R$1700,12,0)</f>
        <v>-2.2584</v>
      </c>
      <c r="I19" s="66">
        <f t="shared" si="2"/>
        <v>16</v>
      </c>
      <c r="J19" s="65"/>
      <c r="K19" s="66"/>
      <c r="L19" s="65"/>
      <c r="M19" s="66"/>
      <c r="N19" s="65"/>
      <c r="O19" s="66"/>
      <c r="P19" s="65"/>
      <c r="Q19" s="66"/>
      <c r="R19" s="65">
        <f>VLOOKUP($A19,'Return Data'!$B$7:$R$1700,16,0)</f>
        <v>6.1353999999999997</v>
      </c>
      <c r="S19" s="67">
        <f t="shared" si="5"/>
        <v>19</v>
      </c>
    </row>
    <row r="20" spans="1:19" x14ac:dyDescent="0.3">
      <c r="A20" s="63" t="s">
        <v>863</v>
      </c>
      <c r="B20" s="64">
        <f>VLOOKUP($A20,'Return Data'!$B$7:$R$1700,3,0)</f>
        <v>44071</v>
      </c>
      <c r="C20" s="65">
        <f>VLOOKUP($A20,'Return Data'!$B$7:$R$1700,4,0)</f>
        <v>11.757</v>
      </c>
      <c r="D20" s="65">
        <f>VLOOKUP($A20,'Return Data'!$B$7:$R$1700,10,0)</f>
        <v>19.022099999999998</v>
      </c>
      <c r="E20" s="66">
        <f t="shared" si="0"/>
        <v>17</v>
      </c>
      <c r="F20" s="65">
        <f>VLOOKUP($A20,'Return Data'!$B$7:$R$1700,11,0)</f>
        <v>4.3674999999999997</v>
      </c>
      <c r="G20" s="66">
        <f t="shared" si="1"/>
        <v>7</v>
      </c>
      <c r="H20" s="65">
        <f>VLOOKUP($A20,'Return Data'!$B$7:$R$1700,12,0)</f>
        <v>0.79730000000000001</v>
      </c>
      <c r="I20" s="66">
        <f t="shared" si="2"/>
        <v>10</v>
      </c>
      <c r="J20" s="65">
        <f>VLOOKUP($A20,'Return Data'!$B$7:$R$1700,13,0)</f>
        <v>11.875500000000001</v>
      </c>
      <c r="K20" s="66">
        <f t="shared" ref="K20:K27" si="6">RANK(J20,J$8:J$29,0)</f>
        <v>9</v>
      </c>
      <c r="L20" s="65"/>
      <c r="M20" s="66"/>
      <c r="N20" s="65"/>
      <c r="O20" s="66"/>
      <c r="P20" s="65"/>
      <c r="Q20" s="66"/>
      <c r="R20" s="65">
        <f>VLOOKUP($A20,'Return Data'!$B$7:$R$1700,16,0)</f>
        <v>9.3348999999999993</v>
      </c>
      <c r="S20" s="67">
        <f t="shared" si="5"/>
        <v>17</v>
      </c>
    </row>
    <row r="21" spans="1:19" x14ac:dyDescent="0.3">
      <c r="A21" s="63" t="s">
        <v>865</v>
      </c>
      <c r="B21" s="64">
        <f>VLOOKUP($A21,'Return Data'!$B$7:$R$1700,3,0)</f>
        <v>44071</v>
      </c>
      <c r="C21" s="65">
        <f>VLOOKUP($A21,'Return Data'!$B$7:$R$1700,4,0)</f>
        <v>12.403</v>
      </c>
      <c r="D21" s="65">
        <f>VLOOKUP($A21,'Return Data'!$B$7:$R$1700,10,0)</f>
        <v>30.791899999999998</v>
      </c>
      <c r="E21" s="66">
        <f t="shared" si="0"/>
        <v>1</v>
      </c>
      <c r="F21" s="65">
        <f>VLOOKUP($A21,'Return Data'!$B$7:$R$1700,11,0)</f>
        <v>9.3932000000000002</v>
      </c>
      <c r="G21" s="66">
        <f t="shared" si="1"/>
        <v>3</v>
      </c>
      <c r="H21" s="65">
        <f>VLOOKUP($A21,'Return Data'!$B$7:$R$1700,12,0)</f>
        <v>3.9996999999999998</v>
      </c>
      <c r="I21" s="66">
        <f t="shared" si="2"/>
        <v>4</v>
      </c>
      <c r="J21" s="65">
        <f>VLOOKUP($A21,'Return Data'!$B$7:$R$1700,13,0)</f>
        <v>17.955300000000001</v>
      </c>
      <c r="K21" s="66">
        <f t="shared" si="6"/>
        <v>3</v>
      </c>
      <c r="L21" s="65"/>
      <c r="M21" s="66"/>
      <c r="N21" s="65"/>
      <c r="O21" s="66"/>
      <c r="P21" s="65"/>
      <c r="Q21" s="66"/>
      <c r="R21" s="65">
        <f>VLOOKUP($A21,'Return Data'!$B$7:$R$1700,16,0)</f>
        <v>18.1203</v>
      </c>
      <c r="S21" s="67">
        <f t="shared" si="5"/>
        <v>1</v>
      </c>
    </row>
    <row r="22" spans="1:19" x14ac:dyDescent="0.3">
      <c r="A22" s="63" t="s">
        <v>867</v>
      </c>
      <c r="B22" s="64">
        <f>VLOOKUP($A22,'Return Data'!$B$7:$R$1700,3,0)</f>
        <v>44071</v>
      </c>
      <c r="C22" s="65">
        <f>VLOOKUP($A22,'Return Data'!$B$7:$R$1700,4,0)</f>
        <v>26.123699999999999</v>
      </c>
      <c r="D22" s="65">
        <f>VLOOKUP($A22,'Return Data'!$B$7:$R$1700,10,0)</f>
        <v>17.705100000000002</v>
      </c>
      <c r="E22" s="66">
        <f t="shared" si="0"/>
        <v>22</v>
      </c>
      <c r="F22" s="65">
        <f>VLOOKUP($A22,'Return Data'!$B$7:$R$1700,11,0)</f>
        <v>1.7305999999999999</v>
      </c>
      <c r="G22" s="66">
        <f t="shared" si="1"/>
        <v>13</v>
      </c>
      <c r="H22" s="65">
        <f>VLOOKUP($A22,'Return Data'!$B$7:$R$1700,12,0)</f>
        <v>0.36649999999999999</v>
      </c>
      <c r="I22" s="66">
        <f t="shared" si="2"/>
        <v>12</v>
      </c>
      <c r="J22" s="65">
        <f>VLOOKUP($A22,'Return Data'!$B$7:$R$1700,13,0)</f>
        <v>12.6531</v>
      </c>
      <c r="K22" s="66">
        <f t="shared" si="6"/>
        <v>7</v>
      </c>
      <c r="L22" s="65">
        <f>VLOOKUP($A22,'Return Data'!$B$7:$R$1700,17,0)</f>
        <v>3.762</v>
      </c>
      <c r="M22" s="66">
        <f t="shared" ref="M22:M27" si="7">RANK(L22,L$8:L$29,0)</f>
        <v>3</v>
      </c>
      <c r="N22" s="65">
        <f>VLOOKUP($A22,'Return Data'!$B$7:$R$1700,14,0)</f>
        <v>5.8296999999999999</v>
      </c>
      <c r="O22" s="66">
        <f t="shared" ref="O22:O27" si="8">RANK(N22,N$8:N$29,0)</f>
        <v>7</v>
      </c>
      <c r="P22" s="65">
        <f>VLOOKUP($A22,'Return Data'!$B$7:$R$1700,15,0)</f>
        <v>9.5173000000000005</v>
      </c>
      <c r="Q22" s="66">
        <f t="shared" ref="Q22:Q27" si="9">RANK(P22,P$8:P$29,0)</f>
        <v>7</v>
      </c>
      <c r="R22" s="65">
        <f>VLOOKUP($A22,'Return Data'!$B$7:$R$1700,16,0)</f>
        <v>14.061400000000001</v>
      </c>
      <c r="S22" s="67">
        <f t="shared" si="5"/>
        <v>6</v>
      </c>
    </row>
    <row r="23" spans="1:19" x14ac:dyDescent="0.3">
      <c r="A23" s="63" t="s">
        <v>870</v>
      </c>
      <c r="B23" s="64">
        <f>VLOOKUP($A23,'Return Data'!$B$7:$R$1700,3,0)</f>
        <v>44071</v>
      </c>
      <c r="C23" s="65">
        <f>VLOOKUP($A23,'Return Data'!$B$7:$R$1700,4,0)</f>
        <v>49.465899999999998</v>
      </c>
      <c r="D23" s="65">
        <f>VLOOKUP($A23,'Return Data'!$B$7:$R$1700,10,0)</f>
        <v>28.038900000000002</v>
      </c>
      <c r="E23" s="66">
        <f t="shared" si="0"/>
        <v>2</v>
      </c>
      <c r="F23" s="65">
        <f>VLOOKUP($A23,'Return Data'!$B$7:$R$1700,11,0)</f>
        <v>4.0362</v>
      </c>
      <c r="G23" s="66">
        <f t="shared" si="1"/>
        <v>8</v>
      </c>
      <c r="H23" s="65">
        <f>VLOOKUP($A23,'Return Data'!$B$7:$R$1700,12,0)</f>
        <v>-1.0557000000000001</v>
      </c>
      <c r="I23" s="66">
        <f t="shared" si="2"/>
        <v>14</v>
      </c>
      <c r="J23" s="65">
        <f>VLOOKUP($A23,'Return Data'!$B$7:$R$1700,13,0)</f>
        <v>10.309100000000001</v>
      </c>
      <c r="K23" s="66">
        <f t="shared" si="6"/>
        <v>12</v>
      </c>
      <c r="L23" s="65">
        <f>VLOOKUP($A23,'Return Data'!$B$7:$R$1700,17,0)</f>
        <v>-1.0043</v>
      </c>
      <c r="M23" s="66">
        <f t="shared" si="7"/>
        <v>15</v>
      </c>
      <c r="N23" s="65">
        <f>VLOOKUP($A23,'Return Data'!$B$7:$R$1700,14,0)</f>
        <v>2.7111999999999998</v>
      </c>
      <c r="O23" s="66">
        <f t="shared" si="8"/>
        <v>13</v>
      </c>
      <c r="P23" s="65">
        <f>VLOOKUP($A23,'Return Data'!$B$7:$R$1700,15,0)</f>
        <v>8.2743000000000002</v>
      </c>
      <c r="Q23" s="66">
        <f t="shared" si="9"/>
        <v>12</v>
      </c>
      <c r="R23" s="65">
        <f>VLOOKUP($A23,'Return Data'!$B$7:$R$1700,16,0)</f>
        <v>14.71</v>
      </c>
      <c r="S23" s="67">
        <f t="shared" si="5"/>
        <v>3</v>
      </c>
    </row>
    <row r="24" spans="1:19" x14ac:dyDescent="0.3">
      <c r="A24" s="63" t="s">
        <v>872</v>
      </c>
      <c r="B24" s="64">
        <f>VLOOKUP($A24,'Return Data'!$B$7:$R$1700,3,0)</f>
        <v>44071</v>
      </c>
      <c r="C24" s="65">
        <f>VLOOKUP($A24,'Return Data'!$B$7:$R$1700,4,0)</f>
        <v>72.89</v>
      </c>
      <c r="D24" s="65">
        <f>VLOOKUP($A24,'Return Data'!$B$7:$R$1700,10,0)</f>
        <v>18.9847</v>
      </c>
      <c r="E24" s="66">
        <f t="shared" si="0"/>
        <v>18</v>
      </c>
      <c r="F24" s="65">
        <f>VLOOKUP($A24,'Return Data'!$B$7:$R$1700,11,0)</f>
        <v>1.391</v>
      </c>
      <c r="G24" s="66">
        <f t="shared" si="1"/>
        <v>15</v>
      </c>
      <c r="H24" s="65">
        <f>VLOOKUP($A24,'Return Data'!$B$7:$R$1700,12,0)</f>
        <v>1.2924</v>
      </c>
      <c r="I24" s="66">
        <f t="shared" si="2"/>
        <v>8</v>
      </c>
      <c r="J24" s="65">
        <f>VLOOKUP($A24,'Return Data'!$B$7:$R$1700,13,0)</f>
        <v>14.1403</v>
      </c>
      <c r="K24" s="66">
        <f t="shared" si="6"/>
        <v>6</v>
      </c>
      <c r="L24" s="65">
        <f>VLOOKUP($A24,'Return Data'!$B$7:$R$1700,17,0)</f>
        <v>3.6347999999999998</v>
      </c>
      <c r="M24" s="66">
        <f t="shared" si="7"/>
        <v>4</v>
      </c>
      <c r="N24" s="65">
        <f>VLOOKUP($A24,'Return Data'!$B$7:$R$1700,14,0)</f>
        <v>6.8559999999999999</v>
      </c>
      <c r="O24" s="66">
        <f t="shared" si="8"/>
        <v>5</v>
      </c>
      <c r="P24" s="65">
        <f>VLOOKUP($A24,'Return Data'!$B$7:$R$1700,15,0)</f>
        <v>9.5609999999999999</v>
      </c>
      <c r="Q24" s="66">
        <f t="shared" si="9"/>
        <v>6</v>
      </c>
      <c r="R24" s="65">
        <f>VLOOKUP($A24,'Return Data'!$B$7:$R$1700,16,0)</f>
        <v>11.803000000000001</v>
      </c>
      <c r="S24" s="67">
        <f t="shared" si="5"/>
        <v>11</v>
      </c>
    </row>
    <row r="25" spans="1:19" x14ac:dyDescent="0.3">
      <c r="A25" s="63" t="s">
        <v>874</v>
      </c>
      <c r="B25" s="64">
        <f>VLOOKUP($A25,'Return Data'!$B$7:$R$1700,3,0)</f>
        <v>44071</v>
      </c>
      <c r="C25" s="65">
        <f>VLOOKUP($A25,'Return Data'!$B$7:$R$1700,4,0)</f>
        <v>33.826799999999999</v>
      </c>
      <c r="D25" s="65">
        <f>VLOOKUP($A25,'Return Data'!$B$7:$R$1700,10,0)</f>
        <v>20.042999999999999</v>
      </c>
      <c r="E25" s="66">
        <f t="shared" si="0"/>
        <v>16</v>
      </c>
      <c r="F25" s="65">
        <f>VLOOKUP($A25,'Return Data'!$B$7:$R$1700,11,0)</f>
        <v>14.5215</v>
      </c>
      <c r="G25" s="66">
        <f t="shared" si="1"/>
        <v>2</v>
      </c>
      <c r="H25" s="65">
        <f>VLOOKUP($A25,'Return Data'!$B$7:$R$1700,12,0)</f>
        <v>1.6253</v>
      </c>
      <c r="I25" s="66">
        <f t="shared" si="2"/>
        <v>6</v>
      </c>
      <c r="J25" s="65">
        <f>VLOOKUP($A25,'Return Data'!$B$7:$R$1700,13,0)</f>
        <v>12.5901</v>
      </c>
      <c r="K25" s="66">
        <f t="shared" si="6"/>
        <v>8</v>
      </c>
      <c r="L25" s="65">
        <f>VLOOKUP($A25,'Return Data'!$B$7:$R$1700,17,0)</f>
        <v>1.1758999999999999</v>
      </c>
      <c r="M25" s="66">
        <f t="shared" si="7"/>
        <v>10</v>
      </c>
      <c r="N25" s="65">
        <f>VLOOKUP($A25,'Return Data'!$B$7:$R$1700,14,0)</f>
        <v>5.3731</v>
      </c>
      <c r="O25" s="66">
        <f t="shared" si="8"/>
        <v>8</v>
      </c>
      <c r="P25" s="65">
        <f>VLOOKUP($A25,'Return Data'!$B$7:$R$1700,15,0)</f>
        <v>9.2260000000000009</v>
      </c>
      <c r="Q25" s="66">
        <f t="shared" si="9"/>
        <v>9</v>
      </c>
      <c r="R25" s="65">
        <f>VLOOKUP($A25,'Return Data'!$B$7:$R$1700,16,0)</f>
        <v>13.7811</v>
      </c>
      <c r="S25" s="67">
        <f t="shared" si="5"/>
        <v>7</v>
      </c>
    </row>
    <row r="26" spans="1:19" x14ac:dyDescent="0.3">
      <c r="A26" s="63" t="s">
        <v>875</v>
      </c>
      <c r="B26" s="64">
        <f>VLOOKUP($A26,'Return Data'!$B$7:$R$1700,3,0)</f>
        <v>44071</v>
      </c>
      <c r="C26" s="65">
        <f>VLOOKUP($A26,'Return Data'!$B$7:$R$1700,4,0)</f>
        <v>164.47810000000001</v>
      </c>
      <c r="D26" s="65">
        <f>VLOOKUP($A26,'Return Data'!$B$7:$R$1700,10,0)</f>
        <v>22.607800000000001</v>
      </c>
      <c r="E26" s="66">
        <f t="shared" si="0"/>
        <v>7</v>
      </c>
      <c r="F26" s="65">
        <f>VLOOKUP($A26,'Return Data'!$B$7:$R$1700,11,0)</f>
        <v>-0.5222</v>
      </c>
      <c r="G26" s="66">
        <f t="shared" si="1"/>
        <v>19</v>
      </c>
      <c r="H26" s="65">
        <f>VLOOKUP($A26,'Return Data'!$B$7:$R$1700,12,0)</f>
        <v>1.0394000000000001</v>
      </c>
      <c r="I26" s="66">
        <f t="shared" si="2"/>
        <v>9</v>
      </c>
      <c r="J26" s="65">
        <f>VLOOKUP($A26,'Return Data'!$B$7:$R$1700,13,0)</f>
        <v>14.443899999999999</v>
      </c>
      <c r="K26" s="66">
        <f t="shared" si="6"/>
        <v>4</v>
      </c>
      <c r="L26" s="65">
        <f>VLOOKUP($A26,'Return Data'!$B$7:$R$1700,17,0)</f>
        <v>5.6197999999999997</v>
      </c>
      <c r="M26" s="66">
        <f t="shared" si="7"/>
        <v>2</v>
      </c>
      <c r="N26" s="65">
        <f>VLOOKUP($A26,'Return Data'!$B$7:$R$1700,14,0)</f>
        <v>10.433</v>
      </c>
      <c r="O26" s="66">
        <f t="shared" si="8"/>
        <v>1</v>
      </c>
      <c r="P26" s="65">
        <f>VLOOKUP($A26,'Return Data'!$B$7:$R$1700,15,0)</f>
        <v>12.1698</v>
      </c>
      <c r="Q26" s="66">
        <f t="shared" si="9"/>
        <v>3</v>
      </c>
      <c r="R26" s="65">
        <f>VLOOKUP($A26,'Return Data'!$B$7:$R$1700,16,0)</f>
        <v>13.7128</v>
      </c>
      <c r="S26" s="67">
        <f t="shared" si="5"/>
        <v>8</v>
      </c>
    </row>
    <row r="27" spans="1:19" x14ac:dyDescent="0.3">
      <c r="A27" s="63" t="s">
        <v>878</v>
      </c>
      <c r="B27" s="64">
        <f>VLOOKUP($A27,'Return Data'!$B$7:$R$1700,3,0)</f>
        <v>44071</v>
      </c>
      <c r="C27" s="65">
        <f>VLOOKUP($A27,'Return Data'!$B$7:$R$1700,4,0)</f>
        <v>195.63919999999999</v>
      </c>
      <c r="D27" s="65">
        <f>VLOOKUP($A27,'Return Data'!$B$7:$R$1700,10,0)</f>
        <v>17.8904</v>
      </c>
      <c r="E27" s="66">
        <f t="shared" si="0"/>
        <v>21</v>
      </c>
      <c r="F27" s="65">
        <f>VLOOKUP($A27,'Return Data'!$B$7:$R$1700,11,0)</f>
        <v>-7.1800000000000003E-2</v>
      </c>
      <c r="G27" s="66">
        <f t="shared" si="1"/>
        <v>18</v>
      </c>
      <c r="H27" s="65">
        <f>VLOOKUP($A27,'Return Data'!$B$7:$R$1700,12,0)</f>
        <v>-3.5792999999999999</v>
      </c>
      <c r="I27" s="66">
        <f t="shared" si="2"/>
        <v>17</v>
      </c>
      <c r="J27" s="65">
        <f>VLOOKUP($A27,'Return Data'!$B$7:$R$1700,13,0)</f>
        <v>5.6445999999999996</v>
      </c>
      <c r="K27" s="66">
        <f t="shared" si="6"/>
        <v>16</v>
      </c>
      <c r="L27" s="65">
        <f>VLOOKUP($A27,'Return Data'!$B$7:$R$1700,17,0)</f>
        <v>1.3895999999999999</v>
      </c>
      <c r="M27" s="66">
        <f t="shared" si="7"/>
        <v>9</v>
      </c>
      <c r="N27" s="65">
        <f>VLOOKUP($A27,'Return Data'!$B$7:$R$1700,14,0)</f>
        <v>6.9886999999999997</v>
      </c>
      <c r="O27" s="66">
        <f t="shared" si="8"/>
        <v>4</v>
      </c>
      <c r="P27" s="65">
        <f>VLOOKUP($A27,'Return Data'!$B$7:$R$1700,15,0)</f>
        <v>9.4585000000000008</v>
      </c>
      <c r="Q27" s="66">
        <f t="shared" si="9"/>
        <v>8</v>
      </c>
      <c r="R27" s="65">
        <f>VLOOKUP($A27,'Return Data'!$B$7:$R$1700,16,0)</f>
        <v>10.450100000000001</v>
      </c>
      <c r="S27" s="67">
        <f t="shared" si="5"/>
        <v>16</v>
      </c>
    </row>
    <row r="28" spans="1:19" x14ac:dyDescent="0.3">
      <c r="A28" s="63" t="s">
        <v>879</v>
      </c>
      <c r="B28" s="64">
        <f>VLOOKUP($A28,'Return Data'!$B$7:$R$1700,3,0)</f>
        <v>44071</v>
      </c>
      <c r="C28" s="65">
        <f>VLOOKUP($A28,'Return Data'!$B$7:$R$1700,4,0)</f>
        <v>9.7591999999999999</v>
      </c>
      <c r="D28" s="65">
        <f>VLOOKUP($A28,'Return Data'!$B$7:$R$1700,10,0)</f>
        <v>24.006699999999999</v>
      </c>
      <c r="E28" s="66">
        <f t="shared" si="0"/>
        <v>5</v>
      </c>
      <c r="F28" s="65">
        <f>VLOOKUP($A28,'Return Data'!$B$7:$R$1700,11,0)</f>
        <v>2.0015000000000001</v>
      </c>
      <c r="G28" s="66">
        <f t="shared" si="1"/>
        <v>11</v>
      </c>
      <c r="H28" s="65"/>
      <c r="I28" s="66"/>
      <c r="J28" s="65"/>
      <c r="K28" s="66"/>
      <c r="L28" s="65"/>
      <c r="M28" s="66"/>
      <c r="N28" s="65"/>
      <c r="O28" s="66"/>
      <c r="P28" s="65"/>
      <c r="Q28" s="66"/>
      <c r="R28" s="65">
        <f>VLOOKUP($A28,'Return Data'!$B$7:$R$1700,16,0)</f>
        <v>-2.4079999999999999</v>
      </c>
      <c r="S28" s="67">
        <f t="shared" si="5"/>
        <v>22</v>
      </c>
    </row>
    <row r="29" spans="1:19" x14ac:dyDescent="0.3">
      <c r="A29" s="63" t="s">
        <v>881</v>
      </c>
      <c r="B29" s="64">
        <f>VLOOKUP($A29,'Return Data'!$B$7:$R$1700,3,0)</f>
        <v>44071</v>
      </c>
      <c r="C29" s="65">
        <f>VLOOKUP($A29,'Return Data'!$B$7:$R$1700,4,0)</f>
        <v>11.54</v>
      </c>
      <c r="D29" s="65">
        <f>VLOOKUP($A29,'Return Data'!$B$7:$R$1700,10,0)</f>
        <v>20.083200000000001</v>
      </c>
      <c r="E29" s="66">
        <f t="shared" si="0"/>
        <v>15</v>
      </c>
      <c r="F29" s="65">
        <f>VLOOKUP($A29,'Return Data'!$B$7:$R$1700,11,0)</f>
        <v>5.1002000000000001</v>
      </c>
      <c r="G29" s="66">
        <f t="shared" si="1"/>
        <v>5</v>
      </c>
      <c r="H29" s="65">
        <f>VLOOKUP($A29,'Return Data'!$B$7:$R$1700,12,0)</f>
        <v>2.3050000000000002</v>
      </c>
      <c r="I29" s="66">
        <f>RANK(H29,H$8:H$29,0)</f>
        <v>5</v>
      </c>
      <c r="J29" s="65"/>
      <c r="K29" s="66"/>
      <c r="L29" s="65"/>
      <c r="M29" s="66"/>
      <c r="N29" s="65"/>
      <c r="O29" s="66"/>
      <c r="P29" s="65"/>
      <c r="Q29" s="66"/>
      <c r="R29" s="65">
        <f>VLOOKUP($A29,'Return Data'!$B$7:$R$1700,16,0)</f>
        <v>14.3847</v>
      </c>
      <c r="S29" s="67">
        <f t="shared" si="5"/>
        <v>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21.855722727272731</v>
      </c>
      <c r="E31" s="74"/>
      <c r="F31" s="75">
        <f>AVERAGE(F8:F29)</f>
        <v>3.1018045454545455</v>
      </c>
      <c r="G31" s="74"/>
      <c r="H31" s="75">
        <f>AVERAGE(H8:H29)</f>
        <v>-0.58727142857142856</v>
      </c>
      <c r="I31" s="74"/>
      <c r="J31" s="75">
        <f>AVERAGE(J8:J29)</f>
        <v>10.666447368421052</v>
      </c>
      <c r="K31" s="74"/>
      <c r="L31" s="75">
        <f>AVERAGE(L8:L29)</f>
        <v>1.1009470588235295</v>
      </c>
      <c r="M31" s="74"/>
      <c r="N31" s="75">
        <f>AVERAGE(N8:N29)</f>
        <v>5.1174666666666671</v>
      </c>
      <c r="O31" s="74"/>
      <c r="P31" s="75">
        <f>AVERAGE(P8:P29)</f>
        <v>9.4993266666666685</v>
      </c>
      <c r="Q31" s="74"/>
      <c r="R31" s="75">
        <f>AVERAGE(R8:R29)</f>
        <v>10.766709090909091</v>
      </c>
      <c r="S31" s="76"/>
    </row>
    <row r="32" spans="1:19" x14ac:dyDescent="0.3">
      <c r="A32" s="73" t="s">
        <v>28</v>
      </c>
      <c r="B32" s="74"/>
      <c r="C32" s="74"/>
      <c r="D32" s="75">
        <f>MIN(D8:D29)</f>
        <v>17.705100000000002</v>
      </c>
      <c r="E32" s="74"/>
      <c r="F32" s="75">
        <f>MIN(F8:F29)</f>
        <v>-8.7637</v>
      </c>
      <c r="G32" s="74"/>
      <c r="H32" s="75">
        <f>MIN(H8:H29)</f>
        <v>-11.394600000000001</v>
      </c>
      <c r="I32" s="74"/>
      <c r="J32" s="75">
        <f>MIN(J8:J29)</f>
        <v>-1.7633000000000001</v>
      </c>
      <c r="K32" s="74"/>
      <c r="L32" s="75">
        <f>MIN(L8:L29)</f>
        <v>-5.1102999999999996</v>
      </c>
      <c r="M32" s="74"/>
      <c r="N32" s="75">
        <f>MIN(N8:N29)</f>
        <v>-1.7889999999999999</v>
      </c>
      <c r="O32" s="74"/>
      <c r="P32" s="75">
        <f>MIN(P8:P29)</f>
        <v>4.7272999999999996</v>
      </c>
      <c r="Q32" s="74"/>
      <c r="R32" s="75">
        <f>MIN(R8:R29)</f>
        <v>-2.4079999999999999</v>
      </c>
      <c r="S32" s="76"/>
    </row>
    <row r="33" spans="1:19" ht="15" thickBot="1" x14ac:dyDescent="0.35">
      <c r="A33" s="77" t="s">
        <v>29</v>
      </c>
      <c r="B33" s="78"/>
      <c r="C33" s="78"/>
      <c r="D33" s="79">
        <f>MAX(D8:D29)</f>
        <v>30.791899999999998</v>
      </c>
      <c r="E33" s="78"/>
      <c r="F33" s="79">
        <f>MAX(F8:F29)</f>
        <v>17.925799999999999</v>
      </c>
      <c r="G33" s="78"/>
      <c r="H33" s="79">
        <f>MAX(H8:H29)</f>
        <v>9.1891999999999996</v>
      </c>
      <c r="I33" s="78"/>
      <c r="J33" s="79">
        <f>MAX(J8:J29)</f>
        <v>20.452000000000002</v>
      </c>
      <c r="K33" s="78"/>
      <c r="L33" s="79">
        <f>MAX(L8:L29)</f>
        <v>8.4600000000000009</v>
      </c>
      <c r="M33" s="78"/>
      <c r="N33" s="79">
        <f>MAX(N8:N29)</f>
        <v>10.433</v>
      </c>
      <c r="O33" s="78"/>
      <c r="P33" s="79">
        <f>MAX(P8:P29)</f>
        <v>13.6629</v>
      </c>
      <c r="Q33" s="78"/>
      <c r="R33" s="79">
        <f>MAX(R8:R29)</f>
        <v>18.1203</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44071</v>
      </c>
      <c r="C8" s="65">
        <f>VLOOKUP($A8,'Return Data'!$B$7:$R$1700,4,0)</f>
        <v>61.230899999999998</v>
      </c>
      <c r="D8" s="65">
        <f>VLOOKUP($A8,'Return Data'!$B$7:$R$1700,10,0)</f>
        <v>21.506799999999998</v>
      </c>
      <c r="E8" s="66">
        <f t="shared" ref="E8:E29" si="0">RANK(D8,D$8:D$29,0)</f>
        <v>9</v>
      </c>
      <c r="F8" s="65">
        <f>VLOOKUP($A8,'Return Data'!$B$7:$R$1700,11,0)</f>
        <v>2.1343999999999999</v>
      </c>
      <c r="G8" s="66">
        <f t="shared" ref="G8:G29" si="1">RANK(F8,F$8:F$29,0)</f>
        <v>9</v>
      </c>
      <c r="H8" s="65">
        <f>VLOOKUP($A8,'Return Data'!$B$7:$R$1700,12,0)</f>
        <v>-2.1533000000000002</v>
      </c>
      <c r="I8" s="66">
        <f t="shared" ref="I8:I27" si="2">RANK(H8,H$8:H$29,0)</f>
        <v>15</v>
      </c>
      <c r="J8" s="65">
        <f>VLOOKUP($A8,'Return Data'!$B$7:$R$1700,13,0)</f>
        <v>7.7590000000000003</v>
      </c>
      <c r="K8" s="66">
        <f t="shared" ref="K8:K18" si="3">RANK(J8,J$8:J$29,0)</f>
        <v>13</v>
      </c>
      <c r="L8" s="65">
        <f>VLOOKUP($A8,'Return Data'!$B$7:$R$1700,17,0)</f>
        <v>0.52910000000000001</v>
      </c>
      <c r="M8" s="66">
        <f t="shared" ref="M8:M18" si="4">RANK(L8,L$8:L$29,0)</f>
        <v>7</v>
      </c>
      <c r="N8" s="65">
        <f>VLOOKUP($A8,'Return Data'!$B$7:$R$1700,14,0)</f>
        <v>3.1280000000000001</v>
      </c>
      <c r="O8" s="66">
        <f>RANK(N8,N$8:N$29,0)</f>
        <v>9</v>
      </c>
      <c r="P8" s="65">
        <f>VLOOKUP($A8,'Return Data'!$B$7:$R$1700,15,0)</f>
        <v>7.7526000000000002</v>
      </c>
      <c r="Q8" s="66">
        <f>RANK(P8,P$8:P$29,0)</f>
        <v>11</v>
      </c>
      <c r="R8" s="65">
        <f>VLOOKUP($A8,'Return Data'!$B$7:$R$1700,16,0)</f>
        <v>12.973800000000001</v>
      </c>
      <c r="S8" s="67">
        <f t="shared" ref="S8:S29" si="5">RANK(R8,R$8:R$29,0)</f>
        <v>8</v>
      </c>
    </row>
    <row r="9" spans="1:20" x14ac:dyDescent="0.3">
      <c r="A9" s="63" t="s">
        <v>841</v>
      </c>
      <c r="B9" s="64">
        <f>VLOOKUP($A9,'Return Data'!$B$7:$R$1700,3,0)</f>
        <v>44071</v>
      </c>
      <c r="C9" s="65">
        <f>VLOOKUP($A9,'Return Data'!$B$7:$R$1700,4,0)</f>
        <v>30.03</v>
      </c>
      <c r="D9" s="65">
        <f>VLOOKUP($A9,'Return Data'!$B$7:$R$1700,10,0)</f>
        <v>21.186399999999999</v>
      </c>
      <c r="E9" s="66">
        <f t="shared" si="0"/>
        <v>10</v>
      </c>
      <c r="F9" s="65">
        <f>VLOOKUP($A9,'Return Data'!$B$7:$R$1700,11,0)</f>
        <v>-1.4763999999999999</v>
      </c>
      <c r="G9" s="66">
        <f t="shared" si="1"/>
        <v>20</v>
      </c>
      <c r="H9" s="65">
        <f>VLOOKUP($A9,'Return Data'!$B$7:$R$1700,12,0)</f>
        <v>-1.9268000000000001</v>
      </c>
      <c r="I9" s="66">
        <f t="shared" si="2"/>
        <v>14</v>
      </c>
      <c r="J9" s="65">
        <f>VLOOKUP($A9,'Return Data'!$B$7:$R$1700,13,0)</f>
        <v>9.3590999999999998</v>
      </c>
      <c r="K9" s="66">
        <f t="shared" si="3"/>
        <v>12</v>
      </c>
      <c r="L9" s="65">
        <f>VLOOKUP($A9,'Return Data'!$B$7:$R$1700,17,0)</f>
        <v>0.31740000000000002</v>
      </c>
      <c r="M9" s="66">
        <f t="shared" si="4"/>
        <v>9</v>
      </c>
      <c r="N9" s="65">
        <f>VLOOKUP($A9,'Return Data'!$B$7:$R$1700,14,0)</f>
        <v>7.3495999999999997</v>
      </c>
      <c r="O9" s="66">
        <f>RANK(N9,N$8:N$29,0)</f>
        <v>3</v>
      </c>
      <c r="P9" s="65">
        <f>VLOOKUP($A9,'Return Data'!$B$7:$R$1700,15,0)</f>
        <v>11.404199999999999</v>
      </c>
      <c r="Q9" s="66">
        <f>RANK(P9,P$8:P$29,0)</f>
        <v>2</v>
      </c>
      <c r="R9" s="65">
        <f>VLOOKUP($A9,'Return Data'!$B$7:$R$1700,16,0)</f>
        <v>14.4072</v>
      </c>
      <c r="S9" s="67">
        <f t="shared" si="5"/>
        <v>4</v>
      </c>
    </row>
    <row r="10" spans="1:20" x14ac:dyDescent="0.3">
      <c r="A10" s="63" t="s">
        <v>843</v>
      </c>
      <c r="B10" s="64">
        <f>VLOOKUP($A10,'Return Data'!$B$7:$R$1700,3,0)</f>
        <v>44071</v>
      </c>
      <c r="C10" s="65">
        <f>VLOOKUP($A10,'Return Data'!$B$7:$R$1700,4,0)</f>
        <v>10.023</v>
      </c>
      <c r="D10" s="65">
        <f>VLOOKUP($A10,'Return Data'!$B$7:$R$1700,10,0)</f>
        <v>17.626999999999999</v>
      </c>
      <c r="E10" s="66">
        <f t="shared" si="0"/>
        <v>19</v>
      </c>
      <c r="F10" s="65">
        <f>VLOOKUP($A10,'Return Data'!$B$7:$R$1700,11,0)</f>
        <v>0.82489999999999997</v>
      </c>
      <c r="G10" s="66">
        <f t="shared" si="1"/>
        <v>15</v>
      </c>
      <c r="H10" s="65">
        <f>VLOOKUP($A10,'Return Data'!$B$7:$R$1700,12,0)</f>
        <v>-0.5161</v>
      </c>
      <c r="I10" s="66">
        <f t="shared" si="2"/>
        <v>11</v>
      </c>
      <c r="J10" s="65">
        <f>VLOOKUP($A10,'Return Data'!$B$7:$R$1700,13,0)</f>
        <v>7.3815999999999997</v>
      </c>
      <c r="K10" s="66">
        <f t="shared" si="3"/>
        <v>14</v>
      </c>
      <c r="L10" s="65">
        <f>VLOOKUP($A10,'Return Data'!$B$7:$R$1700,17,0)</f>
        <v>0.54239999999999999</v>
      </c>
      <c r="M10" s="66">
        <f t="shared" si="4"/>
        <v>5</v>
      </c>
      <c r="N10" s="65"/>
      <c r="O10" s="66"/>
      <c r="P10" s="65"/>
      <c r="Q10" s="66"/>
      <c r="R10" s="65">
        <f>VLOOKUP($A10,'Return Data'!$B$7:$R$1700,16,0)</f>
        <v>7.9399999999999998E-2</v>
      </c>
      <c r="S10" s="67">
        <f t="shared" si="5"/>
        <v>20</v>
      </c>
    </row>
    <row r="11" spans="1:20" x14ac:dyDescent="0.3">
      <c r="A11" s="63" t="s">
        <v>845</v>
      </c>
      <c r="B11" s="64">
        <f>VLOOKUP($A11,'Return Data'!$B$7:$R$1700,3,0)</f>
        <v>44071</v>
      </c>
      <c r="C11" s="65">
        <f>VLOOKUP($A11,'Return Data'!$B$7:$R$1700,4,0)</f>
        <v>23.661000000000001</v>
      </c>
      <c r="D11" s="65">
        <f>VLOOKUP($A11,'Return Data'!$B$7:$R$1700,10,0)</f>
        <v>20.682400000000001</v>
      </c>
      <c r="E11" s="66">
        <f t="shared" si="0"/>
        <v>13</v>
      </c>
      <c r="F11" s="65">
        <f>VLOOKUP($A11,'Return Data'!$B$7:$R$1700,11,0)</f>
        <v>-1.6624000000000001</v>
      </c>
      <c r="G11" s="66">
        <f t="shared" si="1"/>
        <v>21</v>
      </c>
      <c r="H11" s="65">
        <f>VLOOKUP($A11,'Return Data'!$B$7:$R$1700,12,0)</f>
        <v>-7.7256</v>
      </c>
      <c r="I11" s="66">
        <f t="shared" si="2"/>
        <v>18</v>
      </c>
      <c r="J11" s="65">
        <f>VLOOKUP($A11,'Return Data'!$B$7:$R$1700,13,0)</f>
        <v>6.7108999999999996</v>
      </c>
      <c r="K11" s="66">
        <f t="shared" si="3"/>
        <v>15</v>
      </c>
      <c r="L11" s="65">
        <f>VLOOKUP($A11,'Return Data'!$B$7:$R$1700,17,0)</f>
        <v>-1.3177000000000001</v>
      </c>
      <c r="M11" s="66">
        <f t="shared" si="4"/>
        <v>12</v>
      </c>
      <c r="N11" s="65">
        <f>VLOOKUP($A11,'Return Data'!$B$7:$R$1700,14,0)</f>
        <v>2.6825999999999999</v>
      </c>
      <c r="O11" s="66">
        <f>RANK(N11,N$8:N$29,0)</f>
        <v>10</v>
      </c>
      <c r="P11" s="65">
        <f>VLOOKUP($A11,'Return Data'!$B$7:$R$1700,15,0)</f>
        <v>6.5244</v>
      </c>
      <c r="Q11" s="66">
        <f>RANK(P11,P$8:P$29,0)</f>
        <v>13</v>
      </c>
      <c r="R11" s="65">
        <f>VLOOKUP($A11,'Return Data'!$B$7:$R$1700,16,0)</f>
        <v>8.7881</v>
      </c>
      <c r="S11" s="67">
        <f t="shared" si="5"/>
        <v>16</v>
      </c>
    </row>
    <row r="12" spans="1:20" x14ac:dyDescent="0.3">
      <c r="A12" s="63" t="s">
        <v>846</v>
      </c>
      <c r="B12" s="64">
        <f>VLOOKUP($A12,'Return Data'!$B$7:$R$1700,3,0)</f>
        <v>44071</v>
      </c>
      <c r="C12" s="65">
        <f>VLOOKUP($A12,'Return Data'!$B$7:$R$1700,4,0)</f>
        <v>39.157899999999998</v>
      </c>
      <c r="D12" s="65">
        <f>VLOOKUP($A12,'Return Data'!$B$7:$R$1700,10,0)</f>
        <v>21.064299999999999</v>
      </c>
      <c r="E12" s="66">
        <f t="shared" si="0"/>
        <v>11</v>
      </c>
      <c r="F12" s="65">
        <f>VLOOKUP($A12,'Return Data'!$B$7:$R$1700,11,0)</f>
        <v>-0.36820000000000003</v>
      </c>
      <c r="G12" s="66">
        <f t="shared" si="1"/>
        <v>16</v>
      </c>
      <c r="H12" s="65">
        <f>VLOOKUP($A12,'Return Data'!$B$7:$R$1700,12,0)</f>
        <v>-8.4565000000000001</v>
      </c>
      <c r="I12" s="66">
        <f t="shared" si="2"/>
        <v>19</v>
      </c>
      <c r="J12" s="65">
        <f>VLOOKUP($A12,'Return Data'!$B$7:$R$1700,13,0)</f>
        <v>2.5449000000000002</v>
      </c>
      <c r="K12" s="66">
        <f t="shared" si="3"/>
        <v>17</v>
      </c>
      <c r="L12" s="65">
        <f>VLOOKUP($A12,'Return Data'!$B$7:$R$1700,17,0)</f>
        <v>-1.2845</v>
      </c>
      <c r="M12" s="66">
        <f t="shared" si="4"/>
        <v>11</v>
      </c>
      <c r="N12" s="65">
        <f>VLOOKUP($A12,'Return Data'!$B$7:$R$1700,14,0)</f>
        <v>2.0068999999999999</v>
      </c>
      <c r="O12" s="66">
        <f>RANK(N12,N$8:N$29,0)</f>
        <v>12</v>
      </c>
      <c r="P12" s="65">
        <f>VLOOKUP($A12,'Return Data'!$B$7:$R$1700,15,0)</f>
        <v>6.1971999999999996</v>
      </c>
      <c r="Q12" s="66">
        <f>RANK(P12,P$8:P$29,0)</f>
        <v>14</v>
      </c>
      <c r="R12" s="65">
        <f>VLOOKUP($A12,'Return Data'!$B$7:$R$1700,16,0)</f>
        <v>10.981</v>
      </c>
      <c r="S12" s="67">
        <f t="shared" si="5"/>
        <v>12</v>
      </c>
    </row>
    <row r="13" spans="1:20" x14ac:dyDescent="0.3">
      <c r="A13" s="63" t="s">
        <v>848</v>
      </c>
      <c r="B13" s="64">
        <f>VLOOKUP($A13,'Return Data'!$B$7:$R$1700,3,0)</f>
        <v>44071</v>
      </c>
      <c r="C13" s="65">
        <f>VLOOKUP($A13,'Return Data'!$B$7:$R$1700,4,0)</f>
        <v>70.647999999999996</v>
      </c>
      <c r="D13" s="65">
        <f>VLOOKUP($A13,'Return Data'!$B$7:$R$1700,10,0)</f>
        <v>23.279900000000001</v>
      </c>
      <c r="E13" s="66">
        <f t="shared" si="0"/>
        <v>6</v>
      </c>
      <c r="F13" s="65">
        <f>VLOOKUP($A13,'Return Data'!$B$7:$R$1700,11,0)</f>
        <v>1.4663999999999999</v>
      </c>
      <c r="G13" s="66">
        <f t="shared" si="1"/>
        <v>11</v>
      </c>
      <c r="H13" s="65">
        <f>VLOOKUP($A13,'Return Data'!$B$7:$R$1700,12,0)</f>
        <v>-9.7369000000000003</v>
      </c>
      <c r="I13" s="66">
        <f t="shared" si="2"/>
        <v>20</v>
      </c>
      <c r="J13" s="65">
        <f>VLOOKUP($A13,'Return Data'!$B$7:$R$1700,13,0)</f>
        <v>-0.53779999999999994</v>
      </c>
      <c r="K13" s="66">
        <f t="shared" si="3"/>
        <v>18</v>
      </c>
      <c r="L13" s="65">
        <f>VLOOKUP($A13,'Return Data'!$B$7:$R$1700,17,0)</f>
        <v>-5.4641000000000002</v>
      </c>
      <c r="M13" s="66">
        <f t="shared" si="4"/>
        <v>16</v>
      </c>
      <c r="N13" s="65">
        <f>VLOOKUP($A13,'Return Data'!$B$7:$R$1700,14,0)</f>
        <v>-2.714</v>
      </c>
      <c r="O13" s="66">
        <f>RANK(N13,N$8:N$29,0)</f>
        <v>15</v>
      </c>
      <c r="P13" s="65">
        <f>VLOOKUP($A13,'Return Data'!$B$7:$R$1700,15,0)</f>
        <v>3.6556000000000002</v>
      </c>
      <c r="Q13" s="66">
        <f>RANK(P13,P$8:P$29,0)</f>
        <v>15</v>
      </c>
      <c r="R13" s="65">
        <f>VLOOKUP($A13,'Return Data'!$B$7:$R$1700,16,0)</f>
        <v>13.035399999999999</v>
      </c>
      <c r="S13" s="67">
        <f t="shared" si="5"/>
        <v>7</v>
      </c>
    </row>
    <row r="14" spans="1:20" x14ac:dyDescent="0.3">
      <c r="A14" s="63" t="s">
        <v>851</v>
      </c>
      <c r="B14" s="64">
        <f>VLOOKUP($A14,'Return Data'!$B$7:$R$1700,3,0)</f>
        <v>44071</v>
      </c>
      <c r="C14" s="65">
        <f>VLOOKUP($A14,'Return Data'!$B$7:$R$1700,4,0)</f>
        <v>31.82</v>
      </c>
      <c r="D14" s="65">
        <f>VLOOKUP($A14,'Return Data'!$B$7:$R$1700,10,0)</f>
        <v>20.211600000000001</v>
      </c>
      <c r="E14" s="66">
        <f t="shared" si="0"/>
        <v>14</v>
      </c>
      <c r="F14" s="65">
        <f>VLOOKUP($A14,'Return Data'!$B$7:$R$1700,11,0)</f>
        <v>17.287099999999999</v>
      </c>
      <c r="G14" s="66">
        <f t="shared" si="1"/>
        <v>1</v>
      </c>
      <c r="H14" s="65">
        <f>VLOOKUP($A14,'Return Data'!$B$7:$R$1700,12,0)</f>
        <v>8.3049999999999997</v>
      </c>
      <c r="I14" s="66">
        <f t="shared" si="2"/>
        <v>1</v>
      </c>
      <c r="J14" s="65">
        <f>VLOOKUP($A14,'Return Data'!$B$7:$R$1700,13,0)</f>
        <v>13.278700000000001</v>
      </c>
      <c r="K14" s="66">
        <f t="shared" si="3"/>
        <v>5</v>
      </c>
      <c r="L14" s="65">
        <f>VLOOKUP($A14,'Return Data'!$B$7:$R$1700,17,0)</f>
        <v>0.53779999999999994</v>
      </c>
      <c r="M14" s="66">
        <f t="shared" si="4"/>
        <v>6</v>
      </c>
      <c r="N14" s="65">
        <f>VLOOKUP($A14,'Return Data'!$B$7:$R$1700,14,0)</f>
        <v>5.0174000000000003</v>
      </c>
      <c r="O14" s="66">
        <f>RANK(N14,N$8:N$29,0)</f>
        <v>6</v>
      </c>
      <c r="P14" s="65">
        <f>VLOOKUP($A14,'Return Data'!$B$7:$R$1700,15,0)</f>
        <v>7.8482000000000003</v>
      </c>
      <c r="Q14" s="66">
        <f>RANK(P14,P$8:P$29,0)</f>
        <v>10</v>
      </c>
      <c r="R14" s="65">
        <f>VLOOKUP($A14,'Return Data'!$B$7:$R$1700,16,0)</f>
        <v>10.826499999999999</v>
      </c>
      <c r="S14" s="67">
        <f t="shared" si="5"/>
        <v>13</v>
      </c>
    </row>
    <row r="15" spans="1:20" x14ac:dyDescent="0.3">
      <c r="A15" s="63" t="s">
        <v>854</v>
      </c>
      <c r="B15" s="64">
        <f>VLOOKUP($A15,'Return Data'!$B$7:$R$1700,3,0)</f>
        <v>44071</v>
      </c>
      <c r="C15" s="65">
        <f>VLOOKUP($A15,'Return Data'!$B$7:$R$1700,4,0)</f>
        <v>10.26</v>
      </c>
      <c r="D15" s="65">
        <f>VLOOKUP($A15,'Return Data'!$B$7:$R$1700,10,0)</f>
        <v>21.708200000000001</v>
      </c>
      <c r="E15" s="66">
        <f t="shared" si="0"/>
        <v>8</v>
      </c>
      <c r="F15" s="65">
        <f>VLOOKUP($A15,'Return Data'!$B$7:$R$1700,11,0)</f>
        <v>5.2308000000000003</v>
      </c>
      <c r="G15" s="66">
        <f t="shared" si="1"/>
        <v>4</v>
      </c>
      <c r="H15" s="65">
        <f>VLOOKUP($A15,'Return Data'!$B$7:$R$1700,12,0)</f>
        <v>0.68689999999999996</v>
      </c>
      <c r="I15" s="66">
        <f t="shared" si="2"/>
        <v>7</v>
      </c>
      <c r="J15" s="65">
        <f>VLOOKUP($A15,'Return Data'!$B$7:$R$1700,13,0)</f>
        <v>10.085800000000001</v>
      </c>
      <c r="K15" s="66">
        <f t="shared" si="3"/>
        <v>10</v>
      </c>
      <c r="L15" s="65">
        <f>VLOOKUP($A15,'Return Data'!$B$7:$R$1700,17,0)</f>
        <v>-1.5218</v>
      </c>
      <c r="M15" s="66">
        <f t="shared" si="4"/>
        <v>13</v>
      </c>
      <c r="N15" s="65"/>
      <c r="O15" s="66"/>
      <c r="P15" s="65"/>
      <c r="Q15" s="66"/>
      <c r="R15" s="65">
        <f>VLOOKUP($A15,'Return Data'!$B$7:$R$1700,16,0)</f>
        <v>0.92730000000000001</v>
      </c>
      <c r="S15" s="67">
        <f t="shared" si="5"/>
        <v>19</v>
      </c>
    </row>
    <row r="16" spans="1:20" x14ac:dyDescent="0.3">
      <c r="A16" s="63" t="s">
        <v>856</v>
      </c>
      <c r="B16" s="64">
        <f>VLOOKUP($A16,'Return Data'!$B$7:$R$1700,3,0)</f>
        <v>44071</v>
      </c>
      <c r="C16" s="65">
        <f>VLOOKUP($A16,'Return Data'!$B$7:$R$1700,4,0)</f>
        <v>39.590000000000003</v>
      </c>
      <c r="D16" s="65">
        <f>VLOOKUP($A16,'Return Data'!$B$7:$R$1700,10,0)</f>
        <v>26.1632</v>
      </c>
      <c r="E16" s="66">
        <f t="shared" si="0"/>
        <v>3</v>
      </c>
      <c r="F16" s="65">
        <f>VLOOKUP($A16,'Return Data'!$B$7:$R$1700,11,0)</f>
        <v>3.8835000000000002</v>
      </c>
      <c r="G16" s="66">
        <f t="shared" si="1"/>
        <v>6</v>
      </c>
      <c r="H16" s="65">
        <f>VLOOKUP($A16,'Return Data'!$B$7:$R$1700,12,0)</f>
        <v>3.3681000000000001</v>
      </c>
      <c r="I16" s="66">
        <f t="shared" si="2"/>
        <v>3</v>
      </c>
      <c r="J16" s="65">
        <f>VLOOKUP($A16,'Return Data'!$B$7:$R$1700,13,0)</f>
        <v>18.853200000000001</v>
      </c>
      <c r="K16" s="66">
        <f t="shared" si="3"/>
        <v>1</v>
      </c>
      <c r="L16" s="65">
        <f>VLOOKUP($A16,'Return Data'!$B$7:$R$1700,17,0)</f>
        <v>-1.6722999999999999</v>
      </c>
      <c r="M16" s="66">
        <f t="shared" si="4"/>
        <v>15</v>
      </c>
      <c r="N16" s="65">
        <f>VLOOKUP($A16,'Return Data'!$B$7:$R$1700,14,0)</f>
        <v>2.4565000000000001</v>
      </c>
      <c r="O16" s="66">
        <f>RANK(N16,N$8:N$29,0)</f>
        <v>11</v>
      </c>
      <c r="P16" s="65">
        <f>VLOOKUP($A16,'Return Data'!$B$7:$R$1700,15,0)</f>
        <v>8.7431000000000001</v>
      </c>
      <c r="Q16" s="66">
        <f>RANK(P16,P$8:P$29,0)</f>
        <v>5</v>
      </c>
      <c r="R16" s="65">
        <f>VLOOKUP($A16,'Return Data'!$B$7:$R$1700,16,0)</f>
        <v>9.9810999999999996</v>
      </c>
      <c r="S16" s="67">
        <f t="shared" si="5"/>
        <v>15</v>
      </c>
    </row>
    <row r="17" spans="1:19" x14ac:dyDescent="0.3">
      <c r="A17" s="63" t="s">
        <v>858</v>
      </c>
      <c r="B17" s="64">
        <f>VLOOKUP($A17,'Return Data'!$B$7:$R$1700,3,0)</f>
        <v>44071</v>
      </c>
      <c r="C17" s="65">
        <f>VLOOKUP($A17,'Return Data'!$B$7:$R$1700,4,0)</f>
        <v>18.6556</v>
      </c>
      <c r="D17" s="65">
        <f>VLOOKUP($A17,'Return Data'!$B$7:$R$1700,10,0)</f>
        <v>25.453800000000001</v>
      </c>
      <c r="E17" s="66">
        <f t="shared" si="0"/>
        <v>4</v>
      </c>
      <c r="F17" s="65">
        <f>VLOOKUP($A17,'Return Data'!$B$7:$R$1700,11,0)</f>
        <v>1.6432</v>
      </c>
      <c r="G17" s="66">
        <f t="shared" si="1"/>
        <v>10</v>
      </c>
      <c r="H17" s="65">
        <f>VLOOKUP($A17,'Return Data'!$B$7:$R$1700,12,0)</f>
        <v>4.4546000000000001</v>
      </c>
      <c r="I17" s="66">
        <f t="shared" si="2"/>
        <v>2</v>
      </c>
      <c r="J17" s="65">
        <f>VLOOKUP($A17,'Return Data'!$B$7:$R$1700,13,0)</f>
        <v>17.183399999999999</v>
      </c>
      <c r="K17" s="66">
        <f t="shared" si="3"/>
        <v>2</v>
      </c>
      <c r="L17" s="65">
        <f>VLOOKUP($A17,'Return Data'!$B$7:$R$1700,17,0)</f>
        <v>6.8807999999999998</v>
      </c>
      <c r="M17" s="66">
        <f t="shared" si="4"/>
        <v>1</v>
      </c>
      <c r="N17" s="65">
        <f>VLOOKUP($A17,'Return Data'!$B$7:$R$1700,14,0)</f>
        <v>8.6258999999999997</v>
      </c>
      <c r="O17" s="66">
        <f>RANK(N17,N$8:N$29,0)</f>
        <v>2</v>
      </c>
      <c r="P17" s="65">
        <f>VLOOKUP($A17,'Return Data'!$B$7:$R$1700,15,0)</f>
        <v>12.2095</v>
      </c>
      <c r="Q17" s="66">
        <f>RANK(P17,P$8:P$29,0)</f>
        <v>1</v>
      </c>
      <c r="R17" s="65">
        <f>VLOOKUP($A17,'Return Data'!$B$7:$R$1700,16,0)</f>
        <v>11.2828</v>
      </c>
      <c r="S17" s="67">
        <f t="shared" si="5"/>
        <v>11</v>
      </c>
    </row>
    <row r="18" spans="1:19" x14ac:dyDescent="0.3">
      <c r="A18" s="63" t="s">
        <v>859</v>
      </c>
      <c r="B18" s="64">
        <f>VLOOKUP($A18,'Return Data'!$B$7:$R$1700,3,0)</f>
        <v>44071</v>
      </c>
      <c r="C18" s="65">
        <f>VLOOKUP($A18,'Return Data'!$B$7:$R$1700,4,0)</f>
        <v>8.26</v>
      </c>
      <c r="D18" s="65">
        <f>VLOOKUP($A18,'Return Data'!$B$7:$R$1700,10,0)</f>
        <v>17.6035</v>
      </c>
      <c r="E18" s="66">
        <f t="shared" si="0"/>
        <v>20</v>
      </c>
      <c r="F18" s="65">
        <f>VLOOKUP($A18,'Return Data'!$B$7:$R$1700,11,0)</f>
        <v>-9.4605999999999995</v>
      </c>
      <c r="G18" s="66">
        <f t="shared" si="1"/>
        <v>22</v>
      </c>
      <c r="H18" s="65">
        <f>VLOOKUP($A18,'Return Data'!$B$7:$R$1700,12,0)</f>
        <v>-12.4787</v>
      </c>
      <c r="I18" s="66">
        <f t="shared" si="2"/>
        <v>21</v>
      </c>
      <c r="J18" s="65">
        <f>VLOOKUP($A18,'Return Data'!$B$7:$R$1700,13,0)</f>
        <v>-3.4167000000000001</v>
      </c>
      <c r="K18" s="66">
        <f t="shared" si="3"/>
        <v>19</v>
      </c>
      <c r="L18" s="65">
        <f>VLOOKUP($A18,'Return Data'!$B$7:$R$1700,17,0)</f>
        <v>-6.7405999999999997</v>
      </c>
      <c r="M18" s="66">
        <f t="shared" si="4"/>
        <v>17</v>
      </c>
      <c r="N18" s="65">
        <f>VLOOKUP($A18,'Return Data'!$B$7:$R$1700,14,0)</f>
        <v>-0.98850000000000005</v>
      </c>
      <c r="O18" s="66">
        <f>RANK(N18,N$8:N$29,0)</f>
        <v>14</v>
      </c>
      <c r="P18" s="65">
        <f>VLOOKUP($A18,'Return Data'!$B$7:$R$1700,15,0)</f>
        <v>8.2683</v>
      </c>
      <c r="Q18" s="66">
        <f>RANK(P18,P$8:P$29,0)</f>
        <v>8</v>
      </c>
      <c r="R18" s="65">
        <f>VLOOKUP($A18,'Return Data'!$B$7:$R$1700,16,0)</f>
        <v>-1.5187999999999999</v>
      </c>
      <c r="S18" s="67">
        <f t="shared" si="5"/>
        <v>21</v>
      </c>
    </row>
    <row r="19" spans="1:19" x14ac:dyDescent="0.3">
      <c r="A19" s="63" t="s">
        <v>862</v>
      </c>
      <c r="B19" s="64">
        <f>VLOOKUP($A19,'Return Data'!$B$7:$R$1700,3,0)</f>
        <v>44071</v>
      </c>
      <c r="C19" s="65">
        <f>VLOOKUP($A19,'Return Data'!$B$7:$R$1700,4,0)</f>
        <v>10.481</v>
      </c>
      <c r="D19" s="65">
        <f>VLOOKUP($A19,'Return Data'!$B$7:$R$1700,10,0)</f>
        <v>20.748799999999999</v>
      </c>
      <c r="E19" s="66">
        <f t="shared" si="0"/>
        <v>12</v>
      </c>
      <c r="F19" s="65">
        <f>VLOOKUP($A19,'Return Data'!$B$7:$R$1700,11,0)</f>
        <v>-0.45590000000000003</v>
      </c>
      <c r="G19" s="66">
        <f t="shared" si="1"/>
        <v>17</v>
      </c>
      <c r="H19" s="65">
        <f>VLOOKUP($A19,'Return Data'!$B$7:$R$1700,12,0)</f>
        <v>-3.5343</v>
      </c>
      <c r="I19" s="66">
        <f t="shared" si="2"/>
        <v>16</v>
      </c>
      <c r="J19" s="65"/>
      <c r="K19" s="66"/>
      <c r="L19" s="65"/>
      <c r="M19" s="66"/>
      <c r="N19" s="65"/>
      <c r="O19" s="66"/>
      <c r="P19" s="65"/>
      <c r="Q19" s="66"/>
      <c r="R19" s="65">
        <f>VLOOKUP($A19,'Return Data'!$B$7:$R$1700,16,0)</f>
        <v>4.2816000000000001</v>
      </c>
      <c r="S19" s="67">
        <f t="shared" si="5"/>
        <v>18</v>
      </c>
    </row>
    <row r="20" spans="1:19" x14ac:dyDescent="0.3">
      <c r="A20" s="63" t="s">
        <v>864</v>
      </c>
      <c r="B20" s="64">
        <f>VLOOKUP($A20,'Return Data'!$B$7:$R$1700,3,0)</f>
        <v>44071</v>
      </c>
      <c r="C20" s="65">
        <f>VLOOKUP($A20,'Return Data'!$B$7:$R$1700,4,0)</f>
        <v>11.523999999999999</v>
      </c>
      <c r="D20" s="65">
        <f>VLOOKUP($A20,'Return Data'!$B$7:$R$1700,10,0)</f>
        <v>18.693999999999999</v>
      </c>
      <c r="E20" s="66">
        <f t="shared" si="0"/>
        <v>18</v>
      </c>
      <c r="F20" s="65">
        <f>VLOOKUP($A20,'Return Data'!$B$7:$R$1700,11,0)</f>
        <v>3.7730999999999999</v>
      </c>
      <c r="G20" s="66">
        <f t="shared" si="1"/>
        <v>7</v>
      </c>
      <c r="H20" s="65">
        <f>VLOOKUP($A20,'Return Data'!$B$7:$R$1700,12,0)</f>
        <v>-7.8E-2</v>
      </c>
      <c r="I20" s="66">
        <f t="shared" si="2"/>
        <v>10</v>
      </c>
      <c r="J20" s="65">
        <f>VLOOKUP($A20,'Return Data'!$B$7:$R$1700,13,0)</f>
        <v>10.616199999999999</v>
      </c>
      <c r="K20" s="66">
        <f t="shared" ref="K20:K27" si="6">RANK(J20,J$8:J$29,0)</f>
        <v>9</v>
      </c>
      <c r="L20" s="65"/>
      <c r="M20" s="66"/>
      <c r="N20" s="65"/>
      <c r="O20" s="66"/>
      <c r="P20" s="65"/>
      <c r="Q20" s="66"/>
      <c r="R20" s="65">
        <f>VLOOKUP($A20,'Return Data'!$B$7:$R$1700,16,0)</f>
        <v>8.1348000000000003</v>
      </c>
      <c r="S20" s="67">
        <f t="shared" si="5"/>
        <v>17</v>
      </c>
    </row>
    <row r="21" spans="1:19" x14ac:dyDescent="0.3">
      <c r="A21" s="63" t="s">
        <v>866</v>
      </c>
      <c r="B21" s="64">
        <f>VLOOKUP($A21,'Return Data'!$B$7:$R$1700,3,0)</f>
        <v>44071</v>
      </c>
      <c r="C21" s="65">
        <f>VLOOKUP($A21,'Return Data'!$B$7:$R$1700,4,0)</f>
        <v>12.137</v>
      </c>
      <c r="D21" s="65">
        <f>VLOOKUP($A21,'Return Data'!$B$7:$R$1700,10,0)</f>
        <v>30.281199999999998</v>
      </c>
      <c r="E21" s="66">
        <f t="shared" si="0"/>
        <v>1</v>
      </c>
      <c r="F21" s="65">
        <f>VLOOKUP($A21,'Return Data'!$B$7:$R$1700,11,0)</f>
        <v>8.5114000000000001</v>
      </c>
      <c r="G21" s="66">
        <f t="shared" si="1"/>
        <v>3</v>
      </c>
      <c r="H21" s="65">
        <f>VLOOKUP($A21,'Return Data'!$B$7:$R$1700,12,0)</f>
        <v>2.7513999999999998</v>
      </c>
      <c r="I21" s="66">
        <f t="shared" si="2"/>
        <v>4</v>
      </c>
      <c r="J21" s="65">
        <f>VLOOKUP($A21,'Return Data'!$B$7:$R$1700,13,0)</f>
        <v>16.0214</v>
      </c>
      <c r="K21" s="66">
        <f t="shared" si="6"/>
        <v>3</v>
      </c>
      <c r="L21" s="65"/>
      <c r="M21" s="66"/>
      <c r="N21" s="65"/>
      <c r="O21" s="66"/>
      <c r="P21" s="65"/>
      <c r="Q21" s="66"/>
      <c r="R21" s="65">
        <f>VLOOKUP($A21,'Return Data'!$B$7:$R$1700,16,0)</f>
        <v>16.156600000000001</v>
      </c>
      <c r="S21" s="67">
        <f t="shared" si="5"/>
        <v>3</v>
      </c>
    </row>
    <row r="22" spans="1:19" x14ac:dyDescent="0.3">
      <c r="A22" s="63" t="s">
        <v>868</v>
      </c>
      <c r="B22" s="64">
        <f>VLOOKUP($A22,'Return Data'!$B$7:$R$1700,3,0)</f>
        <v>44071</v>
      </c>
      <c r="C22" s="65">
        <f>VLOOKUP($A22,'Return Data'!$B$7:$R$1700,4,0)</f>
        <v>23.6615</v>
      </c>
      <c r="D22" s="65">
        <f>VLOOKUP($A22,'Return Data'!$B$7:$R$1700,10,0)</f>
        <v>17.290600000000001</v>
      </c>
      <c r="E22" s="66">
        <f t="shared" si="0"/>
        <v>22</v>
      </c>
      <c r="F22" s="65">
        <f>VLOOKUP($A22,'Return Data'!$B$7:$R$1700,11,0)</f>
        <v>1.0350999999999999</v>
      </c>
      <c r="G22" s="66">
        <f t="shared" si="1"/>
        <v>12</v>
      </c>
      <c r="H22" s="65">
        <f>VLOOKUP($A22,'Return Data'!$B$7:$R$1700,12,0)</f>
        <v>-0.62290000000000001</v>
      </c>
      <c r="I22" s="66">
        <f t="shared" si="2"/>
        <v>12</v>
      </c>
      <c r="J22" s="65">
        <f>VLOOKUP($A22,'Return Data'!$B$7:$R$1700,13,0)</f>
        <v>11.2258</v>
      </c>
      <c r="K22" s="66">
        <f t="shared" si="6"/>
        <v>7</v>
      </c>
      <c r="L22" s="65">
        <f>VLOOKUP($A22,'Return Data'!$B$7:$R$1700,17,0)</f>
        <v>2.5091999999999999</v>
      </c>
      <c r="M22" s="66">
        <f t="shared" ref="M22:M27" si="7">RANK(L22,L$8:L$29,0)</f>
        <v>4</v>
      </c>
      <c r="N22" s="65">
        <f>VLOOKUP($A22,'Return Data'!$B$7:$R$1700,14,0)</f>
        <v>4.4977999999999998</v>
      </c>
      <c r="O22" s="66">
        <f t="shared" ref="O22:O27" si="8">RANK(N22,N$8:N$29,0)</f>
        <v>7</v>
      </c>
      <c r="P22" s="65">
        <f>VLOOKUP($A22,'Return Data'!$B$7:$R$1700,15,0)</f>
        <v>8.0991999999999997</v>
      </c>
      <c r="Q22" s="66">
        <f t="shared" ref="Q22:Q27" si="9">RANK(P22,P$8:P$29,0)</f>
        <v>9</v>
      </c>
      <c r="R22" s="65">
        <f>VLOOKUP($A22,'Return Data'!$B$7:$R$1700,16,0)</f>
        <v>12.524800000000001</v>
      </c>
      <c r="S22" s="67">
        <f t="shared" si="5"/>
        <v>9</v>
      </c>
    </row>
    <row r="23" spans="1:19" x14ac:dyDescent="0.3">
      <c r="A23" s="63" t="s">
        <v>869</v>
      </c>
      <c r="B23" s="64">
        <f>VLOOKUP($A23,'Return Data'!$B$7:$R$1700,3,0)</f>
        <v>44071</v>
      </c>
      <c r="C23" s="65">
        <f>VLOOKUP($A23,'Return Data'!$B$7:$R$1700,4,0)</f>
        <v>46.501899999999999</v>
      </c>
      <c r="D23" s="65">
        <f>VLOOKUP($A23,'Return Data'!$B$7:$R$1700,10,0)</f>
        <v>27.841999999999999</v>
      </c>
      <c r="E23" s="66">
        <f t="shared" si="0"/>
        <v>2</v>
      </c>
      <c r="F23" s="65">
        <f>VLOOKUP($A23,'Return Data'!$B$7:$R$1700,11,0)</f>
        <v>3.7054</v>
      </c>
      <c r="G23" s="66">
        <f t="shared" si="1"/>
        <v>8</v>
      </c>
      <c r="H23" s="65">
        <f>VLOOKUP($A23,'Return Data'!$B$7:$R$1700,12,0)</f>
        <v>-1.5458000000000001</v>
      </c>
      <c r="I23" s="66">
        <f t="shared" si="2"/>
        <v>13</v>
      </c>
      <c r="J23" s="65">
        <f>VLOOKUP($A23,'Return Data'!$B$7:$R$1700,13,0)</f>
        <v>9.5813000000000006</v>
      </c>
      <c r="K23" s="66">
        <f t="shared" si="6"/>
        <v>11</v>
      </c>
      <c r="L23" s="65">
        <f>VLOOKUP($A23,'Return Data'!$B$7:$R$1700,17,0)</f>
        <v>-1.6661999999999999</v>
      </c>
      <c r="M23" s="66">
        <f t="shared" si="7"/>
        <v>14</v>
      </c>
      <c r="N23" s="65">
        <f>VLOOKUP($A23,'Return Data'!$B$7:$R$1700,14,0)</f>
        <v>1.8902000000000001</v>
      </c>
      <c r="O23" s="66">
        <f t="shared" si="8"/>
        <v>13</v>
      </c>
      <c r="P23" s="65">
        <f>VLOOKUP($A23,'Return Data'!$B$7:$R$1700,15,0)</f>
        <v>7.3452000000000002</v>
      </c>
      <c r="Q23" s="66">
        <f t="shared" si="9"/>
        <v>12</v>
      </c>
      <c r="R23" s="65">
        <f>VLOOKUP($A23,'Return Data'!$B$7:$R$1700,16,0)</f>
        <v>11.8881</v>
      </c>
      <c r="S23" s="67">
        <f t="shared" si="5"/>
        <v>10</v>
      </c>
    </row>
    <row r="24" spans="1:19" x14ac:dyDescent="0.3">
      <c r="A24" s="63" t="s">
        <v>871</v>
      </c>
      <c r="B24" s="64">
        <f>VLOOKUP($A24,'Return Data'!$B$7:$R$1700,3,0)</f>
        <v>44071</v>
      </c>
      <c r="C24" s="65">
        <f>VLOOKUP($A24,'Return Data'!$B$7:$R$1700,4,0)</f>
        <v>69.150000000000006</v>
      </c>
      <c r="D24" s="65">
        <f>VLOOKUP($A24,'Return Data'!$B$7:$R$1700,10,0)</f>
        <v>18.732800000000001</v>
      </c>
      <c r="E24" s="66">
        <f t="shared" si="0"/>
        <v>17</v>
      </c>
      <c r="F24" s="65">
        <f>VLOOKUP($A24,'Return Data'!$B$7:$R$1700,11,0)</f>
        <v>0.99309999999999998</v>
      </c>
      <c r="G24" s="66">
        <f t="shared" si="1"/>
        <v>13</v>
      </c>
      <c r="H24" s="65">
        <f>VLOOKUP($A24,'Return Data'!$B$7:$R$1700,12,0)</f>
        <v>0.69899999999999995</v>
      </c>
      <c r="I24" s="66">
        <f t="shared" si="2"/>
        <v>6</v>
      </c>
      <c r="J24" s="65">
        <f>VLOOKUP($A24,'Return Data'!$B$7:$R$1700,13,0)</f>
        <v>13.323499999999999</v>
      </c>
      <c r="K24" s="66">
        <f t="shared" si="6"/>
        <v>4</v>
      </c>
      <c r="L24" s="65">
        <f>VLOOKUP($A24,'Return Data'!$B$7:$R$1700,17,0)</f>
        <v>2.9016999999999999</v>
      </c>
      <c r="M24" s="66">
        <f t="shared" si="7"/>
        <v>3</v>
      </c>
      <c r="N24" s="65">
        <f>VLOOKUP($A24,'Return Data'!$B$7:$R$1700,14,0)</f>
        <v>6.0488999999999997</v>
      </c>
      <c r="O24" s="66">
        <f t="shared" si="8"/>
        <v>4</v>
      </c>
      <c r="P24" s="65">
        <f>VLOOKUP($A24,'Return Data'!$B$7:$R$1700,15,0)</f>
        <v>8.7695000000000007</v>
      </c>
      <c r="Q24" s="66">
        <f t="shared" si="9"/>
        <v>4</v>
      </c>
      <c r="R24" s="65">
        <f>VLOOKUP($A24,'Return Data'!$B$7:$R$1700,16,0)</f>
        <v>13.9519</v>
      </c>
      <c r="S24" s="67">
        <f t="shared" si="5"/>
        <v>5</v>
      </c>
    </row>
    <row r="25" spans="1:19" x14ac:dyDescent="0.3">
      <c r="A25" s="63" t="s">
        <v>873</v>
      </c>
      <c r="B25" s="64">
        <f>VLOOKUP($A25,'Return Data'!$B$7:$R$1700,3,0)</f>
        <v>44071</v>
      </c>
      <c r="C25" s="65">
        <f>VLOOKUP($A25,'Return Data'!$B$7:$R$1700,4,0)</f>
        <v>33.278500000000001</v>
      </c>
      <c r="D25" s="65">
        <f>VLOOKUP($A25,'Return Data'!$B$7:$R$1700,10,0)</f>
        <v>19.512899999999998</v>
      </c>
      <c r="E25" s="66">
        <f t="shared" si="0"/>
        <v>16</v>
      </c>
      <c r="F25" s="65">
        <f>VLOOKUP($A25,'Return Data'!$B$7:$R$1700,11,0)</f>
        <v>13.7905</v>
      </c>
      <c r="G25" s="66">
        <f t="shared" si="1"/>
        <v>2</v>
      </c>
      <c r="H25" s="65">
        <f>VLOOKUP($A25,'Return Data'!$B$7:$R$1700,12,0)</f>
        <v>0.5605</v>
      </c>
      <c r="I25" s="66">
        <f t="shared" si="2"/>
        <v>8</v>
      </c>
      <c r="J25" s="65">
        <f>VLOOKUP($A25,'Return Data'!$B$7:$R$1700,13,0)</f>
        <v>10.9306</v>
      </c>
      <c r="K25" s="66">
        <f t="shared" si="6"/>
        <v>8</v>
      </c>
      <c r="L25" s="65">
        <f>VLOOKUP($A25,'Return Data'!$B$7:$R$1700,17,0)</f>
        <v>2.2800000000000001E-2</v>
      </c>
      <c r="M25" s="66">
        <f t="shared" si="7"/>
        <v>10</v>
      </c>
      <c r="N25" s="65">
        <f>VLOOKUP($A25,'Return Data'!$B$7:$R$1700,14,0)</f>
        <v>4.4245000000000001</v>
      </c>
      <c r="O25" s="66">
        <f t="shared" si="8"/>
        <v>8</v>
      </c>
      <c r="P25" s="65">
        <f>VLOOKUP($A25,'Return Data'!$B$7:$R$1700,15,0)</f>
        <v>8.6280000000000001</v>
      </c>
      <c r="Q25" s="66">
        <f t="shared" si="9"/>
        <v>6</v>
      </c>
      <c r="R25" s="65">
        <f>VLOOKUP($A25,'Return Data'!$B$7:$R$1700,16,0)</f>
        <v>10.463200000000001</v>
      </c>
      <c r="S25" s="67">
        <f t="shared" si="5"/>
        <v>14</v>
      </c>
    </row>
    <row r="26" spans="1:19" x14ac:dyDescent="0.3">
      <c r="A26" s="63" t="s">
        <v>876</v>
      </c>
      <c r="B26" s="64">
        <f>VLOOKUP($A26,'Return Data'!$B$7:$R$1700,3,0)</f>
        <v>44071</v>
      </c>
      <c r="C26" s="65">
        <f>VLOOKUP($A26,'Return Data'!$B$7:$R$1700,4,0)</f>
        <v>153.42240000000001</v>
      </c>
      <c r="D26" s="65">
        <f>VLOOKUP($A26,'Return Data'!$B$7:$R$1700,10,0)</f>
        <v>22.2837</v>
      </c>
      <c r="E26" s="66">
        <f t="shared" si="0"/>
        <v>7</v>
      </c>
      <c r="F26" s="65">
        <f>VLOOKUP($A26,'Return Data'!$B$7:$R$1700,11,0)</f>
        <v>-1.0513999999999999</v>
      </c>
      <c r="G26" s="66">
        <f t="shared" si="1"/>
        <v>19</v>
      </c>
      <c r="H26" s="65">
        <f>VLOOKUP($A26,'Return Data'!$B$7:$R$1700,12,0)</f>
        <v>0.2402</v>
      </c>
      <c r="I26" s="66">
        <f t="shared" si="2"/>
        <v>9</v>
      </c>
      <c r="J26" s="65">
        <f>VLOOKUP($A26,'Return Data'!$B$7:$R$1700,13,0)</f>
        <v>13.2407</v>
      </c>
      <c r="K26" s="66">
        <f t="shared" si="6"/>
        <v>6</v>
      </c>
      <c r="L26" s="65">
        <f>VLOOKUP($A26,'Return Data'!$B$7:$R$1700,17,0)</f>
        <v>4.5716999999999999</v>
      </c>
      <c r="M26" s="66">
        <f t="shared" si="7"/>
        <v>2</v>
      </c>
      <c r="N26" s="65">
        <f>VLOOKUP($A26,'Return Data'!$B$7:$R$1700,14,0)</f>
        <v>9.3210999999999995</v>
      </c>
      <c r="O26" s="66">
        <f t="shared" si="8"/>
        <v>1</v>
      </c>
      <c r="P26" s="65">
        <f>VLOOKUP($A26,'Return Data'!$B$7:$R$1700,15,0)</f>
        <v>11.1053</v>
      </c>
      <c r="Q26" s="66">
        <f t="shared" si="9"/>
        <v>3</v>
      </c>
      <c r="R26" s="65">
        <f>VLOOKUP($A26,'Return Data'!$B$7:$R$1700,16,0)</f>
        <v>18.748799999999999</v>
      </c>
      <c r="S26" s="67">
        <f t="shared" si="5"/>
        <v>1</v>
      </c>
    </row>
    <row r="27" spans="1:19" x14ac:dyDescent="0.3">
      <c r="A27" s="63" t="s">
        <v>877</v>
      </c>
      <c r="B27" s="64">
        <f>VLOOKUP($A27,'Return Data'!$B$7:$R$1700,3,0)</f>
        <v>44071</v>
      </c>
      <c r="C27" s="65">
        <f>VLOOKUP($A27,'Return Data'!$B$7:$R$1700,4,0)</f>
        <v>185.22069999999999</v>
      </c>
      <c r="D27" s="65">
        <f>VLOOKUP($A27,'Return Data'!$B$7:$R$1700,10,0)</f>
        <v>17.599399999999999</v>
      </c>
      <c r="E27" s="66">
        <f t="shared" si="0"/>
        <v>21</v>
      </c>
      <c r="F27" s="65">
        <f>VLOOKUP($A27,'Return Data'!$B$7:$R$1700,11,0)</f>
        <v>-0.53520000000000001</v>
      </c>
      <c r="G27" s="66">
        <f t="shared" si="1"/>
        <v>18</v>
      </c>
      <c r="H27" s="65">
        <f>VLOOKUP($A27,'Return Data'!$B$7:$R$1700,12,0)</f>
        <v>-4.2190000000000003</v>
      </c>
      <c r="I27" s="66">
        <f t="shared" si="2"/>
        <v>17</v>
      </c>
      <c r="J27" s="65">
        <f>VLOOKUP($A27,'Return Data'!$B$7:$R$1700,13,0)</f>
        <v>4.7560000000000002</v>
      </c>
      <c r="K27" s="66">
        <f t="shared" si="6"/>
        <v>16</v>
      </c>
      <c r="L27" s="65">
        <f>VLOOKUP($A27,'Return Data'!$B$7:$R$1700,17,0)</f>
        <v>0.501</v>
      </c>
      <c r="M27" s="66">
        <f t="shared" si="7"/>
        <v>8</v>
      </c>
      <c r="N27" s="65">
        <f>VLOOKUP($A27,'Return Data'!$B$7:$R$1700,14,0)</f>
        <v>5.7568000000000001</v>
      </c>
      <c r="O27" s="66">
        <f t="shared" si="8"/>
        <v>5</v>
      </c>
      <c r="P27" s="65">
        <f>VLOOKUP($A27,'Return Data'!$B$7:$R$1700,15,0)</f>
        <v>8.5539000000000005</v>
      </c>
      <c r="Q27" s="66">
        <f t="shared" si="9"/>
        <v>7</v>
      </c>
      <c r="R27" s="65">
        <f>VLOOKUP($A27,'Return Data'!$B$7:$R$1700,16,0)</f>
        <v>17.507200000000001</v>
      </c>
      <c r="S27" s="67">
        <f t="shared" si="5"/>
        <v>2</v>
      </c>
    </row>
    <row r="28" spans="1:19" x14ac:dyDescent="0.3">
      <c r="A28" s="63" t="s">
        <v>880</v>
      </c>
      <c r="B28" s="64">
        <f>VLOOKUP($A28,'Return Data'!$B$7:$R$1700,3,0)</f>
        <v>44071</v>
      </c>
      <c r="C28" s="65">
        <f>VLOOKUP($A28,'Return Data'!$B$7:$R$1700,4,0)</f>
        <v>9.6015999999999995</v>
      </c>
      <c r="D28" s="65">
        <f>VLOOKUP($A28,'Return Data'!$B$7:$R$1700,10,0)</f>
        <v>23.477399999999999</v>
      </c>
      <c r="E28" s="66">
        <f t="shared" si="0"/>
        <v>5</v>
      </c>
      <c r="F28" s="65">
        <f>VLOOKUP($A28,'Return Data'!$B$7:$R$1700,11,0)</f>
        <v>0.873</v>
      </c>
      <c r="G28" s="66">
        <f t="shared" si="1"/>
        <v>14</v>
      </c>
      <c r="H28" s="65"/>
      <c r="I28" s="66"/>
      <c r="J28" s="65"/>
      <c r="K28" s="66"/>
      <c r="L28" s="65"/>
      <c r="M28" s="66"/>
      <c r="N28" s="65"/>
      <c r="O28" s="66"/>
      <c r="P28" s="65"/>
      <c r="Q28" s="66"/>
      <c r="R28" s="65">
        <f>VLOOKUP($A28,'Return Data'!$B$7:$R$1700,16,0)</f>
        <v>-3.984</v>
      </c>
      <c r="S28" s="67">
        <f t="shared" si="5"/>
        <v>22</v>
      </c>
    </row>
    <row r="29" spans="1:19" x14ac:dyDescent="0.3">
      <c r="A29" s="63" t="s">
        <v>882</v>
      </c>
      <c r="B29" s="64">
        <f>VLOOKUP($A29,'Return Data'!$B$7:$R$1700,3,0)</f>
        <v>44071</v>
      </c>
      <c r="C29" s="65">
        <f>VLOOKUP($A29,'Return Data'!$B$7:$R$1700,4,0)</f>
        <v>11.42</v>
      </c>
      <c r="D29" s="65">
        <f>VLOOKUP($A29,'Return Data'!$B$7:$R$1700,10,0)</f>
        <v>19.706499999999998</v>
      </c>
      <c r="E29" s="66">
        <f t="shared" si="0"/>
        <v>15</v>
      </c>
      <c r="F29" s="65">
        <f>VLOOKUP($A29,'Return Data'!$B$7:$R$1700,11,0)</f>
        <v>4.5788000000000002</v>
      </c>
      <c r="G29" s="66">
        <f t="shared" si="1"/>
        <v>5</v>
      </c>
      <c r="H29" s="65">
        <f>VLOOKUP($A29,'Return Data'!$B$7:$R$1700,12,0)</f>
        <v>1.6013999999999999</v>
      </c>
      <c r="I29" s="66">
        <f>RANK(H29,H$8:H$29,0)</f>
        <v>5</v>
      </c>
      <c r="J29" s="65"/>
      <c r="K29" s="66"/>
      <c r="L29" s="65"/>
      <c r="M29" s="66"/>
      <c r="N29" s="65"/>
      <c r="O29" s="66"/>
      <c r="P29" s="65"/>
      <c r="Q29" s="66"/>
      <c r="R29" s="65">
        <f>VLOOKUP($A29,'Return Data'!$B$7:$R$1700,16,0)</f>
        <v>13.2683</v>
      </c>
      <c r="S29" s="67">
        <f t="shared" si="5"/>
        <v>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21.48438181818182</v>
      </c>
      <c r="E31" s="74"/>
      <c r="F31" s="75">
        <f>AVERAGE(F8:F29)</f>
        <v>2.4872999999999994</v>
      </c>
      <c r="G31" s="74"/>
      <c r="H31" s="75">
        <f>AVERAGE(H8:H29)</f>
        <v>-1.4441333333333333</v>
      </c>
      <c r="I31" s="74"/>
      <c r="J31" s="75">
        <f>AVERAGE(J8:J29)</f>
        <v>9.4156631578947358</v>
      </c>
      <c r="K31" s="74"/>
      <c r="L31" s="75">
        <f>AVERAGE(L8:L29)</f>
        <v>-2.0782352941176488E-2</v>
      </c>
      <c r="M31" s="74"/>
      <c r="N31" s="75">
        <f>AVERAGE(N8:N29)</f>
        <v>3.9669133333333333</v>
      </c>
      <c r="O31" s="74"/>
      <c r="P31" s="75">
        <f>AVERAGE(P8:P29)</f>
        <v>8.3402799999999999</v>
      </c>
      <c r="Q31" s="74"/>
      <c r="R31" s="75">
        <f>AVERAGE(R8:R29)</f>
        <v>9.7593227272727265</v>
      </c>
      <c r="S31" s="76"/>
    </row>
    <row r="32" spans="1:19" x14ac:dyDescent="0.3">
      <c r="A32" s="73" t="s">
        <v>28</v>
      </c>
      <c r="B32" s="74"/>
      <c r="C32" s="74"/>
      <c r="D32" s="75">
        <f>MIN(D8:D29)</f>
        <v>17.290600000000001</v>
      </c>
      <c r="E32" s="74"/>
      <c r="F32" s="75">
        <f>MIN(F8:F29)</f>
        <v>-9.4605999999999995</v>
      </c>
      <c r="G32" s="74"/>
      <c r="H32" s="75">
        <f>MIN(H8:H29)</f>
        <v>-12.4787</v>
      </c>
      <c r="I32" s="74"/>
      <c r="J32" s="75">
        <f>MIN(J8:J29)</f>
        <v>-3.4167000000000001</v>
      </c>
      <c r="K32" s="74"/>
      <c r="L32" s="75">
        <f>MIN(L8:L29)</f>
        <v>-6.7405999999999997</v>
      </c>
      <c r="M32" s="74"/>
      <c r="N32" s="75">
        <f>MIN(N8:N29)</f>
        <v>-2.714</v>
      </c>
      <c r="O32" s="74"/>
      <c r="P32" s="75">
        <f>MIN(P8:P29)</f>
        <v>3.6556000000000002</v>
      </c>
      <c r="Q32" s="74"/>
      <c r="R32" s="75">
        <f>MIN(R8:R29)</f>
        <v>-3.984</v>
      </c>
      <c r="S32" s="76"/>
    </row>
    <row r="33" spans="1:19" ht="15" thickBot="1" x14ac:dyDescent="0.35">
      <c r="A33" s="77" t="s">
        <v>29</v>
      </c>
      <c r="B33" s="78"/>
      <c r="C33" s="78"/>
      <c r="D33" s="79">
        <f>MAX(D8:D29)</f>
        <v>30.281199999999998</v>
      </c>
      <c r="E33" s="78"/>
      <c r="F33" s="79">
        <f>MAX(F8:F29)</f>
        <v>17.287099999999999</v>
      </c>
      <c r="G33" s="78"/>
      <c r="H33" s="79">
        <f>MAX(H8:H29)</f>
        <v>8.3049999999999997</v>
      </c>
      <c r="I33" s="78"/>
      <c r="J33" s="79">
        <f>MAX(J8:J29)</f>
        <v>18.853200000000001</v>
      </c>
      <c r="K33" s="78"/>
      <c r="L33" s="79">
        <f>MAX(L8:L29)</f>
        <v>6.8807999999999998</v>
      </c>
      <c r="M33" s="78"/>
      <c r="N33" s="79">
        <f>MAX(N8:N29)</f>
        <v>9.3210999999999995</v>
      </c>
      <c r="O33" s="78"/>
      <c r="P33" s="79">
        <f>MAX(P8:P29)</f>
        <v>12.2095</v>
      </c>
      <c r="Q33" s="78"/>
      <c r="R33" s="79">
        <f>MAX(R8:R29)</f>
        <v>18.748799999999999</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44071</v>
      </c>
      <c r="C8" s="65">
        <f>VLOOKUP($A8,'Return Data'!$B$7:$R$1700,4,0)</f>
        <v>32.7986</v>
      </c>
      <c r="D8" s="65">
        <f>VLOOKUP($A8,'Return Data'!$B$7:$R$1700,10,0)</f>
        <v>40.194299999999998</v>
      </c>
      <c r="E8" s="66">
        <f t="shared" ref="E8:E30" si="0">RANK(D8,D$8:D$30,0)</f>
        <v>8</v>
      </c>
      <c r="F8" s="65">
        <f>VLOOKUP($A8,'Return Data'!$B$7:$R$1700,11,0)</f>
        <v>2.1518000000000002</v>
      </c>
      <c r="G8" s="66">
        <f t="shared" ref="G8:G18" si="1">RANK(F8,F$8:F$30,0)</f>
        <v>14</v>
      </c>
      <c r="H8" s="65">
        <f>VLOOKUP($A8,'Return Data'!$B$7:$R$1700,12,0)</f>
        <v>0.7</v>
      </c>
      <c r="I8" s="66">
        <f t="shared" ref="I8:I18" si="2">RANK(H8,H$8:H$30,0)</f>
        <v>19</v>
      </c>
      <c r="J8" s="65">
        <f>VLOOKUP($A8,'Return Data'!$B$7:$R$1700,13,0)</f>
        <v>6.4844999999999997</v>
      </c>
      <c r="K8" s="66">
        <f t="shared" ref="K8:K18" si="3">RANK(J8,J$8:J$30,0)</f>
        <v>18</v>
      </c>
      <c r="L8" s="65">
        <f>VLOOKUP($A8,'Return Data'!$B$7:$R$1700,17,0)</f>
        <v>-10.4693</v>
      </c>
      <c r="M8" s="66">
        <f>RANK(L8,L$8:L$30,0)</f>
        <v>15</v>
      </c>
      <c r="N8" s="65">
        <f>VLOOKUP($A8,'Return Data'!$B$7:$R$1700,14,0)</f>
        <v>-5.5694999999999997</v>
      </c>
      <c r="O8" s="66">
        <f>RANK(N8,N$8:N$30,0)</f>
        <v>15</v>
      </c>
      <c r="P8" s="65">
        <f>VLOOKUP($A8,'Return Data'!$B$7:$R$1700,15,0)</f>
        <v>5.5610999999999997</v>
      </c>
      <c r="Q8" s="66">
        <f>RANK(P8,P$8:P$30,0)</f>
        <v>12</v>
      </c>
      <c r="R8" s="65">
        <f>VLOOKUP($A8,'Return Data'!$B$7:$R$1700,16,0)</f>
        <v>12.539199999999999</v>
      </c>
      <c r="S8" s="67">
        <f t="shared" ref="S8:S30" si="4">RANK(R8,R$8:R$30,0)</f>
        <v>13</v>
      </c>
    </row>
    <row r="9" spans="1:20" x14ac:dyDescent="0.3">
      <c r="A9" s="63" t="s">
        <v>1542</v>
      </c>
      <c r="B9" s="64">
        <f>VLOOKUP($A9,'Return Data'!$B$7:$R$1700,3,0)</f>
        <v>44071</v>
      </c>
      <c r="C9" s="65">
        <f>VLOOKUP($A9,'Return Data'!$B$7:$R$1700,4,0)</f>
        <v>36.29</v>
      </c>
      <c r="D9" s="65">
        <f>VLOOKUP($A9,'Return Data'!$B$7:$R$1700,10,0)</f>
        <v>30.8691</v>
      </c>
      <c r="E9" s="66">
        <f t="shared" si="0"/>
        <v>23</v>
      </c>
      <c r="F9" s="65">
        <f>VLOOKUP($A9,'Return Data'!$B$7:$R$1700,11,0)</f>
        <v>-1.171</v>
      </c>
      <c r="G9" s="66">
        <f t="shared" si="1"/>
        <v>21</v>
      </c>
      <c r="H9" s="65">
        <f>VLOOKUP($A9,'Return Data'!$B$7:$R$1700,12,0)</f>
        <v>8.3284000000000002</v>
      </c>
      <c r="I9" s="66">
        <f t="shared" si="2"/>
        <v>12</v>
      </c>
      <c r="J9" s="65">
        <f>VLOOKUP($A9,'Return Data'!$B$7:$R$1700,13,0)</f>
        <v>17.633700000000001</v>
      </c>
      <c r="K9" s="66">
        <f t="shared" si="3"/>
        <v>13</v>
      </c>
      <c r="L9" s="65">
        <f>VLOOKUP($A9,'Return Data'!$B$7:$R$1700,17,0)</f>
        <v>10.6168</v>
      </c>
      <c r="M9" s="66">
        <f>RANK(L9,L$8:L$30,0)</f>
        <v>1</v>
      </c>
      <c r="N9" s="65">
        <f>VLOOKUP($A9,'Return Data'!$B$7:$R$1700,14,0)</f>
        <v>11.1921</v>
      </c>
      <c r="O9" s="66">
        <f>RANK(N9,N$8:N$30,0)</f>
        <v>1</v>
      </c>
      <c r="P9" s="65">
        <f>VLOOKUP($A9,'Return Data'!$B$7:$R$1700,15,0)</f>
        <v>13.119199999999999</v>
      </c>
      <c r="Q9" s="66">
        <f>RANK(P9,P$8:P$30,0)</f>
        <v>2</v>
      </c>
      <c r="R9" s="65">
        <f>VLOOKUP($A9,'Return Data'!$B$7:$R$1700,16,0)</f>
        <v>21.0383</v>
      </c>
      <c r="S9" s="67">
        <f t="shared" si="4"/>
        <v>4</v>
      </c>
    </row>
    <row r="10" spans="1:20" x14ac:dyDescent="0.3">
      <c r="A10" s="63" t="s">
        <v>1544</v>
      </c>
      <c r="B10" s="64">
        <f>VLOOKUP($A10,'Return Data'!$B$7:$R$1700,3,0)</f>
        <v>44071</v>
      </c>
      <c r="C10" s="65">
        <f>VLOOKUP($A10,'Return Data'!$B$7:$R$1700,4,0)</f>
        <v>13.82</v>
      </c>
      <c r="D10" s="65">
        <f>VLOOKUP($A10,'Return Data'!$B$7:$R$1700,10,0)</f>
        <v>38.894500000000001</v>
      </c>
      <c r="E10" s="66">
        <f t="shared" si="0"/>
        <v>10</v>
      </c>
      <c r="F10" s="65">
        <f>VLOOKUP($A10,'Return Data'!$B$7:$R$1700,11,0)</f>
        <v>15.166700000000001</v>
      </c>
      <c r="G10" s="66">
        <f t="shared" si="1"/>
        <v>2</v>
      </c>
      <c r="H10" s="65">
        <f>VLOOKUP($A10,'Return Data'!$B$7:$R$1700,12,0)</f>
        <v>32.375500000000002</v>
      </c>
      <c r="I10" s="66">
        <f t="shared" si="2"/>
        <v>2</v>
      </c>
      <c r="J10" s="65">
        <f>VLOOKUP($A10,'Return Data'!$B$7:$R$1700,13,0)</f>
        <v>43.509900000000002</v>
      </c>
      <c r="K10" s="66">
        <f t="shared" si="3"/>
        <v>2</v>
      </c>
      <c r="L10" s="65"/>
      <c r="M10" s="66"/>
      <c r="N10" s="65"/>
      <c r="O10" s="66"/>
      <c r="P10" s="65"/>
      <c r="Q10" s="66"/>
      <c r="R10" s="65">
        <f>VLOOKUP($A10,'Return Data'!$B$7:$R$1700,16,0)</f>
        <v>21.056000000000001</v>
      </c>
      <c r="S10" s="67">
        <f t="shared" si="4"/>
        <v>3</v>
      </c>
    </row>
    <row r="11" spans="1:20" x14ac:dyDescent="0.3">
      <c r="A11" s="63" t="s">
        <v>1546</v>
      </c>
      <c r="B11" s="64">
        <f>VLOOKUP($A11,'Return Data'!$B$7:$R$1700,3,0)</f>
        <v>44071</v>
      </c>
      <c r="C11" s="65">
        <f>VLOOKUP($A11,'Return Data'!$B$7:$R$1700,4,0)</f>
        <v>11.81</v>
      </c>
      <c r="D11" s="65">
        <f>VLOOKUP($A11,'Return Data'!$B$7:$R$1700,10,0)</f>
        <v>38.290399999999998</v>
      </c>
      <c r="E11" s="66">
        <f t="shared" si="0"/>
        <v>11</v>
      </c>
      <c r="F11" s="65">
        <f>VLOOKUP($A11,'Return Data'!$B$7:$R$1700,11,0)</f>
        <v>12.690799999999999</v>
      </c>
      <c r="G11" s="66">
        <f t="shared" si="1"/>
        <v>3</v>
      </c>
      <c r="H11" s="65">
        <f>VLOOKUP($A11,'Return Data'!$B$7:$R$1700,12,0)</f>
        <v>23.149100000000001</v>
      </c>
      <c r="I11" s="66">
        <f t="shared" si="2"/>
        <v>3</v>
      </c>
      <c r="J11" s="65">
        <f>VLOOKUP($A11,'Return Data'!$B$7:$R$1700,13,0)</f>
        <v>33.295699999999997</v>
      </c>
      <c r="K11" s="66">
        <f t="shared" si="3"/>
        <v>3</v>
      </c>
      <c r="L11" s="65"/>
      <c r="M11" s="66"/>
      <c r="N11" s="65"/>
      <c r="O11" s="66"/>
      <c r="P11" s="65"/>
      <c r="Q11" s="66"/>
      <c r="R11" s="65">
        <f>VLOOKUP($A11,'Return Data'!$B$7:$R$1700,16,0)</f>
        <v>11.4529</v>
      </c>
      <c r="S11" s="67">
        <f t="shared" si="4"/>
        <v>16</v>
      </c>
    </row>
    <row r="12" spans="1:20" x14ac:dyDescent="0.3">
      <c r="A12" s="63" t="s">
        <v>1548</v>
      </c>
      <c r="B12" s="64">
        <f>VLOOKUP($A12,'Return Data'!$B$7:$R$1700,3,0)</f>
        <v>44071</v>
      </c>
      <c r="C12" s="65">
        <f>VLOOKUP($A12,'Return Data'!$B$7:$R$1700,4,0)</f>
        <v>63.335999999999999</v>
      </c>
      <c r="D12" s="65">
        <f>VLOOKUP($A12,'Return Data'!$B$7:$R$1700,10,0)</f>
        <v>43.300600000000003</v>
      </c>
      <c r="E12" s="66">
        <f t="shared" si="0"/>
        <v>3</v>
      </c>
      <c r="F12" s="65">
        <f>VLOOKUP($A12,'Return Data'!$B$7:$R$1700,11,0)</f>
        <v>8.8434000000000008</v>
      </c>
      <c r="G12" s="66">
        <f t="shared" si="1"/>
        <v>7</v>
      </c>
      <c r="H12" s="65">
        <f>VLOOKUP($A12,'Return Data'!$B$7:$R$1700,12,0)</f>
        <v>16.912199999999999</v>
      </c>
      <c r="I12" s="66">
        <f t="shared" si="2"/>
        <v>5</v>
      </c>
      <c r="J12" s="65">
        <f>VLOOKUP($A12,'Return Data'!$B$7:$R$1700,13,0)</f>
        <v>24.871400000000001</v>
      </c>
      <c r="K12" s="66">
        <f t="shared" si="3"/>
        <v>6</v>
      </c>
      <c r="L12" s="65">
        <f>VLOOKUP($A12,'Return Data'!$B$7:$R$1700,17,0)</f>
        <v>1.2202999999999999</v>
      </c>
      <c r="M12" s="66">
        <f>RANK(L12,L$8:L$30,0)</f>
        <v>7</v>
      </c>
      <c r="N12" s="65">
        <f>VLOOKUP($A12,'Return Data'!$B$7:$R$1700,14,0)</f>
        <v>1.5111000000000001</v>
      </c>
      <c r="O12" s="66">
        <f>RANK(N12,N$8:N$30,0)</f>
        <v>8</v>
      </c>
      <c r="P12" s="65">
        <f>VLOOKUP($A12,'Return Data'!$B$7:$R$1700,15,0)</f>
        <v>8.7512000000000008</v>
      </c>
      <c r="Q12" s="66">
        <f>RANK(P12,P$8:P$30,0)</f>
        <v>7</v>
      </c>
      <c r="R12" s="65">
        <f>VLOOKUP($A12,'Return Data'!$B$7:$R$1700,16,0)</f>
        <v>18.254100000000001</v>
      </c>
      <c r="S12" s="67">
        <f t="shared" si="4"/>
        <v>6</v>
      </c>
    </row>
    <row r="13" spans="1:20" x14ac:dyDescent="0.3">
      <c r="A13" s="63" t="s">
        <v>1550</v>
      </c>
      <c r="B13" s="64">
        <f>VLOOKUP($A13,'Return Data'!$B$7:$R$1700,3,0)</f>
        <v>44071</v>
      </c>
      <c r="C13" s="65">
        <f>VLOOKUP($A13,'Return Data'!$B$7:$R$1700,4,0)</f>
        <v>12.797000000000001</v>
      </c>
      <c r="D13" s="65">
        <f>VLOOKUP($A13,'Return Data'!$B$7:$R$1700,10,0)</f>
        <v>34.889800000000001</v>
      </c>
      <c r="E13" s="66">
        <f t="shared" si="0"/>
        <v>20</v>
      </c>
      <c r="F13" s="65">
        <f>VLOOKUP($A13,'Return Data'!$B$7:$R$1700,11,0)</f>
        <v>8.7440999999999995</v>
      </c>
      <c r="G13" s="66">
        <f t="shared" si="1"/>
        <v>8</v>
      </c>
      <c r="H13" s="65">
        <f>VLOOKUP($A13,'Return Data'!$B$7:$R$1700,12,0)</f>
        <v>16.083100000000002</v>
      </c>
      <c r="I13" s="66">
        <f t="shared" si="2"/>
        <v>6</v>
      </c>
      <c r="J13" s="65">
        <f>VLOOKUP($A13,'Return Data'!$B$7:$R$1700,13,0)</f>
        <v>24.569299999999998</v>
      </c>
      <c r="K13" s="66">
        <f t="shared" si="3"/>
        <v>7</v>
      </c>
      <c r="L13" s="65"/>
      <c r="M13" s="66"/>
      <c r="N13" s="65"/>
      <c r="O13" s="66"/>
      <c r="P13" s="65"/>
      <c r="Q13" s="66"/>
      <c r="R13" s="65">
        <f>VLOOKUP($A13,'Return Data'!$B$7:$R$1700,16,0)</f>
        <v>17.173200000000001</v>
      </c>
      <c r="S13" s="67">
        <f t="shared" si="4"/>
        <v>7</v>
      </c>
    </row>
    <row r="14" spans="1:20" x14ac:dyDescent="0.3">
      <c r="A14" s="63" t="s">
        <v>1553</v>
      </c>
      <c r="B14" s="64">
        <f>VLOOKUP($A14,'Return Data'!$B$7:$R$1700,3,0)</f>
        <v>44071</v>
      </c>
      <c r="C14" s="65">
        <f>VLOOKUP($A14,'Return Data'!$B$7:$R$1700,4,0)</f>
        <v>52.285800000000002</v>
      </c>
      <c r="D14" s="65">
        <f>VLOOKUP($A14,'Return Data'!$B$7:$R$1700,10,0)</f>
        <v>36.987499999999997</v>
      </c>
      <c r="E14" s="66">
        <f t="shared" si="0"/>
        <v>14</v>
      </c>
      <c r="F14" s="65">
        <f>VLOOKUP($A14,'Return Data'!$B$7:$R$1700,11,0)</f>
        <v>-0.35560000000000003</v>
      </c>
      <c r="G14" s="66">
        <f t="shared" si="1"/>
        <v>19</v>
      </c>
      <c r="H14" s="65">
        <f>VLOOKUP($A14,'Return Data'!$B$7:$R$1700,12,0)</f>
        <v>-1.7483</v>
      </c>
      <c r="I14" s="66">
        <f t="shared" si="2"/>
        <v>21</v>
      </c>
      <c r="J14" s="65">
        <f>VLOOKUP($A14,'Return Data'!$B$7:$R$1700,13,0)</f>
        <v>3.4533</v>
      </c>
      <c r="K14" s="66">
        <f t="shared" si="3"/>
        <v>21</v>
      </c>
      <c r="L14" s="65">
        <f>VLOOKUP($A14,'Return Data'!$B$7:$R$1700,17,0)</f>
        <v>-8.0961999999999996</v>
      </c>
      <c r="M14" s="66">
        <f>RANK(L14,L$8:L$30,0)</f>
        <v>13</v>
      </c>
      <c r="N14" s="65">
        <f>VLOOKUP($A14,'Return Data'!$B$7:$R$1700,14,0)</f>
        <v>-3.2223000000000002</v>
      </c>
      <c r="O14" s="66">
        <f>RANK(N14,N$8:N$30,0)</f>
        <v>12</v>
      </c>
      <c r="P14" s="65">
        <f>VLOOKUP($A14,'Return Data'!$B$7:$R$1700,15,0)</f>
        <v>5.9076000000000004</v>
      </c>
      <c r="Q14" s="66">
        <f>RANK(P14,P$8:P$30,0)</f>
        <v>11</v>
      </c>
      <c r="R14" s="65">
        <f>VLOOKUP($A14,'Return Data'!$B$7:$R$1700,16,0)</f>
        <v>15.6191</v>
      </c>
      <c r="S14" s="67">
        <f t="shared" si="4"/>
        <v>9</v>
      </c>
    </row>
    <row r="15" spans="1:20" x14ac:dyDescent="0.3">
      <c r="A15" s="63" t="s">
        <v>1554</v>
      </c>
      <c r="B15" s="64">
        <f>VLOOKUP($A15,'Return Data'!$B$7:$R$1700,3,0)</f>
        <v>44071</v>
      </c>
      <c r="C15" s="65">
        <f>VLOOKUP($A15,'Return Data'!$B$7:$R$1700,4,0)</f>
        <v>42.575000000000003</v>
      </c>
      <c r="D15" s="65">
        <f>VLOOKUP($A15,'Return Data'!$B$7:$R$1700,10,0)</f>
        <v>41.149799999999999</v>
      </c>
      <c r="E15" s="66">
        <f t="shared" si="0"/>
        <v>6</v>
      </c>
      <c r="F15" s="65">
        <f>VLOOKUP($A15,'Return Data'!$B$7:$R$1700,11,0)</f>
        <v>5.2325999999999997</v>
      </c>
      <c r="G15" s="66">
        <f t="shared" si="1"/>
        <v>11</v>
      </c>
      <c r="H15" s="65">
        <f>VLOOKUP($A15,'Return Data'!$B$7:$R$1700,12,0)</f>
        <v>2.4373</v>
      </c>
      <c r="I15" s="66">
        <f t="shared" si="2"/>
        <v>17</v>
      </c>
      <c r="J15" s="65">
        <f>VLOOKUP($A15,'Return Data'!$B$7:$R$1700,13,0)</f>
        <v>5.3811</v>
      </c>
      <c r="K15" s="66">
        <f t="shared" si="3"/>
        <v>19</v>
      </c>
      <c r="L15" s="65">
        <f>VLOOKUP($A15,'Return Data'!$B$7:$R$1700,17,0)</f>
        <v>-6.0071000000000003</v>
      </c>
      <c r="M15" s="66">
        <f>RANK(L15,L$8:L$30,0)</f>
        <v>11</v>
      </c>
      <c r="N15" s="65">
        <f>VLOOKUP($A15,'Return Data'!$B$7:$R$1700,14,0)</f>
        <v>3.0855000000000001</v>
      </c>
      <c r="O15" s="66">
        <f>RANK(N15,N$8:N$30,0)</f>
        <v>6</v>
      </c>
      <c r="P15" s="65">
        <f>VLOOKUP($A15,'Return Data'!$B$7:$R$1700,15,0)</f>
        <v>10.137700000000001</v>
      </c>
      <c r="Q15" s="66">
        <f>RANK(P15,P$8:P$30,0)</f>
        <v>4</v>
      </c>
      <c r="R15" s="65">
        <f>VLOOKUP($A15,'Return Data'!$B$7:$R$1700,16,0)</f>
        <v>13.7127</v>
      </c>
      <c r="S15" s="67">
        <f t="shared" si="4"/>
        <v>12</v>
      </c>
    </row>
    <row r="16" spans="1:20" x14ac:dyDescent="0.3">
      <c r="A16" s="63" t="s">
        <v>1557</v>
      </c>
      <c r="B16" s="64">
        <f>VLOOKUP($A16,'Return Data'!$B$7:$R$1700,3,0)</f>
        <v>44071</v>
      </c>
      <c r="C16" s="65">
        <f>VLOOKUP($A16,'Return Data'!$B$7:$R$1700,4,0)</f>
        <v>49.5411</v>
      </c>
      <c r="D16" s="65">
        <f>VLOOKUP($A16,'Return Data'!$B$7:$R$1700,10,0)</f>
        <v>35.948</v>
      </c>
      <c r="E16" s="66">
        <f t="shared" si="0"/>
        <v>16</v>
      </c>
      <c r="F16" s="65">
        <f>VLOOKUP($A16,'Return Data'!$B$7:$R$1700,11,0)</f>
        <v>5.0004</v>
      </c>
      <c r="G16" s="66">
        <f t="shared" si="1"/>
        <v>12</v>
      </c>
      <c r="H16" s="65">
        <f>VLOOKUP($A16,'Return Data'!$B$7:$R$1700,12,0)</f>
        <v>7.8166000000000002</v>
      </c>
      <c r="I16" s="66">
        <f t="shared" si="2"/>
        <v>13</v>
      </c>
      <c r="J16" s="65">
        <f>VLOOKUP($A16,'Return Data'!$B$7:$R$1700,13,0)</f>
        <v>10.721500000000001</v>
      </c>
      <c r="K16" s="66">
        <f t="shared" si="3"/>
        <v>16</v>
      </c>
      <c r="L16" s="65">
        <f>VLOOKUP($A16,'Return Data'!$B$7:$R$1700,17,0)</f>
        <v>-6.7592999999999996</v>
      </c>
      <c r="M16" s="66">
        <f>RANK(L16,L$8:L$30,0)</f>
        <v>12</v>
      </c>
      <c r="N16" s="65">
        <f>VLOOKUP($A16,'Return Data'!$B$7:$R$1700,14,0)</f>
        <v>-3.2414000000000001</v>
      </c>
      <c r="O16" s="66">
        <f>RANK(N16,N$8:N$30,0)</f>
        <v>13</v>
      </c>
      <c r="P16" s="65">
        <f>VLOOKUP($A16,'Return Data'!$B$7:$R$1700,15,0)</f>
        <v>4.5449999999999999</v>
      </c>
      <c r="Q16" s="66">
        <f>RANK(P16,P$8:P$30,0)</f>
        <v>13</v>
      </c>
      <c r="R16" s="65">
        <f>VLOOKUP($A16,'Return Data'!$B$7:$R$1700,16,0)</f>
        <v>12.0761</v>
      </c>
      <c r="S16" s="67">
        <f t="shared" si="4"/>
        <v>14</v>
      </c>
    </row>
    <row r="17" spans="1:19" x14ac:dyDescent="0.3">
      <c r="A17" s="63" t="s">
        <v>1559</v>
      </c>
      <c r="B17" s="64">
        <f>VLOOKUP($A17,'Return Data'!$B$7:$R$1700,3,0)</f>
        <v>44071</v>
      </c>
      <c r="C17" s="65">
        <f>VLOOKUP($A17,'Return Data'!$B$7:$R$1700,4,0)</f>
        <v>27.85</v>
      </c>
      <c r="D17" s="65">
        <f>VLOOKUP($A17,'Return Data'!$B$7:$R$1700,10,0)</f>
        <v>44.825800000000001</v>
      </c>
      <c r="E17" s="66">
        <f t="shared" si="0"/>
        <v>2</v>
      </c>
      <c r="F17" s="65">
        <f>VLOOKUP($A17,'Return Data'!$B$7:$R$1700,11,0)</f>
        <v>1.0889</v>
      </c>
      <c r="G17" s="66">
        <f t="shared" si="1"/>
        <v>16</v>
      </c>
      <c r="H17" s="65">
        <f>VLOOKUP($A17,'Return Data'!$B$7:$R$1700,12,0)</f>
        <v>5.5724</v>
      </c>
      <c r="I17" s="66">
        <f t="shared" si="2"/>
        <v>15</v>
      </c>
      <c r="J17" s="65">
        <f>VLOOKUP($A17,'Return Data'!$B$7:$R$1700,13,0)</f>
        <v>13.442</v>
      </c>
      <c r="K17" s="66">
        <f t="shared" si="3"/>
        <v>14</v>
      </c>
      <c r="L17" s="65">
        <f>VLOOKUP($A17,'Return Data'!$B$7:$R$1700,17,0)</f>
        <v>1.8995</v>
      </c>
      <c r="M17" s="66">
        <f>RANK(L17,L$8:L$30,0)</f>
        <v>5</v>
      </c>
      <c r="N17" s="65">
        <f>VLOOKUP($A17,'Return Data'!$B$7:$R$1700,14,0)</f>
        <v>1.3132999999999999</v>
      </c>
      <c r="O17" s="66">
        <f>RANK(N17,N$8:N$30,0)</f>
        <v>9</v>
      </c>
      <c r="P17" s="65">
        <f>VLOOKUP($A17,'Return Data'!$B$7:$R$1700,15,0)</f>
        <v>6.6684999999999999</v>
      </c>
      <c r="Q17" s="66">
        <f>RANK(P17,P$8:P$30,0)</f>
        <v>8</v>
      </c>
      <c r="R17" s="65">
        <f>VLOOKUP($A17,'Return Data'!$B$7:$R$1700,16,0)</f>
        <v>11.2744</v>
      </c>
      <c r="S17" s="67">
        <f t="shared" si="4"/>
        <v>17</v>
      </c>
    </row>
    <row r="18" spans="1:19" x14ac:dyDescent="0.3">
      <c r="A18" s="63" t="s">
        <v>1561</v>
      </c>
      <c r="B18" s="64">
        <f>VLOOKUP($A18,'Return Data'!$B$7:$R$1700,3,0)</f>
        <v>44071</v>
      </c>
      <c r="C18" s="65">
        <f>VLOOKUP($A18,'Return Data'!$B$7:$R$1700,4,0)</f>
        <v>9.68</v>
      </c>
      <c r="D18" s="65">
        <f>VLOOKUP($A18,'Return Data'!$B$7:$R$1700,10,0)</f>
        <v>31.521699999999999</v>
      </c>
      <c r="E18" s="66">
        <f t="shared" si="0"/>
        <v>22</v>
      </c>
      <c r="F18" s="65">
        <f>VLOOKUP($A18,'Return Data'!$B$7:$R$1700,11,0)</f>
        <v>0.41489999999999999</v>
      </c>
      <c r="G18" s="66">
        <f t="shared" si="1"/>
        <v>17</v>
      </c>
      <c r="H18" s="65">
        <f>VLOOKUP($A18,'Return Data'!$B$7:$R$1700,12,0)</f>
        <v>2.4339</v>
      </c>
      <c r="I18" s="66">
        <f t="shared" si="2"/>
        <v>18</v>
      </c>
      <c r="J18" s="65">
        <f>VLOOKUP($A18,'Return Data'!$B$7:$R$1700,13,0)</f>
        <v>9.2551000000000005</v>
      </c>
      <c r="K18" s="66">
        <f t="shared" si="3"/>
        <v>17</v>
      </c>
      <c r="L18" s="65">
        <f>VLOOKUP($A18,'Return Data'!$B$7:$R$1700,17,0)</f>
        <v>-5.1003999999999996</v>
      </c>
      <c r="M18" s="66">
        <f>RANK(L18,L$8:L$30,0)</f>
        <v>9</v>
      </c>
      <c r="N18" s="65">
        <f>VLOOKUP($A18,'Return Data'!$B$7:$R$1700,14,0)</f>
        <v>-1.5666</v>
      </c>
      <c r="O18" s="66">
        <f>RANK(N18,N$8:N$30,0)</f>
        <v>10</v>
      </c>
      <c r="P18" s="65"/>
      <c r="Q18" s="66"/>
      <c r="R18" s="65">
        <f>VLOOKUP($A18,'Return Data'!$B$7:$R$1700,16,0)</f>
        <v>-1.0146999999999999</v>
      </c>
      <c r="S18" s="67">
        <f t="shared" si="4"/>
        <v>23</v>
      </c>
    </row>
    <row r="19" spans="1:19" x14ac:dyDescent="0.3">
      <c r="A19" s="63" t="s">
        <v>1562</v>
      </c>
      <c r="B19" s="64">
        <f>VLOOKUP($A19,'Return Data'!$B$7:$R$1700,3,0)</f>
        <v>44071</v>
      </c>
      <c r="C19" s="65">
        <f>VLOOKUP($A19,'Return Data'!$B$7:$R$1700,4,0)</f>
        <v>12.49</v>
      </c>
      <c r="D19" s="65">
        <f>VLOOKUP($A19,'Return Data'!$B$7:$R$1700,10,0)</f>
        <v>35.760899999999999</v>
      </c>
      <c r="E19" s="66">
        <f t="shared" si="0"/>
        <v>18</v>
      </c>
      <c r="F19" s="65"/>
      <c r="G19" s="66"/>
      <c r="H19" s="65"/>
      <c r="I19" s="66"/>
      <c r="J19" s="65"/>
      <c r="K19" s="66"/>
      <c r="L19" s="65"/>
      <c r="M19" s="66"/>
      <c r="N19" s="65"/>
      <c r="O19" s="66"/>
      <c r="P19" s="65"/>
      <c r="Q19" s="66"/>
      <c r="R19" s="65">
        <f>VLOOKUP($A19,'Return Data'!$B$7:$R$1700,16,0)</f>
        <v>24.9</v>
      </c>
      <c r="S19" s="67">
        <f t="shared" si="4"/>
        <v>1</v>
      </c>
    </row>
    <row r="20" spans="1:19" x14ac:dyDescent="0.3">
      <c r="A20" s="63" t="s">
        <v>1564</v>
      </c>
      <c r="B20" s="64">
        <f>VLOOKUP($A20,'Return Data'!$B$7:$R$1700,3,0)</f>
        <v>44071</v>
      </c>
      <c r="C20" s="65">
        <f>VLOOKUP($A20,'Return Data'!$B$7:$R$1700,4,0)</f>
        <v>11.86</v>
      </c>
      <c r="D20" s="65">
        <f>VLOOKUP($A20,'Return Data'!$B$7:$R$1700,10,0)</f>
        <v>31.777799999999999</v>
      </c>
      <c r="E20" s="66">
        <f t="shared" si="0"/>
        <v>21</v>
      </c>
      <c r="F20" s="65">
        <f>VLOOKUP($A20,'Return Data'!$B$7:$R$1700,11,0)</f>
        <v>8.4400000000000003E-2</v>
      </c>
      <c r="G20" s="66">
        <f>RANK(F20,F$8:F$30,0)</f>
        <v>18</v>
      </c>
      <c r="H20" s="65">
        <f>VLOOKUP($A20,'Return Data'!$B$7:$R$1700,12,0)</f>
        <v>9.9166000000000007</v>
      </c>
      <c r="I20" s="66">
        <f>RANK(H20,H$8:H$30,0)</f>
        <v>11</v>
      </c>
      <c r="J20" s="65">
        <f>VLOOKUP($A20,'Return Data'!$B$7:$R$1700,13,0)</f>
        <v>23.928899999999999</v>
      </c>
      <c r="K20" s="66">
        <f>RANK(J20,J$8:J$30,0)</f>
        <v>8</v>
      </c>
      <c r="L20" s="65"/>
      <c r="M20" s="66"/>
      <c r="N20" s="65"/>
      <c r="O20" s="66"/>
      <c r="P20" s="65"/>
      <c r="Q20" s="66"/>
      <c r="R20" s="65">
        <f>VLOOKUP($A20,'Return Data'!$B$7:$R$1700,16,0)</f>
        <v>9.7691999999999997</v>
      </c>
      <c r="S20" s="67">
        <f t="shared" si="4"/>
        <v>18</v>
      </c>
    </row>
    <row r="21" spans="1:19" x14ac:dyDescent="0.3">
      <c r="A21" s="63" t="s">
        <v>1566</v>
      </c>
      <c r="B21" s="64">
        <f>VLOOKUP($A21,'Return Data'!$B$7:$R$1700,3,0)</f>
        <v>44071</v>
      </c>
      <c r="C21" s="65">
        <f>VLOOKUP($A21,'Return Data'!$B$7:$R$1700,4,0)</f>
        <v>9.9794999999999998</v>
      </c>
      <c r="D21" s="65">
        <f>VLOOKUP($A21,'Return Data'!$B$7:$R$1700,10,0)</f>
        <v>41.5291</v>
      </c>
      <c r="E21" s="66">
        <f t="shared" si="0"/>
        <v>4</v>
      </c>
      <c r="F21" s="65"/>
      <c r="G21" s="66"/>
      <c r="H21" s="65"/>
      <c r="I21" s="66"/>
      <c r="J21" s="65"/>
      <c r="K21" s="66"/>
      <c r="L21" s="65"/>
      <c r="M21" s="66"/>
      <c r="N21" s="65"/>
      <c r="O21" s="66"/>
      <c r="P21" s="65"/>
      <c r="Q21" s="66"/>
      <c r="R21" s="65">
        <f>VLOOKUP($A21,'Return Data'!$B$7:$R$1700,16,0)</f>
        <v>-0.20499999999999999</v>
      </c>
      <c r="S21" s="67">
        <f t="shared" si="4"/>
        <v>22</v>
      </c>
    </row>
    <row r="22" spans="1:19" x14ac:dyDescent="0.3">
      <c r="A22" s="63" t="s">
        <v>1569</v>
      </c>
      <c r="B22" s="64">
        <f>VLOOKUP($A22,'Return Data'!$B$7:$R$1700,3,0)</f>
        <v>44071</v>
      </c>
      <c r="C22" s="65">
        <f>VLOOKUP($A22,'Return Data'!$B$7:$R$1700,4,0)</f>
        <v>86.680999999999997</v>
      </c>
      <c r="D22" s="65">
        <f>VLOOKUP($A22,'Return Data'!$B$7:$R$1700,10,0)</f>
        <v>40.246899999999997</v>
      </c>
      <c r="E22" s="66">
        <f t="shared" si="0"/>
        <v>7</v>
      </c>
      <c r="F22" s="65">
        <f>VLOOKUP($A22,'Return Data'!$B$7:$R$1700,11,0)</f>
        <v>4.7035999999999998</v>
      </c>
      <c r="G22" s="66">
        <f t="shared" ref="G22:G30" si="5">RANK(F22,F$8:F$30,0)</f>
        <v>13</v>
      </c>
      <c r="H22" s="65">
        <f>VLOOKUP($A22,'Return Data'!$B$7:$R$1700,12,0)</f>
        <v>10.6486</v>
      </c>
      <c r="I22" s="66">
        <f t="shared" ref="I22:I30" si="6">RANK(H22,H$8:H$30,0)</f>
        <v>10</v>
      </c>
      <c r="J22" s="65">
        <f>VLOOKUP($A22,'Return Data'!$B$7:$R$1700,13,0)</f>
        <v>22.9465</v>
      </c>
      <c r="K22" s="66">
        <f t="shared" ref="K22:K30" si="7">RANK(J22,J$8:J$30,0)</f>
        <v>10</v>
      </c>
      <c r="L22" s="65">
        <f>VLOOKUP($A22,'Return Data'!$B$7:$R$1700,17,0)</f>
        <v>2.7826</v>
      </c>
      <c r="M22" s="66">
        <f>RANK(L22,L$8:L$30,0)</f>
        <v>4</v>
      </c>
      <c r="N22" s="65">
        <f>VLOOKUP($A22,'Return Data'!$B$7:$R$1700,14,0)</f>
        <v>4.2877999999999998</v>
      </c>
      <c r="O22" s="66">
        <f>RANK(N22,N$8:N$30,0)</f>
        <v>5</v>
      </c>
      <c r="P22" s="65">
        <f>VLOOKUP($A22,'Return Data'!$B$7:$R$1700,15,0)</f>
        <v>9.9978999999999996</v>
      </c>
      <c r="Q22" s="66">
        <f>RANK(P22,P$8:P$30,0)</f>
        <v>5</v>
      </c>
      <c r="R22" s="65">
        <f>VLOOKUP($A22,'Return Data'!$B$7:$R$1700,16,0)</f>
        <v>14.646100000000001</v>
      </c>
      <c r="S22" s="67">
        <f t="shared" si="4"/>
        <v>10</v>
      </c>
    </row>
    <row r="23" spans="1:19" x14ac:dyDescent="0.3">
      <c r="A23" s="63" t="s">
        <v>1570</v>
      </c>
      <c r="B23" s="64">
        <f>VLOOKUP($A23,'Return Data'!$B$7:$R$1700,3,0)</f>
        <v>44071</v>
      </c>
      <c r="C23" s="65">
        <f>VLOOKUP($A23,'Return Data'!$B$7:$R$1700,4,0)</f>
        <v>23.292999999999999</v>
      </c>
      <c r="D23" s="65">
        <f>VLOOKUP($A23,'Return Data'!$B$7:$R$1700,10,0)</f>
        <v>35.946100000000001</v>
      </c>
      <c r="E23" s="66">
        <f t="shared" si="0"/>
        <v>17</v>
      </c>
      <c r="F23" s="65">
        <f>VLOOKUP($A23,'Return Data'!$B$7:$R$1700,11,0)</f>
        <v>1.3311999999999999</v>
      </c>
      <c r="G23" s="66">
        <f t="shared" si="5"/>
        <v>15</v>
      </c>
      <c r="H23" s="65">
        <f>VLOOKUP($A23,'Return Data'!$B$7:$R$1700,12,0)</f>
        <v>-1.6675</v>
      </c>
      <c r="I23" s="66">
        <f t="shared" si="6"/>
        <v>20</v>
      </c>
      <c r="J23" s="65">
        <f>VLOOKUP($A23,'Return Data'!$B$7:$R$1700,13,0)</f>
        <v>3.8243999999999998</v>
      </c>
      <c r="K23" s="66">
        <f t="shared" si="7"/>
        <v>20</v>
      </c>
      <c r="L23" s="65">
        <f>VLOOKUP($A23,'Return Data'!$B$7:$R$1700,17,0)</f>
        <v>-8.6744000000000003</v>
      </c>
      <c r="M23" s="66">
        <f>RANK(L23,L$8:L$30,0)</f>
        <v>14</v>
      </c>
      <c r="N23" s="65">
        <f>VLOOKUP($A23,'Return Data'!$B$7:$R$1700,14,0)</f>
        <v>-2.2065000000000001</v>
      </c>
      <c r="O23" s="66">
        <f>RANK(N23,N$8:N$30,0)</f>
        <v>11</v>
      </c>
      <c r="P23" s="65">
        <f>VLOOKUP($A23,'Return Data'!$B$7:$R$1700,15,0)</f>
        <v>9.4808000000000003</v>
      </c>
      <c r="Q23" s="66">
        <f>RANK(P23,P$8:P$30,0)</f>
        <v>6</v>
      </c>
      <c r="R23" s="65">
        <f>VLOOKUP($A23,'Return Data'!$B$7:$R$1700,16,0)</f>
        <v>14.360799999999999</v>
      </c>
      <c r="S23" s="67">
        <f t="shared" si="4"/>
        <v>11</v>
      </c>
    </row>
    <row r="24" spans="1:19" x14ac:dyDescent="0.3">
      <c r="A24" s="63" t="s">
        <v>1573</v>
      </c>
      <c r="B24" s="64">
        <f>VLOOKUP($A24,'Return Data'!$B$7:$R$1700,3,0)</f>
        <v>44071</v>
      </c>
      <c r="C24" s="65">
        <f>VLOOKUP($A24,'Return Data'!$B$7:$R$1700,4,0)</f>
        <v>45.747799999999998</v>
      </c>
      <c r="D24" s="65">
        <f>VLOOKUP($A24,'Return Data'!$B$7:$R$1700,10,0)</f>
        <v>41.2087</v>
      </c>
      <c r="E24" s="66">
        <f t="shared" si="0"/>
        <v>5</v>
      </c>
      <c r="F24" s="65">
        <f>VLOOKUP($A24,'Return Data'!$B$7:$R$1700,11,0)</f>
        <v>9.7197999999999993</v>
      </c>
      <c r="G24" s="66">
        <f t="shared" si="5"/>
        <v>5</v>
      </c>
      <c r="H24" s="65">
        <f>VLOOKUP($A24,'Return Data'!$B$7:$R$1700,12,0)</f>
        <v>11.6244</v>
      </c>
      <c r="I24" s="66">
        <f t="shared" si="6"/>
        <v>9</v>
      </c>
      <c r="J24" s="65">
        <f>VLOOKUP($A24,'Return Data'!$B$7:$R$1700,13,0)</f>
        <v>22.386099999999999</v>
      </c>
      <c r="K24" s="66">
        <f t="shared" si="7"/>
        <v>11</v>
      </c>
      <c r="L24" s="65">
        <f>VLOOKUP($A24,'Return Data'!$B$7:$R$1700,17,0)</f>
        <v>-0.90739999999999998</v>
      </c>
      <c r="M24" s="66">
        <f>RANK(L24,L$8:L$30,0)</f>
        <v>8</v>
      </c>
      <c r="N24" s="65">
        <f>VLOOKUP($A24,'Return Data'!$B$7:$R$1700,14,0)</f>
        <v>4.4751000000000003</v>
      </c>
      <c r="O24" s="66">
        <f>RANK(N24,N$8:N$30,0)</f>
        <v>4</v>
      </c>
      <c r="P24" s="65">
        <f>VLOOKUP($A24,'Return Data'!$B$7:$R$1700,15,0)</f>
        <v>12.720700000000001</v>
      </c>
      <c r="Q24" s="66">
        <f>RANK(P24,P$8:P$30,0)</f>
        <v>3</v>
      </c>
      <c r="R24" s="65">
        <f>VLOOKUP($A24,'Return Data'!$B$7:$R$1700,16,0)</f>
        <v>20.4587</v>
      </c>
      <c r="S24" s="67">
        <f t="shared" si="4"/>
        <v>5</v>
      </c>
    </row>
    <row r="25" spans="1:19" x14ac:dyDescent="0.3">
      <c r="A25" s="63" t="s">
        <v>1574</v>
      </c>
      <c r="B25" s="64">
        <f>VLOOKUP($A25,'Return Data'!$B$7:$R$1700,3,0)</f>
        <v>44071</v>
      </c>
      <c r="C25" s="65">
        <f>VLOOKUP($A25,'Return Data'!$B$7:$R$1700,4,0)</f>
        <v>12.22</v>
      </c>
      <c r="D25" s="65">
        <f>VLOOKUP($A25,'Return Data'!$B$7:$R$1700,10,0)</f>
        <v>37.303400000000003</v>
      </c>
      <c r="E25" s="66">
        <f t="shared" si="0"/>
        <v>13</v>
      </c>
      <c r="F25" s="65">
        <f>VLOOKUP($A25,'Return Data'!$B$7:$R$1700,11,0)</f>
        <v>11.0909</v>
      </c>
      <c r="G25" s="66">
        <f t="shared" si="5"/>
        <v>4</v>
      </c>
      <c r="H25" s="65">
        <f>VLOOKUP($A25,'Return Data'!$B$7:$R$1700,12,0)</f>
        <v>17.953700000000001</v>
      </c>
      <c r="I25" s="66">
        <f t="shared" si="6"/>
        <v>4</v>
      </c>
      <c r="J25" s="65">
        <f>VLOOKUP($A25,'Return Data'!$B$7:$R$1700,13,0)</f>
        <v>31.256699999999999</v>
      </c>
      <c r="K25" s="66">
        <f t="shared" si="7"/>
        <v>4</v>
      </c>
      <c r="L25" s="65"/>
      <c r="M25" s="66"/>
      <c r="N25" s="65"/>
      <c r="O25" s="66"/>
      <c r="P25" s="65"/>
      <c r="Q25" s="66"/>
      <c r="R25" s="65">
        <f>VLOOKUP($A25,'Return Data'!$B$7:$R$1700,16,0)</f>
        <v>16.732099999999999</v>
      </c>
      <c r="S25" s="67">
        <f t="shared" si="4"/>
        <v>8</v>
      </c>
    </row>
    <row r="26" spans="1:19" x14ac:dyDescent="0.3">
      <c r="A26" s="63" t="s">
        <v>1577</v>
      </c>
      <c r="B26" s="64">
        <f>VLOOKUP($A26,'Return Data'!$B$7:$R$1700,3,0)</f>
        <v>44071</v>
      </c>
      <c r="C26" s="65">
        <f>VLOOKUP($A26,'Return Data'!$B$7:$R$1700,4,0)</f>
        <v>58.319299999999998</v>
      </c>
      <c r="D26" s="65">
        <f>VLOOKUP($A26,'Return Data'!$B$7:$R$1700,10,0)</f>
        <v>63.8855</v>
      </c>
      <c r="E26" s="66">
        <f t="shared" si="0"/>
        <v>1</v>
      </c>
      <c r="F26" s="65">
        <f>VLOOKUP($A26,'Return Data'!$B$7:$R$1700,11,0)</f>
        <v>38.816499999999998</v>
      </c>
      <c r="G26" s="66">
        <f t="shared" si="5"/>
        <v>1</v>
      </c>
      <c r="H26" s="65">
        <f>VLOOKUP($A26,'Return Data'!$B$7:$R$1700,12,0)</f>
        <v>40.9223</v>
      </c>
      <c r="I26" s="66">
        <f t="shared" si="6"/>
        <v>1</v>
      </c>
      <c r="J26" s="65">
        <f>VLOOKUP($A26,'Return Data'!$B$7:$R$1700,13,0)</f>
        <v>53.798499999999997</v>
      </c>
      <c r="K26" s="66">
        <f t="shared" si="7"/>
        <v>1</v>
      </c>
      <c r="L26" s="65">
        <f>VLOOKUP($A26,'Return Data'!$B$7:$R$1700,17,0)</f>
        <v>5.343</v>
      </c>
      <c r="M26" s="66">
        <f>RANK(L26,L$8:L$30,0)</f>
        <v>2</v>
      </c>
      <c r="N26" s="65">
        <f>VLOOKUP($A26,'Return Data'!$B$7:$R$1700,14,0)</f>
        <v>4.5810000000000004</v>
      </c>
      <c r="O26" s="66">
        <f>RANK(N26,N$8:N$30,0)</f>
        <v>3</v>
      </c>
      <c r="P26" s="65">
        <f>VLOOKUP($A26,'Return Data'!$B$7:$R$1700,15,0)</f>
        <v>6.0602</v>
      </c>
      <c r="Q26" s="66">
        <f>RANK(P26,P$8:P$30,0)</f>
        <v>10</v>
      </c>
      <c r="R26" s="65">
        <f>VLOOKUP($A26,'Return Data'!$B$7:$R$1700,16,0)</f>
        <v>7.2687999999999997</v>
      </c>
      <c r="S26" s="67">
        <f t="shared" si="4"/>
        <v>21</v>
      </c>
    </row>
    <row r="27" spans="1:19" x14ac:dyDescent="0.3">
      <c r="A27" s="63" t="s">
        <v>1578</v>
      </c>
      <c r="B27" s="64">
        <f>VLOOKUP($A27,'Return Data'!$B$7:$R$1700,3,0)</f>
        <v>44071</v>
      </c>
      <c r="C27" s="65">
        <f>VLOOKUP($A27,'Return Data'!$B$7:$R$1700,4,0)</f>
        <v>65.034499999999994</v>
      </c>
      <c r="D27" s="65">
        <f>VLOOKUP($A27,'Return Data'!$B$7:$R$1700,10,0)</f>
        <v>37.950400000000002</v>
      </c>
      <c r="E27" s="66">
        <f t="shared" si="0"/>
        <v>12</v>
      </c>
      <c r="F27" s="65">
        <f>VLOOKUP($A27,'Return Data'!$B$7:$R$1700,11,0)</f>
        <v>9.3935999999999993</v>
      </c>
      <c r="G27" s="66">
        <f t="shared" si="5"/>
        <v>6</v>
      </c>
      <c r="H27" s="65">
        <f>VLOOKUP($A27,'Return Data'!$B$7:$R$1700,12,0)</f>
        <v>12.625400000000001</v>
      </c>
      <c r="I27" s="66">
        <f t="shared" si="6"/>
        <v>8</v>
      </c>
      <c r="J27" s="65">
        <f>VLOOKUP($A27,'Return Data'!$B$7:$R$1700,13,0)</f>
        <v>23.889900000000001</v>
      </c>
      <c r="K27" s="66">
        <f t="shared" si="7"/>
        <v>9</v>
      </c>
      <c r="L27" s="65">
        <f>VLOOKUP($A27,'Return Data'!$B$7:$R$1700,17,0)</f>
        <v>4.4932999999999996</v>
      </c>
      <c r="M27" s="66">
        <f>RANK(L27,L$8:L$30,0)</f>
        <v>3</v>
      </c>
      <c r="N27" s="65">
        <f>VLOOKUP($A27,'Return Data'!$B$7:$R$1700,14,0)</f>
        <v>10.233000000000001</v>
      </c>
      <c r="O27" s="66">
        <f>RANK(N27,N$8:N$30,0)</f>
        <v>2</v>
      </c>
      <c r="P27" s="65">
        <f>VLOOKUP($A27,'Return Data'!$B$7:$R$1700,15,0)</f>
        <v>15.165800000000001</v>
      </c>
      <c r="Q27" s="66">
        <f>RANK(P27,P$8:P$30,0)</f>
        <v>1</v>
      </c>
      <c r="R27" s="65">
        <f>VLOOKUP($A27,'Return Data'!$B$7:$R$1700,16,0)</f>
        <v>23.664200000000001</v>
      </c>
      <c r="S27" s="67">
        <f t="shared" si="4"/>
        <v>2</v>
      </c>
    </row>
    <row r="28" spans="1:19" x14ac:dyDescent="0.3">
      <c r="A28" s="63" t="s">
        <v>1581</v>
      </c>
      <c r="B28" s="64">
        <f>VLOOKUP($A28,'Return Data'!$B$7:$R$1700,3,0)</f>
        <v>44071</v>
      </c>
      <c r="C28" s="65">
        <f>VLOOKUP($A28,'Return Data'!$B$7:$R$1700,4,0)</f>
        <v>81.923599999999993</v>
      </c>
      <c r="D28" s="65">
        <f>VLOOKUP($A28,'Return Data'!$B$7:$R$1700,10,0)</f>
        <v>39.863900000000001</v>
      </c>
      <c r="E28" s="66">
        <f t="shared" si="0"/>
        <v>9</v>
      </c>
      <c r="F28" s="65">
        <f>VLOOKUP($A28,'Return Data'!$B$7:$R$1700,11,0)</f>
        <v>-0.8155</v>
      </c>
      <c r="G28" s="66">
        <f t="shared" si="5"/>
        <v>20</v>
      </c>
      <c r="H28" s="65">
        <f>VLOOKUP($A28,'Return Data'!$B$7:$R$1700,12,0)</f>
        <v>4.1093999999999999</v>
      </c>
      <c r="I28" s="66">
        <f t="shared" si="6"/>
        <v>16</v>
      </c>
      <c r="J28" s="65">
        <f>VLOOKUP($A28,'Return Data'!$B$7:$R$1700,13,0)</f>
        <v>12.616899999999999</v>
      </c>
      <c r="K28" s="66">
        <f t="shared" si="7"/>
        <v>15</v>
      </c>
      <c r="L28" s="65">
        <f>VLOOKUP($A28,'Return Data'!$B$7:$R$1700,17,0)</f>
        <v>-5.6595000000000004</v>
      </c>
      <c r="M28" s="66">
        <f>RANK(L28,L$8:L$30,0)</f>
        <v>10</v>
      </c>
      <c r="N28" s="65">
        <f>VLOOKUP($A28,'Return Data'!$B$7:$R$1700,14,0)</f>
        <v>-5.3422000000000001</v>
      </c>
      <c r="O28" s="66">
        <f>RANK(N28,N$8:N$30,0)</f>
        <v>14</v>
      </c>
      <c r="P28" s="65">
        <f>VLOOKUP($A28,'Return Data'!$B$7:$R$1700,15,0)</f>
        <v>3.3969</v>
      </c>
      <c r="Q28" s="66">
        <f>RANK(P28,P$8:P$30,0)</f>
        <v>14</v>
      </c>
      <c r="R28" s="65">
        <f>VLOOKUP($A28,'Return Data'!$B$7:$R$1700,16,0)</f>
        <v>11.9458</v>
      </c>
      <c r="S28" s="67">
        <f t="shared" si="4"/>
        <v>15</v>
      </c>
    </row>
    <row r="29" spans="1:19" x14ac:dyDescent="0.3">
      <c r="A29" s="63" t="s">
        <v>1582</v>
      </c>
      <c r="B29" s="64">
        <f>VLOOKUP($A29,'Return Data'!$B$7:$R$1700,3,0)</f>
        <v>44071</v>
      </c>
      <c r="C29" s="65">
        <f>VLOOKUP($A29,'Return Data'!$B$7:$R$1700,4,0)</f>
        <v>11.5838</v>
      </c>
      <c r="D29" s="65">
        <f>VLOOKUP($A29,'Return Data'!$B$7:$R$1700,10,0)</f>
        <v>35.414900000000003</v>
      </c>
      <c r="E29" s="66">
        <f t="shared" si="0"/>
        <v>19</v>
      </c>
      <c r="F29" s="65">
        <f>VLOOKUP($A29,'Return Data'!$B$7:$R$1700,11,0)</f>
        <v>7.2126999999999999</v>
      </c>
      <c r="G29" s="66">
        <f t="shared" si="5"/>
        <v>9</v>
      </c>
      <c r="H29" s="65">
        <f>VLOOKUP($A29,'Return Data'!$B$7:$R$1700,12,0)</f>
        <v>7.2355999999999998</v>
      </c>
      <c r="I29" s="66">
        <f t="shared" si="6"/>
        <v>14</v>
      </c>
      <c r="J29" s="65">
        <f>VLOOKUP($A29,'Return Data'!$B$7:$R$1700,13,0)</f>
        <v>18.104399999999998</v>
      </c>
      <c r="K29" s="66">
        <f t="shared" si="7"/>
        <v>12</v>
      </c>
      <c r="L29" s="65"/>
      <c r="M29" s="66"/>
      <c r="N29" s="65"/>
      <c r="O29" s="66"/>
      <c r="P29" s="65"/>
      <c r="Q29" s="66"/>
      <c r="R29" s="65">
        <f>VLOOKUP($A29,'Return Data'!$B$7:$R$1700,16,0)</f>
        <v>8.5378000000000007</v>
      </c>
      <c r="S29" s="67">
        <f t="shared" si="4"/>
        <v>19</v>
      </c>
    </row>
    <row r="30" spans="1:19" x14ac:dyDescent="0.3">
      <c r="A30" s="63" t="s">
        <v>1584</v>
      </c>
      <c r="B30" s="64">
        <f>VLOOKUP($A30,'Return Data'!$B$7:$R$1700,3,0)</f>
        <v>44071</v>
      </c>
      <c r="C30" s="65">
        <f>VLOOKUP($A30,'Return Data'!$B$7:$R$1700,4,0)</f>
        <v>16.57</v>
      </c>
      <c r="D30" s="65">
        <f>VLOOKUP($A30,'Return Data'!$B$7:$R$1700,10,0)</f>
        <v>36.490900000000003</v>
      </c>
      <c r="E30" s="66">
        <f t="shared" si="0"/>
        <v>15</v>
      </c>
      <c r="F30" s="65">
        <f>VLOOKUP($A30,'Return Data'!$B$7:$R$1700,11,0)</f>
        <v>7.0412999999999997</v>
      </c>
      <c r="G30" s="66">
        <f t="shared" si="5"/>
        <v>10</v>
      </c>
      <c r="H30" s="65">
        <f>VLOOKUP($A30,'Return Data'!$B$7:$R$1700,12,0)</f>
        <v>14.354699999999999</v>
      </c>
      <c r="I30" s="66">
        <f t="shared" si="6"/>
        <v>7</v>
      </c>
      <c r="J30" s="65">
        <f>VLOOKUP($A30,'Return Data'!$B$7:$R$1700,13,0)</f>
        <v>29.6557</v>
      </c>
      <c r="K30" s="66">
        <f t="shared" si="7"/>
        <v>5</v>
      </c>
      <c r="L30" s="65">
        <f>VLOOKUP($A30,'Return Data'!$B$7:$R$1700,17,0)</f>
        <v>1.6048</v>
      </c>
      <c r="M30" s="66">
        <f>RANK(L30,L$8:L$30,0)</f>
        <v>6</v>
      </c>
      <c r="N30" s="65">
        <f>VLOOKUP($A30,'Return Data'!$B$7:$R$1700,14,0)</f>
        <v>2.9157000000000002</v>
      </c>
      <c r="O30" s="66">
        <f>RANK(N30,N$8:N$30,0)</f>
        <v>7</v>
      </c>
      <c r="P30" s="65">
        <f>VLOOKUP($A30,'Return Data'!$B$7:$R$1700,15,0)</f>
        <v>6.3247999999999998</v>
      </c>
      <c r="Q30" s="66">
        <f>RANK(P30,P$8:P$30,0)</f>
        <v>9</v>
      </c>
      <c r="R30" s="65">
        <f>VLOOKUP($A30,'Return Data'!$B$7:$R$1700,16,0)</f>
        <v>8.4550999999999998</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38.880434782608695</v>
      </c>
      <c r="E32" s="74"/>
      <c r="F32" s="75">
        <f>AVERAGE(F8:F30)</f>
        <v>6.9707380952380973</v>
      </c>
      <c r="G32" s="74"/>
      <c r="H32" s="75">
        <f>AVERAGE(H8:H30)</f>
        <v>11.51349523809524</v>
      </c>
      <c r="I32" s="74"/>
      <c r="J32" s="75">
        <f>AVERAGE(J8:J30)</f>
        <v>20.715500000000002</v>
      </c>
      <c r="K32" s="74"/>
      <c r="L32" s="75">
        <f>AVERAGE(L8:L30)</f>
        <v>-1.5808866666666672</v>
      </c>
      <c r="M32" s="74"/>
      <c r="N32" s="75">
        <f>AVERAGE(N8:N30)</f>
        <v>1.4964066666666667</v>
      </c>
      <c r="O32" s="74"/>
      <c r="P32" s="75">
        <f>AVERAGE(P8:P30)</f>
        <v>8.416957142857143</v>
      </c>
      <c r="Q32" s="74"/>
      <c r="R32" s="75">
        <f>AVERAGE(R8:R30)</f>
        <v>13.639778260869567</v>
      </c>
      <c r="S32" s="76"/>
    </row>
    <row r="33" spans="1:19" x14ac:dyDescent="0.3">
      <c r="A33" s="73" t="s">
        <v>28</v>
      </c>
      <c r="B33" s="74"/>
      <c r="C33" s="74"/>
      <c r="D33" s="75">
        <f>MIN(D8:D30)</f>
        <v>30.8691</v>
      </c>
      <c r="E33" s="74"/>
      <c r="F33" s="75">
        <f>MIN(F8:F30)</f>
        <v>-1.171</v>
      </c>
      <c r="G33" s="74"/>
      <c r="H33" s="75">
        <f>MIN(H8:H30)</f>
        <v>-1.7483</v>
      </c>
      <c r="I33" s="74"/>
      <c r="J33" s="75">
        <f>MIN(J8:J30)</f>
        <v>3.4533</v>
      </c>
      <c r="K33" s="74"/>
      <c r="L33" s="75">
        <f>MIN(L8:L30)</f>
        <v>-10.4693</v>
      </c>
      <c r="M33" s="74"/>
      <c r="N33" s="75">
        <f>MIN(N8:N30)</f>
        <v>-5.5694999999999997</v>
      </c>
      <c r="O33" s="74"/>
      <c r="P33" s="75">
        <f>MIN(P8:P30)</f>
        <v>3.3969</v>
      </c>
      <c r="Q33" s="74"/>
      <c r="R33" s="75">
        <f>MIN(R8:R30)</f>
        <v>-1.0146999999999999</v>
      </c>
      <c r="S33" s="76"/>
    </row>
    <row r="34" spans="1:19" ht="15" thickBot="1" x14ac:dyDescent="0.35">
      <c r="A34" s="77" t="s">
        <v>29</v>
      </c>
      <c r="B34" s="78"/>
      <c r="C34" s="78"/>
      <c r="D34" s="79">
        <f>MAX(D8:D30)</f>
        <v>63.8855</v>
      </c>
      <c r="E34" s="78"/>
      <c r="F34" s="79">
        <f>MAX(F8:F30)</f>
        <v>38.816499999999998</v>
      </c>
      <c r="G34" s="78"/>
      <c r="H34" s="79">
        <f>MAX(H8:H30)</f>
        <v>40.9223</v>
      </c>
      <c r="I34" s="78"/>
      <c r="J34" s="79">
        <f>MAX(J8:J30)</f>
        <v>53.798499999999997</v>
      </c>
      <c r="K34" s="78"/>
      <c r="L34" s="79">
        <f>MAX(L8:L30)</f>
        <v>10.6168</v>
      </c>
      <c r="M34" s="78"/>
      <c r="N34" s="79">
        <f>MAX(N8:N30)</f>
        <v>11.1921</v>
      </c>
      <c r="O34" s="78"/>
      <c r="P34" s="79">
        <f>MAX(P8:P30)</f>
        <v>15.165800000000001</v>
      </c>
      <c r="Q34" s="78"/>
      <c r="R34" s="79">
        <f>MAX(R8:R30)</f>
        <v>24.9</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44071</v>
      </c>
      <c r="C8" s="65">
        <f>VLOOKUP($A8,'Return Data'!$B$7:$R$1700,4,0)</f>
        <v>30.380199999999999</v>
      </c>
      <c r="D8" s="65">
        <f>VLOOKUP($A8,'Return Data'!$B$7:$R$1700,10,0)</f>
        <v>39.717599999999997</v>
      </c>
      <c r="E8" s="66">
        <f t="shared" ref="E8:E30" si="0">RANK(D8,D$8:D$30,0)</f>
        <v>8</v>
      </c>
      <c r="F8" s="65">
        <f>VLOOKUP($A8,'Return Data'!$B$7:$R$1700,11,0)</f>
        <v>1.5459000000000001</v>
      </c>
      <c r="G8" s="66">
        <f t="shared" ref="G8:G18" si="1">RANK(F8,F$8:F$30,0)</f>
        <v>14</v>
      </c>
      <c r="H8" s="65">
        <f>VLOOKUP($A8,'Return Data'!$B$7:$R$1700,12,0)</f>
        <v>-0.19969999999999999</v>
      </c>
      <c r="I8" s="66">
        <f t="shared" ref="I8:I18" si="2">RANK(H8,H$8:H$30,0)</f>
        <v>19</v>
      </c>
      <c r="J8" s="65">
        <f>VLOOKUP($A8,'Return Data'!$B$7:$R$1700,13,0)</f>
        <v>5.2298999999999998</v>
      </c>
      <c r="K8" s="66">
        <f t="shared" ref="K8:K18" si="3">RANK(J8,J$8:J$30,0)</f>
        <v>18</v>
      </c>
      <c r="L8" s="65">
        <f>VLOOKUP($A8,'Return Data'!$B$7:$R$1700,17,0)</f>
        <v>-11.5191</v>
      </c>
      <c r="M8" s="66">
        <f>RANK(L8,L$8:L$30,0)</f>
        <v>15</v>
      </c>
      <c r="N8" s="65">
        <f>VLOOKUP($A8,'Return Data'!$B$7:$R$1700,14,0)</f>
        <v>-6.7076000000000002</v>
      </c>
      <c r="O8" s="66">
        <f>RANK(N8,N$8:N$30,0)</f>
        <v>15</v>
      </c>
      <c r="P8" s="65">
        <f>VLOOKUP($A8,'Return Data'!$B$7:$R$1700,15,0)</f>
        <v>4.4105999999999996</v>
      </c>
      <c r="Q8" s="66">
        <f>RANK(P8,P$8:P$30,0)</f>
        <v>12</v>
      </c>
      <c r="R8" s="65">
        <f>VLOOKUP($A8,'Return Data'!$B$7:$R$1700,16,0)</f>
        <v>8.6470000000000002</v>
      </c>
      <c r="S8" s="67">
        <f t="shared" ref="S8:S30" si="4">RANK(R8,R$8:R$30,0)</f>
        <v>16</v>
      </c>
    </row>
    <row r="9" spans="1:20" x14ac:dyDescent="0.3">
      <c r="A9" s="63" t="s">
        <v>1543</v>
      </c>
      <c r="B9" s="64">
        <f>VLOOKUP($A9,'Return Data'!$B$7:$R$1700,3,0)</f>
        <v>44071</v>
      </c>
      <c r="C9" s="65">
        <f>VLOOKUP($A9,'Return Data'!$B$7:$R$1700,4,0)</f>
        <v>33.49</v>
      </c>
      <c r="D9" s="65">
        <f>VLOOKUP($A9,'Return Data'!$B$7:$R$1700,10,0)</f>
        <v>30.311299999999999</v>
      </c>
      <c r="E9" s="66">
        <f t="shared" si="0"/>
        <v>23</v>
      </c>
      <c r="F9" s="65">
        <f>VLOOKUP($A9,'Return Data'!$B$7:$R$1700,11,0)</f>
        <v>-2.0474000000000001</v>
      </c>
      <c r="G9" s="66">
        <f t="shared" si="1"/>
        <v>21</v>
      </c>
      <c r="H9" s="65">
        <f>VLOOKUP($A9,'Return Data'!$B$7:$R$1700,12,0)</f>
        <v>6.9284999999999997</v>
      </c>
      <c r="I9" s="66">
        <f t="shared" si="2"/>
        <v>12</v>
      </c>
      <c r="J9" s="65">
        <f>VLOOKUP($A9,'Return Data'!$B$7:$R$1700,13,0)</f>
        <v>15.6822</v>
      </c>
      <c r="K9" s="66">
        <f t="shared" si="3"/>
        <v>13</v>
      </c>
      <c r="L9" s="65">
        <f>VLOOKUP($A9,'Return Data'!$B$7:$R$1700,17,0)</f>
        <v>9.1183999999999994</v>
      </c>
      <c r="M9" s="66">
        <f>RANK(L9,L$8:L$30,0)</f>
        <v>1</v>
      </c>
      <c r="N9" s="65">
        <f>VLOOKUP($A9,'Return Data'!$B$7:$R$1700,14,0)</f>
        <v>9.7751000000000001</v>
      </c>
      <c r="O9" s="66">
        <f>RANK(N9,N$8:N$30,0)</f>
        <v>1</v>
      </c>
      <c r="P9" s="65">
        <f>VLOOKUP($A9,'Return Data'!$B$7:$R$1700,15,0)</f>
        <v>11.755800000000001</v>
      </c>
      <c r="Q9" s="66">
        <f>RANK(P9,P$8:P$30,0)</f>
        <v>2</v>
      </c>
      <c r="R9" s="65">
        <f>VLOOKUP($A9,'Return Data'!$B$7:$R$1700,16,0)</f>
        <v>19.607199999999999</v>
      </c>
      <c r="S9" s="67">
        <f t="shared" si="4"/>
        <v>2</v>
      </c>
    </row>
    <row r="10" spans="1:20" x14ac:dyDescent="0.3">
      <c r="A10" s="63" t="s">
        <v>1545</v>
      </c>
      <c r="B10" s="64">
        <f>VLOOKUP($A10,'Return Data'!$B$7:$R$1700,3,0)</f>
        <v>44071</v>
      </c>
      <c r="C10" s="65">
        <f>VLOOKUP($A10,'Return Data'!$B$7:$R$1700,4,0)</f>
        <v>13.39</v>
      </c>
      <c r="D10" s="65">
        <f>VLOOKUP($A10,'Return Data'!$B$7:$R$1700,10,0)</f>
        <v>38.183700000000002</v>
      </c>
      <c r="E10" s="66">
        <f t="shared" si="0"/>
        <v>10</v>
      </c>
      <c r="F10" s="65">
        <f>VLOOKUP($A10,'Return Data'!$B$7:$R$1700,11,0)</f>
        <v>14.1517</v>
      </c>
      <c r="G10" s="66">
        <f t="shared" si="1"/>
        <v>2</v>
      </c>
      <c r="H10" s="65">
        <f>VLOOKUP($A10,'Return Data'!$B$7:$R$1700,12,0)</f>
        <v>30.506799999999998</v>
      </c>
      <c r="I10" s="66">
        <f t="shared" si="2"/>
        <v>2</v>
      </c>
      <c r="J10" s="65">
        <f>VLOOKUP($A10,'Return Data'!$B$7:$R$1700,13,0)</f>
        <v>40.799199999999999</v>
      </c>
      <c r="K10" s="66">
        <f t="shared" si="3"/>
        <v>2</v>
      </c>
      <c r="L10" s="65"/>
      <c r="M10" s="66"/>
      <c r="N10" s="65"/>
      <c r="O10" s="66"/>
      <c r="P10" s="65"/>
      <c r="Q10" s="66"/>
      <c r="R10" s="65">
        <f>VLOOKUP($A10,'Return Data'!$B$7:$R$1700,16,0)</f>
        <v>18.817</v>
      </c>
      <c r="S10" s="67">
        <f t="shared" si="4"/>
        <v>3</v>
      </c>
    </row>
    <row r="11" spans="1:20" x14ac:dyDescent="0.3">
      <c r="A11" s="63" t="s">
        <v>1547</v>
      </c>
      <c r="B11" s="64">
        <f>VLOOKUP($A11,'Return Data'!$B$7:$R$1700,3,0)</f>
        <v>44071</v>
      </c>
      <c r="C11" s="65">
        <f>VLOOKUP($A11,'Return Data'!$B$7:$R$1700,4,0)</f>
        <v>11.5</v>
      </c>
      <c r="D11" s="65">
        <f>VLOOKUP($A11,'Return Data'!$B$7:$R$1700,10,0)</f>
        <v>37.724600000000002</v>
      </c>
      <c r="E11" s="66">
        <f t="shared" si="0"/>
        <v>11</v>
      </c>
      <c r="F11" s="65">
        <f>VLOOKUP($A11,'Return Data'!$B$7:$R$1700,11,0)</f>
        <v>11.759</v>
      </c>
      <c r="G11" s="66">
        <f t="shared" si="1"/>
        <v>3</v>
      </c>
      <c r="H11" s="65">
        <f>VLOOKUP($A11,'Return Data'!$B$7:$R$1700,12,0)</f>
        <v>21.693100000000001</v>
      </c>
      <c r="I11" s="66">
        <f t="shared" si="2"/>
        <v>3</v>
      </c>
      <c r="J11" s="65">
        <f>VLOOKUP($A11,'Return Data'!$B$7:$R$1700,13,0)</f>
        <v>30.979500000000002</v>
      </c>
      <c r="K11" s="66">
        <f t="shared" si="3"/>
        <v>3</v>
      </c>
      <c r="L11" s="65"/>
      <c r="M11" s="66"/>
      <c r="N11" s="65"/>
      <c r="O11" s="66"/>
      <c r="P11" s="65"/>
      <c r="Q11" s="66"/>
      <c r="R11" s="65">
        <f>VLOOKUP($A11,'Return Data'!$B$7:$R$1700,16,0)</f>
        <v>9.5373000000000001</v>
      </c>
      <c r="S11" s="67">
        <f t="shared" si="4"/>
        <v>15</v>
      </c>
    </row>
    <row r="12" spans="1:20" x14ac:dyDescent="0.3">
      <c r="A12" s="63" t="s">
        <v>1549</v>
      </c>
      <c r="B12" s="64">
        <f>VLOOKUP($A12,'Return Data'!$B$7:$R$1700,3,0)</f>
        <v>44071</v>
      </c>
      <c r="C12" s="65">
        <f>VLOOKUP($A12,'Return Data'!$B$7:$R$1700,4,0)</f>
        <v>60.194000000000003</v>
      </c>
      <c r="D12" s="65">
        <f>VLOOKUP($A12,'Return Data'!$B$7:$R$1700,10,0)</f>
        <v>42.9786</v>
      </c>
      <c r="E12" s="66">
        <f t="shared" si="0"/>
        <v>3</v>
      </c>
      <c r="F12" s="65">
        <f>VLOOKUP($A12,'Return Data'!$B$7:$R$1700,11,0)</f>
        <v>8.3521999999999998</v>
      </c>
      <c r="G12" s="66">
        <f t="shared" si="1"/>
        <v>7</v>
      </c>
      <c r="H12" s="65">
        <f>VLOOKUP($A12,'Return Data'!$B$7:$R$1700,12,0)</f>
        <v>16.1374</v>
      </c>
      <c r="I12" s="66">
        <f t="shared" si="2"/>
        <v>5</v>
      </c>
      <c r="J12" s="65">
        <f>VLOOKUP($A12,'Return Data'!$B$7:$R$1700,13,0)</f>
        <v>23.7745</v>
      </c>
      <c r="K12" s="66">
        <f t="shared" si="3"/>
        <v>6</v>
      </c>
      <c r="L12" s="65">
        <f>VLOOKUP($A12,'Return Data'!$B$7:$R$1700,17,0)</f>
        <v>0.37290000000000001</v>
      </c>
      <c r="M12" s="66">
        <f>RANK(L12,L$8:L$30,0)</f>
        <v>7</v>
      </c>
      <c r="N12" s="65">
        <f>VLOOKUP($A12,'Return Data'!$B$7:$R$1700,14,0)</f>
        <v>0.82340000000000002</v>
      </c>
      <c r="O12" s="66">
        <f>RANK(N12,N$8:N$30,0)</f>
        <v>8</v>
      </c>
      <c r="P12" s="65">
        <f>VLOOKUP($A12,'Return Data'!$B$7:$R$1700,15,0)</f>
        <v>8.0314999999999994</v>
      </c>
      <c r="Q12" s="66">
        <f>RANK(P12,P$8:P$30,0)</f>
        <v>7</v>
      </c>
      <c r="R12" s="65">
        <f>VLOOKUP($A12,'Return Data'!$B$7:$R$1700,16,0)</f>
        <v>14.547000000000001</v>
      </c>
      <c r="S12" s="67">
        <f t="shared" si="4"/>
        <v>8</v>
      </c>
    </row>
    <row r="13" spans="1:20" x14ac:dyDescent="0.3">
      <c r="A13" s="63" t="s">
        <v>1551</v>
      </c>
      <c r="B13" s="64">
        <f>VLOOKUP($A13,'Return Data'!$B$7:$R$1700,3,0)</f>
        <v>44071</v>
      </c>
      <c r="C13" s="65">
        <f>VLOOKUP($A13,'Return Data'!$B$7:$R$1700,4,0)</f>
        <v>12.494999999999999</v>
      </c>
      <c r="D13" s="65">
        <f>VLOOKUP($A13,'Return Data'!$B$7:$R$1700,10,0)</f>
        <v>34.354799999999997</v>
      </c>
      <c r="E13" s="66">
        <f t="shared" si="0"/>
        <v>20</v>
      </c>
      <c r="F13" s="65">
        <f>VLOOKUP($A13,'Return Data'!$B$7:$R$1700,11,0)</f>
        <v>7.8921999999999999</v>
      </c>
      <c r="G13" s="66">
        <f t="shared" si="1"/>
        <v>8</v>
      </c>
      <c r="H13" s="65">
        <f>VLOOKUP($A13,'Return Data'!$B$7:$R$1700,12,0)</f>
        <v>14.7172</v>
      </c>
      <c r="I13" s="66">
        <f t="shared" si="2"/>
        <v>6</v>
      </c>
      <c r="J13" s="65">
        <f>VLOOKUP($A13,'Return Data'!$B$7:$R$1700,13,0)</f>
        <v>22.620200000000001</v>
      </c>
      <c r="K13" s="66">
        <f t="shared" si="3"/>
        <v>7</v>
      </c>
      <c r="L13" s="65"/>
      <c r="M13" s="66"/>
      <c r="N13" s="65"/>
      <c r="O13" s="66"/>
      <c r="P13" s="65"/>
      <c r="Q13" s="66"/>
      <c r="R13" s="65">
        <f>VLOOKUP($A13,'Return Data'!$B$7:$R$1700,16,0)</f>
        <v>15.3887</v>
      </c>
      <c r="S13" s="67">
        <f t="shared" si="4"/>
        <v>6</v>
      </c>
    </row>
    <row r="14" spans="1:20" x14ac:dyDescent="0.3">
      <c r="A14" s="63" t="s">
        <v>1552</v>
      </c>
      <c r="B14" s="64">
        <f>VLOOKUP($A14,'Return Data'!$B$7:$R$1700,3,0)</f>
        <v>44071</v>
      </c>
      <c r="C14" s="65">
        <f>VLOOKUP($A14,'Return Data'!$B$7:$R$1700,4,0)</f>
        <v>48.127800000000001</v>
      </c>
      <c r="D14" s="65">
        <f>VLOOKUP($A14,'Return Data'!$B$7:$R$1700,10,0)</f>
        <v>36.695599999999999</v>
      </c>
      <c r="E14" s="66">
        <f t="shared" si="0"/>
        <v>14</v>
      </c>
      <c r="F14" s="65">
        <f>VLOOKUP($A14,'Return Data'!$B$7:$R$1700,11,0)</f>
        <v>-0.7944</v>
      </c>
      <c r="G14" s="66">
        <f t="shared" si="1"/>
        <v>19</v>
      </c>
      <c r="H14" s="65">
        <f>VLOOKUP($A14,'Return Data'!$B$7:$R$1700,12,0)</f>
        <v>-2.3923000000000001</v>
      </c>
      <c r="I14" s="66">
        <f t="shared" si="2"/>
        <v>20</v>
      </c>
      <c r="J14" s="65">
        <f>VLOOKUP($A14,'Return Data'!$B$7:$R$1700,13,0)</f>
        <v>2.5385</v>
      </c>
      <c r="K14" s="66">
        <f t="shared" si="3"/>
        <v>21</v>
      </c>
      <c r="L14" s="65">
        <f>VLOOKUP($A14,'Return Data'!$B$7:$R$1700,17,0)</f>
        <v>-8.9995999999999992</v>
      </c>
      <c r="M14" s="66">
        <f>RANK(L14,L$8:L$30,0)</f>
        <v>13</v>
      </c>
      <c r="N14" s="65">
        <f>VLOOKUP($A14,'Return Data'!$B$7:$R$1700,14,0)</f>
        <v>-4.2514000000000003</v>
      </c>
      <c r="O14" s="66">
        <f>RANK(N14,N$8:N$30,0)</f>
        <v>13</v>
      </c>
      <c r="P14" s="65">
        <f>VLOOKUP($A14,'Return Data'!$B$7:$R$1700,15,0)</f>
        <v>4.7065000000000001</v>
      </c>
      <c r="Q14" s="66">
        <f>RANK(P14,P$8:P$30,0)</f>
        <v>11</v>
      </c>
      <c r="R14" s="65">
        <f>VLOOKUP($A14,'Return Data'!$B$7:$R$1700,16,0)</f>
        <v>11.335699999999999</v>
      </c>
      <c r="S14" s="67">
        <f t="shared" si="4"/>
        <v>13</v>
      </c>
    </row>
    <row r="15" spans="1:20" x14ac:dyDescent="0.3">
      <c r="A15" s="63" t="s">
        <v>1555</v>
      </c>
      <c r="B15" s="64">
        <f>VLOOKUP($A15,'Return Data'!$B$7:$R$1700,3,0)</f>
        <v>44071</v>
      </c>
      <c r="C15" s="65">
        <f>VLOOKUP($A15,'Return Data'!$B$7:$R$1700,4,0)</f>
        <v>39.203000000000003</v>
      </c>
      <c r="D15" s="65">
        <f>VLOOKUP($A15,'Return Data'!$B$7:$R$1700,10,0)</f>
        <v>40.784999999999997</v>
      </c>
      <c r="E15" s="66">
        <f t="shared" si="0"/>
        <v>5</v>
      </c>
      <c r="F15" s="65">
        <f>VLOOKUP($A15,'Return Data'!$B$7:$R$1700,11,0)</f>
        <v>4.7088999999999999</v>
      </c>
      <c r="G15" s="66">
        <f t="shared" si="1"/>
        <v>11</v>
      </c>
      <c r="H15" s="65">
        <f>VLOOKUP($A15,'Return Data'!$B$7:$R$1700,12,0)</f>
        <v>1.6596</v>
      </c>
      <c r="I15" s="66">
        <f t="shared" si="2"/>
        <v>18</v>
      </c>
      <c r="J15" s="65">
        <f>VLOOKUP($A15,'Return Data'!$B$7:$R$1700,13,0)</f>
        <v>4.3021000000000003</v>
      </c>
      <c r="K15" s="66">
        <f t="shared" si="3"/>
        <v>19</v>
      </c>
      <c r="L15" s="65">
        <f>VLOOKUP($A15,'Return Data'!$B$7:$R$1700,17,0)</f>
        <v>-7.0853000000000002</v>
      </c>
      <c r="M15" s="66">
        <f>RANK(L15,L$8:L$30,0)</f>
        <v>11</v>
      </c>
      <c r="N15" s="65">
        <f>VLOOKUP($A15,'Return Data'!$B$7:$R$1700,14,0)</f>
        <v>1.8174999999999999</v>
      </c>
      <c r="O15" s="66">
        <f>RANK(N15,N$8:N$30,0)</f>
        <v>7</v>
      </c>
      <c r="P15" s="65">
        <f>VLOOKUP($A15,'Return Data'!$B$7:$R$1700,15,0)</f>
        <v>8.7894000000000005</v>
      </c>
      <c r="Q15" s="66">
        <f>RANK(P15,P$8:P$30,0)</f>
        <v>4</v>
      </c>
      <c r="R15" s="65">
        <f>VLOOKUP($A15,'Return Data'!$B$7:$R$1700,16,0)</f>
        <v>11.6365</v>
      </c>
      <c r="S15" s="67">
        <f t="shared" si="4"/>
        <v>12</v>
      </c>
    </row>
    <row r="16" spans="1:20" x14ac:dyDescent="0.3">
      <c r="A16" s="63" t="s">
        <v>1556</v>
      </c>
      <c r="B16" s="64">
        <f>VLOOKUP($A16,'Return Data'!$B$7:$R$1700,3,0)</f>
        <v>44071</v>
      </c>
      <c r="C16" s="65">
        <f>VLOOKUP($A16,'Return Data'!$B$7:$R$1700,4,0)</f>
        <v>46.383400000000002</v>
      </c>
      <c r="D16" s="65">
        <f>VLOOKUP($A16,'Return Data'!$B$7:$R$1700,10,0)</f>
        <v>35.4636</v>
      </c>
      <c r="E16" s="66">
        <f t="shared" si="0"/>
        <v>17</v>
      </c>
      <c r="F16" s="65">
        <f>VLOOKUP($A16,'Return Data'!$B$7:$R$1700,11,0)</f>
        <v>4.2515999999999998</v>
      </c>
      <c r="G16" s="66">
        <f t="shared" si="1"/>
        <v>12</v>
      </c>
      <c r="H16" s="65">
        <f>VLOOKUP($A16,'Return Data'!$B$7:$R$1700,12,0)</f>
        <v>6.6708999999999996</v>
      </c>
      <c r="I16" s="66">
        <f t="shared" si="2"/>
        <v>13</v>
      </c>
      <c r="J16" s="65">
        <f>VLOOKUP($A16,'Return Data'!$B$7:$R$1700,13,0)</f>
        <v>9.1725999999999992</v>
      </c>
      <c r="K16" s="66">
        <f t="shared" si="3"/>
        <v>16</v>
      </c>
      <c r="L16" s="65">
        <f>VLOOKUP($A16,'Return Data'!$B$7:$R$1700,17,0)</f>
        <v>-7.8525999999999998</v>
      </c>
      <c r="M16" s="66">
        <f>RANK(L16,L$8:L$30,0)</f>
        <v>12</v>
      </c>
      <c r="N16" s="65">
        <f>VLOOKUP($A16,'Return Data'!$B$7:$R$1700,14,0)</f>
        <v>-4.2409999999999997</v>
      </c>
      <c r="O16" s="66">
        <f>RANK(N16,N$8:N$30,0)</f>
        <v>12</v>
      </c>
      <c r="P16" s="65">
        <f>VLOOKUP($A16,'Return Data'!$B$7:$R$1700,15,0)</f>
        <v>3.5872000000000002</v>
      </c>
      <c r="Q16" s="66">
        <f>RANK(P16,P$8:P$30,0)</f>
        <v>13</v>
      </c>
      <c r="R16" s="65">
        <f>VLOOKUP($A16,'Return Data'!$B$7:$R$1700,16,0)</f>
        <v>10.557499999999999</v>
      </c>
      <c r="S16" s="67">
        <f t="shared" si="4"/>
        <v>14</v>
      </c>
    </row>
    <row r="17" spans="1:19" x14ac:dyDescent="0.3">
      <c r="A17" s="63" t="s">
        <v>1558</v>
      </c>
      <c r="B17" s="64">
        <f>VLOOKUP($A17,'Return Data'!$B$7:$R$1700,3,0)</f>
        <v>44071</v>
      </c>
      <c r="C17" s="65">
        <f>VLOOKUP($A17,'Return Data'!$B$7:$R$1700,4,0)</f>
        <v>26.35</v>
      </c>
      <c r="D17" s="65">
        <f>VLOOKUP($A17,'Return Data'!$B$7:$R$1700,10,0)</f>
        <v>44.225499999999997</v>
      </c>
      <c r="E17" s="66">
        <f t="shared" si="0"/>
        <v>2</v>
      </c>
      <c r="F17" s="65">
        <f>VLOOKUP($A17,'Return Data'!$B$7:$R$1700,11,0)</f>
        <v>0.26640000000000003</v>
      </c>
      <c r="G17" s="66">
        <f t="shared" si="1"/>
        <v>16</v>
      </c>
      <c r="H17" s="65">
        <f>VLOOKUP($A17,'Return Data'!$B$7:$R$1700,12,0)</f>
        <v>4.3151000000000002</v>
      </c>
      <c r="I17" s="66">
        <f t="shared" si="2"/>
        <v>15</v>
      </c>
      <c r="J17" s="65">
        <f>VLOOKUP($A17,'Return Data'!$B$7:$R$1700,13,0)</f>
        <v>11.747199999999999</v>
      </c>
      <c r="K17" s="66">
        <f t="shared" si="3"/>
        <v>14</v>
      </c>
      <c r="L17" s="65">
        <f>VLOOKUP($A17,'Return Data'!$B$7:$R$1700,17,0)</f>
        <v>0.63129999999999997</v>
      </c>
      <c r="M17" s="66">
        <f>RANK(L17,L$8:L$30,0)</f>
        <v>6</v>
      </c>
      <c r="N17" s="65">
        <f>VLOOKUP($A17,'Return Data'!$B$7:$R$1700,14,0)</f>
        <v>0.25409999999999999</v>
      </c>
      <c r="O17" s="66">
        <f>RANK(N17,N$8:N$30,0)</f>
        <v>9</v>
      </c>
      <c r="P17" s="65">
        <f>VLOOKUP($A17,'Return Data'!$B$7:$R$1700,15,0)</f>
        <v>5.8116000000000003</v>
      </c>
      <c r="Q17" s="66">
        <f>RANK(P17,P$8:P$30,0)</f>
        <v>9</v>
      </c>
      <c r="R17" s="65">
        <f>VLOOKUP($A17,'Return Data'!$B$7:$R$1700,16,0)</f>
        <v>7.8181000000000003</v>
      </c>
      <c r="S17" s="67">
        <f t="shared" si="4"/>
        <v>19</v>
      </c>
    </row>
    <row r="18" spans="1:19" x14ac:dyDescent="0.3">
      <c r="A18" s="63" t="s">
        <v>1560</v>
      </c>
      <c r="B18" s="64">
        <f>VLOOKUP($A18,'Return Data'!$B$7:$R$1700,3,0)</f>
        <v>44071</v>
      </c>
      <c r="C18" s="65">
        <f>VLOOKUP($A18,'Return Data'!$B$7:$R$1700,4,0)</f>
        <v>9.1</v>
      </c>
      <c r="D18" s="65">
        <f>VLOOKUP($A18,'Return Data'!$B$7:$R$1700,10,0)</f>
        <v>31.313099999999999</v>
      </c>
      <c r="E18" s="66">
        <f t="shared" si="0"/>
        <v>21</v>
      </c>
      <c r="F18" s="65">
        <f>VLOOKUP($A18,'Return Data'!$B$7:$R$1700,11,0)</f>
        <v>0</v>
      </c>
      <c r="G18" s="66">
        <f t="shared" si="1"/>
        <v>17</v>
      </c>
      <c r="H18" s="65">
        <f>VLOOKUP($A18,'Return Data'!$B$7:$R$1700,12,0)</f>
        <v>1.7897000000000001</v>
      </c>
      <c r="I18" s="66">
        <f t="shared" si="2"/>
        <v>17</v>
      </c>
      <c r="J18" s="65">
        <f>VLOOKUP($A18,'Return Data'!$B$7:$R$1700,13,0)</f>
        <v>8.2044999999999995</v>
      </c>
      <c r="K18" s="66">
        <f t="shared" si="3"/>
        <v>17</v>
      </c>
      <c r="L18" s="65">
        <f>VLOOKUP($A18,'Return Data'!$B$7:$R$1700,17,0)</f>
        <v>-6.45</v>
      </c>
      <c r="M18" s="66">
        <f>RANK(L18,L$8:L$30,0)</f>
        <v>9</v>
      </c>
      <c r="N18" s="65">
        <f>VLOOKUP($A18,'Return Data'!$B$7:$R$1700,14,0)</f>
        <v>-3.3807</v>
      </c>
      <c r="O18" s="66">
        <f>RANK(N18,N$8:N$30,0)</f>
        <v>11</v>
      </c>
      <c r="P18" s="65"/>
      <c r="Q18" s="66"/>
      <c r="R18" s="65">
        <f>VLOOKUP($A18,'Return Data'!$B$7:$R$1700,16,0)</f>
        <v>-2.9140000000000001</v>
      </c>
      <c r="S18" s="67">
        <f t="shared" si="4"/>
        <v>23</v>
      </c>
    </row>
    <row r="19" spans="1:19" x14ac:dyDescent="0.3">
      <c r="A19" s="63" t="s">
        <v>1563</v>
      </c>
      <c r="B19" s="64">
        <f>VLOOKUP($A19,'Return Data'!$B$7:$R$1700,3,0)</f>
        <v>44071</v>
      </c>
      <c r="C19" s="65">
        <f>VLOOKUP($A19,'Return Data'!$B$7:$R$1700,4,0)</f>
        <v>12.37</v>
      </c>
      <c r="D19" s="65">
        <f>VLOOKUP($A19,'Return Data'!$B$7:$R$1700,10,0)</f>
        <v>35.043700000000001</v>
      </c>
      <c r="E19" s="66">
        <f t="shared" si="0"/>
        <v>18</v>
      </c>
      <c r="F19" s="65"/>
      <c r="G19" s="66"/>
      <c r="H19" s="65"/>
      <c r="I19" s="66"/>
      <c r="J19" s="65"/>
      <c r="K19" s="66"/>
      <c r="L19" s="65"/>
      <c r="M19" s="66"/>
      <c r="N19" s="65"/>
      <c r="O19" s="66"/>
      <c r="P19" s="65"/>
      <c r="Q19" s="66"/>
      <c r="R19" s="65">
        <f>VLOOKUP($A19,'Return Data'!$B$7:$R$1700,16,0)</f>
        <v>23.7</v>
      </c>
      <c r="S19" s="67">
        <f t="shared" si="4"/>
        <v>1</v>
      </c>
    </row>
    <row r="20" spans="1:19" x14ac:dyDescent="0.3">
      <c r="A20" s="63" t="s">
        <v>1565</v>
      </c>
      <c r="B20" s="64">
        <f>VLOOKUP($A20,'Return Data'!$B$7:$R$1700,3,0)</f>
        <v>44071</v>
      </c>
      <c r="C20" s="65">
        <f>VLOOKUP($A20,'Return Data'!$B$7:$R$1700,4,0)</f>
        <v>11.51</v>
      </c>
      <c r="D20" s="65">
        <f>VLOOKUP($A20,'Return Data'!$B$7:$R$1700,10,0)</f>
        <v>31.093399999999999</v>
      </c>
      <c r="E20" s="66">
        <f t="shared" si="0"/>
        <v>22</v>
      </c>
      <c r="F20" s="65">
        <f>VLOOKUP($A20,'Return Data'!$B$7:$R$1700,11,0)</f>
        <v>-0.69030000000000002</v>
      </c>
      <c r="G20" s="66">
        <f>RANK(F20,F$8:F$30,0)</f>
        <v>18</v>
      </c>
      <c r="H20" s="65">
        <f>VLOOKUP($A20,'Return Data'!$B$7:$R$1700,12,0)</f>
        <v>8.5848999999999993</v>
      </c>
      <c r="I20" s="66">
        <f>RANK(H20,H$8:H$30,0)</f>
        <v>11</v>
      </c>
      <c r="J20" s="65">
        <f>VLOOKUP($A20,'Return Data'!$B$7:$R$1700,13,0)</f>
        <v>21.928000000000001</v>
      </c>
      <c r="K20" s="66">
        <f>RANK(J20,J$8:J$30,0)</f>
        <v>9</v>
      </c>
      <c r="L20" s="65"/>
      <c r="M20" s="66"/>
      <c r="N20" s="65"/>
      <c r="O20" s="66"/>
      <c r="P20" s="65"/>
      <c r="Q20" s="66"/>
      <c r="R20" s="65">
        <f>VLOOKUP($A20,'Return Data'!$B$7:$R$1700,16,0)</f>
        <v>7.9870999999999999</v>
      </c>
      <c r="S20" s="67">
        <f t="shared" si="4"/>
        <v>18</v>
      </c>
    </row>
    <row r="21" spans="1:19" x14ac:dyDescent="0.3">
      <c r="A21" s="63" t="s">
        <v>1567</v>
      </c>
      <c r="B21" s="64">
        <f>VLOOKUP($A21,'Return Data'!$B$7:$R$1700,3,0)</f>
        <v>44071</v>
      </c>
      <c r="C21" s="65">
        <f>VLOOKUP($A21,'Return Data'!$B$7:$R$1700,4,0)</f>
        <v>9.8623999999999992</v>
      </c>
      <c r="D21" s="65">
        <f>VLOOKUP($A21,'Return Data'!$B$7:$R$1700,10,0)</f>
        <v>40.7286</v>
      </c>
      <c r="E21" s="66">
        <f t="shared" si="0"/>
        <v>6</v>
      </c>
      <c r="F21" s="65"/>
      <c r="G21" s="66"/>
      <c r="H21" s="65"/>
      <c r="I21" s="66"/>
      <c r="J21" s="65"/>
      <c r="K21" s="66"/>
      <c r="L21" s="65"/>
      <c r="M21" s="66"/>
      <c r="N21" s="65"/>
      <c r="O21" s="66"/>
      <c r="P21" s="65"/>
      <c r="Q21" s="66"/>
      <c r="R21" s="65">
        <f>VLOOKUP($A21,'Return Data'!$B$7:$R$1700,16,0)</f>
        <v>-1.3759999999999999</v>
      </c>
      <c r="S21" s="67">
        <f t="shared" si="4"/>
        <v>22</v>
      </c>
    </row>
    <row r="22" spans="1:19" x14ac:dyDescent="0.3">
      <c r="A22" s="63" t="s">
        <v>1568</v>
      </c>
      <c r="B22" s="64">
        <f>VLOOKUP($A22,'Return Data'!$B$7:$R$1700,3,0)</f>
        <v>44071</v>
      </c>
      <c r="C22" s="65">
        <f>VLOOKUP($A22,'Return Data'!$B$7:$R$1700,4,0)</f>
        <v>78.747</v>
      </c>
      <c r="D22" s="65">
        <f>VLOOKUP($A22,'Return Data'!$B$7:$R$1700,10,0)</f>
        <v>39.746200000000002</v>
      </c>
      <c r="E22" s="66">
        <f t="shared" si="0"/>
        <v>7</v>
      </c>
      <c r="F22" s="65">
        <f>VLOOKUP($A22,'Return Data'!$B$7:$R$1700,11,0)</f>
        <v>3.9647000000000001</v>
      </c>
      <c r="G22" s="66">
        <f t="shared" ref="G22:G30" si="5">RANK(F22,F$8:F$30,0)</f>
        <v>13</v>
      </c>
      <c r="H22" s="65">
        <f>VLOOKUP($A22,'Return Data'!$B$7:$R$1700,12,0)</f>
        <v>9.4924999999999997</v>
      </c>
      <c r="I22" s="66">
        <f t="shared" ref="I22:I30" si="6">RANK(H22,H$8:H$30,0)</f>
        <v>10</v>
      </c>
      <c r="J22" s="65">
        <f>VLOOKUP($A22,'Return Data'!$B$7:$R$1700,13,0)</f>
        <v>21.261199999999999</v>
      </c>
      <c r="K22" s="66">
        <f t="shared" ref="K22:K30" si="7">RANK(J22,J$8:J$30,0)</f>
        <v>11</v>
      </c>
      <c r="L22" s="65">
        <f>VLOOKUP($A22,'Return Data'!$B$7:$R$1700,17,0)</f>
        <v>1.413</v>
      </c>
      <c r="M22" s="66">
        <f>RANK(L22,L$8:L$30,0)</f>
        <v>4</v>
      </c>
      <c r="N22" s="65">
        <f>VLOOKUP($A22,'Return Data'!$B$7:$R$1700,14,0)</f>
        <v>2.9253</v>
      </c>
      <c r="O22" s="66">
        <f>RANK(N22,N$8:N$30,0)</f>
        <v>5</v>
      </c>
      <c r="P22" s="65">
        <f>VLOOKUP($A22,'Return Data'!$B$7:$R$1700,15,0)</f>
        <v>8.4436999999999998</v>
      </c>
      <c r="Q22" s="66">
        <f>RANK(P22,P$8:P$30,0)</f>
        <v>6</v>
      </c>
      <c r="R22" s="65">
        <f>VLOOKUP($A22,'Return Data'!$B$7:$R$1700,16,0)</f>
        <v>14.2234</v>
      </c>
      <c r="S22" s="67">
        <f t="shared" si="4"/>
        <v>9</v>
      </c>
    </row>
    <row r="23" spans="1:19" x14ac:dyDescent="0.3">
      <c r="A23" s="63" t="s">
        <v>1571</v>
      </c>
      <c r="B23" s="64">
        <f>VLOOKUP($A23,'Return Data'!$B$7:$R$1700,3,0)</f>
        <v>44071</v>
      </c>
      <c r="C23" s="65">
        <f>VLOOKUP($A23,'Return Data'!$B$7:$R$1700,4,0)</f>
        <v>22.061</v>
      </c>
      <c r="D23" s="65">
        <f>VLOOKUP($A23,'Return Data'!$B$7:$R$1700,10,0)</f>
        <v>35.584800000000001</v>
      </c>
      <c r="E23" s="66">
        <f t="shared" si="0"/>
        <v>16</v>
      </c>
      <c r="F23" s="65">
        <f>VLOOKUP($A23,'Return Data'!$B$7:$R$1700,11,0)</f>
        <v>0.76280000000000003</v>
      </c>
      <c r="G23" s="66">
        <f t="shared" si="5"/>
        <v>15</v>
      </c>
      <c r="H23" s="65">
        <f>VLOOKUP($A23,'Return Data'!$B$7:$R$1700,12,0)</f>
        <v>-2.5101</v>
      </c>
      <c r="I23" s="66">
        <f t="shared" si="6"/>
        <v>21</v>
      </c>
      <c r="J23" s="65">
        <f>VLOOKUP($A23,'Return Data'!$B$7:$R$1700,13,0)</f>
        <v>2.6427</v>
      </c>
      <c r="K23" s="66">
        <f t="shared" si="7"/>
        <v>20</v>
      </c>
      <c r="L23" s="65">
        <f>VLOOKUP($A23,'Return Data'!$B$7:$R$1700,17,0)</f>
        <v>-9.7037999999999993</v>
      </c>
      <c r="M23" s="66">
        <f>RANK(L23,L$8:L$30,0)</f>
        <v>14</v>
      </c>
      <c r="N23" s="65">
        <f>VLOOKUP($A23,'Return Data'!$B$7:$R$1700,14,0)</f>
        <v>-3.2170000000000001</v>
      </c>
      <c r="O23" s="66">
        <f>RANK(N23,N$8:N$30,0)</f>
        <v>10</v>
      </c>
      <c r="P23" s="65">
        <f>VLOOKUP($A23,'Return Data'!$B$7:$R$1700,15,0)</f>
        <v>8.4896999999999991</v>
      </c>
      <c r="Q23" s="66">
        <f>RANK(P23,P$8:P$30,0)</f>
        <v>5</v>
      </c>
      <c r="R23" s="65">
        <f>VLOOKUP($A23,'Return Data'!$B$7:$R$1700,16,0)</f>
        <v>13.3788</v>
      </c>
      <c r="S23" s="67">
        <f t="shared" si="4"/>
        <v>11</v>
      </c>
    </row>
    <row r="24" spans="1:19" x14ac:dyDescent="0.3">
      <c r="A24" s="63" t="s">
        <v>1572</v>
      </c>
      <c r="B24" s="64">
        <f>VLOOKUP($A24,'Return Data'!$B$7:$R$1700,3,0)</f>
        <v>44071</v>
      </c>
      <c r="C24" s="65">
        <f>VLOOKUP($A24,'Return Data'!$B$7:$R$1700,4,0)</f>
        <v>42.539299999999997</v>
      </c>
      <c r="D24" s="65">
        <f>VLOOKUP($A24,'Return Data'!$B$7:$R$1700,10,0)</f>
        <v>40.890799999999999</v>
      </c>
      <c r="E24" s="66">
        <f t="shared" si="0"/>
        <v>4</v>
      </c>
      <c r="F24" s="65">
        <f>VLOOKUP($A24,'Return Data'!$B$7:$R$1700,11,0)</f>
        <v>9.2460000000000004</v>
      </c>
      <c r="G24" s="66">
        <f t="shared" si="5"/>
        <v>5</v>
      </c>
      <c r="H24" s="65">
        <f>VLOOKUP($A24,'Return Data'!$B$7:$R$1700,12,0)</f>
        <v>10.9132</v>
      </c>
      <c r="I24" s="66">
        <f t="shared" si="6"/>
        <v>9</v>
      </c>
      <c r="J24" s="65">
        <f>VLOOKUP($A24,'Return Data'!$B$7:$R$1700,13,0)</f>
        <v>21.342199999999998</v>
      </c>
      <c r="K24" s="66">
        <f t="shared" si="7"/>
        <v>10</v>
      </c>
      <c r="L24" s="65">
        <f>VLOOKUP($A24,'Return Data'!$B$7:$R$1700,17,0)</f>
        <v>-1.8293999999999999</v>
      </c>
      <c r="M24" s="66">
        <f>RANK(L24,L$8:L$30,0)</f>
        <v>8</v>
      </c>
      <c r="N24" s="65">
        <f>VLOOKUP($A24,'Return Data'!$B$7:$R$1700,14,0)</f>
        <v>3.3904000000000001</v>
      </c>
      <c r="O24" s="66">
        <f>RANK(N24,N$8:N$30,0)</f>
        <v>4</v>
      </c>
      <c r="P24" s="65">
        <f>VLOOKUP($A24,'Return Data'!$B$7:$R$1700,15,0)</f>
        <v>11.5296</v>
      </c>
      <c r="Q24" s="66">
        <f>RANK(P24,P$8:P$30,0)</f>
        <v>3</v>
      </c>
      <c r="R24" s="65">
        <f>VLOOKUP($A24,'Return Data'!$B$7:$R$1700,16,0)</f>
        <v>15.652699999999999</v>
      </c>
      <c r="S24" s="67">
        <f t="shared" si="4"/>
        <v>5</v>
      </c>
    </row>
    <row r="25" spans="1:19" x14ac:dyDescent="0.3">
      <c r="A25" s="63" t="s">
        <v>1575</v>
      </c>
      <c r="B25" s="64">
        <f>VLOOKUP($A25,'Return Data'!$B$7:$R$1700,3,0)</f>
        <v>44071</v>
      </c>
      <c r="C25" s="65">
        <f>VLOOKUP($A25,'Return Data'!$B$7:$R$1700,4,0)</f>
        <v>11.94</v>
      </c>
      <c r="D25" s="65">
        <f>VLOOKUP($A25,'Return Data'!$B$7:$R$1700,10,0)</f>
        <v>36.769799999999996</v>
      </c>
      <c r="E25" s="66">
        <f t="shared" si="0"/>
        <v>13</v>
      </c>
      <c r="F25" s="65">
        <f>VLOOKUP($A25,'Return Data'!$B$7:$R$1700,11,0)</f>
        <v>10.2493</v>
      </c>
      <c r="G25" s="66">
        <f t="shared" si="5"/>
        <v>4</v>
      </c>
      <c r="H25" s="65">
        <f>VLOOKUP($A25,'Return Data'!$B$7:$R$1700,12,0)</f>
        <v>16.374300000000002</v>
      </c>
      <c r="I25" s="66">
        <f t="shared" si="6"/>
        <v>4</v>
      </c>
      <c r="J25" s="65">
        <f>VLOOKUP($A25,'Return Data'!$B$7:$R$1700,13,0)</f>
        <v>28.941700000000001</v>
      </c>
      <c r="K25" s="66">
        <f t="shared" si="7"/>
        <v>4</v>
      </c>
      <c r="L25" s="65"/>
      <c r="M25" s="66"/>
      <c r="N25" s="65"/>
      <c r="O25" s="66"/>
      <c r="P25" s="65"/>
      <c r="Q25" s="66"/>
      <c r="R25" s="65">
        <f>VLOOKUP($A25,'Return Data'!$B$7:$R$1700,16,0)</f>
        <v>14.662599999999999</v>
      </c>
      <c r="S25" s="67">
        <f t="shared" si="4"/>
        <v>7</v>
      </c>
    </row>
    <row r="26" spans="1:19" x14ac:dyDescent="0.3">
      <c r="A26" s="63" t="s">
        <v>1576</v>
      </c>
      <c r="B26" s="64">
        <f>VLOOKUP($A26,'Return Data'!$B$7:$R$1700,3,0)</f>
        <v>44071</v>
      </c>
      <c r="C26" s="65">
        <f>VLOOKUP($A26,'Return Data'!$B$7:$R$1700,4,0)</f>
        <v>64.252102542151604</v>
      </c>
      <c r="D26" s="65">
        <f>VLOOKUP($A26,'Return Data'!$B$7:$R$1700,10,0)</f>
        <v>63.429400000000001</v>
      </c>
      <c r="E26" s="66">
        <f t="shared" si="0"/>
        <v>1</v>
      </c>
      <c r="F26" s="65">
        <f>VLOOKUP($A26,'Return Data'!$B$7:$R$1700,11,0)</f>
        <v>38.391800000000003</v>
      </c>
      <c r="G26" s="66">
        <f t="shared" si="5"/>
        <v>1</v>
      </c>
      <c r="H26" s="65">
        <f>VLOOKUP($A26,'Return Data'!$B$7:$R$1700,12,0)</f>
        <v>40.4544</v>
      </c>
      <c r="I26" s="66">
        <f t="shared" si="6"/>
        <v>1</v>
      </c>
      <c r="J26" s="65">
        <f>VLOOKUP($A26,'Return Data'!$B$7:$R$1700,13,0)</f>
        <v>53.247500000000002</v>
      </c>
      <c r="K26" s="66">
        <f t="shared" si="7"/>
        <v>1</v>
      </c>
      <c r="L26" s="65">
        <f>VLOOKUP($A26,'Return Data'!$B$7:$R$1700,17,0)</f>
        <v>4.9432</v>
      </c>
      <c r="M26" s="66">
        <f>RANK(L26,L$8:L$30,0)</f>
        <v>2</v>
      </c>
      <c r="N26" s="65">
        <f>VLOOKUP($A26,'Return Data'!$B$7:$R$1700,14,0)</f>
        <v>4.1942000000000004</v>
      </c>
      <c r="O26" s="66">
        <f>RANK(N26,N$8:N$30,0)</f>
        <v>3</v>
      </c>
      <c r="P26" s="65">
        <f>VLOOKUP($A26,'Return Data'!$B$7:$R$1700,15,0)</f>
        <v>5.8251999999999997</v>
      </c>
      <c r="Q26" s="66">
        <f>RANK(P26,P$8:P$30,0)</f>
        <v>8</v>
      </c>
      <c r="R26" s="65">
        <f>VLOOKUP($A26,'Return Data'!$B$7:$R$1700,16,0)</f>
        <v>8.1006</v>
      </c>
      <c r="S26" s="67">
        <f t="shared" si="4"/>
        <v>17</v>
      </c>
    </row>
    <row r="27" spans="1:19" x14ac:dyDescent="0.3">
      <c r="A27" s="63" t="s">
        <v>1579</v>
      </c>
      <c r="B27" s="64">
        <f>VLOOKUP($A27,'Return Data'!$B$7:$R$1700,3,0)</f>
        <v>44071</v>
      </c>
      <c r="C27" s="65">
        <f>VLOOKUP($A27,'Return Data'!$B$7:$R$1700,4,0)</f>
        <v>59.664999999999999</v>
      </c>
      <c r="D27" s="65">
        <f>VLOOKUP($A27,'Return Data'!$B$7:$R$1700,10,0)</f>
        <v>37.520400000000002</v>
      </c>
      <c r="E27" s="66">
        <f t="shared" si="0"/>
        <v>12</v>
      </c>
      <c r="F27" s="65">
        <f>VLOOKUP($A27,'Return Data'!$B$7:$R$1700,11,0)</f>
        <v>8.7175999999999991</v>
      </c>
      <c r="G27" s="66">
        <f t="shared" si="5"/>
        <v>6</v>
      </c>
      <c r="H27" s="65">
        <f>VLOOKUP($A27,'Return Data'!$B$7:$R$1700,12,0)</f>
        <v>11.5738</v>
      </c>
      <c r="I27" s="66">
        <f t="shared" si="6"/>
        <v>8</v>
      </c>
      <c r="J27" s="65">
        <f>VLOOKUP($A27,'Return Data'!$B$7:$R$1700,13,0)</f>
        <v>22.3368</v>
      </c>
      <c r="K27" s="66">
        <f t="shared" si="7"/>
        <v>8</v>
      </c>
      <c r="L27" s="65">
        <f>VLOOKUP($A27,'Return Data'!$B$7:$R$1700,17,0)</f>
        <v>3.2275</v>
      </c>
      <c r="M27" s="66">
        <f>RANK(L27,L$8:L$30,0)</f>
        <v>3</v>
      </c>
      <c r="N27" s="65">
        <f>VLOOKUP($A27,'Return Data'!$B$7:$R$1700,14,0)</f>
        <v>8.9190000000000005</v>
      </c>
      <c r="O27" s="66">
        <f>RANK(N27,N$8:N$30,0)</f>
        <v>2</v>
      </c>
      <c r="P27" s="65">
        <f>VLOOKUP($A27,'Return Data'!$B$7:$R$1700,15,0)</f>
        <v>13.771699999999999</v>
      </c>
      <c r="Q27" s="66">
        <f>RANK(P27,P$8:P$30,0)</f>
        <v>1</v>
      </c>
      <c r="R27" s="65">
        <f>VLOOKUP($A27,'Return Data'!$B$7:$R$1700,16,0)</f>
        <v>17.673400000000001</v>
      </c>
      <c r="S27" s="67">
        <f t="shared" si="4"/>
        <v>4</v>
      </c>
    </row>
    <row r="28" spans="1:19" x14ac:dyDescent="0.3">
      <c r="A28" s="63" t="s">
        <v>1580</v>
      </c>
      <c r="B28" s="64">
        <f>VLOOKUP($A28,'Return Data'!$B$7:$R$1700,3,0)</f>
        <v>44071</v>
      </c>
      <c r="C28" s="65">
        <f>VLOOKUP($A28,'Return Data'!$B$7:$R$1700,4,0)</f>
        <v>78.085400000000007</v>
      </c>
      <c r="D28" s="65">
        <f>VLOOKUP($A28,'Return Data'!$B$7:$R$1700,10,0)</f>
        <v>39.514899999999997</v>
      </c>
      <c r="E28" s="66">
        <f t="shared" si="0"/>
        <v>9</v>
      </c>
      <c r="F28" s="65">
        <f>VLOOKUP($A28,'Return Data'!$B$7:$R$1700,11,0)</f>
        <v>-1.2853000000000001</v>
      </c>
      <c r="G28" s="66">
        <f t="shared" si="5"/>
        <v>20</v>
      </c>
      <c r="H28" s="65">
        <f>VLOOKUP($A28,'Return Data'!$B$7:$R$1700,12,0)</f>
        <v>3.3828999999999998</v>
      </c>
      <c r="I28" s="66">
        <f t="shared" si="6"/>
        <v>16</v>
      </c>
      <c r="J28" s="65">
        <f>VLOOKUP($A28,'Return Data'!$B$7:$R$1700,13,0)</f>
        <v>11.5648</v>
      </c>
      <c r="K28" s="66">
        <f t="shared" si="7"/>
        <v>15</v>
      </c>
      <c r="L28" s="65">
        <f>VLOOKUP($A28,'Return Data'!$B$7:$R$1700,17,0)</f>
        <v>-6.5191999999999997</v>
      </c>
      <c r="M28" s="66">
        <f>RANK(L28,L$8:L$30,0)</f>
        <v>10</v>
      </c>
      <c r="N28" s="65">
        <f>VLOOKUP($A28,'Return Data'!$B$7:$R$1700,14,0)</f>
        <v>-6.1559999999999997</v>
      </c>
      <c r="O28" s="66">
        <f>RANK(N28,N$8:N$30,0)</f>
        <v>14</v>
      </c>
      <c r="P28" s="65">
        <f>VLOOKUP($A28,'Return Data'!$B$7:$R$1700,15,0)</f>
        <v>2.6844999999999999</v>
      </c>
      <c r="Q28" s="66">
        <f>RANK(P28,P$8:P$30,0)</f>
        <v>14</v>
      </c>
      <c r="R28" s="65">
        <f>VLOOKUP($A28,'Return Data'!$B$7:$R$1700,16,0)</f>
        <v>14.1374</v>
      </c>
      <c r="S28" s="67">
        <f t="shared" si="4"/>
        <v>10</v>
      </c>
    </row>
    <row r="29" spans="1:19" x14ac:dyDescent="0.3">
      <c r="A29" s="63" t="s">
        <v>1583</v>
      </c>
      <c r="B29" s="64">
        <f>VLOOKUP($A29,'Return Data'!$B$7:$R$1700,3,0)</f>
        <v>44071</v>
      </c>
      <c r="C29" s="65">
        <f>VLOOKUP($A29,'Return Data'!$B$7:$R$1700,4,0)</f>
        <v>11.1806</v>
      </c>
      <c r="D29" s="65">
        <f>VLOOKUP($A29,'Return Data'!$B$7:$R$1700,10,0)</f>
        <v>34.8279</v>
      </c>
      <c r="E29" s="66">
        <f t="shared" si="0"/>
        <v>19</v>
      </c>
      <c r="F29" s="65">
        <f>VLOOKUP($A29,'Return Data'!$B$7:$R$1700,11,0)</f>
        <v>6.2522000000000002</v>
      </c>
      <c r="G29" s="66">
        <f t="shared" si="5"/>
        <v>10</v>
      </c>
      <c r="H29" s="65">
        <f>VLOOKUP($A29,'Return Data'!$B$7:$R$1700,12,0)</f>
        <v>5.7567000000000004</v>
      </c>
      <c r="I29" s="66">
        <f t="shared" si="6"/>
        <v>14</v>
      </c>
      <c r="J29" s="65">
        <f>VLOOKUP($A29,'Return Data'!$B$7:$R$1700,13,0)</f>
        <v>15.9549</v>
      </c>
      <c r="K29" s="66">
        <f t="shared" si="7"/>
        <v>12</v>
      </c>
      <c r="L29" s="65"/>
      <c r="M29" s="66"/>
      <c r="N29" s="65"/>
      <c r="O29" s="66"/>
      <c r="P29" s="65"/>
      <c r="Q29" s="66"/>
      <c r="R29" s="65">
        <f>VLOOKUP($A29,'Return Data'!$B$7:$R$1700,16,0)</f>
        <v>6.4161000000000001</v>
      </c>
      <c r="S29" s="67">
        <f t="shared" si="4"/>
        <v>21</v>
      </c>
    </row>
    <row r="30" spans="1:19" x14ac:dyDescent="0.3">
      <c r="A30" s="63" t="s">
        <v>1585</v>
      </c>
      <c r="B30" s="64">
        <f>VLOOKUP($A30,'Return Data'!$B$7:$R$1700,3,0)</f>
        <v>44071</v>
      </c>
      <c r="C30" s="65">
        <f>VLOOKUP($A30,'Return Data'!$B$7:$R$1700,4,0)</f>
        <v>15.77</v>
      </c>
      <c r="D30" s="65">
        <f>VLOOKUP($A30,'Return Data'!$B$7:$R$1700,10,0)</f>
        <v>36.300800000000002</v>
      </c>
      <c r="E30" s="66">
        <f t="shared" si="0"/>
        <v>15</v>
      </c>
      <c r="F30" s="65">
        <f>VLOOKUP($A30,'Return Data'!$B$7:$R$1700,11,0)</f>
        <v>6.6981999999999999</v>
      </c>
      <c r="G30" s="66">
        <f t="shared" si="5"/>
        <v>9</v>
      </c>
      <c r="H30" s="65">
        <f>VLOOKUP($A30,'Return Data'!$B$7:$R$1700,12,0)</f>
        <v>13.698600000000001</v>
      </c>
      <c r="I30" s="66">
        <f t="shared" si="6"/>
        <v>7</v>
      </c>
      <c r="J30" s="65">
        <f>VLOOKUP($A30,'Return Data'!$B$7:$R$1700,13,0)</f>
        <v>28.7347</v>
      </c>
      <c r="K30" s="66">
        <f t="shared" si="7"/>
        <v>5</v>
      </c>
      <c r="L30" s="65">
        <f>VLOOKUP($A30,'Return Data'!$B$7:$R$1700,17,0)</f>
        <v>0.99619999999999997</v>
      </c>
      <c r="M30" s="66">
        <f>RANK(L30,L$8:L$30,0)</f>
        <v>5</v>
      </c>
      <c r="N30" s="65">
        <f>VLOOKUP($A30,'Return Data'!$B$7:$R$1700,14,0)</f>
        <v>2.2057000000000002</v>
      </c>
      <c r="O30" s="66">
        <f>RANK(N30,N$8:N$30,0)</f>
        <v>6</v>
      </c>
      <c r="P30" s="65">
        <f>VLOOKUP($A30,'Return Data'!$B$7:$R$1700,15,0)</f>
        <v>5.4348000000000001</v>
      </c>
      <c r="Q30" s="66">
        <f>RANK(P30,P$8:P$30,0)</f>
        <v>10</v>
      </c>
      <c r="R30" s="65">
        <f>VLOOKUP($A30,'Return Data'!$B$7:$R$1700,16,0)</f>
        <v>7.5960000000000001</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38.400178260869566</v>
      </c>
      <c r="E32" s="74"/>
      <c r="F32" s="75">
        <f>AVERAGE(F8:F30)</f>
        <v>6.3044333333333338</v>
      </c>
      <c r="G32" s="74"/>
      <c r="H32" s="75">
        <f>AVERAGE(H8:H30)</f>
        <v>10.454642857142858</v>
      </c>
      <c r="I32" s="74"/>
      <c r="J32" s="75">
        <f>AVERAGE(J8:J30)</f>
        <v>19.19070952380952</v>
      </c>
      <c r="K32" s="74"/>
      <c r="L32" s="75">
        <f>AVERAGE(L8:L30)</f>
        <v>-2.6170999999999998</v>
      </c>
      <c r="M32" s="74"/>
      <c r="N32" s="75">
        <f>AVERAGE(N8:N30)</f>
        <v>0.4234</v>
      </c>
      <c r="O32" s="74"/>
      <c r="P32" s="75">
        <f>AVERAGE(P8:P30)</f>
        <v>7.3765571428571421</v>
      </c>
      <c r="Q32" s="74"/>
      <c r="R32" s="75">
        <f>AVERAGE(R8:R30)</f>
        <v>11.614352173913048</v>
      </c>
      <c r="S32" s="76"/>
    </row>
    <row r="33" spans="1:19" x14ac:dyDescent="0.3">
      <c r="A33" s="73" t="s">
        <v>28</v>
      </c>
      <c r="B33" s="74"/>
      <c r="C33" s="74"/>
      <c r="D33" s="75">
        <f>MIN(D8:D30)</f>
        <v>30.311299999999999</v>
      </c>
      <c r="E33" s="74"/>
      <c r="F33" s="75">
        <f>MIN(F8:F30)</f>
        <v>-2.0474000000000001</v>
      </c>
      <c r="G33" s="74"/>
      <c r="H33" s="75">
        <f>MIN(H8:H30)</f>
        <v>-2.5101</v>
      </c>
      <c r="I33" s="74"/>
      <c r="J33" s="75">
        <f>MIN(J8:J30)</f>
        <v>2.5385</v>
      </c>
      <c r="K33" s="74"/>
      <c r="L33" s="75">
        <f>MIN(L8:L30)</f>
        <v>-11.5191</v>
      </c>
      <c r="M33" s="74"/>
      <c r="N33" s="75">
        <f>MIN(N8:N30)</f>
        <v>-6.7076000000000002</v>
      </c>
      <c r="O33" s="74"/>
      <c r="P33" s="75">
        <f>MIN(P8:P30)</f>
        <v>2.6844999999999999</v>
      </c>
      <c r="Q33" s="74"/>
      <c r="R33" s="75">
        <f>MIN(R8:R30)</f>
        <v>-2.9140000000000001</v>
      </c>
      <c r="S33" s="76"/>
    </row>
    <row r="34" spans="1:19" ht="15" thickBot="1" x14ac:dyDescent="0.35">
      <c r="A34" s="77" t="s">
        <v>29</v>
      </c>
      <c r="B34" s="78"/>
      <c r="C34" s="78"/>
      <c r="D34" s="79">
        <f>MAX(D8:D30)</f>
        <v>63.429400000000001</v>
      </c>
      <c r="E34" s="78"/>
      <c r="F34" s="79">
        <f>MAX(F8:F30)</f>
        <v>38.391800000000003</v>
      </c>
      <c r="G34" s="78"/>
      <c r="H34" s="79">
        <f>MAX(H8:H30)</f>
        <v>40.4544</v>
      </c>
      <c r="I34" s="78"/>
      <c r="J34" s="79">
        <f>MAX(J8:J30)</f>
        <v>53.247500000000002</v>
      </c>
      <c r="K34" s="78"/>
      <c r="L34" s="79">
        <f>MAX(L8:L30)</f>
        <v>9.1183999999999994</v>
      </c>
      <c r="M34" s="78"/>
      <c r="N34" s="79">
        <f>MAX(N8:N30)</f>
        <v>9.7751000000000001</v>
      </c>
      <c r="O34" s="78"/>
      <c r="P34" s="79">
        <f>MAX(P8:P30)</f>
        <v>13.771699999999999</v>
      </c>
      <c r="Q34" s="78"/>
      <c r="R34" s="79">
        <f>MAX(R8:R30)</f>
        <v>23.7</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44071</v>
      </c>
      <c r="C8" s="65">
        <f>VLOOKUP($A8,'Return Data'!$B$7:$R$1700,4,0)</f>
        <v>50.106400000000001</v>
      </c>
      <c r="D8" s="65">
        <f>VLOOKUP($A8,'Return Data'!$B$7:$R$1700,10,0)</f>
        <v>30.477599999999999</v>
      </c>
      <c r="E8" s="66">
        <f>RANK(D8,D$8:D$23,0)</f>
        <v>2</v>
      </c>
      <c r="F8" s="65">
        <f>VLOOKUP($A8,'Return Data'!$B$7:$R$1700,11,0)</f>
        <v>9.9649000000000001</v>
      </c>
      <c r="G8" s="66">
        <f>RANK(F8,F$8:F$23,0)</f>
        <v>3</v>
      </c>
      <c r="H8" s="65">
        <f>VLOOKUP($A8,'Return Data'!$B$7:$R$1700,12,0)</f>
        <v>-0.50180000000000002</v>
      </c>
      <c r="I8" s="66">
        <f>RANK(H8,H$8:H$23,0)</f>
        <v>5</v>
      </c>
      <c r="J8" s="65">
        <f>VLOOKUP($A8,'Return Data'!$B$7:$R$1700,13,0)</f>
        <v>5.4958</v>
      </c>
      <c r="K8" s="66">
        <f>RANK(J8,J$8:J$23,0)</f>
        <v>11</v>
      </c>
      <c r="L8" s="65">
        <f>VLOOKUP($A8,'Return Data'!$B$7:$R$1700,17,0)</f>
        <v>-9.7085000000000008</v>
      </c>
      <c r="M8" s="66">
        <f>RANK(L8,L$8:L$23,0)</f>
        <v>12</v>
      </c>
      <c r="N8" s="65">
        <f>VLOOKUP($A8,'Return Data'!$B$7:$R$1700,14,0)</f>
        <v>-5.6334999999999997</v>
      </c>
      <c r="O8" s="66">
        <f>RANK(N8,N$8:N$23,0)</f>
        <v>12</v>
      </c>
      <c r="P8" s="65">
        <f>VLOOKUP($A8,'Return Data'!$B$7:$R$1700,15,0)</f>
        <v>5.2016</v>
      </c>
      <c r="Q8" s="66">
        <f>RANK(P8,P$8:P$23,0)</f>
        <v>10</v>
      </c>
      <c r="R8" s="65">
        <f>VLOOKUP($A8,'Return Data'!$B$7:$R$1700,16,0)</f>
        <v>13.941000000000001</v>
      </c>
      <c r="S8" s="67">
        <f>RANK(R8,R$8:R$23,0)</f>
        <v>4</v>
      </c>
    </row>
    <row r="9" spans="1:19" s="68" customFormat="1" x14ac:dyDescent="0.3">
      <c r="A9" s="63" t="s">
        <v>12</v>
      </c>
      <c r="B9" s="64">
        <f>VLOOKUP($A9,'Return Data'!$B$7:$R$1700,3,0)</f>
        <v>44071</v>
      </c>
      <c r="C9" s="65">
        <f>VLOOKUP($A9,'Return Data'!$B$7:$R$1700,4,0)</f>
        <v>292.03800000000001</v>
      </c>
      <c r="D9" s="65">
        <f>VLOOKUP($A9,'Return Data'!$B$7:$R$1700,10,0)</f>
        <v>25.417899999999999</v>
      </c>
      <c r="E9" s="66">
        <f t="shared" ref="E9:E23" si="0">RANK(D9,D$8:D$23,0)</f>
        <v>6</v>
      </c>
      <c r="F9" s="65">
        <f>VLOOKUP($A9,'Return Data'!$B$7:$R$1700,11,0)</f>
        <v>3.2254</v>
      </c>
      <c r="G9" s="66">
        <f t="shared" ref="G9:I9" si="1">RANK(F9,F$8:F$23,0)</f>
        <v>11</v>
      </c>
      <c r="H9" s="65">
        <f>VLOOKUP($A9,'Return Data'!$B$7:$R$1700,12,0)</f>
        <v>-4.3507999999999996</v>
      </c>
      <c r="I9" s="66">
        <f t="shared" si="1"/>
        <v>13</v>
      </c>
      <c r="J9" s="65">
        <f>VLOOKUP($A9,'Return Data'!$B$7:$R$1700,13,0)</f>
        <v>3.5082</v>
      </c>
      <c r="K9" s="66">
        <f t="shared" ref="K9" si="2">RANK(J9,J$8:J$23,0)</f>
        <v>14</v>
      </c>
      <c r="L9" s="65">
        <f>VLOOKUP($A9,'Return Data'!$B$7:$R$1700,17,0)</f>
        <v>-4.9071999999999996</v>
      </c>
      <c r="M9" s="66">
        <f t="shared" ref="M9" si="3">RANK(L9,L$8:L$23,0)</f>
        <v>9</v>
      </c>
      <c r="N9" s="65">
        <f>VLOOKUP($A9,'Return Data'!$B$7:$R$1700,14,0)</f>
        <v>2.1698</v>
      </c>
      <c r="O9" s="66">
        <f>RANK(N9,N$8:N$23,0)</f>
        <v>5</v>
      </c>
      <c r="P9" s="65">
        <f>VLOOKUP($A9,'Return Data'!$B$7:$R$1700,15,0)</f>
        <v>7.9443999999999999</v>
      </c>
      <c r="Q9" s="66">
        <f t="shared" ref="Q9:S23" si="4">RANK(P9,P$8:P$23,0)</f>
        <v>4</v>
      </c>
      <c r="R9" s="65">
        <f>VLOOKUP($A9,'Return Data'!$B$7:$R$1700,16,0)</f>
        <v>12.706</v>
      </c>
      <c r="S9" s="67">
        <f t="shared" si="4"/>
        <v>5</v>
      </c>
    </row>
    <row r="10" spans="1:19" s="68" customFormat="1" x14ac:dyDescent="0.3">
      <c r="A10" s="63" t="s">
        <v>13</v>
      </c>
      <c r="B10" s="64">
        <f>VLOOKUP($A10,'Return Data'!$B$7:$R$1700,3,0)</f>
        <v>44071</v>
      </c>
      <c r="C10" s="65">
        <f>VLOOKUP($A10,'Return Data'!$B$7:$R$1700,4,0)</f>
        <v>162.74</v>
      </c>
      <c r="D10" s="65">
        <f>VLOOKUP($A10,'Return Data'!$B$7:$R$1700,10,0)</f>
        <v>21.5748</v>
      </c>
      <c r="E10" s="66">
        <f t="shared" si="0"/>
        <v>13</v>
      </c>
      <c r="F10" s="65">
        <f>VLOOKUP($A10,'Return Data'!$B$7:$R$1700,11,0)</f>
        <v>16.726400000000002</v>
      </c>
      <c r="G10" s="66">
        <f t="shared" ref="G10:I10" si="5">RANK(F10,F$8:F$23,0)</f>
        <v>1</v>
      </c>
      <c r="H10" s="65">
        <f>VLOOKUP($A10,'Return Data'!$B$7:$R$1700,12,0)</f>
        <v>6.6657999999999999</v>
      </c>
      <c r="I10" s="66">
        <f t="shared" si="5"/>
        <v>1</v>
      </c>
      <c r="J10" s="65">
        <f>VLOOKUP($A10,'Return Data'!$B$7:$R$1700,13,0)</f>
        <v>13.2971</v>
      </c>
      <c r="K10" s="66">
        <f t="shared" ref="K10" si="6">RANK(J10,J$8:J$23,0)</f>
        <v>1</v>
      </c>
      <c r="L10" s="65">
        <f>VLOOKUP($A10,'Return Data'!$B$7:$R$1700,17,0)</f>
        <v>0.28660000000000002</v>
      </c>
      <c r="M10" s="66">
        <f t="shared" ref="M10" si="7">RANK(L10,L$8:L$23,0)</f>
        <v>2</v>
      </c>
      <c r="N10" s="65">
        <f>VLOOKUP($A10,'Return Data'!$B$7:$R$1700,14,0)</f>
        <v>4.5590000000000002</v>
      </c>
      <c r="O10" s="66">
        <f>RANK(N10,N$8:N$23,0)</f>
        <v>2</v>
      </c>
      <c r="P10" s="65">
        <f>VLOOKUP($A10,'Return Data'!$B$7:$R$1700,15,0)</f>
        <v>7.0292000000000003</v>
      </c>
      <c r="Q10" s="66">
        <f t="shared" si="4"/>
        <v>7</v>
      </c>
      <c r="R10" s="65">
        <f>VLOOKUP($A10,'Return Data'!$B$7:$R$1700,16,0)</f>
        <v>14.4071</v>
      </c>
      <c r="S10" s="67">
        <f t="shared" si="4"/>
        <v>3</v>
      </c>
    </row>
    <row r="11" spans="1:19" s="68" customFormat="1" x14ac:dyDescent="0.3">
      <c r="A11" s="63" t="s">
        <v>14</v>
      </c>
      <c r="B11" s="64">
        <f>VLOOKUP($A11,'Return Data'!$B$7:$R$1700,3,0)</f>
        <v>44071</v>
      </c>
      <c r="C11" s="65">
        <f>VLOOKUP($A11,'Return Data'!$B$7:$R$1700,4,0)</f>
        <v>10.5</v>
      </c>
      <c r="D11" s="65">
        <f>VLOOKUP($A11,'Return Data'!$B$7:$R$1700,10,0)</f>
        <v>21.809699999999999</v>
      </c>
      <c r="E11" s="66">
        <f t="shared" si="0"/>
        <v>12</v>
      </c>
      <c r="F11" s="65">
        <f>VLOOKUP($A11,'Return Data'!$B$7:$R$1700,11,0)</f>
        <v>1.8429</v>
      </c>
      <c r="G11" s="66">
        <f t="shared" ref="G11:I11" si="8">RANK(F11,F$8:F$23,0)</f>
        <v>12</v>
      </c>
      <c r="H11" s="65">
        <f>VLOOKUP($A11,'Return Data'!$B$7:$R$1700,12,0)</f>
        <v>-1.6854</v>
      </c>
      <c r="I11" s="66">
        <f t="shared" si="8"/>
        <v>8</v>
      </c>
      <c r="J11" s="65">
        <f>VLOOKUP($A11,'Return Data'!$B$7:$R$1700,13,0)</f>
        <v>4.6859000000000002</v>
      </c>
      <c r="K11" s="66">
        <f t="shared" ref="K11" si="9">RANK(J11,J$8:J$23,0)</f>
        <v>12</v>
      </c>
      <c r="L11" s="65"/>
      <c r="M11" s="66"/>
      <c r="N11" s="65"/>
      <c r="O11" s="66"/>
      <c r="P11" s="65"/>
      <c r="Q11" s="66"/>
      <c r="R11" s="65">
        <f>VLOOKUP($A11,'Return Data'!$B$7:$R$1700,16,0)</f>
        <v>2.4390999999999998</v>
      </c>
      <c r="S11" s="67">
        <f t="shared" si="4"/>
        <v>14</v>
      </c>
    </row>
    <row r="12" spans="1:19" s="68" customFormat="1" x14ac:dyDescent="0.3">
      <c r="A12" s="63" t="s">
        <v>15</v>
      </c>
      <c r="B12" s="64">
        <f>VLOOKUP($A12,'Return Data'!$B$7:$R$1700,3,0)</f>
        <v>44071</v>
      </c>
      <c r="C12" s="65">
        <f>VLOOKUP($A12,'Return Data'!$B$7:$R$1700,4,0)</f>
        <v>49.17</v>
      </c>
      <c r="D12" s="65">
        <f>VLOOKUP($A12,'Return Data'!$B$7:$R$1700,10,0)</f>
        <v>38.741500000000002</v>
      </c>
      <c r="E12" s="66">
        <f t="shared" si="0"/>
        <v>1</v>
      </c>
      <c r="F12" s="65">
        <f>VLOOKUP($A12,'Return Data'!$B$7:$R$1700,11,0)</f>
        <v>-0.16239999999999999</v>
      </c>
      <c r="G12" s="66">
        <f t="shared" ref="G12:I12" si="10">RANK(F12,F$8:F$23,0)</f>
        <v>15</v>
      </c>
      <c r="H12" s="65">
        <f>VLOOKUP($A12,'Return Data'!$B$7:$R$1700,12,0)</f>
        <v>-3.0177999999999998</v>
      </c>
      <c r="I12" s="66">
        <f t="shared" si="10"/>
        <v>11</v>
      </c>
      <c r="J12" s="65">
        <f>VLOOKUP($A12,'Return Data'!$B$7:$R$1700,13,0)</f>
        <v>4.2179000000000002</v>
      </c>
      <c r="K12" s="66">
        <f t="shared" ref="K12" si="11">RANK(J12,J$8:J$23,0)</f>
        <v>13</v>
      </c>
      <c r="L12" s="65">
        <f>VLOOKUP($A12,'Return Data'!$B$7:$R$1700,17,0)</f>
        <v>-7.9790999999999999</v>
      </c>
      <c r="M12" s="66">
        <f t="shared" ref="M12" si="12">RANK(L12,L$8:L$23,0)</f>
        <v>11</v>
      </c>
      <c r="N12" s="65">
        <f>VLOOKUP($A12,'Return Data'!$B$7:$R$1700,14,0)</f>
        <v>-2.8275000000000001</v>
      </c>
      <c r="O12" s="66">
        <f t="shared" ref="O12:O18" si="13">RANK(N12,N$8:N$23,0)</f>
        <v>10</v>
      </c>
      <c r="P12" s="65">
        <f>VLOOKUP($A12,'Return Data'!$B$7:$R$1700,15,0)</f>
        <v>6.2195999999999998</v>
      </c>
      <c r="Q12" s="66">
        <f t="shared" si="4"/>
        <v>9</v>
      </c>
      <c r="R12" s="65">
        <f>VLOOKUP($A12,'Return Data'!$B$7:$R$1700,16,0)</f>
        <v>11.1417</v>
      </c>
      <c r="S12" s="67">
        <f t="shared" si="4"/>
        <v>9</v>
      </c>
    </row>
    <row r="13" spans="1:19" s="68" customFormat="1" x14ac:dyDescent="0.3">
      <c r="A13" s="63" t="s">
        <v>16</v>
      </c>
      <c r="B13" s="64">
        <f>VLOOKUP($A13,'Return Data'!$B$7:$R$1700,3,0)</f>
        <v>44071</v>
      </c>
      <c r="C13" s="65">
        <f>VLOOKUP($A13,'Return Data'!$B$7:$R$1700,4,0)</f>
        <v>12.8058</v>
      </c>
      <c r="D13" s="65">
        <f>VLOOKUP($A13,'Return Data'!$B$7:$R$1700,10,0)</f>
        <v>23.1587</v>
      </c>
      <c r="E13" s="66">
        <f t="shared" si="0"/>
        <v>8</v>
      </c>
      <c r="F13" s="65">
        <f>VLOOKUP($A13,'Return Data'!$B$7:$R$1700,11,0)</f>
        <v>4.9819000000000004</v>
      </c>
      <c r="G13" s="66">
        <f t="shared" ref="G13:I13" si="14">RANK(F13,F$8:F$23,0)</f>
        <v>5</v>
      </c>
      <c r="H13" s="65">
        <f>VLOOKUP($A13,'Return Data'!$B$7:$R$1700,12,0)</f>
        <v>-3.9E-2</v>
      </c>
      <c r="I13" s="66">
        <f t="shared" si="14"/>
        <v>4</v>
      </c>
      <c r="J13" s="65">
        <f>VLOOKUP($A13,'Return Data'!$B$7:$R$1700,13,0)</f>
        <v>9.6489999999999991</v>
      </c>
      <c r="K13" s="66">
        <f t="shared" ref="K13" si="15">RANK(J13,J$8:J$23,0)</f>
        <v>4</v>
      </c>
      <c r="L13" s="65">
        <f>VLOOKUP($A13,'Return Data'!$B$7:$R$1700,17,0)</f>
        <v>-3.1488</v>
      </c>
      <c r="M13" s="66">
        <f t="shared" ref="M13" si="16">RANK(L13,L$8:L$23,0)</f>
        <v>7</v>
      </c>
      <c r="N13" s="65">
        <f>VLOOKUP($A13,'Return Data'!$B$7:$R$1700,14,0)</f>
        <v>-1.5742</v>
      </c>
      <c r="O13" s="66">
        <f t="shared" si="13"/>
        <v>9</v>
      </c>
      <c r="P13" s="65"/>
      <c r="Q13" s="66"/>
      <c r="R13" s="65">
        <f>VLOOKUP($A13,'Return Data'!$B$7:$R$1700,16,0)</f>
        <v>5.0934999999999997</v>
      </c>
      <c r="S13" s="67">
        <f t="shared" si="4"/>
        <v>13</v>
      </c>
    </row>
    <row r="14" spans="1:19" s="68" customFormat="1" x14ac:dyDescent="0.3">
      <c r="A14" s="63" t="s">
        <v>17</v>
      </c>
      <c r="B14" s="64">
        <f>VLOOKUP($A14,'Return Data'!$B$7:$R$1700,3,0)</f>
        <v>44071</v>
      </c>
      <c r="C14" s="65">
        <f>VLOOKUP($A14,'Return Data'!$B$7:$R$1700,4,0)</f>
        <v>34.106000000000002</v>
      </c>
      <c r="D14" s="65">
        <f>VLOOKUP($A14,'Return Data'!$B$7:$R$1700,10,0)</f>
        <v>22.116399999999999</v>
      </c>
      <c r="E14" s="66">
        <f t="shared" si="0"/>
        <v>11</v>
      </c>
      <c r="F14" s="65">
        <f>VLOOKUP($A14,'Return Data'!$B$7:$R$1700,11,0)</f>
        <v>-2.4748999999999999</v>
      </c>
      <c r="G14" s="66">
        <f t="shared" ref="G14:I14" si="17">RANK(F14,F$8:F$23,0)</f>
        <v>16</v>
      </c>
      <c r="H14" s="65">
        <f>VLOOKUP($A14,'Return Data'!$B$7:$R$1700,12,0)</f>
        <v>-5.5086000000000004</v>
      </c>
      <c r="I14" s="66">
        <f t="shared" si="17"/>
        <v>14</v>
      </c>
      <c r="J14" s="65">
        <f>VLOOKUP($A14,'Return Data'!$B$7:$R$1700,13,0)</f>
        <v>6.8936000000000002</v>
      </c>
      <c r="K14" s="66">
        <f t="shared" ref="K14" si="18">RANK(J14,J$8:J$23,0)</f>
        <v>9</v>
      </c>
      <c r="L14" s="65">
        <f>VLOOKUP($A14,'Return Data'!$B$7:$R$1700,17,0)</f>
        <v>-1.8936999999999999</v>
      </c>
      <c r="M14" s="66">
        <f t="shared" ref="M14" si="19">RANK(L14,L$8:L$23,0)</f>
        <v>4</v>
      </c>
      <c r="N14" s="65">
        <f>VLOOKUP($A14,'Return Data'!$B$7:$R$1700,14,0)</f>
        <v>0.69169999999999998</v>
      </c>
      <c r="O14" s="66">
        <f t="shared" si="13"/>
        <v>7</v>
      </c>
      <c r="P14" s="65">
        <f>VLOOKUP($A14,'Return Data'!$B$7:$R$1700,15,0)</f>
        <v>9.6628000000000007</v>
      </c>
      <c r="Q14" s="66">
        <f t="shared" si="4"/>
        <v>2</v>
      </c>
      <c r="R14" s="65">
        <f>VLOOKUP($A14,'Return Data'!$B$7:$R$1700,16,0)</f>
        <v>11.8279</v>
      </c>
      <c r="S14" s="67">
        <f t="shared" si="4"/>
        <v>7</v>
      </c>
    </row>
    <row r="15" spans="1:19" s="68" customFormat="1" x14ac:dyDescent="0.3">
      <c r="A15" s="63" t="s">
        <v>18</v>
      </c>
      <c r="B15" s="64">
        <f>VLOOKUP($A15,'Return Data'!$B$7:$R$1700,3,0)</f>
        <v>44071</v>
      </c>
      <c r="C15" s="65">
        <f>VLOOKUP($A15,'Return Data'!$B$7:$R$1700,4,0)</f>
        <v>37.905000000000001</v>
      </c>
      <c r="D15" s="65">
        <f>VLOOKUP($A15,'Return Data'!$B$7:$R$1700,10,0)</f>
        <v>26.997699999999998</v>
      </c>
      <c r="E15" s="66">
        <f t="shared" si="0"/>
        <v>5</v>
      </c>
      <c r="F15" s="65">
        <f>VLOOKUP($A15,'Return Data'!$B$7:$R$1700,11,0)</f>
        <v>3.6562000000000001</v>
      </c>
      <c r="G15" s="66">
        <f t="shared" ref="G15:I15" si="20">RANK(F15,F$8:F$23,0)</f>
        <v>8</v>
      </c>
      <c r="H15" s="65">
        <f>VLOOKUP($A15,'Return Data'!$B$7:$R$1700,12,0)</f>
        <v>-0.63700000000000001</v>
      </c>
      <c r="I15" s="66">
        <f t="shared" si="20"/>
        <v>6</v>
      </c>
      <c r="J15" s="65">
        <f>VLOOKUP($A15,'Return Data'!$B$7:$R$1700,13,0)</f>
        <v>7.4344000000000001</v>
      </c>
      <c r="K15" s="66">
        <f t="shared" ref="K15" si="21">RANK(J15,J$8:J$23,0)</f>
        <v>7</v>
      </c>
      <c r="L15" s="65">
        <f>VLOOKUP($A15,'Return Data'!$B$7:$R$1700,17,0)</f>
        <v>-2.1642999999999999</v>
      </c>
      <c r="M15" s="66">
        <f t="shared" ref="M15" si="22">RANK(L15,L$8:L$23,0)</f>
        <v>5</v>
      </c>
      <c r="N15" s="65">
        <f>VLOOKUP($A15,'Return Data'!$B$7:$R$1700,14,0)</f>
        <v>1.1248</v>
      </c>
      <c r="O15" s="66">
        <f t="shared" si="13"/>
        <v>6</v>
      </c>
      <c r="P15" s="65">
        <f>VLOOKUP($A15,'Return Data'!$B$7:$R$1700,15,0)</f>
        <v>8.5502000000000002</v>
      </c>
      <c r="Q15" s="66">
        <f t="shared" si="4"/>
        <v>3</v>
      </c>
      <c r="R15" s="65">
        <f>VLOOKUP($A15,'Return Data'!$B$7:$R$1700,16,0)</f>
        <v>15.852499999999999</v>
      </c>
      <c r="S15" s="67">
        <f t="shared" si="4"/>
        <v>1</v>
      </c>
    </row>
    <row r="16" spans="1:19" s="68" customFormat="1" x14ac:dyDescent="0.3">
      <c r="A16" s="63" t="s">
        <v>19</v>
      </c>
      <c r="B16" s="64">
        <f>VLOOKUP($A16,'Return Data'!$B$7:$R$1700,3,0)</f>
        <v>44071</v>
      </c>
      <c r="C16" s="65">
        <f>VLOOKUP($A16,'Return Data'!$B$7:$R$1700,4,0)</f>
        <v>78.379099999999994</v>
      </c>
      <c r="D16" s="65">
        <f>VLOOKUP($A16,'Return Data'!$B$7:$R$1700,10,0)</f>
        <v>28.1081</v>
      </c>
      <c r="E16" s="66">
        <f t="shared" si="0"/>
        <v>3</v>
      </c>
      <c r="F16" s="65">
        <f>VLOOKUP($A16,'Return Data'!$B$7:$R$1700,11,0)</f>
        <v>3.7858999999999998</v>
      </c>
      <c r="G16" s="66">
        <f t="shared" ref="G16:I16" si="23">RANK(F16,F$8:F$23,0)</f>
        <v>7</v>
      </c>
      <c r="H16" s="65">
        <f>VLOOKUP($A16,'Return Data'!$B$7:$R$1700,12,0)</f>
        <v>-0.68759999999999999</v>
      </c>
      <c r="I16" s="66">
        <f t="shared" si="23"/>
        <v>7</v>
      </c>
      <c r="J16" s="65">
        <f>VLOOKUP($A16,'Return Data'!$B$7:$R$1700,13,0)</f>
        <v>9.2263999999999999</v>
      </c>
      <c r="K16" s="66">
        <f t="shared" ref="K16" si="24">RANK(J16,J$8:J$23,0)</f>
        <v>5</v>
      </c>
      <c r="L16" s="65">
        <f>VLOOKUP($A16,'Return Data'!$B$7:$R$1700,17,0)</f>
        <v>-0.44350000000000001</v>
      </c>
      <c r="M16" s="66">
        <f t="shared" ref="M16" si="25">RANK(L16,L$8:L$23,0)</f>
        <v>3</v>
      </c>
      <c r="N16" s="65">
        <f>VLOOKUP($A16,'Return Data'!$B$7:$R$1700,14,0)</f>
        <v>4.5460000000000003</v>
      </c>
      <c r="O16" s="66">
        <f t="shared" si="13"/>
        <v>3</v>
      </c>
      <c r="P16" s="65">
        <f>VLOOKUP($A16,'Return Data'!$B$7:$R$1700,15,0)</f>
        <v>7.5651999999999999</v>
      </c>
      <c r="Q16" s="66">
        <f t="shared" si="4"/>
        <v>5</v>
      </c>
      <c r="R16" s="65">
        <f>VLOOKUP($A16,'Return Data'!$B$7:$R$1700,16,0)</f>
        <v>11.380100000000001</v>
      </c>
      <c r="S16" s="67">
        <f t="shared" si="4"/>
        <v>8</v>
      </c>
    </row>
    <row r="17" spans="1:19" s="68" customFormat="1" x14ac:dyDescent="0.3">
      <c r="A17" s="63" t="s">
        <v>20</v>
      </c>
      <c r="B17" s="64">
        <f>VLOOKUP($A17,'Return Data'!$B$7:$R$1700,3,0)</f>
        <v>44071</v>
      </c>
      <c r="C17" s="65">
        <f>VLOOKUP($A17,'Return Data'!$B$7:$R$1700,4,0)</f>
        <v>50.61</v>
      </c>
      <c r="D17" s="65">
        <f>VLOOKUP($A17,'Return Data'!$B$7:$R$1700,10,0)</f>
        <v>22.4238</v>
      </c>
      <c r="E17" s="66">
        <f t="shared" si="0"/>
        <v>10</v>
      </c>
      <c r="F17" s="65">
        <f>VLOOKUP($A17,'Return Data'!$B$7:$R$1700,11,0)</f>
        <v>3.9647000000000001</v>
      </c>
      <c r="G17" s="66">
        <f t="shared" ref="G17:I17" si="26">RANK(F17,F$8:F$23,0)</f>
        <v>6</v>
      </c>
      <c r="H17" s="65">
        <f>VLOOKUP($A17,'Return Data'!$B$7:$R$1700,12,0)</f>
        <v>-6.1212999999999997</v>
      </c>
      <c r="I17" s="66">
        <f t="shared" si="26"/>
        <v>15</v>
      </c>
      <c r="J17" s="65">
        <f>VLOOKUP($A17,'Return Data'!$B$7:$R$1700,13,0)</f>
        <v>-1.9376</v>
      </c>
      <c r="K17" s="66">
        <f t="shared" ref="K17" si="27">RANK(J17,J$8:J$23,0)</f>
        <v>16</v>
      </c>
      <c r="L17" s="65">
        <f>VLOOKUP($A17,'Return Data'!$B$7:$R$1700,17,0)</f>
        <v>-4.0857999999999999</v>
      </c>
      <c r="M17" s="66">
        <f t="shared" ref="M17" si="28">RANK(L17,L$8:L$23,0)</f>
        <v>8</v>
      </c>
      <c r="N17" s="65">
        <f>VLOOKUP($A17,'Return Data'!$B$7:$R$1700,14,0)</f>
        <v>3.2899999999999999E-2</v>
      </c>
      <c r="O17" s="66">
        <f t="shared" si="13"/>
        <v>8</v>
      </c>
      <c r="P17" s="65">
        <f>VLOOKUP($A17,'Return Data'!$B$7:$R$1700,15,0)</f>
        <v>6.6833</v>
      </c>
      <c r="Q17" s="66">
        <f t="shared" si="4"/>
        <v>8</v>
      </c>
      <c r="R17" s="65">
        <f>VLOOKUP($A17,'Return Data'!$B$7:$R$1700,16,0)</f>
        <v>11.8574</v>
      </c>
      <c r="S17" s="67">
        <f t="shared" si="4"/>
        <v>6</v>
      </c>
    </row>
    <row r="18" spans="1:19" s="68" customFormat="1" x14ac:dyDescent="0.3">
      <c r="A18" s="63" t="s">
        <v>21</v>
      </c>
      <c r="B18" s="64">
        <f>VLOOKUP($A18,'Return Data'!$B$7:$R$1700,3,0)</f>
        <v>44071</v>
      </c>
      <c r="C18" s="65">
        <f>VLOOKUP($A18,'Return Data'!$B$7:$R$1700,4,0)</f>
        <v>143.17930000000001</v>
      </c>
      <c r="D18" s="65">
        <f>VLOOKUP($A18,'Return Data'!$B$7:$R$1700,10,0)</f>
        <v>20.770099999999999</v>
      </c>
      <c r="E18" s="66">
        <f t="shared" si="0"/>
        <v>14</v>
      </c>
      <c r="F18" s="65">
        <f>VLOOKUP($A18,'Return Data'!$B$7:$R$1700,11,0)</f>
        <v>5.4123999999999999</v>
      </c>
      <c r="G18" s="66">
        <f t="shared" ref="G18:I18" si="29">RANK(F18,F$8:F$23,0)</f>
        <v>4</v>
      </c>
      <c r="H18" s="65">
        <f>VLOOKUP($A18,'Return Data'!$B$7:$R$1700,12,0)</f>
        <v>-2.7139000000000002</v>
      </c>
      <c r="I18" s="66">
        <f t="shared" si="29"/>
        <v>10</v>
      </c>
      <c r="J18" s="65">
        <f>VLOOKUP($A18,'Return Data'!$B$7:$R$1700,13,0)</f>
        <v>5.7545000000000002</v>
      </c>
      <c r="K18" s="66">
        <f t="shared" ref="K18" si="30">RANK(J18,J$8:J$23,0)</f>
        <v>10</v>
      </c>
      <c r="L18" s="65">
        <f>VLOOKUP($A18,'Return Data'!$B$7:$R$1700,17,0)</f>
        <v>-2.5586000000000002</v>
      </c>
      <c r="M18" s="66">
        <f t="shared" ref="M18" si="31">RANK(L18,L$8:L$23,0)</f>
        <v>6</v>
      </c>
      <c r="N18" s="65">
        <f>VLOOKUP($A18,'Return Data'!$B$7:$R$1700,14,0)</f>
        <v>2.4952999999999999</v>
      </c>
      <c r="O18" s="66">
        <f t="shared" si="13"/>
        <v>4</v>
      </c>
      <c r="P18" s="65">
        <f>VLOOKUP($A18,'Return Data'!$B$7:$R$1700,15,0)</f>
        <v>10.780200000000001</v>
      </c>
      <c r="Q18" s="66">
        <f t="shared" si="4"/>
        <v>1</v>
      </c>
      <c r="R18" s="65">
        <f>VLOOKUP($A18,'Return Data'!$B$7:$R$1700,16,0)</f>
        <v>14.504899999999999</v>
      </c>
      <c r="S18" s="67">
        <f t="shared" si="4"/>
        <v>2</v>
      </c>
    </row>
    <row r="19" spans="1:19" s="68" customFormat="1" x14ac:dyDescent="0.3">
      <c r="A19" s="63" t="s">
        <v>22</v>
      </c>
      <c r="B19" s="64">
        <f>VLOOKUP($A19,'Return Data'!$B$7:$R$1700,3,0)</f>
        <v>44071</v>
      </c>
      <c r="C19" s="65">
        <f>VLOOKUP($A19,'Return Data'!$B$7:$R$1700,4,0)</f>
        <v>10.305300000000001</v>
      </c>
      <c r="D19" s="65">
        <f>VLOOKUP($A19,'Return Data'!$B$7:$R$1700,10,0)</f>
        <v>20.5185</v>
      </c>
      <c r="E19" s="66">
        <f t="shared" si="0"/>
        <v>15</v>
      </c>
      <c r="F19" s="65">
        <f>VLOOKUP($A19,'Return Data'!$B$7:$R$1700,11,0)</f>
        <v>0.87409999999999999</v>
      </c>
      <c r="G19" s="66">
        <f t="shared" ref="G19:I19" si="32">RANK(F19,F$8:F$23,0)</f>
        <v>14</v>
      </c>
      <c r="H19" s="65">
        <f>VLOOKUP($A19,'Return Data'!$B$7:$R$1700,12,0)</f>
        <v>-3.9339</v>
      </c>
      <c r="I19" s="66">
        <f t="shared" si="32"/>
        <v>12</v>
      </c>
      <c r="J19" s="65">
        <f>VLOOKUP($A19,'Return Data'!$B$7:$R$1700,13,0)</f>
        <v>7.3434999999999997</v>
      </c>
      <c r="K19" s="66">
        <f t="shared" ref="K19" si="33">RANK(J19,J$8:J$23,0)</f>
        <v>8</v>
      </c>
      <c r="L19" s="65"/>
      <c r="M19" s="66"/>
      <c r="N19" s="65"/>
      <c r="O19" s="66"/>
      <c r="P19" s="65"/>
      <c r="Q19" s="66"/>
      <c r="R19" s="65">
        <f>VLOOKUP($A19,'Return Data'!$B$7:$R$1700,16,0)</f>
        <v>1.4227000000000001</v>
      </c>
      <c r="S19" s="67">
        <f t="shared" si="4"/>
        <v>15</v>
      </c>
    </row>
    <row r="20" spans="1:19" s="68" customFormat="1" x14ac:dyDescent="0.3">
      <c r="A20" s="63" t="s">
        <v>23</v>
      </c>
      <c r="B20" s="64">
        <f>VLOOKUP($A20,'Return Data'!$B$7:$R$1700,3,0)</f>
        <v>44071</v>
      </c>
      <c r="C20" s="65">
        <f>VLOOKUP($A20,'Return Data'!$B$7:$R$1700,4,0)</f>
        <v>10.104799999999999</v>
      </c>
      <c r="D20" s="65">
        <f>VLOOKUP($A20,'Return Data'!$B$7:$R$1700,10,0)</f>
        <v>20.2895</v>
      </c>
      <c r="E20" s="66">
        <f t="shared" si="0"/>
        <v>16</v>
      </c>
      <c r="F20" s="65">
        <f>VLOOKUP($A20,'Return Data'!$B$7:$R$1700,11,0)</f>
        <v>1.7910999999999999</v>
      </c>
      <c r="G20" s="66">
        <f t="shared" ref="G20:I20" si="34">RANK(F20,F$8:F$23,0)</f>
        <v>13</v>
      </c>
      <c r="H20" s="65">
        <f>VLOOKUP($A20,'Return Data'!$B$7:$R$1700,12,0)</f>
        <v>-2.4087000000000001</v>
      </c>
      <c r="I20" s="66">
        <f t="shared" si="34"/>
        <v>9</v>
      </c>
      <c r="J20" s="65">
        <f>VLOOKUP($A20,'Return Data'!$B$7:$R$1700,13,0)</f>
        <v>7.7706999999999997</v>
      </c>
      <c r="K20" s="66">
        <f t="shared" ref="K20" si="35">RANK(J20,J$8:J$23,0)</f>
        <v>6</v>
      </c>
      <c r="L20" s="65"/>
      <c r="M20" s="66"/>
      <c r="N20" s="65"/>
      <c r="O20" s="66"/>
      <c r="P20" s="65"/>
      <c r="Q20" s="66"/>
      <c r="R20" s="65">
        <f>VLOOKUP($A20,'Return Data'!$B$7:$R$1700,16,0)</f>
        <v>0.50460000000000005</v>
      </c>
      <c r="S20" s="67">
        <f t="shared" si="4"/>
        <v>16</v>
      </c>
    </row>
    <row r="21" spans="1:19" s="68" customFormat="1" x14ac:dyDescent="0.3">
      <c r="A21" s="63" t="s">
        <v>24</v>
      </c>
      <c r="B21" s="64">
        <f>VLOOKUP($A21,'Return Data'!$B$7:$R$1700,3,0)</f>
        <v>44071</v>
      </c>
      <c r="C21" s="65">
        <f>VLOOKUP($A21,'Return Data'!$B$7:$R$1700,4,0)</f>
        <v>239.53980000000001</v>
      </c>
      <c r="D21" s="65">
        <f>VLOOKUP($A21,'Return Data'!$B$7:$R$1700,10,0)</f>
        <v>27.673200000000001</v>
      </c>
      <c r="E21" s="66">
        <f t="shared" si="0"/>
        <v>4</v>
      </c>
      <c r="F21" s="65">
        <f>VLOOKUP($A21,'Return Data'!$B$7:$R$1700,11,0)</f>
        <v>3.3847</v>
      </c>
      <c r="G21" s="66">
        <f t="shared" ref="G21:I21" si="36">RANK(F21,F$8:F$23,0)</f>
        <v>10</v>
      </c>
      <c r="H21" s="65">
        <f>VLOOKUP($A21,'Return Data'!$B$7:$R$1700,12,0)</f>
        <v>-6.6349</v>
      </c>
      <c r="I21" s="66">
        <f t="shared" si="36"/>
        <v>16</v>
      </c>
      <c r="J21" s="65">
        <f>VLOOKUP($A21,'Return Data'!$B$7:$R$1700,13,0)</f>
        <v>2.6364000000000001</v>
      </c>
      <c r="K21" s="66">
        <f t="shared" ref="K21" si="37">RANK(J21,J$8:J$23,0)</f>
        <v>15</v>
      </c>
      <c r="L21" s="65">
        <f>VLOOKUP($A21,'Return Data'!$B$7:$R$1700,17,0)</f>
        <v>-7.9367000000000001</v>
      </c>
      <c r="M21" s="66">
        <f t="shared" ref="M21" si="38">RANK(L21,L$8:L$23,0)</f>
        <v>10</v>
      </c>
      <c r="N21" s="65">
        <f>VLOOKUP($A21,'Return Data'!$B$7:$R$1700,14,0)</f>
        <v>-3.0484</v>
      </c>
      <c r="O21" s="66">
        <f>RANK(N21,N$8:N$23,0)</f>
        <v>11</v>
      </c>
      <c r="P21" s="65">
        <f>VLOOKUP($A21,'Return Data'!$B$7:$R$1700,15,0)</f>
        <v>4.8036000000000003</v>
      </c>
      <c r="Q21" s="66">
        <f t="shared" si="4"/>
        <v>11</v>
      </c>
      <c r="R21" s="65">
        <f>VLOOKUP($A21,'Return Data'!$B$7:$R$1700,16,0)</f>
        <v>8.7566000000000006</v>
      </c>
      <c r="S21" s="67">
        <f t="shared" si="4"/>
        <v>11</v>
      </c>
    </row>
    <row r="22" spans="1:19" s="68" customFormat="1" x14ac:dyDescent="0.3">
      <c r="A22" s="63" t="s">
        <v>25</v>
      </c>
      <c r="B22" s="64">
        <f>VLOOKUP($A22,'Return Data'!$B$7:$R$1700,3,0)</f>
        <v>44071</v>
      </c>
      <c r="C22" s="65">
        <f>VLOOKUP($A22,'Return Data'!$B$7:$R$1700,4,0)</f>
        <v>11.12</v>
      </c>
      <c r="D22" s="65">
        <f>VLOOKUP($A22,'Return Data'!$B$7:$R$1700,10,0)</f>
        <v>24.803599999999999</v>
      </c>
      <c r="E22" s="66">
        <f t="shared" si="0"/>
        <v>7</v>
      </c>
      <c r="F22" s="65">
        <f>VLOOKUP($A22,'Return Data'!$B$7:$R$1700,11,0)</f>
        <v>10.8674</v>
      </c>
      <c r="G22" s="66">
        <f t="shared" ref="G22:I22" si="39">RANK(F22,F$8:F$23,0)</f>
        <v>2</v>
      </c>
      <c r="H22" s="65">
        <f>VLOOKUP($A22,'Return Data'!$B$7:$R$1700,12,0)</f>
        <v>2.0183</v>
      </c>
      <c r="I22" s="66">
        <f t="shared" si="39"/>
        <v>2</v>
      </c>
      <c r="J22" s="65">
        <f>VLOOKUP($A22,'Return Data'!$B$7:$R$1700,13,0)</f>
        <v>13.123100000000001</v>
      </c>
      <c r="K22" s="66">
        <f t="shared" ref="K22" si="40">RANK(J22,J$8:J$23,0)</f>
        <v>2</v>
      </c>
      <c r="L22" s="65"/>
      <c r="M22" s="66"/>
      <c r="N22" s="65"/>
      <c r="O22" s="66"/>
      <c r="P22" s="65"/>
      <c r="Q22" s="66"/>
      <c r="R22" s="65">
        <f>VLOOKUP($A22,'Return Data'!$B$7:$R$1700,16,0)</f>
        <v>6.3228999999999997</v>
      </c>
      <c r="S22" s="67">
        <f t="shared" si="4"/>
        <v>12</v>
      </c>
    </row>
    <row r="23" spans="1:19" s="68" customFormat="1" x14ac:dyDescent="0.3">
      <c r="A23" s="63" t="s">
        <v>26</v>
      </c>
      <c r="B23" s="64">
        <f>VLOOKUP($A23,'Return Data'!$B$7:$R$1700,3,0)</f>
        <v>44071</v>
      </c>
      <c r="C23" s="65">
        <f>VLOOKUP($A23,'Return Data'!$B$7:$R$1700,4,0)</f>
        <v>68.1631</v>
      </c>
      <c r="D23" s="65">
        <f>VLOOKUP($A23,'Return Data'!$B$7:$R$1700,10,0)</f>
        <v>23.097200000000001</v>
      </c>
      <c r="E23" s="66">
        <f t="shared" si="0"/>
        <v>9</v>
      </c>
      <c r="F23" s="65">
        <f>VLOOKUP($A23,'Return Data'!$B$7:$R$1700,11,0)</f>
        <v>3.5112999999999999</v>
      </c>
      <c r="G23" s="66">
        <f t="shared" ref="G23:I23" si="41">RANK(F23,F$8:F$23,0)</f>
        <v>9</v>
      </c>
      <c r="H23" s="65">
        <f>VLOOKUP($A23,'Return Data'!$B$7:$R$1700,12,0)</f>
        <v>1.3665</v>
      </c>
      <c r="I23" s="66">
        <f t="shared" si="41"/>
        <v>3</v>
      </c>
      <c r="J23" s="65">
        <f>VLOOKUP($A23,'Return Data'!$B$7:$R$1700,13,0)</f>
        <v>12.8644</v>
      </c>
      <c r="K23" s="66">
        <f t="shared" ref="K23" si="42">RANK(J23,J$8:J$23,0)</f>
        <v>3</v>
      </c>
      <c r="L23" s="65">
        <f>VLOOKUP($A23,'Return Data'!$B$7:$R$1700,17,0)</f>
        <v>1.0944</v>
      </c>
      <c r="M23" s="66">
        <f t="shared" ref="M23" si="43">RANK(L23,L$8:L$23,0)</f>
        <v>1</v>
      </c>
      <c r="N23" s="65">
        <f>VLOOKUP($A23,'Return Data'!$B$7:$R$1700,14,0)</f>
        <v>6.1288</v>
      </c>
      <c r="O23" s="66">
        <f>RANK(N23,N$8:N$23,0)</f>
        <v>1</v>
      </c>
      <c r="P23" s="65">
        <f>VLOOKUP($A23,'Return Data'!$B$7:$R$1700,15,0)</f>
        <v>7.4443999999999999</v>
      </c>
      <c r="Q23" s="66">
        <f t="shared" si="4"/>
        <v>6</v>
      </c>
      <c r="R23" s="65">
        <f>VLOOKUP($A23,'Return Data'!$B$7:$R$1700,16,0)</f>
        <v>10.218299999999999</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24.873643750000003</v>
      </c>
      <c r="E25" s="74"/>
      <c r="F25" s="75">
        <f>AVERAGE(F8:F23)</f>
        <v>4.4595000000000002</v>
      </c>
      <c r="G25" s="74"/>
      <c r="H25" s="75">
        <f>AVERAGE(H8:H23)</f>
        <v>-1.7618812500000001</v>
      </c>
      <c r="I25" s="74"/>
      <c r="J25" s="75">
        <f>AVERAGE(J8:J23)</f>
        <v>6.9977062500000011</v>
      </c>
      <c r="K25" s="74"/>
      <c r="L25" s="75">
        <f>AVERAGE(L8:L23)</f>
        <v>-3.6204333333333332</v>
      </c>
      <c r="M25" s="74"/>
      <c r="N25" s="75">
        <f>AVERAGE(N8:N23)</f>
        <v>0.72205833333333336</v>
      </c>
      <c r="O25" s="74"/>
      <c r="P25" s="75">
        <f>AVERAGE(P8:P23)</f>
        <v>7.4440454545454546</v>
      </c>
      <c r="Q25" s="74"/>
      <c r="R25" s="75">
        <f>AVERAGE(R8:R23)</f>
        <v>9.5235187499999991</v>
      </c>
      <c r="S25" s="76"/>
    </row>
    <row r="26" spans="1:19" s="68" customFormat="1" x14ac:dyDescent="0.3">
      <c r="A26" s="73" t="s">
        <v>28</v>
      </c>
      <c r="B26" s="74"/>
      <c r="C26" s="74"/>
      <c r="D26" s="75">
        <f>MIN(D8:D23)</f>
        <v>20.2895</v>
      </c>
      <c r="E26" s="74"/>
      <c r="F26" s="75">
        <f>MIN(F8:F23)</f>
        <v>-2.4748999999999999</v>
      </c>
      <c r="G26" s="74"/>
      <c r="H26" s="75">
        <f>MIN(H8:H23)</f>
        <v>-6.6349</v>
      </c>
      <c r="I26" s="74"/>
      <c r="J26" s="75">
        <f>MIN(J8:J23)</f>
        <v>-1.9376</v>
      </c>
      <c r="K26" s="74"/>
      <c r="L26" s="75">
        <f>MIN(L8:L23)</f>
        <v>-9.7085000000000008</v>
      </c>
      <c r="M26" s="74"/>
      <c r="N26" s="75">
        <f>MIN(N8:N23)</f>
        <v>-5.6334999999999997</v>
      </c>
      <c r="O26" s="74"/>
      <c r="P26" s="75">
        <f>MIN(P8:P23)</f>
        <v>4.8036000000000003</v>
      </c>
      <c r="Q26" s="74"/>
      <c r="R26" s="75">
        <f>MIN(R8:R23)</f>
        <v>0.50460000000000005</v>
      </c>
      <c r="S26" s="76"/>
    </row>
    <row r="27" spans="1:19" s="68" customFormat="1" ht="15" thickBot="1" x14ac:dyDescent="0.35">
      <c r="A27" s="77" t="s">
        <v>29</v>
      </c>
      <c r="B27" s="78"/>
      <c r="C27" s="78"/>
      <c r="D27" s="79">
        <f>MAX(D8:D23)</f>
        <v>38.741500000000002</v>
      </c>
      <c r="E27" s="78"/>
      <c r="F27" s="79">
        <f>MAX(F8:F23)</f>
        <v>16.726400000000002</v>
      </c>
      <c r="G27" s="78"/>
      <c r="H27" s="79">
        <f>MAX(H8:H23)</f>
        <v>6.6657999999999999</v>
      </c>
      <c r="I27" s="78"/>
      <c r="J27" s="79">
        <f>MAX(J8:J23)</f>
        <v>13.2971</v>
      </c>
      <c r="K27" s="78"/>
      <c r="L27" s="79">
        <f>MAX(L8:L23)</f>
        <v>1.0944</v>
      </c>
      <c r="M27" s="78"/>
      <c r="N27" s="79">
        <f>MAX(N8:N23)</f>
        <v>6.1288</v>
      </c>
      <c r="O27" s="78"/>
      <c r="P27" s="79">
        <f>MAX(P8:P23)</f>
        <v>10.780200000000001</v>
      </c>
      <c r="Q27" s="78"/>
      <c r="R27" s="79">
        <f>MAX(R8:R23)</f>
        <v>15.852499999999999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44071</v>
      </c>
      <c r="C8" s="65">
        <f>VLOOKUP($A8,'Return Data'!$B$7:$R$1700,4,0)</f>
        <v>291.29000000000002</v>
      </c>
      <c r="D8" s="65">
        <f>VLOOKUP($A8,'Return Data'!$B$7:$R$1700,10,0)</f>
        <v>32.512999999999998</v>
      </c>
      <c r="E8" s="66">
        <f t="shared" ref="E8:E33" si="0">RANK(D8,D$8:D$33,0)</f>
        <v>4</v>
      </c>
      <c r="F8" s="65">
        <f>VLOOKUP($A8,'Return Data'!$B$7:$R$1700,11,0)</f>
        <v>0.94610000000000005</v>
      </c>
      <c r="G8" s="66">
        <f t="shared" ref="G8:G25" si="1">RANK(F8,F$8:F$33,0)</f>
        <v>22</v>
      </c>
      <c r="H8" s="65">
        <f>VLOOKUP($A8,'Return Data'!$B$7:$R$1700,12,0)</f>
        <v>0.4587</v>
      </c>
      <c r="I8" s="66">
        <f t="shared" ref="I8:I25" si="2">RANK(H8,H$8:H$33,0)</f>
        <v>21</v>
      </c>
      <c r="J8" s="65">
        <f>VLOOKUP($A8,'Return Data'!$B$7:$R$1700,13,0)</f>
        <v>9.0198</v>
      </c>
      <c r="K8" s="66">
        <f t="shared" ref="K8:K21" si="3">RANK(J8,J$8:J$33,0)</f>
        <v>21</v>
      </c>
      <c r="L8" s="65">
        <f>VLOOKUP($A8,'Return Data'!$B$7:$R$1700,17,0)</f>
        <v>-5.7472000000000003</v>
      </c>
      <c r="M8" s="66">
        <f t="shared" ref="M8:M21" si="4">RANK(L8,L$8:L$33,0)</f>
        <v>23</v>
      </c>
      <c r="N8" s="65">
        <f>VLOOKUP($A8,'Return Data'!$B$7:$R$1700,14,0)</f>
        <v>-2.5878000000000001</v>
      </c>
      <c r="O8" s="66">
        <f t="shared" ref="O8:O20" si="5">RANK(N8,N$8:N$33,0)</f>
        <v>22</v>
      </c>
      <c r="P8" s="65">
        <f>VLOOKUP($A8,'Return Data'!$B$7:$R$1700,15,0)</f>
        <v>5.6416000000000004</v>
      </c>
      <c r="Q8" s="66">
        <f t="shared" ref="Q8:Q16" si="6">RANK(P8,P$8:P$33,0)</f>
        <v>21</v>
      </c>
      <c r="R8" s="65">
        <f>VLOOKUP($A8,'Return Data'!$B$7:$R$1700,16,0)</f>
        <v>12.2811</v>
      </c>
      <c r="S8" s="67">
        <f t="shared" ref="S8:S33" si="7">RANK(R8,R$8:R$33,0)</f>
        <v>21</v>
      </c>
    </row>
    <row r="9" spans="1:20" x14ac:dyDescent="0.3">
      <c r="A9" s="63" t="s">
        <v>1189</v>
      </c>
      <c r="B9" s="64">
        <f>VLOOKUP($A9,'Return Data'!$B$7:$R$1700,3,0)</f>
        <v>44071</v>
      </c>
      <c r="C9" s="65">
        <f>VLOOKUP($A9,'Return Data'!$B$7:$R$1700,4,0)</f>
        <v>46.64</v>
      </c>
      <c r="D9" s="65">
        <f>VLOOKUP($A9,'Return Data'!$B$7:$R$1700,10,0)</f>
        <v>21.142900000000001</v>
      </c>
      <c r="E9" s="66">
        <f t="shared" si="0"/>
        <v>26</v>
      </c>
      <c r="F9" s="65">
        <f>VLOOKUP($A9,'Return Data'!$B$7:$R$1700,11,0)</f>
        <v>5.0686999999999998</v>
      </c>
      <c r="G9" s="66">
        <f t="shared" si="1"/>
        <v>10</v>
      </c>
      <c r="H9" s="65">
        <f>VLOOKUP($A9,'Return Data'!$B$7:$R$1700,12,0)</f>
        <v>8.3895</v>
      </c>
      <c r="I9" s="66">
        <f t="shared" si="2"/>
        <v>9</v>
      </c>
      <c r="J9" s="65">
        <f>VLOOKUP($A9,'Return Data'!$B$7:$R$1700,13,0)</f>
        <v>22.254300000000001</v>
      </c>
      <c r="K9" s="66">
        <f t="shared" si="3"/>
        <v>6</v>
      </c>
      <c r="L9" s="65">
        <f>VLOOKUP($A9,'Return Data'!$B$7:$R$1700,17,0)</f>
        <v>7.1308999999999996</v>
      </c>
      <c r="M9" s="66">
        <f t="shared" si="4"/>
        <v>1</v>
      </c>
      <c r="N9" s="65">
        <f>VLOOKUP($A9,'Return Data'!$B$7:$R$1700,14,0)</f>
        <v>13.0502</v>
      </c>
      <c r="O9" s="66">
        <f t="shared" si="5"/>
        <v>1</v>
      </c>
      <c r="P9" s="65">
        <f>VLOOKUP($A9,'Return Data'!$B$7:$R$1700,15,0)</f>
        <v>11.6716</v>
      </c>
      <c r="Q9" s="66">
        <f t="shared" si="6"/>
        <v>2</v>
      </c>
      <c r="R9" s="65">
        <f>VLOOKUP($A9,'Return Data'!$B$7:$R$1700,16,0)</f>
        <v>17.353400000000001</v>
      </c>
      <c r="S9" s="67">
        <f t="shared" si="7"/>
        <v>6</v>
      </c>
    </row>
    <row r="10" spans="1:20" x14ac:dyDescent="0.3">
      <c r="A10" s="63" t="s">
        <v>1192</v>
      </c>
      <c r="B10" s="64">
        <f>VLOOKUP($A10,'Return Data'!$B$7:$R$1700,3,0)</f>
        <v>44071</v>
      </c>
      <c r="C10" s="65">
        <f>VLOOKUP($A10,'Return Data'!$B$7:$R$1700,4,0)</f>
        <v>10.46</v>
      </c>
      <c r="D10" s="65">
        <f>VLOOKUP($A10,'Return Data'!$B$7:$R$1700,10,0)</f>
        <v>27.4056</v>
      </c>
      <c r="E10" s="66">
        <f t="shared" si="0"/>
        <v>16</v>
      </c>
      <c r="F10" s="65">
        <f>VLOOKUP($A10,'Return Data'!$B$7:$R$1700,11,0)</f>
        <v>8.8450000000000006</v>
      </c>
      <c r="G10" s="66">
        <f t="shared" si="1"/>
        <v>3</v>
      </c>
      <c r="H10" s="65">
        <f>VLOOKUP($A10,'Return Data'!$B$7:$R$1700,12,0)</f>
        <v>13.5722</v>
      </c>
      <c r="I10" s="66">
        <f t="shared" si="2"/>
        <v>2</v>
      </c>
      <c r="J10" s="65">
        <f>VLOOKUP($A10,'Return Data'!$B$7:$R$1700,13,0)</f>
        <v>18.998899999999999</v>
      </c>
      <c r="K10" s="66">
        <f t="shared" si="3"/>
        <v>10</v>
      </c>
      <c r="L10" s="65">
        <f>VLOOKUP($A10,'Return Data'!$B$7:$R$1700,17,0)</f>
        <v>0.57779999999999998</v>
      </c>
      <c r="M10" s="66">
        <f t="shared" si="4"/>
        <v>14</v>
      </c>
      <c r="N10" s="65">
        <f>VLOOKUP($A10,'Return Data'!$B$7:$R$1700,14,0)</f>
        <v>3.9550000000000001</v>
      </c>
      <c r="O10" s="66">
        <f t="shared" si="5"/>
        <v>12</v>
      </c>
      <c r="P10" s="65">
        <f>VLOOKUP($A10,'Return Data'!$B$7:$R$1700,15,0)</f>
        <v>6.1192000000000002</v>
      </c>
      <c r="Q10" s="66">
        <f t="shared" si="6"/>
        <v>18</v>
      </c>
      <c r="R10" s="65">
        <f>VLOOKUP($A10,'Return Data'!$B$7:$R$1700,16,0)</f>
        <v>4.5846</v>
      </c>
      <c r="S10" s="67">
        <f t="shared" si="7"/>
        <v>24</v>
      </c>
    </row>
    <row r="11" spans="1:20" x14ac:dyDescent="0.3">
      <c r="A11" s="63" t="s">
        <v>1194</v>
      </c>
      <c r="B11" s="64">
        <f>VLOOKUP($A11,'Return Data'!$B$7:$R$1700,3,0)</f>
        <v>44071</v>
      </c>
      <c r="C11" s="65">
        <f>VLOOKUP($A11,'Return Data'!$B$7:$R$1700,4,0)</f>
        <v>38.942</v>
      </c>
      <c r="D11" s="65">
        <f>VLOOKUP($A11,'Return Data'!$B$7:$R$1700,10,0)</f>
        <v>28.267499999999998</v>
      </c>
      <c r="E11" s="66">
        <f t="shared" si="0"/>
        <v>14</v>
      </c>
      <c r="F11" s="65">
        <f>VLOOKUP($A11,'Return Data'!$B$7:$R$1700,11,0)</f>
        <v>4.9763000000000002</v>
      </c>
      <c r="G11" s="66">
        <f t="shared" si="1"/>
        <v>11</v>
      </c>
      <c r="H11" s="65">
        <f>VLOOKUP($A11,'Return Data'!$B$7:$R$1700,12,0)</f>
        <v>9.5569000000000006</v>
      </c>
      <c r="I11" s="66">
        <f t="shared" si="2"/>
        <v>8</v>
      </c>
      <c r="J11" s="65">
        <f>VLOOKUP($A11,'Return Data'!$B$7:$R$1700,13,0)</f>
        <v>20.176500000000001</v>
      </c>
      <c r="K11" s="66">
        <f t="shared" si="3"/>
        <v>8</v>
      </c>
      <c r="L11" s="65">
        <f>VLOOKUP($A11,'Return Data'!$B$7:$R$1700,17,0)</f>
        <v>3.8462999999999998</v>
      </c>
      <c r="M11" s="66">
        <f t="shared" si="4"/>
        <v>5</v>
      </c>
      <c r="N11" s="65">
        <f>VLOOKUP($A11,'Return Data'!$B$7:$R$1700,14,0)</f>
        <v>3.7536</v>
      </c>
      <c r="O11" s="66">
        <f t="shared" si="5"/>
        <v>13</v>
      </c>
      <c r="P11" s="65">
        <f>VLOOKUP($A11,'Return Data'!$B$7:$R$1700,15,0)</f>
        <v>8.6021000000000001</v>
      </c>
      <c r="Q11" s="66">
        <f t="shared" si="6"/>
        <v>12</v>
      </c>
      <c r="R11" s="65">
        <f>VLOOKUP($A11,'Return Data'!$B$7:$R$1700,16,0)</f>
        <v>16.037199999999999</v>
      </c>
      <c r="S11" s="67">
        <f t="shared" si="7"/>
        <v>13</v>
      </c>
    </row>
    <row r="12" spans="1:20" x14ac:dyDescent="0.3">
      <c r="A12" s="63" t="s">
        <v>1195</v>
      </c>
      <c r="B12" s="64">
        <f>VLOOKUP($A12,'Return Data'!$B$7:$R$1700,3,0)</f>
        <v>44071</v>
      </c>
      <c r="C12" s="65">
        <f>VLOOKUP($A12,'Return Data'!$B$7:$R$1700,4,0)</f>
        <v>65.691999999999993</v>
      </c>
      <c r="D12" s="65">
        <f>VLOOKUP($A12,'Return Data'!$B$7:$R$1700,10,0)</f>
        <v>25.070399999999999</v>
      </c>
      <c r="E12" s="66">
        <f t="shared" si="0"/>
        <v>20</v>
      </c>
      <c r="F12" s="65">
        <f>VLOOKUP($A12,'Return Data'!$B$7:$R$1700,11,0)</f>
        <v>5.8353000000000002</v>
      </c>
      <c r="G12" s="66">
        <f t="shared" si="1"/>
        <v>7</v>
      </c>
      <c r="H12" s="65">
        <f>VLOOKUP($A12,'Return Data'!$B$7:$R$1700,12,0)</f>
        <v>10.116199999999999</v>
      </c>
      <c r="I12" s="66">
        <f t="shared" si="2"/>
        <v>6</v>
      </c>
      <c r="J12" s="65">
        <f>VLOOKUP($A12,'Return Data'!$B$7:$R$1700,13,0)</f>
        <v>22.887599999999999</v>
      </c>
      <c r="K12" s="66">
        <f t="shared" si="3"/>
        <v>4</v>
      </c>
      <c r="L12" s="65">
        <f>VLOOKUP($A12,'Return Data'!$B$7:$R$1700,17,0)</f>
        <v>5.8089000000000004</v>
      </c>
      <c r="M12" s="66">
        <f t="shared" si="4"/>
        <v>3</v>
      </c>
      <c r="N12" s="65">
        <f>VLOOKUP($A12,'Return Data'!$B$7:$R$1700,14,0)</f>
        <v>7.258</v>
      </c>
      <c r="O12" s="66">
        <f t="shared" si="5"/>
        <v>5</v>
      </c>
      <c r="P12" s="65">
        <f>VLOOKUP($A12,'Return Data'!$B$7:$R$1700,15,0)</f>
        <v>12.0044</v>
      </c>
      <c r="Q12" s="66">
        <f t="shared" si="6"/>
        <v>1</v>
      </c>
      <c r="R12" s="65">
        <f>VLOOKUP($A12,'Return Data'!$B$7:$R$1700,16,0)</f>
        <v>16.656400000000001</v>
      </c>
      <c r="S12" s="67">
        <f t="shared" si="7"/>
        <v>9</v>
      </c>
    </row>
    <row r="13" spans="1:20" x14ac:dyDescent="0.3">
      <c r="A13" s="63" t="s">
        <v>1197</v>
      </c>
      <c r="B13" s="64">
        <f>VLOOKUP($A13,'Return Data'!$B$7:$R$1700,3,0)</f>
        <v>44071</v>
      </c>
      <c r="C13" s="65">
        <f>VLOOKUP($A13,'Return Data'!$B$7:$R$1700,4,0)</f>
        <v>31.298999999999999</v>
      </c>
      <c r="D13" s="65">
        <f>VLOOKUP($A13,'Return Data'!$B$7:$R$1700,10,0)</f>
        <v>28.7972</v>
      </c>
      <c r="E13" s="66">
        <f t="shared" si="0"/>
        <v>11</v>
      </c>
      <c r="F13" s="65">
        <f>VLOOKUP($A13,'Return Data'!$B$7:$R$1700,11,0)</f>
        <v>5.3057999999999996</v>
      </c>
      <c r="G13" s="66">
        <f t="shared" si="1"/>
        <v>9</v>
      </c>
      <c r="H13" s="65">
        <f>VLOOKUP($A13,'Return Data'!$B$7:$R$1700,12,0)</f>
        <v>8.1214999999999993</v>
      </c>
      <c r="I13" s="66">
        <f t="shared" si="2"/>
        <v>10</v>
      </c>
      <c r="J13" s="65">
        <f>VLOOKUP($A13,'Return Data'!$B$7:$R$1700,13,0)</f>
        <v>19.7498</v>
      </c>
      <c r="K13" s="66">
        <f t="shared" si="3"/>
        <v>9</v>
      </c>
      <c r="L13" s="65">
        <f>VLOOKUP($A13,'Return Data'!$B$7:$R$1700,17,0)</f>
        <v>1.6982999999999999</v>
      </c>
      <c r="M13" s="66">
        <f t="shared" si="4"/>
        <v>13</v>
      </c>
      <c r="N13" s="65">
        <f>VLOOKUP($A13,'Return Data'!$B$7:$R$1700,14,0)</f>
        <v>5.7793000000000001</v>
      </c>
      <c r="O13" s="66">
        <f t="shared" si="5"/>
        <v>7</v>
      </c>
      <c r="P13" s="65">
        <f>VLOOKUP($A13,'Return Data'!$B$7:$R$1700,15,0)</f>
        <v>9.0434999999999999</v>
      </c>
      <c r="Q13" s="66">
        <f t="shared" si="6"/>
        <v>8</v>
      </c>
      <c r="R13" s="65">
        <f>VLOOKUP($A13,'Return Data'!$B$7:$R$1700,16,0)</f>
        <v>17.360099999999999</v>
      </c>
      <c r="S13" s="67">
        <f t="shared" si="7"/>
        <v>5</v>
      </c>
    </row>
    <row r="14" spans="1:20" x14ac:dyDescent="0.3">
      <c r="A14" s="63" t="s">
        <v>1200</v>
      </c>
      <c r="B14" s="64">
        <f>VLOOKUP($A14,'Return Data'!$B$7:$R$1700,3,0)</f>
        <v>44071</v>
      </c>
      <c r="C14" s="65">
        <f>VLOOKUP($A14,'Return Data'!$B$7:$R$1700,4,0)</f>
        <v>1026.4793</v>
      </c>
      <c r="D14" s="65">
        <f>VLOOKUP($A14,'Return Data'!$B$7:$R$1700,10,0)</f>
        <v>28.242599999999999</v>
      </c>
      <c r="E14" s="66">
        <f t="shared" si="0"/>
        <v>15</v>
      </c>
      <c r="F14" s="65">
        <f>VLOOKUP($A14,'Return Data'!$B$7:$R$1700,11,0)</f>
        <v>1.0681</v>
      </c>
      <c r="G14" s="66">
        <f t="shared" si="1"/>
        <v>21</v>
      </c>
      <c r="H14" s="65">
        <f>VLOOKUP($A14,'Return Data'!$B$7:$R$1700,12,0)</f>
        <v>-0.90959999999999996</v>
      </c>
      <c r="I14" s="66">
        <f t="shared" si="2"/>
        <v>22</v>
      </c>
      <c r="J14" s="65">
        <f>VLOOKUP($A14,'Return Data'!$B$7:$R$1700,13,0)</f>
        <v>8.6227999999999998</v>
      </c>
      <c r="K14" s="66">
        <f t="shared" si="3"/>
        <v>22</v>
      </c>
      <c r="L14" s="65">
        <f>VLOOKUP($A14,'Return Data'!$B$7:$R$1700,17,0)</f>
        <v>-1.5273000000000001</v>
      </c>
      <c r="M14" s="66">
        <f t="shared" si="4"/>
        <v>19</v>
      </c>
      <c r="N14" s="65">
        <f>VLOOKUP($A14,'Return Data'!$B$7:$R$1700,14,0)</f>
        <v>2.6326000000000001</v>
      </c>
      <c r="O14" s="66">
        <f t="shared" si="5"/>
        <v>15</v>
      </c>
      <c r="P14" s="65">
        <f>VLOOKUP($A14,'Return Data'!$B$7:$R$1700,15,0)</f>
        <v>8.7550000000000008</v>
      </c>
      <c r="Q14" s="66">
        <f t="shared" si="6"/>
        <v>10</v>
      </c>
      <c r="R14" s="65">
        <f>VLOOKUP($A14,'Return Data'!$B$7:$R$1700,16,0)</f>
        <v>15.822699999999999</v>
      </c>
      <c r="S14" s="67">
        <f t="shared" si="7"/>
        <v>14</v>
      </c>
    </row>
    <row r="15" spans="1:20" x14ac:dyDescent="0.3">
      <c r="A15" s="63" t="s">
        <v>1202</v>
      </c>
      <c r="B15" s="64">
        <f>VLOOKUP($A15,'Return Data'!$B$7:$R$1700,3,0)</f>
        <v>44071</v>
      </c>
      <c r="C15" s="65">
        <f>VLOOKUP($A15,'Return Data'!$B$7:$R$1700,4,0)</f>
        <v>59.804000000000002</v>
      </c>
      <c r="D15" s="65">
        <f>VLOOKUP($A15,'Return Data'!$B$7:$R$1700,10,0)</f>
        <v>32.336100000000002</v>
      </c>
      <c r="E15" s="66">
        <f t="shared" si="0"/>
        <v>5</v>
      </c>
      <c r="F15" s="65">
        <f>VLOOKUP($A15,'Return Data'!$B$7:$R$1700,11,0)</f>
        <v>4.1971999999999996</v>
      </c>
      <c r="G15" s="66">
        <f t="shared" si="1"/>
        <v>12</v>
      </c>
      <c r="H15" s="65">
        <f>VLOOKUP($A15,'Return Data'!$B$7:$R$1700,12,0)</f>
        <v>5.5880000000000001</v>
      </c>
      <c r="I15" s="66">
        <f t="shared" si="2"/>
        <v>16</v>
      </c>
      <c r="J15" s="65">
        <f>VLOOKUP($A15,'Return Data'!$B$7:$R$1700,13,0)</f>
        <v>14.6241</v>
      </c>
      <c r="K15" s="66">
        <f t="shared" si="3"/>
        <v>18</v>
      </c>
      <c r="L15" s="65">
        <f>VLOOKUP($A15,'Return Data'!$B$7:$R$1700,17,0)</f>
        <v>-1.4665999999999999</v>
      </c>
      <c r="M15" s="66">
        <f t="shared" si="4"/>
        <v>18</v>
      </c>
      <c r="N15" s="65">
        <f>VLOOKUP($A15,'Return Data'!$B$7:$R$1700,14,0)</f>
        <v>2.8935</v>
      </c>
      <c r="O15" s="66">
        <f t="shared" si="5"/>
        <v>14</v>
      </c>
      <c r="P15" s="65">
        <f>VLOOKUP($A15,'Return Data'!$B$7:$R$1700,15,0)</f>
        <v>9.3008000000000006</v>
      </c>
      <c r="Q15" s="66">
        <f t="shared" si="6"/>
        <v>7</v>
      </c>
      <c r="R15" s="65">
        <f>VLOOKUP($A15,'Return Data'!$B$7:$R$1700,16,0)</f>
        <v>16.431000000000001</v>
      </c>
      <c r="S15" s="67">
        <f t="shared" si="7"/>
        <v>12</v>
      </c>
    </row>
    <row r="16" spans="1:20" x14ac:dyDescent="0.3">
      <c r="A16" s="63" t="s">
        <v>1204</v>
      </c>
      <c r="B16" s="64">
        <f>VLOOKUP($A16,'Return Data'!$B$7:$R$1700,3,0)</f>
        <v>44071</v>
      </c>
      <c r="C16" s="65">
        <f>VLOOKUP($A16,'Return Data'!$B$7:$R$1700,4,0)</f>
        <v>102.8</v>
      </c>
      <c r="D16" s="65">
        <f>VLOOKUP($A16,'Return Data'!$B$7:$R$1700,10,0)</f>
        <v>35.781300000000002</v>
      </c>
      <c r="E16" s="66">
        <f t="shared" si="0"/>
        <v>1</v>
      </c>
      <c r="F16" s="65">
        <f>VLOOKUP($A16,'Return Data'!$B$7:$R$1700,11,0)</f>
        <v>5.6200999999999999</v>
      </c>
      <c r="G16" s="66">
        <f t="shared" si="1"/>
        <v>8</v>
      </c>
      <c r="H16" s="65">
        <f>VLOOKUP($A16,'Return Data'!$B$7:$R$1700,12,0)</f>
        <v>0.8931</v>
      </c>
      <c r="I16" s="66">
        <f t="shared" si="2"/>
        <v>20</v>
      </c>
      <c r="J16" s="65">
        <f>VLOOKUP($A16,'Return Data'!$B$7:$R$1700,13,0)</f>
        <v>11.751300000000001</v>
      </c>
      <c r="K16" s="66">
        <f t="shared" si="3"/>
        <v>19</v>
      </c>
      <c r="L16" s="65">
        <f>VLOOKUP($A16,'Return Data'!$B$7:$R$1700,17,0)</f>
        <v>-0.51570000000000005</v>
      </c>
      <c r="M16" s="66">
        <f t="shared" si="4"/>
        <v>16</v>
      </c>
      <c r="N16" s="65">
        <f>VLOOKUP($A16,'Return Data'!$B$7:$R$1700,14,0)</f>
        <v>2.4904999999999999</v>
      </c>
      <c r="O16" s="66">
        <f t="shared" si="5"/>
        <v>16</v>
      </c>
      <c r="P16" s="65">
        <f>VLOOKUP($A16,'Return Data'!$B$7:$R$1700,15,0)</f>
        <v>7.2846000000000002</v>
      </c>
      <c r="Q16" s="66">
        <f t="shared" si="6"/>
        <v>15</v>
      </c>
      <c r="R16" s="65">
        <f>VLOOKUP($A16,'Return Data'!$B$7:$R$1700,16,0)</f>
        <v>15.4901</v>
      </c>
      <c r="S16" s="67">
        <f t="shared" si="7"/>
        <v>15</v>
      </c>
    </row>
    <row r="17" spans="1:19" x14ac:dyDescent="0.3">
      <c r="A17" s="63" t="s">
        <v>1206</v>
      </c>
      <c r="B17" s="64">
        <f>VLOOKUP($A17,'Return Data'!$B$7:$R$1700,3,0)</f>
        <v>44071</v>
      </c>
      <c r="C17" s="65">
        <f>VLOOKUP($A17,'Return Data'!$B$7:$R$1700,4,0)</f>
        <v>11.66</v>
      </c>
      <c r="D17" s="65">
        <f>VLOOKUP($A17,'Return Data'!$B$7:$R$1700,10,0)</f>
        <v>28.697600000000001</v>
      </c>
      <c r="E17" s="66">
        <f t="shared" si="0"/>
        <v>12</v>
      </c>
      <c r="F17" s="65">
        <f>VLOOKUP($A17,'Return Data'!$B$7:$R$1700,11,0)</f>
        <v>2.8218999999999999</v>
      </c>
      <c r="G17" s="66">
        <f t="shared" si="1"/>
        <v>17</v>
      </c>
      <c r="H17" s="65">
        <f>VLOOKUP($A17,'Return Data'!$B$7:$R$1700,12,0)</f>
        <v>5.2347000000000001</v>
      </c>
      <c r="I17" s="66">
        <f t="shared" si="2"/>
        <v>17</v>
      </c>
      <c r="J17" s="65">
        <f>VLOOKUP($A17,'Return Data'!$B$7:$R$1700,13,0)</f>
        <v>15.445499999999999</v>
      </c>
      <c r="K17" s="66">
        <f t="shared" si="3"/>
        <v>17</v>
      </c>
      <c r="L17" s="65">
        <f>VLOOKUP($A17,'Return Data'!$B$7:$R$1700,17,0)</f>
        <v>-2.9866000000000001</v>
      </c>
      <c r="M17" s="66">
        <f t="shared" si="4"/>
        <v>20</v>
      </c>
      <c r="N17" s="65">
        <f>VLOOKUP($A17,'Return Data'!$B$7:$R$1700,14,0)</f>
        <v>0.40310000000000001</v>
      </c>
      <c r="O17" s="66">
        <f t="shared" si="5"/>
        <v>20</v>
      </c>
      <c r="P17" s="65"/>
      <c r="Q17" s="66"/>
      <c r="R17" s="65">
        <f>VLOOKUP($A17,'Return Data'!$B$7:$R$1700,16,0)</f>
        <v>4.3685999999999998</v>
      </c>
      <c r="S17" s="67">
        <f t="shared" si="7"/>
        <v>25</v>
      </c>
    </row>
    <row r="18" spans="1:19" x14ac:dyDescent="0.3">
      <c r="A18" s="63" t="s">
        <v>1208</v>
      </c>
      <c r="B18" s="64">
        <f>VLOOKUP($A18,'Return Data'!$B$7:$R$1700,3,0)</f>
        <v>44071</v>
      </c>
      <c r="C18" s="65">
        <f>VLOOKUP($A18,'Return Data'!$B$7:$R$1700,4,0)</f>
        <v>60.31</v>
      </c>
      <c r="D18" s="65">
        <f>VLOOKUP($A18,'Return Data'!$B$7:$R$1700,10,0)</f>
        <v>24.607399999999998</v>
      </c>
      <c r="E18" s="66">
        <f t="shared" si="0"/>
        <v>21</v>
      </c>
      <c r="F18" s="65">
        <f>VLOOKUP($A18,'Return Data'!$B$7:$R$1700,11,0)</f>
        <v>2.8479000000000001</v>
      </c>
      <c r="G18" s="66">
        <f t="shared" si="1"/>
        <v>16</v>
      </c>
      <c r="H18" s="65">
        <f>VLOOKUP($A18,'Return Data'!$B$7:$R$1700,12,0)</f>
        <v>9.6346000000000007</v>
      </c>
      <c r="I18" s="66">
        <f t="shared" si="2"/>
        <v>7</v>
      </c>
      <c r="J18" s="65">
        <f>VLOOKUP($A18,'Return Data'!$B$7:$R$1700,13,0)</f>
        <v>22.010899999999999</v>
      </c>
      <c r="K18" s="66">
        <f t="shared" si="3"/>
        <v>7</v>
      </c>
      <c r="L18" s="65">
        <f>VLOOKUP($A18,'Return Data'!$B$7:$R$1700,17,0)</f>
        <v>3.3395000000000001</v>
      </c>
      <c r="M18" s="66">
        <f t="shared" si="4"/>
        <v>7</v>
      </c>
      <c r="N18" s="65">
        <f>VLOOKUP($A18,'Return Data'!$B$7:$R$1700,14,0)</f>
        <v>8.6893999999999991</v>
      </c>
      <c r="O18" s="66">
        <f t="shared" si="5"/>
        <v>2</v>
      </c>
      <c r="P18" s="65">
        <f>VLOOKUP($A18,'Return Data'!$B$7:$R$1700,15,0)</f>
        <v>11.281499999999999</v>
      </c>
      <c r="Q18" s="66">
        <f>RANK(P18,P$8:P$33,0)</f>
        <v>3</v>
      </c>
      <c r="R18" s="65">
        <f>VLOOKUP($A18,'Return Data'!$B$7:$R$1700,16,0)</f>
        <v>17.398900000000001</v>
      </c>
      <c r="S18" s="67">
        <f t="shared" si="7"/>
        <v>4</v>
      </c>
    </row>
    <row r="19" spans="1:19" x14ac:dyDescent="0.3">
      <c r="A19" s="63" t="s">
        <v>1210</v>
      </c>
      <c r="B19" s="64">
        <f>VLOOKUP($A19,'Return Data'!$B$7:$R$1700,3,0)</f>
        <v>44071</v>
      </c>
      <c r="C19" s="65">
        <f>VLOOKUP($A19,'Return Data'!$B$7:$R$1700,4,0)</f>
        <v>45.356999999999999</v>
      </c>
      <c r="D19" s="65">
        <f>VLOOKUP($A19,'Return Data'!$B$7:$R$1700,10,0)</f>
        <v>28.968699999999998</v>
      </c>
      <c r="E19" s="66">
        <f t="shared" si="0"/>
        <v>10</v>
      </c>
      <c r="F19" s="65">
        <f>VLOOKUP($A19,'Return Data'!$B$7:$R$1700,11,0)</f>
        <v>1.5152000000000001</v>
      </c>
      <c r="G19" s="66">
        <f t="shared" si="1"/>
        <v>20</v>
      </c>
      <c r="H19" s="65">
        <f>VLOOKUP($A19,'Return Data'!$B$7:$R$1700,12,0)</f>
        <v>4.4370000000000003</v>
      </c>
      <c r="I19" s="66">
        <f t="shared" si="2"/>
        <v>19</v>
      </c>
      <c r="J19" s="65">
        <f>VLOOKUP($A19,'Return Data'!$B$7:$R$1700,13,0)</f>
        <v>17.404800000000002</v>
      </c>
      <c r="K19" s="66">
        <f t="shared" si="3"/>
        <v>12</v>
      </c>
      <c r="L19" s="65">
        <f>VLOOKUP($A19,'Return Data'!$B$7:$R$1700,17,0)</f>
        <v>3.0143</v>
      </c>
      <c r="M19" s="66">
        <f t="shared" si="4"/>
        <v>9</v>
      </c>
      <c r="N19" s="65">
        <f>VLOOKUP($A19,'Return Data'!$B$7:$R$1700,14,0)</f>
        <v>5.5773999999999999</v>
      </c>
      <c r="O19" s="66">
        <f t="shared" si="5"/>
        <v>8</v>
      </c>
      <c r="P19" s="65">
        <f>VLOOKUP($A19,'Return Data'!$B$7:$R$1700,15,0)</f>
        <v>11.2262</v>
      </c>
      <c r="Q19" s="66">
        <f>RANK(P19,P$8:P$33,0)</f>
        <v>4</v>
      </c>
      <c r="R19" s="65">
        <f>VLOOKUP($A19,'Return Data'!$B$7:$R$1700,16,0)</f>
        <v>16.679300000000001</v>
      </c>
      <c r="S19" s="67">
        <f t="shared" si="7"/>
        <v>8</v>
      </c>
    </row>
    <row r="20" spans="1:19" x14ac:dyDescent="0.3">
      <c r="A20" s="63" t="s">
        <v>1211</v>
      </c>
      <c r="B20" s="64">
        <f>VLOOKUP($A20,'Return Data'!$B$7:$R$1700,3,0)</f>
        <v>44071</v>
      </c>
      <c r="C20" s="65">
        <f>VLOOKUP($A20,'Return Data'!$B$7:$R$1700,4,0)</f>
        <v>147.19</v>
      </c>
      <c r="D20" s="65">
        <f>VLOOKUP($A20,'Return Data'!$B$7:$R$1700,10,0)</f>
        <v>26.202500000000001</v>
      </c>
      <c r="E20" s="66">
        <f t="shared" si="0"/>
        <v>19</v>
      </c>
      <c r="F20" s="65">
        <f>VLOOKUP($A20,'Return Data'!$B$7:$R$1700,11,0)</f>
        <v>3.0093000000000001</v>
      </c>
      <c r="G20" s="66">
        <f t="shared" si="1"/>
        <v>15</v>
      </c>
      <c r="H20" s="65">
        <f>VLOOKUP($A20,'Return Data'!$B$7:$R$1700,12,0)</f>
        <v>4.9333</v>
      </c>
      <c r="I20" s="66">
        <f t="shared" si="2"/>
        <v>18</v>
      </c>
      <c r="J20" s="65">
        <f>VLOOKUP($A20,'Return Data'!$B$7:$R$1700,13,0)</f>
        <v>16.2179</v>
      </c>
      <c r="K20" s="66">
        <f t="shared" si="3"/>
        <v>14</v>
      </c>
      <c r="L20" s="65">
        <f>VLOOKUP($A20,'Return Data'!$B$7:$R$1700,17,0)</f>
        <v>-1.1141000000000001</v>
      </c>
      <c r="M20" s="66">
        <f t="shared" si="4"/>
        <v>17</v>
      </c>
      <c r="N20" s="65">
        <f>VLOOKUP($A20,'Return Data'!$B$7:$R$1700,14,0)</f>
        <v>2.0203000000000002</v>
      </c>
      <c r="O20" s="66">
        <f t="shared" si="5"/>
        <v>17</v>
      </c>
      <c r="P20" s="65">
        <f>VLOOKUP($A20,'Return Data'!$B$7:$R$1700,15,0)</f>
        <v>10.280200000000001</v>
      </c>
      <c r="Q20" s="66">
        <f>RANK(P20,P$8:P$33,0)</f>
        <v>5</v>
      </c>
      <c r="R20" s="65">
        <f>VLOOKUP($A20,'Return Data'!$B$7:$R$1700,16,0)</f>
        <v>17.472300000000001</v>
      </c>
      <c r="S20" s="67">
        <f t="shared" si="7"/>
        <v>3</v>
      </c>
    </row>
    <row r="21" spans="1:19" x14ac:dyDescent="0.3">
      <c r="A21" s="63" t="s">
        <v>1213</v>
      </c>
      <c r="B21" s="64">
        <f>VLOOKUP($A21,'Return Data'!$B$7:$R$1700,3,0)</f>
        <v>44071</v>
      </c>
      <c r="C21" s="65">
        <f>VLOOKUP($A21,'Return Data'!$B$7:$R$1700,4,0)</f>
        <v>10.7135</v>
      </c>
      <c r="D21" s="65">
        <f>VLOOKUP($A21,'Return Data'!$B$7:$R$1700,10,0)</f>
        <v>22.826000000000001</v>
      </c>
      <c r="E21" s="66">
        <f t="shared" si="0"/>
        <v>25</v>
      </c>
      <c r="F21" s="65">
        <f>VLOOKUP($A21,'Return Data'!$B$7:$R$1700,11,0)</f>
        <v>3.0461</v>
      </c>
      <c r="G21" s="66">
        <f t="shared" si="1"/>
        <v>14</v>
      </c>
      <c r="H21" s="65">
        <f>VLOOKUP($A21,'Return Data'!$B$7:$R$1700,12,0)</f>
        <v>6.0721999999999996</v>
      </c>
      <c r="I21" s="66">
        <f t="shared" si="2"/>
        <v>12</v>
      </c>
      <c r="J21" s="65">
        <f>VLOOKUP($A21,'Return Data'!$B$7:$R$1700,13,0)</f>
        <v>18.6158</v>
      </c>
      <c r="K21" s="66">
        <f t="shared" si="3"/>
        <v>11</v>
      </c>
      <c r="L21" s="65">
        <f>VLOOKUP($A21,'Return Data'!$B$7:$R$1700,17,0)</f>
        <v>2.7199</v>
      </c>
      <c r="M21" s="66">
        <f t="shared" si="4"/>
        <v>10</v>
      </c>
      <c r="N21" s="65"/>
      <c r="O21" s="66"/>
      <c r="P21" s="65"/>
      <c r="Q21" s="66"/>
      <c r="R21" s="65">
        <f>VLOOKUP($A21,'Return Data'!$B$7:$R$1700,16,0)</f>
        <v>2.7092999999999998</v>
      </c>
      <c r="S21" s="67">
        <f t="shared" si="7"/>
        <v>26</v>
      </c>
    </row>
    <row r="22" spans="1:19" x14ac:dyDescent="0.3">
      <c r="A22" s="63" t="s">
        <v>1215</v>
      </c>
      <c r="B22" s="64">
        <f>VLOOKUP($A22,'Return Data'!$B$7:$R$1700,3,0)</f>
        <v>44071</v>
      </c>
      <c r="C22" s="65">
        <f>VLOOKUP($A22,'Return Data'!$B$7:$R$1700,4,0)</f>
        <v>11.92</v>
      </c>
      <c r="D22" s="65">
        <f>VLOOKUP($A22,'Return Data'!$B$7:$R$1700,10,0)</f>
        <v>32.238700000000001</v>
      </c>
      <c r="E22" s="66">
        <f t="shared" si="0"/>
        <v>6</v>
      </c>
      <c r="F22" s="65">
        <f>VLOOKUP($A22,'Return Data'!$B$7:$R$1700,11,0)</f>
        <v>5.8615000000000004</v>
      </c>
      <c r="G22" s="66">
        <f t="shared" si="1"/>
        <v>6</v>
      </c>
      <c r="H22" s="65">
        <f>VLOOKUP($A22,'Return Data'!$B$7:$R$1700,12,0)</f>
        <v>5.9837999999999996</v>
      </c>
      <c r="I22" s="66">
        <f t="shared" si="2"/>
        <v>13</v>
      </c>
      <c r="J22" s="65"/>
      <c r="K22" s="66"/>
      <c r="L22" s="65"/>
      <c r="M22" s="66"/>
      <c r="N22" s="65"/>
      <c r="O22" s="66"/>
      <c r="P22" s="65"/>
      <c r="Q22" s="66"/>
      <c r="R22" s="65">
        <f>VLOOKUP($A22,'Return Data'!$B$7:$R$1700,16,0)</f>
        <v>17.572299999999998</v>
      </c>
      <c r="S22" s="67">
        <f t="shared" si="7"/>
        <v>2</v>
      </c>
    </row>
    <row r="23" spans="1:19" x14ac:dyDescent="0.3">
      <c r="A23" s="63" t="s">
        <v>1217</v>
      </c>
      <c r="B23" s="64">
        <f>VLOOKUP($A23,'Return Data'!$B$7:$R$1700,3,0)</f>
        <v>44071</v>
      </c>
      <c r="C23" s="65">
        <f>VLOOKUP($A23,'Return Data'!$B$7:$R$1700,4,0)</f>
        <v>27.415800000000001</v>
      </c>
      <c r="D23" s="65">
        <f>VLOOKUP($A23,'Return Data'!$B$7:$R$1700,10,0)</f>
        <v>28.4377</v>
      </c>
      <c r="E23" s="66">
        <f t="shared" si="0"/>
        <v>13</v>
      </c>
      <c r="F23" s="65">
        <f>VLOOKUP($A23,'Return Data'!$B$7:$R$1700,11,0)</f>
        <v>-7.6821999999999999</v>
      </c>
      <c r="G23" s="66">
        <f t="shared" si="1"/>
        <v>24</v>
      </c>
      <c r="H23" s="65">
        <f>VLOOKUP($A23,'Return Data'!$B$7:$R$1700,12,0)</f>
        <v>-3.6737000000000002</v>
      </c>
      <c r="I23" s="66">
        <f t="shared" si="2"/>
        <v>24</v>
      </c>
      <c r="J23" s="65">
        <f>VLOOKUP($A23,'Return Data'!$B$7:$R$1700,13,0)</f>
        <v>9.4946000000000002</v>
      </c>
      <c r="K23" s="66">
        <f>RANK(J23,J$8:J$33,0)</f>
        <v>20</v>
      </c>
      <c r="L23" s="65">
        <f>VLOOKUP($A23,'Return Data'!$B$7:$R$1700,17,0)</f>
        <v>-3.8624999999999998</v>
      </c>
      <c r="M23" s="66">
        <f>RANK(L23,L$8:L$33,0)</f>
        <v>21</v>
      </c>
      <c r="N23" s="65">
        <f>VLOOKUP($A23,'Return Data'!$B$7:$R$1700,14,0)</f>
        <v>1.4459</v>
      </c>
      <c r="O23" s="66">
        <f>RANK(N23,N$8:N$33,0)</f>
        <v>18</v>
      </c>
      <c r="P23" s="65">
        <f>VLOOKUP($A23,'Return Data'!$B$7:$R$1700,15,0)</f>
        <v>5.7272999999999996</v>
      </c>
      <c r="Q23" s="66">
        <f>RANK(P23,P$8:P$33,0)</f>
        <v>20</v>
      </c>
      <c r="R23" s="65">
        <f>VLOOKUP($A23,'Return Data'!$B$7:$R$1700,16,0)</f>
        <v>16.7501</v>
      </c>
      <c r="S23" s="67">
        <f t="shared" si="7"/>
        <v>7</v>
      </c>
    </row>
    <row r="24" spans="1:19" x14ac:dyDescent="0.3">
      <c r="A24" s="63" t="s">
        <v>1220</v>
      </c>
      <c r="B24" s="64">
        <f>VLOOKUP($A24,'Return Data'!$B$7:$R$1700,3,0)</f>
        <v>44071</v>
      </c>
      <c r="C24" s="65">
        <f>VLOOKUP($A24,'Return Data'!$B$7:$R$1700,4,0)</f>
        <v>1259.3098</v>
      </c>
      <c r="D24" s="65">
        <f>VLOOKUP($A24,'Return Data'!$B$7:$R$1700,10,0)</f>
        <v>33.367400000000004</v>
      </c>
      <c r="E24" s="66">
        <f t="shared" si="0"/>
        <v>3</v>
      </c>
      <c r="F24" s="65">
        <f>VLOOKUP($A24,'Return Data'!$B$7:$R$1700,11,0)</f>
        <v>2.1505000000000001</v>
      </c>
      <c r="G24" s="66">
        <f t="shared" si="1"/>
        <v>19</v>
      </c>
      <c r="H24" s="65">
        <f>VLOOKUP($A24,'Return Data'!$B$7:$R$1700,12,0)</f>
        <v>5.8346999999999998</v>
      </c>
      <c r="I24" s="66">
        <f t="shared" si="2"/>
        <v>15</v>
      </c>
      <c r="J24" s="65">
        <f>VLOOKUP($A24,'Return Data'!$B$7:$R$1700,13,0)</f>
        <v>16.134699999999999</v>
      </c>
      <c r="K24" s="66">
        <f>RANK(J24,J$8:J$33,0)</f>
        <v>15</v>
      </c>
      <c r="L24" s="65">
        <f>VLOOKUP($A24,'Return Data'!$B$7:$R$1700,17,0)</f>
        <v>3.0333999999999999</v>
      </c>
      <c r="M24" s="66">
        <f>RANK(L24,L$8:L$33,0)</f>
        <v>8</v>
      </c>
      <c r="N24" s="65">
        <f>VLOOKUP($A24,'Return Data'!$B$7:$R$1700,14,0)</f>
        <v>4.8094000000000001</v>
      </c>
      <c r="O24" s="66">
        <f>RANK(N24,N$8:N$33,0)</f>
        <v>10</v>
      </c>
      <c r="P24" s="65">
        <f>VLOOKUP($A24,'Return Data'!$B$7:$R$1700,15,0)</f>
        <v>8.9979999999999993</v>
      </c>
      <c r="Q24" s="66">
        <f>RANK(P24,P$8:P$33,0)</f>
        <v>9</v>
      </c>
      <c r="R24" s="65">
        <f>VLOOKUP($A24,'Return Data'!$B$7:$R$1700,16,0)</f>
        <v>12.658200000000001</v>
      </c>
      <c r="S24" s="67">
        <f t="shared" si="7"/>
        <v>20</v>
      </c>
    </row>
    <row r="25" spans="1:19" x14ac:dyDescent="0.3">
      <c r="A25" s="63" t="s">
        <v>1221</v>
      </c>
      <c r="B25" s="64">
        <f>VLOOKUP($A25,'Return Data'!$B$7:$R$1700,3,0)</f>
        <v>44071</v>
      </c>
      <c r="C25" s="65">
        <f>VLOOKUP($A25,'Return Data'!$B$7:$R$1700,4,0)</f>
        <v>23.77</v>
      </c>
      <c r="D25" s="65">
        <f>VLOOKUP($A25,'Return Data'!$B$7:$R$1700,10,0)</f>
        <v>34.218000000000004</v>
      </c>
      <c r="E25" s="66">
        <f t="shared" si="0"/>
        <v>2</v>
      </c>
      <c r="F25" s="65">
        <f>VLOOKUP($A25,'Return Data'!$B$7:$R$1700,11,0)</f>
        <v>15.7254</v>
      </c>
      <c r="G25" s="66">
        <f t="shared" si="1"/>
        <v>2</v>
      </c>
      <c r="H25" s="65">
        <f>VLOOKUP($A25,'Return Data'!$B$7:$R$1700,12,0)</f>
        <v>24.711400000000001</v>
      </c>
      <c r="I25" s="66">
        <f t="shared" si="2"/>
        <v>1</v>
      </c>
      <c r="J25" s="65">
        <f>VLOOKUP($A25,'Return Data'!$B$7:$R$1700,13,0)</f>
        <v>40.817500000000003</v>
      </c>
      <c r="K25" s="66">
        <f>RANK(J25,J$8:J$33,0)</f>
        <v>1</v>
      </c>
      <c r="L25" s="65">
        <f>VLOOKUP($A25,'Return Data'!$B$7:$R$1700,17,0)</f>
        <v>6.7634999999999996</v>
      </c>
      <c r="M25" s="66">
        <f>RANK(L25,L$8:L$33,0)</f>
        <v>2</v>
      </c>
      <c r="N25" s="65">
        <f>VLOOKUP($A25,'Return Data'!$B$7:$R$1700,14,0)</f>
        <v>7.7634999999999996</v>
      </c>
      <c r="O25" s="66">
        <f>RANK(N25,N$8:N$33,0)</f>
        <v>4</v>
      </c>
      <c r="P25" s="65">
        <f>VLOOKUP($A25,'Return Data'!$B$7:$R$1700,15,0)</f>
        <v>8.4192999999999998</v>
      </c>
      <c r="Q25" s="66">
        <f>RANK(P25,P$8:P$33,0)</f>
        <v>13</v>
      </c>
      <c r="R25" s="65">
        <f>VLOOKUP($A25,'Return Data'!$B$7:$R$1700,16,0)</f>
        <v>13.7026</v>
      </c>
      <c r="S25" s="67">
        <f t="shared" si="7"/>
        <v>18</v>
      </c>
    </row>
    <row r="26" spans="1:19" x14ac:dyDescent="0.3">
      <c r="A26" s="63" t="s">
        <v>1223</v>
      </c>
      <c r="B26" s="64">
        <f>VLOOKUP($A26,'Return Data'!$B$7:$R$1700,3,0)</f>
        <v>44071</v>
      </c>
      <c r="C26" s="65">
        <f>VLOOKUP($A26,'Return Data'!$B$7:$R$1700,4,0)</f>
        <v>10.55</v>
      </c>
      <c r="D26" s="65">
        <f>VLOOKUP($A26,'Return Data'!$B$7:$R$1700,10,0)</f>
        <v>24.557300000000001</v>
      </c>
      <c r="E26" s="66">
        <f t="shared" si="0"/>
        <v>22</v>
      </c>
      <c r="F26" s="65"/>
      <c r="G26" s="66"/>
      <c r="H26" s="65"/>
      <c r="I26" s="66"/>
      <c r="J26" s="65"/>
      <c r="K26" s="66"/>
      <c r="L26" s="65"/>
      <c r="M26" s="66"/>
      <c r="N26" s="65"/>
      <c r="O26" s="66"/>
      <c r="P26" s="65"/>
      <c r="Q26" s="66"/>
      <c r="R26" s="65">
        <f>VLOOKUP($A26,'Return Data'!$B$7:$R$1700,16,0)</f>
        <v>5.5</v>
      </c>
      <c r="S26" s="67">
        <f t="shared" si="7"/>
        <v>23</v>
      </c>
    </row>
    <row r="27" spans="1:19" x14ac:dyDescent="0.3">
      <c r="A27" s="63" t="s">
        <v>1226</v>
      </c>
      <c r="B27" s="64">
        <f>VLOOKUP($A27,'Return Data'!$B$7:$R$1700,3,0)</f>
        <v>44071</v>
      </c>
      <c r="C27" s="65">
        <f>VLOOKUP($A27,'Return Data'!$B$7:$R$1700,4,0)</f>
        <v>65.147599999999997</v>
      </c>
      <c r="D27" s="65">
        <f>VLOOKUP($A27,'Return Data'!$B$7:$R$1700,10,0)</f>
        <v>23.1296</v>
      </c>
      <c r="E27" s="66">
        <f t="shared" si="0"/>
        <v>24</v>
      </c>
      <c r="F27" s="65">
        <f>VLOOKUP($A27,'Return Data'!$B$7:$R$1700,11,0)</f>
        <v>16.745100000000001</v>
      </c>
      <c r="G27" s="66">
        <f>RANK(F27,F$8:F$33,0)</f>
        <v>1</v>
      </c>
      <c r="H27" s="65">
        <f>VLOOKUP($A27,'Return Data'!$B$7:$R$1700,12,0)</f>
        <v>12.618</v>
      </c>
      <c r="I27" s="66">
        <f>RANK(H27,H$8:H$33,0)</f>
        <v>3</v>
      </c>
      <c r="J27" s="65">
        <f>VLOOKUP($A27,'Return Data'!$B$7:$R$1700,13,0)</f>
        <v>26.739899999999999</v>
      </c>
      <c r="K27" s="66">
        <f>RANK(J27,J$8:J$33,0)</f>
        <v>2</v>
      </c>
      <c r="L27" s="65">
        <f>VLOOKUP($A27,'Return Data'!$B$7:$R$1700,17,0)</f>
        <v>3.6263000000000001</v>
      </c>
      <c r="M27" s="66">
        <f>RANK(L27,L$8:L$33,0)</f>
        <v>6</v>
      </c>
      <c r="N27" s="65">
        <f>VLOOKUP($A27,'Return Data'!$B$7:$R$1700,14,0)</f>
        <v>8.1881000000000004</v>
      </c>
      <c r="O27" s="66">
        <f>RANK(N27,N$8:N$33,0)</f>
        <v>3</v>
      </c>
      <c r="P27" s="65">
        <f>VLOOKUP($A27,'Return Data'!$B$7:$R$1700,15,0)</f>
        <v>7.3426</v>
      </c>
      <c r="Q27" s="66">
        <f>RANK(P27,P$8:P$33,0)</f>
        <v>14</v>
      </c>
      <c r="R27" s="65">
        <f>VLOOKUP($A27,'Return Data'!$B$7:$R$1700,16,0)</f>
        <v>10.3874</v>
      </c>
      <c r="S27" s="67">
        <f t="shared" si="7"/>
        <v>22</v>
      </c>
    </row>
    <row r="28" spans="1:19" x14ac:dyDescent="0.3">
      <c r="A28" s="63" t="s">
        <v>1227</v>
      </c>
      <c r="B28" s="64">
        <f>VLOOKUP($A28,'Return Data'!$B$7:$R$1700,3,0)</f>
        <v>44071</v>
      </c>
      <c r="C28" s="65">
        <f>VLOOKUP($A28,'Return Data'!$B$7:$R$1700,4,0)</f>
        <v>81.028700000000001</v>
      </c>
      <c r="D28" s="65">
        <f>VLOOKUP($A28,'Return Data'!$B$7:$R$1700,10,0)</f>
        <v>30.841899999999999</v>
      </c>
      <c r="E28" s="66">
        <f t="shared" si="0"/>
        <v>7</v>
      </c>
      <c r="F28" s="65">
        <f>VLOOKUP($A28,'Return Data'!$B$7:$R$1700,11,0)</f>
        <v>3.5284</v>
      </c>
      <c r="G28" s="66">
        <f>RANK(F28,F$8:F$33,0)</f>
        <v>13</v>
      </c>
      <c r="H28" s="65">
        <f>VLOOKUP($A28,'Return Data'!$B$7:$R$1700,12,0)</f>
        <v>6.5570000000000004</v>
      </c>
      <c r="I28" s="66">
        <f>RANK(H28,H$8:H$33,0)</f>
        <v>11</v>
      </c>
      <c r="J28" s="65">
        <f>VLOOKUP($A28,'Return Data'!$B$7:$R$1700,13,0)</f>
        <v>15.999000000000001</v>
      </c>
      <c r="K28" s="66">
        <f>RANK(J28,J$8:J$33,0)</f>
        <v>16</v>
      </c>
      <c r="L28" s="65">
        <f>VLOOKUP($A28,'Return Data'!$B$7:$R$1700,17,0)</f>
        <v>-0.4199</v>
      </c>
      <c r="M28" s="66">
        <f>RANK(L28,L$8:L$33,0)</f>
        <v>15</v>
      </c>
      <c r="N28" s="65">
        <f>VLOOKUP($A28,'Return Data'!$B$7:$R$1700,14,0)</f>
        <v>0.76070000000000004</v>
      </c>
      <c r="O28" s="66">
        <f>RANK(N28,N$8:N$33,0)</f>
        <v>19</v>
      </c>
      <c r="P28" s="65">
        <f>VLOOKUP($A28,'Return Data'!$B$7:$R$1700,15,0)</f>
        <v>6.1608000000000001</v>
      </c>
      <c r="Q28" s="66">
        <f>RANK(P28,P$8:P$33,0)</f>
        <v>17</v>
      </c>
      <c r="R28" s="65">
        <f>VLOOKUP($A28,'Return Data'!$B$7:$R$1700,16,0)</f>
        <v>14.9711</v>
      </c>
      <c r="S28" s="67">
        <f t="shared" si="7"/>
        <v>16</v>
      </c>
    </row>
    <row r="29" spans="1:19" x14ac:dyDescent="0.3">
      <c r="A29" s="63" t="s">
        <v>1230</v>
      </c>
      <c r="B29" s="64">
        <f>VLOOKUP($A29,'Return Data'!$B$7:$R$1700,3,0)</f>
        <v>44071</v>
      </c>
      <c r="C29" s="65">
        <f>VLOOKUP($A29,'Return Data'!$B$7:$R$1700,4,0)</f>
        <v>463.11500000000001</v>
      </c>
      <c r="D29" s="65">
        <f>VLOOKUP($A29,'Return Data'!$B$7:$R$1700,10,0)</f>
        <v>26.863900000000001</v>
      </c>
      <c r="E29" s="66">
        <f t="shared" si="0"/>
        <v>17</v>
      </c>
      <c r="F29" s="65">
        <f>VLOOKUP($A29,'Return Data'!$B$7:$R$1700,11,0)</f>
        <v>-5.9478</v>
      </c>
      <c r="G29" s="66">
        <f>RANK(F29,F$8:F$33,0)</f>
        <v>23</v>
      </c>
      <c r="H29" s="65">
        <f>VLOOKUP($A29,'Return Data'!$B$7:$R$1700,12,0)</f>
        <v>-2.7549999999999999</v>
      </c>
      <c r="I29" s="66">
        <f>RANK(H29,H$8:H$33,0)</f>
        <v>23</v>
      </c>
      <c r="J29" s="65">
        <f>VLOOKUP($A29,'Return Data'!$B$7:$R$1700,13,0)</f>
        <v>6.1459000000000001</v>
      </c>
      <c r="K29" s="66">
        <f>RANK(J29,J$8:J$33,0)</f>
        <v>23</v>
      </c>
      <c r="L29" s="65">
        <f>VLOOKUP($A29,'Return Data'!$B$7:$R$1700,17,0)</f>
        <v>-5.6852</v>
      </c>
      <c r="M29" s="66">
        <f>RANK(L29,L$8:L$33,0)</f>
        <v>22</v>
      </c>
      <c r="N29" s="65">
        <f>VLOOKUP($A29,'Return Data'!$B$7:$R$1700,14,0)</f>
        <v>-1.8148</v>
      </c>
      <c r="O29" s="66">
        <f>RANK(N29,N$8:N$33,0)</f>
        <v>21</v>
      </c>
      <c r="P29" s="65">
        <f>VLOOKUP($A29,'Return Data'!$B$7:$R$1700,15,0)</f>
        <v>5.8204000000000002</v>
      </c>
      <c r="Q29" s="66">
        <f>RANK(P29,P$8:P$33,0)</f>
        <v>19</v>
      </c>
      <c r="R29" s="65">
        <f>VLOOKUP($A29,'Return Data'!$B$7:$R$1700,16,0)</f>
        <v>13.656000000000001</v>
      </c>
      <c r="S29" s="67">
        <f t="shared" si="7"/>
        <v>19</v>
      </c>
    </row>
    <row r="30" spans="1:19" x14ac:dyDescent="0.3">
      <c r="A30" s="63" t="s">
        <v>1232</v>
      </c>
      <c r="B30" s="64">
        <f>VLOOKUP($A30,'Return Data'!$B$7:$R$1700,3,0)</f>
        <v>44071</v>
      </c>
      <c r="C30" s="65">
        <f>VLOOKUP($A30,'Return Data'!$B$7:$R$1700,4,0)</f>
        <v>158.7654</v>
      </c>
      <c r="D30" s="65">
        <f>VLOOKUP($A30,'Return Data'!$B$7:$R$1700,10,0)</f>
        <v>26.23</v>
      </c>
      <c r="E30" s="66">
        <f t="shared" si="0"/>
        <v>18</v>
      </c>
      <c r="F30" s="65">
        <f>VLOOKUP($A30,'Return Data'!$B$7:$R$1700,11,0)</f>
        <v>2.3129</v>
      </c>
      <c r="G30" s="66">
        <f>RANK(F30,F$8:F$33,0)</f>
        <v>18</v>
      </c>
      <c r="H30" s="65">
        <f>VLOOKUP($A30,'Return Data'!$B$7:$R$1700,12,0)</f>
        <v>5.8655999999999997</v>
      </c>
      <c r="I30" s="66">
        <f>RANK(H30,H$8:H$33,0)</f>
        <v>14</v>
      </c>
      <c r="J30" s="65">
        <f>VLOOKUP($A30,'Return Data'!$B$7:$R$1700,13,0)</f>
        <v>16.275400000000001</v>
      </c>
      <c r="K30" s="66">
        <f>RANK(J30,J$8:J$33,0)</f>
        <v>13</v>
      </c>
      <c r="L30" s="65">
        <f>VLOOKUP($A30,'Return Data'!$B$7:$R$1700,17,0)</f>
        <v>4.1670999999999996</v>
      </c>
      <c r="M30" s="66">
        <f>RANK(L30,L$8:L$33,0)</f>
        <v>4</v>
      </c>
      <c r="N30" s="65">
        <f>VLOOKUP($A30,'Return Data'!$B$7:$R$1700,14,0)</f>
        <v>5.2380000000000004</v>
      </c>
      <c r="O30" s="66">
        <f>RANK(N30,N$8:N$33,0)</f>
        <v>9</v>
      </c>
      <c r="P30" s="65">
        <f>VLOOKUP($A30,'Return Data'!$B$7:$R$1700,15,0)</f>
        <v>8.6699000000000002</v>
      </c>
      <c r="Q30" s="66">
        <f>RANK(P30,P$8:P$33,0)</f>
        <v>11</v>
      </c>
      <c r="R30" s="65">
        <f>VLOOKUP($A30,'Return Data'!$B$7:$R$1700,16,0)</f>
        <v>16.494700000000002</v>
      </c>
      <c r="S30" s="67">
        <f t="shared" si="7"/>
        <v>10</v>
      </c>
    </row>
    <row r="31" spans="1:19" x14ac:dyDescent="0.3">
      <c r="A31" s="63" t="s">
        <v>1233</v>
      </c>
      <c r="B31" s="64">
        <f>VLOOKUP($A31,'Return Data'!$B$7:$R$1700,3,0)</f>
        <v>44071</v>
      </c>
      <c r="C31" s="65">
        <f>VLOOKUP($A31,'Return Data'!$B$7:$R$1700,4,0)</f>
        <v>50.05</v>
      </c>
      <c r="D31" s="65">
        <f>VLOOKUP($A31,'Return Data'!$B$7:$R$1700,10,0)</f>
        <v>24.502500000000001</v>
      </c>
      <c r="E31" s="66">
        <f t="shared" si="0"/>
        <v>23</v>
      </c>
      <c r="F31" s="65">
        <f>VLOOKUP($A31,'Return Data'!$B$7:$R$1700,11,0)</f>
        <v>6.8758999999999997</v>
      </c>
      <c r="G31" s="66">
        <f>RANK(F31,F$8:F$33,0)</f>
        <v>5</v>
      </c>
      <c r="H31" s="65">
        <f>VLOOKUP($A31,'Return Data'!$B$7:$R$1700,12,0)</f>
        <v>11.370699999999999</v>
      </c>
      <c r="I31" s="66">
        <f>RANK(H31,H$8:H$33,0)</f>
        <v>5</v>
      </c>
      <c r="J31" s="65">
        <f>VLOOKUP($A31,'Return Data'!$B$7:$R$1700,13,0)</f>
        <v>25.0625</v>
      </c>
      <c r="K31" s="66">
        <f>RANK(J31,J$8:J$33,0)</f>
        <v>3</v>
      </c>
      <c r="L31" s="65">
        <f>VLOOKUP($A31,'Return Data'!$B$7:$R$1700,17,0)</f>
        <v>1.9829000000000001</v>
      </c>
      <c r="M31" s="66">
        <f>RANK(L31,L$8:L$33,0)</f>
        <v>11</v>
      </c>
      <c r="N31" s="65">
        <f>VLOOKUP($A31,'Return Data'!$B$7:$R$1700,14,0)</f>
        <v>6.2670000000000003</v>
      </c>
      <c r="O31" s="66">
        <f>RANK(N31,N$8:N$33,0)</f>
        <v>6</v>
      </c>
      <c r="P31" s="65">
        <f>VLOOKUP($A31,'Return Data'!$B$7:$R$1700,15,0)</f>
        <v>10.029</v>
      </c>
      <c r="Q31" s="66">
        <f>RANK(P31,P$8:P$33,0)</f>
        <v>6</v>
      </c>
      <c r="R31" s="65">
        <f>VLOOKUP($A31,'Return Data'!$B$7:$R$1700,16,0)</f>
        <v>14.524800000000001</v>
      </c>
      <c r="S31" s="67">
        <f t="shared" si="7"/>
        <v>17</v>
      </c>
    </row>
    <row r="32" spans="1:19" x14ac:dyDescent="0.3">
      <c r="A32" s="63" t="s">
        <v>1235</v>
      </c>
      <c r="B32" s="64">
        <f>VLOOKUP($A32,'Return Data'!$B$7:$R$1700,3,0)</f>
        <v>44071</v>
      </c>
      <c r="C32" s="65">
        <f>VLOOKUP($A32,'Return Data'!$B$7:$R$1700,4,0)</f>
        <v>15.67</v>
      </c>
      <c r="D32" s="65">
        <f>VLOOKUP($A32,'Return Data'!$B$7:$R$1700,10,0)</f>
        <v>30.474599999999999</v>
      </c>
      <c r="E32" s="66">
        <f t="shared" si="0"/>
        <v>8</v>
      </c>
      <c r="F32" s="65"/>
      <c r="G32" s="66"/>
      <c r="H32" s="65"/>
      <c r="I32" s="66"/>
      <c r="J32" s="65"/>
      <c r="K32" s="66"/>
      <c r="L32" s="65"/>
      <c r="M32" s="66"/>
      <c r="N32" s="65"/>
      <c r="O32" s="66"/>
      <c r="P32" s="65"/>
      <c r="Q32" s="66"/>
      <c r="R32" s="65">
        <f>VLOOKUP($A32,'Return Data'!$B$7:$R$1700,16,0)</f>
        <v>56.7</v>
      </c>
      <c r="S32" s="67">
        <f t="shared" si="7"/>
        <v>1</v>
      </c>
    </row>
    <row r="33" spans="1:19" x14ac:dyDescent="0.3">
      <c r="A33" s="63" t="s">
        <v>1237</v>
      </c>
      <c r="B33" s="64">
        <f>VLOOKUP($A33,'Return Data'!$B$7:$R$1700,3,0)</f>
        <v>44071</v>
      </c>
      <c r="C33" s="65">
        <f>VLOOKUP($A33,'Return Data'!$B$7:$R$1700,4,0)</f>
        <v>79.768715927249403</v>
      </c>
      <c r="D33" s="65">
        <f>VLOOKUP($A33,'Return Data'!$B$7:$R$1700,10,0)</f>
        <v>30.4603</v>
      </c>
      <c r="E33" s="66">
        <f t="shared" si="0"/>
        <v>9</v>
      </c>
      <c r="F33" s="65">
        <f>VLOOKUP($A33,'Return Data'!$B$7:$R$1700,11,0)</f>
        <v>8.0482999999999993</v>
      </c>
      <c r="G33" s="66">
        <f>RANK(F33,F$8:F$33,0)</f>
        <v>4</v>
      </c>
      <c r="H33" s="65">
        <f>VLOOKUP($A33,'Return Data'!$B$7:$R$1700,12,0)</f>
        <v>11.6448</v>
      </c>
      <c r="I33" s="66">
        <f>RANK(H33,H$8:H$33,0)</f>
        <v>4</v>
      </c>
      <c r="J33" s="65">
        <f>VLOOKUP($A33,'Return Data'!$B$7:$R$1700,13,0)</f>
        <v>22.744700000000002</v>
      </c>
      <c r="K33" s="66">
        <f>RANK(J33,J$8:J$33,0)</f>
        <v>5</v>
      </c>
      <c r="L33" s="65">
        <f>VLOOKUP($A33,'Return Data'!$B$7:$R$1700,17,0)</f>
        <v>1.8995</v>
      </c>
      <c r="M33" s="66">
        <f>RANK(L33,L$8:L$33,0)</f>
        <v>12</v>
      </c>
      <c r="N33" s="65">
        <f>VLOOKUP($A33,'Return Data'!$B$7:$R$1700,14,0)</f>
        <v>4.0762999999999998</v>
      </c>
      <c r="O33" s="66">
        <f>RANK(N33,N$8:N$33,0)</f>
        <v>11</v>
      </c>
      <c r="P33" s="65">
        <f>VLOOKUP($A33,'Return Data'!$B$7:$R$1700,15,0)</f>
        <v>7.2461000000000002</v>
      </c>
      <c r="Q33" s="66">
        <f>RANK(P33,P$8:P$33,0)</f>
        <v>16</v>
      </c>
      <c r="R33" s="65">
        <f>VLOOKUP($A33,'Return Data'!$B$7:$R$1700,16,0)</f>
        <v>16.488</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28.314642307692313</v>
      </c>
      <c r="E35" s="74"/>
      <c r="F35" s="75">
        <f>AVERAGE(F8:F33)</f>
        <v>4.2800416666666683</v>
      </c>
      <c r="G35" s="74"/>
      <c r="H35" s="75">
        <f>AVERAGE(H8:H33)</f>
        <v>6.8439833333333331</v>
      </c>
      <c r="I35" s="74"/>
      <c r="J35" s="75">
        <f>AVERAGE(J8:J33)</f>
        <v>18.138878260869564</v>
      </c>
      <c r="K35" s="74"/>
      <c r="L35" s="75">
        <f>AVERAGE(L8:L33)</f>
        <v>1.1427608695652174</v>
      </c>
      <c r="M35" s="74"/>
      <c r="N35" s="75">
        <f>AVERAGE(N8:N33)</f>
        <v>4.2113272727272726</v>
      </c>
      <c r="O35" s="74"/>
      <c r="P35" s="75">
        <f>AVERAGE(P8:P33)</f>
        <v>8.553528571428572</v>
      </c>
      <c r="Q35" s="74"/>
      <c r="R35" s="75">
        <f>AVERAGE(R8:R33)</f>
        <v>15.386546153846156</v>
      </c>
      <c r="S35" s="76"/>
    </row>
    <row r="36" spans="1:19" x14ac:dyDescent="0.3">
      <c r="A36" s="73" t="s">
        <v>28</v>
      </c>
      <c r="B36" s="74"/>
      <c r="C36" s="74"/>
      <c r="D36" s="75">
        <f>MIN(D8:D33)</f>
        <v>21.142900000000001</v>
      </c>
      <c r="E36" s="74"/>
      <c r="F36" s="75">
        <f>MIN(F8:F33)</f>
        <v>-7.6821999999999999</v>
      </c>
      <c r="G36" s="74"/>
      <c r="H36" s="75">
        <f>MIN(H8:H33)</f>
        <v>-3.6737000000000002</v>
      </c>
      <c r="I36" s="74"/>
      <c r="J36" s="75">
        <f>MIN(J8:J33)</f>
        <v>6.1459000000000001</v>
      </c>
      <c r="K36" s="74"/>
      <c r="L36" s="75">
        <f>MIN(L8:L33)</f>
        <v>-5.7472000000000003</v>
      </c>
      <c r="M36" s="74"/>
      <c r="N36" s="75">
        <f>MIN(N8:N33)</f>
        <v>-2.5878000000000001</v>
      </c>
      <c r="O36" s="74"/>
      <c r="P36" s="75">
        <f>MIN(P8:P33)</f>
        <v>5.6416000000000004</v>
      </c>
      <c r="Q36" s="74"/>
      <c r="R36" s="75">
        <f>MIN(R8:R33)</f>
        <v>2.7092999999999998</v>
      </c>
      <c r="S36" s="76"/>
    </row>
    <row r="37" spans="1:19" ht="15" thickBot="1" x14ac:dyDescent="0.35">
      <c r="A37" s="77" t="s">
        <v>29</v>
      </c>
      <c r="B37" s="78"/>
      <c r="C37" s="78"/>
      <c r="D37" s="79">
        <f>MAX(D8:D33)</f>
        <v>35.781300000000002</v>
      </c>
      <c r="E37" s="78"/>
      <c r="F37" s="79">
        <f>MAX(F8:F33)</f>
        <v>16.745100000000001</v>
      </c>
      <c r="G37" s="78"/>
      <c r="H37" s="79">
        <f>MAX(H8:H33)</f>
        <v>24.711400000000001</v>
      </c>
      <c r="I37" s="78"/>
      <c r="J37" s="79">
        <f>MAX(J8:J33)</f>
        <v>40.817500000000003</v>
      </c>
      <c r="K37" s="78"/>
      <c r="L37" s="79">
        <f>MAX(L8:L33)</f>
        <v>7.1308999999999996</v>
      </c>
      <c r="M37" s="78"/>
      <c r="N37" s="79">
        <f>MAX(N8:N33)</f>
        <v>13.0502</v>
      </c>
      <c r="O37" s="78"/>
      <c r="P37" s="79">
        <f>MAX(P8:P33)</f>
        <v>12.0044</v>
      </c>
      <c r="Q37" s="78"/>
      <c r="R37" s="79">
        <f>MAX(R8:R33)</f>
        <v>56.7</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44071</v>
      </c>
      <c r="C8" s="65">
        <f>VLOOKUP($A8,'Return Data'!$B$7:$R$1700,4,0)</f>
        <v>272.89</v>
      </c>
      <c r="D8" s="65">
        <f>VLOOKUP($A8,'Return Data'!$B$7:$R$1700,10,0)</f>
        <v>32.1629</v>
      </c>
      <c r="E8" s="66">
        <f t="shared" ref="E8:E33" si="0">RANK(D8,D$8:D$33,0)</f>
        <v>4</v>
      </c>
      <c r="F8" s="65">
        <f>VLOOKUP($A8,'Return Data'!$B$7:$R$1700,11,0)</f>
        <v>0.4602</v>
      </c>
      <c r="G8" s="66">
        <f t="shared" ref="G8:G25" si="1">RANK(F8,F$8:F$33,0)</f>
        <v>22</v>
      </c>
      <c r="H8" s="65">
        <f>VLOOKUP($A8,'Return Data'!$B$7:$R$1700,12,0)</f>
        <v>-0.25590000000000002</v>
      </c>
      <c r="I8" s="66">
        <f t="shared" ref="I8:I25" si="2">RANK(H8,H$8:H$33,0)</f>
        <v>21</v>
      </c>
      <c r="J8" s="65">
        <f>VLOOKUP($A8,'Return Data'!$B$7:$R$1700,13,0)</f>
        <v>8.0153999999999996</v>
      </c>
      <c r="K8" s="66">
        <f t="shared" ref="K8:K21" si="3">RANK(J8,J$8:J$33,0)</f>
        <v>21</v>
      </c>
      <c r="L8" s="65">
        <f>VLOOKUP($A8,'Return Data'!$B$7:$R$1700,17,0)</f>
        <v>-6.5987999999999998</v>
      </c>
      <c r="M8" s="66">
        <f t="shared" ref="M8:M21" si="4">RANK(L8,L$8:L$33,0)</f>
        <v>23</v>
      </c>
      <c r="N8" s="65">
        <f>VLOOKUP($A8,'Return Data'!$B$7:$R$1700,14,0)</f>
        <v>-3.4754</v>
      </c>
      <c r="O8" s="66">
        <f t="shared" ref="O8:O20" si="5">RANK(N8,N$8:N$33,0)</f>
        <v>22</v>
      </c>
      <c r="P8" s="65">
        <f>VLOOKUP($A8,'Return Data'!$B$7:$R$1700,15,0)</f>
        <v>4.7003000000000004</v>
      </c>
      <c r="Q8" s="66">
        <f t="shared" ref="Q8:Q16" si="6">RANK(P8,P$8:P$33,0)</f>
        <v>20</v>
      </c>
      <c r="R8" s="65">
        <f>VLOOKUP($A8,'Return Data'!$B$7:$R$1700,16,0)</f>
        <v>20.269400000000001</v>
      </c>
      <c r="S8" s="67">
        <f t="shared" ref="S8:S33" si="7">RANK(R8,R$8:R$33,0)</f>
        <v>4</v>
      </c>
    </row>
    <row r="9" spans="1:20" x14ac:dyDescent="0.3">
      <c r="A9" s="63" t="s">
        <v>1190</v>
      </c>
      <c r="B9" s="64">
        <f>VLOOKUP($A9,'Return Data'!$B$7:$R$1700,3,0)</f>
        <v>44071</v>
      </c>
      <c r="C9" s="65">
        <f>VLOOKUP($A9,'Return Data'!$B$7:$R$1700,4,0)</f>
        <v>42.51</v>
      </c>
      <c r="D9" s="65">
        <f>VLOOKUP($A9,'Return Data'!$B$7:$R$1700,10,0)</f>
        <v>20.698499999999999</v>
      </c>
      <c r="E9" s="66">
        <f t="shared" si="0"/>
        <v>26</v>
      </c>
      <c r="F9" s="65">
        <f>VLOOKUP($A9,'Return Data'!$B$7:$R$1700,11,0)</f>
        <v>4.3445999999999998</v>
      </c>
      <c r="G9" s="66">
        <f t="shared" si="1"/>
        <v>10</v>
      </c>
      <c r="H9" s="65">
        <f>VLOOKUP($A9,'Return Data'!$B$7:$R$1700,12,0)</f>
        <v>7.2942999999999998</v>
      </c>
      <c r="I9" s="66">
        <f t="shared" si="2"/>
        <v>9</v>
      </c>
      <c r="J9" s="65">
        <f>VLOOKUP($A9,'Return Data'!$B$7:$R$1700,13,0)</f>
        <v>20.595700000000001</v>
      </c>
      <c r="K9" s="66">
        <f t="shared" si="3"/>
        <v>6</v>
      </c>
      <c r="L9" s="65">
        <f>VLOOKUP($A9,'Return Data'!$B$7:$R$1700,17,0)</f>
        <v>5.7458999999999998</v>
      </c>
      <c r="M9" s="66">
        <f t="shared" si="4"/>
        <v>1</v>
      </c>
      <c r="N9" s="65">
        <f>VLOOKUP($A9,'Return Data'!$B$7:$R$1700,14,0)</f>
        <v>11.6671</v>
      </c>
      <c r="O9" s="66">
        <f t="shared" si="5"/>
        <v>1</v>
      </c>
      <c r="P9" s="65">
        <f>VLOOKUP($A9,'Return Data'!$B$7:$R$1700,15,0)</f>
        <v>10.3376</v>
      </c>
      <c r="Q9" s="66">
        <f t="shared" si="6"/>
        <v>2</v>
      </c>
      <c r="R9" s="65">
        <f>VLOOKUP($A9,'Return Data'!$B$7:$R$1700,16,0)</f>
        <v>16.396100000000001</v>
      </c>
      <c r="S9" s="67">
        <f t="shared" si="7"/>
        <v>7</v>
      </c>
    </row>
    <row r="10" spans="1:20" x14ac:dyDescent="0.3">
      <c r="A10" s="63" t="s">
        <v>1191</v>
      </c>
      <c r="B10" s="64">
        <f>VLOOKUP($A10,'Return Data'!$B$7:$R$1700,3,0)</f>
        <v>44071</v>
      </c>
      <c r="C10" s="65">
        <f>VLOOKUP($A10,'Return Data'!$B$7:$R$1700,4,0)</f>
        <v>9.83</v>
      </c>
      <c r="D10" s="65">
        <f>VLOOKUP($A10,'Return Data'!$B$7:$R$1700,10,0)</f>
        <v>27.331600000000002</v>
      </c>
      <c r="E10" s="66">
        <f t="shared" si="0"/>
        <v>16</v>
      </c>
      <c r="F10" s="65">
        <f>VLOOKUP($A10,'Return Data'!$B$7:$R$1700,11,0)</f>
        <v>8.4989000000000008</v>
      </c>
      <c r="G10" s="66">
        <f t="shared" si="1"/>
        <v>3</v>
      </c>
      <c r="H10" s="65">
        <f>VLOOKUP($A10,'Return Data'!$B$7:$R$1700,12,0)</f>
        <v>12.9885</v>
      </c>
      <c r="I10" s="66">
        <f t="shared" si="2"/>
        <v>2</v>
      </c>
      <c r="J10" s="65">
        <f>VLOOKUP($A10,'Return Data'!$B$7:$R$1700,13,0)</f>
        <v>18.149000000000001</v>
      </c>
      <c r="K10" s="66">
        <f t="shared" si="3"/>
        <v>9</v>
      </c>
      <c r="L10" s="65">
        <f>VLOOKUP($A10,'Return Data'!$B$7:$R$1700,17,0)</f>
        <v>-0.3034</v>
      </c>
      <c r="M10" s="66">
        <f t="shared" si="4"/>
        <v>14</v>
      </c>
      <c r="N10" s="65">
        <f>VLOOKUP($A10,'Return Data'!$B$7:$R$1700,14,0)</f>
        <v>3.0194999999999999</v>
      </c>
      <c r="O10" s="66">
        <f t="shared" si="5"/>
        <v>12</v>
      </c>
      <c r="P10" s="65">
        <f>VLOOKUP($A10,'Return Data'!$B$7:$R$1700,15,0)</f>
        <v>5.2746000000000004</v>
      </c>
      <c r="Q10" s="66">
        <f t="shared" si="6"/>
        <v>17</v>
      </c>
      <c r="R10" s="65">
        <f>VLOOKUP($A10,'Return Data'!$B$7:$R$1700,16,0)</f>
        <v>-0.1729</v>
      </c>
      <c r="S10" s="67">
        <f t="shared" si="7"/>
        <v>26</v>
      </c>
    </row>
    <row r="11" spans="1:20" x14ac:dyDescent="0.3">
      <c r="A11" s="63" t="s">
        <v>1193</v>
      </c>
      <c r="B11" s="64">
        <f>VLOOKUP($A11,'Return Data'!$B$7:$R$1700,3,0)</f>
        <v>44071</v>
      </c>
      <c r="C11" s="65">
        <f>VLOOKUP($A11,'Return Data'!$B$7:$R$1700,4,0)</f>
        <v>35.209000000000003</v>
      </c>
      <c r="D11" s="65">
        <f>VLOOKUP($A11,'Return Data'!$B$7:$R$1700,10,0)</f>
        <v>27.7864</v>
      </c>
      <c r="E11" s="66">
        <f t="shared" si="0"/>
        <v>15</v>
      </c>
      <c r="F11" s="65">
        <f>VLOOKUP($A11,'Return Data'!$B$7:$R$1700,11,0)</f>
        <v>4.2674000000000003</v>
      </c>
      <c r="G11" s="66">
        <f t="shared" si="1"/>
        <v>11</v>
      </c>
      <c r="H11" s="65">
        <f>VLOOKUP($A11,'Return Data'!$B$7:$R$1700,12,0)</f>
        <v>8.4254999999999995</v>
      </c>
      <c r="I11" s="66">
        <f t="shared" si="2"/>
        <v>8</v>
      </c>
      <c r="J11" s="65">
        <f>VLOOKUP($A11,'Return Data'!$B$7:$R$1700,13,0)</f>
        <v>18.497</v>
      </c>
      <c r="K11" s="66">
        <f t="shared" si="3"/>
        <v>8</v>
      </c>
      <c r="L11" s="65">
        <f>VLOOKUP($A11,'Return Data'!$B$7:$R$1700,17,0)</f>
        <v>2.3645999999999998</v>
      </c>
      <c r="M11" s="66">
        <f t="shared" si="4"/>
        <v>6</v>
      </c>
      <c r="N11" s="65">
        <f>VLOOKUP($A11,'Return Data'!$B$7:$R$1700,14,0)</f>
        <v>2.1760999999999999</v>
      </c>
      <c r="O11" s="66">
        <f t="shared" si="5"/>
        <v>13</v>
      </c>
      <c r="P11" s="65">
        <f>VLOOKUP($A11,'Return Data'!$B$7:$R$1700,15,0)</f>
        <v>6.9798</v>
      </c>
      <c r="Q11" s="66">
        <f t="shared" si="6"/>
        <v>13</v>
      </c>
      <c r="R11" s="65">
        <f>VLOOKUP($A11,'Return Data'!$B$7:$R$1700,16,0)</f>
        <v>9.1783000000000001</v>
      </c>
      <c r="S11" s="67">
        <f t="shared" si="7"/>
        <v>20</v>
      </c>
    </row>
    <row r="12" spans="1:20" x14ac:dyDescent="0.3">
      <c r="A12" s="63" t="s">
        <v>1196</v>
      </c>
      <c r="B12" s="64">
        <f>VLOOKUP($A12,'Return Data'!$B$7:$R$1700,3,0)</f>
        <v>44071</v>
      </c>
      <c r="C12" s="65">
        <f>VLOOKUP($A12,'Return Data'!$B$7:$R$1700,4,0)</f>
        <v>61.927999999999997</v>
      </c>
      <c r="D12" s="65">
        <f>VLOOKUP($A12,'Return Data'!$B$7:$R$1700,10,0)</f>
        <v>24.779399999999999</v>
      </c>
      <c r="E12" s="66">
        <f t="shared" si="0"/>
        <v>20</v>
      </c>
      <c r="F12" s="65">
        <f>VLOOKUP($A12,'Return Data'!$B$7:$R$1700,11,0)</f>
        <v>5.3502000000000001</v>
      </c>
      <c r="G12" s="66">
        <f t="shared" si="1"/>
        <v>6</v>
      </c>
      <c r="H12" s="65">
        <f>VLOOKUP($A12,'Return Data'!$B$7:$R$1700,12,0)</f>
        <v>9.4056999999999995</v>
      </c>
      <c r="I12" s="66">
        <f t="shared" si="2"/>
        <v>6</v>
      </c>
      <c r="J12" s="65">
        <f>VLOOKUP($A12,'Return Data'!$B$7:$R$1700,13,0)</f>
        <v>21.8</v>
      </c>
      <c r="K12" s="66">
        <f t="shared" si="3"/>
        <v>4</v>
      </c>
      <c r="L12" s="65">
        <f>VLOOKUP($A12,'Return Data'!$B$7:$R$1700,17,0)</f>
        <v>4.8398000000000003</v>
      </c>
      <c r="M12" s="66">
        <f t="shared" si="4"/>
        <v>3</v>
      </c>
      <c r="N12" s="65">
        <f>VLOOKUP($A12,'Return Data'!$B$7:$R$1700,14,0)</f>
        <v>6.3181000000000003</v>
      </c>
      <c r="O12" s="66">
        <f t="shared" si="5"/>
        <v>4</v>
      </c>
      <c r="P12" s="65">
        <f>VLOOKUP($A12,'Return Data'!$B$7:$R$1700,15,0)</f>
        <v>11.061199999999999</v>
      </c>
      <c r="Q12" s="66">
        <f t="shared" si="6"/>
        <v>1</v>
      </c>
      <c r="R12" s="65">
        <f>VLOOKUP($A12,'Return Data'!$B$7:$R$1700,16,0)</f>
        <v>14.1286</v>
      </c>
      <c r="S12" s="67">
        <f t="shared" si="7"/>
        <v>12</v>
      </c>
    </row>
    <row r="13" spans="1:20" x14ac:dyDescent="0.3">
      <c r="A13" s="63" t="s">
        <v>1198</v>
      </c>
      <c r="B13" s="64">
        <f>VLOOKUP($A13,'Return Data'!$B$7:$R$1700,3,0)</f>
        <v>44071</v>
      </c>
      <c r="C13" s="65">
        <f>VLOOKUP($A13,'Return Data'!$B$7:$R$1700,4,0)</f>
        <v>28.765999999999998</v>
      </c>
      <c r="D13" s="65">
        <f>VLOOKUP($A13,'Return Data'!$B$7:$R$1700,10,0)</f>
        <v>28.2593</v>
      </c>
      <c r="E13" s="66">
        <f t="shared" si="0"/>
        <v>12</v>
      </c>
      <c r="F13" s="65">
        <f>VLOOKUP($A13,'Return Data'!$B$7:$R$1700,11,0)</f>
        <v>4.4402999999999997</v>
      </c>
      <c r="G13" s="66">
        <f t="shared" si="1"/>
        <v>9</v>
      </c>
      <c r="H13" s="65">
        <f>VLOOKUP($A13,'Return Data'!$B$7:$R$1700,12,0)</f>
        <v>6.7938999999999998</v>
      </c>
      <c r="I13" s="66">
        <f t="shared" si="2"/>
        <v>10</v>
      </c>
      <c r="J13" s="65">
        <f>VLOOKUP($A13,'Return Data'!$B$7:$R$1700,13,0)</f>
        <v>17.8017</v>
      </c>
      <c r="K13" s="66">
        <f t="shared" si="3"/>
        <v>10</v>
      </c>
      <c r="L13" s="65">
        <f>VLOOKUP($A13,'Return Data'!$B$7:$R$1700,17,0)</f>
        <v>0.1008</v>
      </c>
      <c r="M13" s="66">
        <f t="shared" si="4"/>
        <v>13</v>
      </c>
      <c r="N13" s="65">
        <f>VLOOKUP($A13,'Return Data'!$B$7:$R$1700,14,0)</f>
        <v>4.2807000000000004</v>
      </c>
      <c r="O13" s="66">
        <f t="shared" si="5"/>
        <v>8</v>
      </c>
      <c r="P13" s="65">
        <f>VLOOKUP($A13,'Return Data'!$B$7:$R$1700,15,0)</f>
        <v>7.9058999999999999</v>
      </c>
      <c r="Q13" s="66">
        <f t="shared" si="6"/>
        <v>9</v>
      </c>
      <c r="R13" s="65">
        <f>VLOOKUP($A13,'Return Data'!$B$7:$R$1700,16,0)</f>
        <v>8.6882999999999999</v>
      </c>
      <c r="S13" s="67">
        <f t="shared" si="7"/>
        <v>21</v>
      </c>
    </row>
    <row r="14" spans="1:20" x14ac:dyDescent="0.3">
      <c r="A14" s="63" t="s">
        <v>1199</v>
      </c>
      <c r="B14" s="64">
        <f>VLOOKUP($A14,'Return Data'!$B$7:$R$1700,3,0)</f>
        <v>44071</v>
      </c>
      <c r="C14" s="65">
        <f>VLOOKUP($A14,'Return Data'!$B$7:$R$1700,4,0)</f>
        <v>950.31719999999996</v>
      </c>
      <c r="D14" s="65">
        <f>VLOOKUP($A14,'Return Data'!$B$7:$R$1700,10,0)</f>
        <v>27.979500000000002</v>
      </c>
      <c r="E14" s="66">
        <f t="shared" si="0"/>
        <v>14</v>
      </c>
      <c r="F14" s="65">
        <f>VLOOKUP($A14,'Return Data'!$B$7:$R$1700,11,0)</f>
        <v>0.6482</v>
      </c>
      <c r="G14" s="66">
        <f t="shared" si="1"/>
        <v>21</v>
      </c>
      <c r="H14" s="65">
        <f>VLOOKUP($A14,'Return Data'!$B$7:$R$1700,12,0)</f>
        <v>-1.5301</v>
      </c>
      <c r="I14" s="66">
        <f t="shared" si="2"/>
        <v>22</v>
      </c>
      <c r="J14" s="65">
        <f>VLOOKUP($A14,'Return Data'!$B$7:$R$1700,13,0)</f>
        <v>7.7102000000000004</v>
      </c>
      <c r="K14" s="66">
        <f t="shared" si="3"/>
        <v>22</v>
      </c>
      <c r="L14" s="65">
        <f>VLOOKUP($A14,'Return Data'!$B$7:$R$1700,17,0)</f>
        <v>-2.4098999999999999</v>
      </c>
      <c r="M14" s="66">
        <f t="shared" si="4"/>
        <v>19</v>
      </c>
      <c r="N14" s="65">
        <f>VLOOKUP($A14,'Return Data'!$B$7:$R$1700,14,0)</f>
        <v>1.6621999999999999</v>
      </c>
      <c r="O14" s="66">
        <f t="shared" si="5"/>
        <v>15</v>
      </c>
      <c r="P14" s="65">
        <f>VLOOKUP($A14,'Return Data'!$B$7:$R$1700,15,0)</f>
        <v>7.6962999999999999</v>
      </c>
      <c r="Q14" s="66">
        <f t="shared" si="6"/>
        <v>10</v>
      </c>
      <c r="R14" s="65">
        <f>VLOOKUP($A14,'Return Data'!$B$7:$R$1700,16,0)</f>
        <v>18.5535</v>
      </c>
      <c r="S14" s="67">
        <f t="shared" si="7"/>
        <v>5</v>
      </c>
    </row>
    <row r="15" spans="1:20" x14ac:dyDescent="0.3">
      <c r="A15" s="63" t="s">
        <v>1201</v>
      </c>
      <c r="B15" s="64">
        <f>VLOOKUP($A15,'Return Data'!$B$7:$R$1700,3,0)</f>
        <v>44071</v>
      </c>
      <c r="C15" s="65">
        <f>VLOOKUP($A15,'Return Data'!$B$7:$R$1700,4,0)</f>
        <v>56.127000000000002</v>
      </c>
      <c r="D15" s="65">
        <f>VLOOKUP($A15,'Return Data'!$B$7:$R$1700,10,0)</f>
        <v>32.103900000000003</v>
      </c>
      <c r="E15" s="66">
        <f t="shared" si="0"/>
        <v>5</v>
      </c>
      <c r="F15" s="65">
        <f>VLOOKUP($A15,'Return Data'!$B$7:$R$1700,11,0)</f>
        <v>3.8235000000000001</v>
      </c>
      <c r="G15" s="66">
        <f t="shared" si="1"/>
        <v>12</v>
      </c>
      <c r="H15" s="65">
        <f>VLOOKUP($A15,'Return Data'!$B$7:$R$1700,12,0)</f>
        <v>5.0438000000000001</v>
      </c>
      <c r="I15" s="66">
        <f t="shared" si="2"/>
        <v>13</v>
      </c>
      <c r="J15" s="65">
        <f>VLOOKUP($A15,'Return Data'!$B$7:$R$1700,13,0)</f>
        <v>13.864000000000001</v>
      </c>
      <c r="K15" s="66">
        <f t="shared" si="3"/>
        <v>18</v>
      </c>
      <c r="L15" s="65">
        <f>VLOOKUP($A15,'Return Data'!$B$7:$R$1700,17,0)</f>
        <v>-2.2206999999999999</v>
      </c>
      <c r="M15" s="66">
        <f t="shared" si="4"/>
        <v>17</v>
      </c>
      <c r="N15" s="65">
        <f>VLOOKUP($A15,'Return Data'!$B$7:$R$1700,14,0)</f>
        <v>1.9903</v>
      </c>
      <c r="O15" s="66">
        <f t="shared" si="5"/>
        <v>14</v>
      </c>
      <c r="P15" s="65">
        <f>VLOOKUP($A15,'Return Data'!$B$7:$R$1700,15,0)</f>
        <v>8.3134999999999994</v>
      </c>
      <c r="Q15" s="66">
        <f t="shared" si="6"/>
        <v>7</v>
      </c>
      <c r="R15" s="65">
        <f>VLOOKUP($A15,'Return Data'!$B$7:$R$1700,16,0)</f>
        <v>13.9763</v>
      </c>
      <c r="S15" s="67">
        <f t="shared" si="7"/>
        <v>14</v>
      </c>
    </row>
    <row r="16" spans="1:20" x14ac:dyDescent="0.3">
      <c r="A16" s="63" t="s">
        <v>1203</v>
      </c>
      <c r="B16" s="64">
        <f>VLOOKUP($A16,'Return Data'!$B$7:$R$1700,3,0)</f>
        <v>44071</v>
      </c>
      <c r="C16" s="65">
        <f>VLOOKUP($A16,'Return Data'!$B$7:$R$1700,4,0)</f>
        <v>95.81</v>
      </c>
      <c r="D16" s="65">
        <f>VLOOKUP($A16,'Return Data'!$B$7:$R$1700,10,0)</f>
        <v>35.458799999999997</v>
      </c>
      <c r="E16" s="66">
        <f t="shared" si="0"/>
        <v>1</v>
      </c>
      <c r="F16" s="65">
        <f>VLOOKUP($A16,'Return Data'!$B$7:$R$1700,11,0)</f>
        <v>5.1355000000000004</v>
      </c>
      <c r="G16" s="66">
        <f t="shared" si="1"/>
        <v>7</v>
      </c>
      <c r="H16" s="65">
        <f>VLOOKUP($A16,'Return Data'!$B$7:$R$1700,12,0)</f>
        <v>0.18820000000000001</v>
      </c>
      <c r="I16" s="66">
        <f t="shared" si="2"/>
        <v>20</v>
      </c>
      <c r="J16" s="65">
        <f>VLOOKUP($A16,'Return Data'!$B$7:$R$1700,13,0)</f>
        <v>10.724600000000001</v>
      </c>
      <c r="K16" s="66">
        <f t="shared" si="3"/>
        <v>19</v>
      </c>
      <c r="L16" s="65">
        <f>VLOOKUP($A16,'Return Data'!$B$7:$R$1700,17,0)</f>
        <v>-1.4729000000000001</v>
      </c>
      <c r="M16" s="66">
        <f t="shared" si="4"/>
        <v>16</v>
      </c>
      <c r="N16" s="65">
        <f>VLOOKUP($A16,'Return Data'!$B$7:$R$1700,14,0)</f>
        <v>1.4267000000000001</v>
      </c>
      <c r="O16" s="66">
        <f t="shared" si="5"/>
        <v>16</v>
      </c>
      <c r="P16" s="65">
        <f>VLOOKUP($A16,'Return Data'!$B$7:$R$1700,15,0)</f>
        <v>6.2088999999999999</v>
      </c>
      <c r="Q16" s="66">
        <f t="shared" si="6"/>
        <v>16</v>
      </c>
      <c r="R16" s="65">
        <f>VLOOKUP($A16,'Return Data'!$B$7:$R$1700,16,0)</f>
        <v>15.3301</v>
      </c>
      <c r="S16" s="67">
        <f t="shared" si="7"/>
        <v>10</v>
      </c>
    </row>
    <row r="17" spans="1:19" x14ac:dyDescent="0.3">
      <c r="A17" s="63" t="s">
        <v>1205</v>
      </c>
      <c r="B17" s="64">
        <f>VLOOKUP($A17,'Return Data'!$B$7:$R$1700,3,0)</f>
        <v>44071</v>
      </c>
      <c r="C17" s="65">
        <f>VLOOKUP($A17,'Return Data'!$B$7:$R$1700,4,0)</f>
        <v>10.91</v>
      </c>
      <c r="D17" s="65">
        <f>VLOOKUP($A17,'Return Data'!$B$7:$R$1700,10,0)</f>
        <v>28.352900000000002</v>
      </c>
      <c r="E17" s="66">
        <f t="shared" si="0"/>
        <v>11</v>
      </c>
      <c r="F17" s="65">
        <f>VLOOKUP($A17,'Return Data'!$B$7:$R$1700,11,0)</f>
        <v>2.5375999999999999</v>
      </c>
      <c r="G17" s="66">
        <f t="shared" si="1"/>
        <v>14</v>
      </c>
      <c r="H17" s="65">
        <f>VLOOKUP($A17,'Return Data'!$B$7:$R$1700,12,0)</f>
        <v>4.7024999999999997</v>
      </c>
      <c r="I17" s="66">
        <f t="shared" si="2"/>
        <v>16</v>
      </c>
      <c r="J17" s="65">
        <f>VLOOKUP($A17,'Return Data'!$B$7:$R$1700,13,0)</f>
        <v>14.480600000000001</v>
      </c>
      <c r="K17" s="66">
        <f t="shared" si="3"/>
        <v>17</v>
      </c>
      <c r="L17" s="65">
        <f>VLOOKUP($A17,'Return Data'!$B$7:$R$1700,17,0)</f>
        <v>-4.1638000000000002</v>
      </c>
      <c r="M17" s="66">
        <f t="shared" si="4"/>
        <v>20</v>
      </c>
      <c r="N17" s="65">
        <f>VLOOKUP($A17,'Return Data'!$B$7:$R$1700,14,0)</f>
        <v>-1.3081</v>
      </c>
      <c r="O17" s="66">
        <f t="shared" si="5"/>
        <v>20</v>
      </c>
      <c r="P17" s="65"/>
      <c r="Q17" s="66"/>
      <c r="R17" s="65">
        <f>VLOOKUP($A17,'Return Data'!$B$7:$R$1700,16,0)</f>
        <v>2.4544999999999999</v>
      </c>
      <c r="S17" s="67">
        <f t="shared" si="7"/>
        <v>24</v>
      </c>
    </row>
    <row r="18" spans="1:19" x14ac:dyDescent="0.3">
      <c r="A18" s="63" t="s">
        <v>1207</v>
      </c>
      <c r="B18" s="64">
        <f>VLOOKUP($A18,'Return Data'!$B$7:$R$1700,3,0)</f>
        <v>44071</v>
      </c>
      <c r="C18" s="65">
        <f>VLOOKUP($A18,'Return Data'!$B$7:$R$1700,4,0)</f>
        <v>53.62</v>
      </c>
      <c r="D18" s="65">
        <f>VLOOKUP($A18,'Return Data'!$B$7:$R$1700,10,0)</f>
        <v>24.177900000000001</v>
      </c>
      <c r="E18" s="66">
        <f t="shared" si="0"/>
        <v>22</v>
      </c>
      <c r="F18" s="65">
        <f>VLOOKUP($A18,'Return Data'!$B$7:$R$1700,11,0)</f>
        <v>2.1722999999999999</v>
      </c>
      <c r="G18" s="66">
        <f t="shared" si="1"/>
        <v>17</v>
      </c>
      <c r="H18" s="65">
        <f>VLOOKUP($A18,'Return Data'!$B$7:$R$1700,12,0)</f>
        <v>8.5645000000000007</v>
      </c>
      <c r="I18" s="66">
        <f t="shared" si="2"/>
        <v>7</v>
      </c>
      <c r="J18" s="65">
        <f>VLOOKUP($A18,'Return Data'!$B$7:$R$1700,13,0)</f>
        <v>20.386199999999999</v>
      </c>
      <c r="K18" s="66">
        <f t="shared" si="3"/>
        <v>7</v>
      </c>
      <c r="L18" s="65">
        <f>VLOOKUP($A18,'Return Data'!$B$7:$R$1700,17,0)</f>
        <v>1.8079000000000001</v>
      </c>
      <c r="M18" s="66">
        <f t="shared" si="4"/>
        <v>8</v>
      </c>
      <c r="N18" s="65">
        <f>VLOOKUP($A18,'Return Data'!$B$7:$R$1700,14,0)</f>
        <v>6.9770000000000003</v>
      </c>
      <c r="O18" s="66">
        <f t="shared" si="5"/>
        <v>3</v>
      </c>
      <c r="P18" s="65">
        <f>VLOOKUP($A18,'Return Data'!$B$7:$R$1700,15,0)</f>
        <v>9.4448000000000008</v>
      </c>
      <c r="Q18" s="66">
        <f>RANK(P18,P$8:P$33,0)</f>
        <v>5</v>
      </c>
      <c r="R18" s="65">
        <f>VLOOKUP($A18,'Return Data'!$B$7:$R$1700,16,0)</f>
        <v>13.383599999999999</v>
      </c>
      <c r="S18" s="67">
        <f t="shared" si="7"/>
        <v>15</v>
      </c>
    </row>
    <row r="19" spans="1:19" x14ac:dyDescent="0.3">
      <c r="A19" s="63" t="s">
        <v>1209</v>
      </c>
      <c r="B19" s="64">
        <f>VLOOKUP($A19,'Return Data'!$B$7:$R$1700,3,0)</f>
        <v>44071</v>
      </c>
      <c r="C19" s="65">
        <f>VLOOKUP($A19,'Return Data'!$B$7:$R$1700,4,0)</f>
        <v>41.491999999999997</v>
      </c>
      <c r="D19" s="65">
        <f>VLOOKUP($A19,'Return Data'!$B$7:$R$1700,10,0)</f>
        <v>28.553699999999999</v>
      </c>
      <c r="E19" s="66">
        <f t="shared" si="0"/>
        <v>10</v>
      </c>
      <c r="F19" s="65">
        <f>VLOOKUP($A19,'Return Data'!$B$7:$R$1700,11,0)</f>
        <v>0.83109999999999995</v>
      </c>
      <c r="G19" s="66">
        <f t="shared" si="1"/>
        <v>20</v>
      </c>
      <c r="H19" s="65">
        <f>VLOOKUP($A19,'Return Data'!$B$7:$R$1700,12,0)</f>
        <v>3.4249000000000001</v>
      </c>
      <c r="I19" s="66">
        <f t="shared" si="2"/>
        <v>19</v>
      </c>
      <c r="J19" s="65">
        <f>VLOOKUP($A19,'Return Data'!$B$7:$R$1700,13,0)</f>
        <v>15.9351</v>
      </c>
      <c r="K19" s="66">
        <f t="shared" si="3"/>
        <v>12</v>
      </c>
      <c r="L19" s="65">
        <f>VLOOKUP($A19,'Return Data'!$B$7:$R$1700,17,0)</f>
        <v>1.7197</v>
      </c>
      <c r="M19" s="66">
        <f t="shared" si="4"/>
        <v>9</v>
      </c>
      <c r="N19" s="65">
        <f>VLOOKUP($A19,'Return Data'!$B$7:$R$1700,14,0)</f>
        <v>4.2911000000000001</v>
      </c>
      <c r="O19" s="66">
        <f t="shared" si="5"/>
        <v>7</v>
      </c>
      <c r="P19" s="65">
        <f>VLOOKUP($A19,'Return Data'!$B$7:$R$1700,15,0)</f>
        <v>9.7565000000000008</v>
      </c>
      <c r="Q19" s="66">
        <f>RANK(P19,P$8:P$33,0)</f>
        <v>3</v>
      </c>
      <c r="R19" s="65">
        <f>VLOOKUP($A19,'Return Data'!$B$7:$R$1700,16,0)</f>
        <v>11.1814</v>
      </c>
      <c r="S19" s="67">
        <f t="shared" si="7"/>
        <v>17</v>
      </c>
    </row>
    <row r="20" spans="1:19" x14ac:dyDescent="0.3">
      <c r="A20" s="63" t="s">
        <v>1212</v>
      </c>
      <c r="B20" s="64">
        <f>VLOOKUP($A20,'Return Data'!$B$7:$R$1700,3,0)</f>
        <v>44071</v>
      </c>
      <c r="C20" s="65">
        <f>VLOOKUP($A20,'Return Data'!$B$7:$R$1700,4,0)</f>
        <v>137.4</v>
      </c>
      <c r="D20" s="65">
        <f>VLOOKUP($A20,'Return Data'!$B$7:$R$1700,10,0)</f>
        <v>25.847200000000001</v>
      </c>
      <c r="E20" s="66">
        <f t="shared" si="0"/>
        <v>18</v>
      </c>
      <c r="F20" s="65">
        <f>VLOOKUP($A20,'Return Data'!$B$7:$R$1700,11,0)</f>
        <v>2.3921000000000001</v>
      </c>
      <c r="G20" s="66">
        <f t="shared" si="1"/>
        <v>15</v>
      </c>
      <c r="H20" s="65">
        <f>VLOOKUP($A20,'Return Data'!$B$7:$R$1700,12,0)</f>
        <v>3.9649000000000001</v>
      </c>
      <c r="I20" s="66">
        <f t="shared" si="2"/>
        <v>18</v>
      </c>
      <c r="J20" s="65">
        <f>VLOOKUP($A20,'Return Data'!$B$7:$R$1700,13,0)</f>
        <v>14.806100000000001</v>
      </c>
      <c r="K20" s="66">
        <f t="shared" si="3"/>
        <v>15</v>
      </c>
      <c r="L20" s="65">
        <f>VLOOKUP($A20,'Return Data'!$B$7:$R$1700,17,0)</f>
        <v>-2.2509999999999999</v>
      </c>
      <c r="M20" s="66">
        <f t="shared" si="4"/>
        <v>18</v>
      </c>
      <c r="N20" s="65">
        <f>VLOOKUP($A20,'Return Data'!$B$7:$R$1700,14,0)</f>
        <v>0.93840000000000001</v>
      </c>
      <c r="O20" s="66">
        <f t="shared" si="5"/>
        <v>17</v>
      </c>
      <c r="P20" s="65">
        <f>VLOOKUP($A20,'Return Data'!$B$7:$R$1700,15,0)</f>
        <v>9.2131000000000007</v>
      </c>
      <c r="Q20" s="66">
        <f>RANK(P20,P$8:P$33,0)</f>
        <v>6</v>
      </c>
      <c r="R20" s="65">
        <f>VLOOKUP($A20,'Return Data'!$B$7:$R$1700,16,0)</f>
        <v>17.718599999999999</v>
      </c>
      <c r="S20" s="67">
        <f t="shared" si="7"/>
        <v>6</v>
      </c>
    </row>
    <row r="21" spans="1:19" x14ac:dyDescent="0.3">
      <c r="A21" s="63" t="s">
        <v>1214</v>
      </c>
      <c r="B21" s="64">
        <f>VLOOKUP($A21,'Return Data'!$B$7:$R$1700,3,0)</f>
        <v>44071</v>
      </c>
      <c r="C21" s="65">
        <f>VLOOKUP($A21,'Return Data'!$B$7:$R$1700,4,0)</f>
        <v>10.226699999999999</v>
      </c>
      <c r="D21" s="65">
        <f>VLOOKUP($A21,'Return Data'!$B$7:$R$1700,10,0)</f>
        <v>22.299700000000001</v>
      </c>
      <c r="E21" s="66">
        <f t="shared" si="0"/>
        <v>25</v>
      </c>
      <c r="F21" s="65">
        <f>VLOOKUP($A21,'Return Data'!$B$7:$R$1700,11,0)</f>
        <v>2.2302</v>
      </c>
      <c r="G21" s="66">
        <f t="shared" si="1"/>
        <v>16</v>
      </c>
      <c r="H21" s="65">
        <f>VLOOKUP($A21,'Return Data'!$B$7:$R$1700,12,0)</f>
        <v>4.8053999999999997</v>
      </c>
      <c r="I21" s="66">
        <f t="shared" si="2"/>
        <v>15</v>
      </c>
      <c r="J21" s="65">
        <f>VLOOKUP($A21,'Return Data'!$B$7:$R$1700,13,0)</f>
        <v>16.740500000000001</v>
      </c>
      <c r="K21" s="66">
        <f t="shared" si="3"/>
        <v>11</v>
      </c>
      <c r="L21" s="65">
        <f>VLOOKUP($A21,'Return Data'!$B$7:$R$1700,17,0)</f>
        <v>1.0076000000000001</v>
      </c>
      <c r="M21" s="66">
        <f t="shared" si="4"/>
        <v>12</v>
      </c>
      <c r="N21" s="65"/>
      <c r="O21" s="66"/>
      <c r="P21" s="65"/>
      <c r="Q21" s="66"/>
      <c r="R21" s="65">
        <f>VLOOKUP($A21,'Return Data'!$B$7:$R$1700,16,0)</f>
        <v>0.87329999999999997</v>
      </c>
      <c r="S21" s="67">
        <f t="shared" si="7"/>
        <v>25</v>
      </c>
    </row>
    <row r="22" spans="1:19" x14ac:dyDescent="0.3">
      <c r="A22" s="63" t="s">
        <v>1216</v>
      </c>
      <c r="B22" s="64">
        <f>VLOOKUP($A22,'Return Data'!$B$7:$R$1700,3,0)</f>
        <v>44071</v>
      </c>
      <c r="C22" s="65">
        <f>VLOOKUP($A22,'Return Data'!$B$7:$R$1700,4,0)</f>
        <v>11.702999999999999</v>
      </c>
      <c r="D22" s="65">
        <f>VLOOKUP($A22,'Return Data'!$B$7:$R$1700,10,0)</f>
        <v>31.686699999999998</v>
      </c>
      <c r="E22" s="66">
        <f t="shared" si="0"/>
        <v>6</v>
      </c>
      <c r="F22" s="65">
        <f>VLOOKUP($A22,'Return Data'!$B$7:$R$1700,11,0)</f>
        <v>4.9501999999999997</v>
      </c>
      <c r="G22" s="66">
        <f t="shared" si="1"/>
        <v>8</v>
      </c>
      <c r="H22" s="65">
        <f>VLOOKUP($A22,'Return Data'!$B$7:$R$1700,12,0)</f>
        <v>4.6685999999999996</v>
      </c>
      <c r="I22" s="66">
        <f t="shared" si="2"/>
        <v>17</v>
      </c>
      <c r="J22" s="65"/>
      <c r="K22" s="66"/>
      <c r="L22" s="65"/>
      <c r="M22" s="66"/>
      <c r="N22" s="65"/>
      <c r="O22" s="66"/>
      <c r="P22" s="65"/>
      <c r="Q22" s="66"/>
      <c r="R22" s="65">
        <f>VLOOKUP($A22,'Return Data'!$B$7:$R$1700,16,0)</f>
        <v>15.598100000000001</v>
      </c>
      <c r="S22" s="67">
        <f t="shared" si="7"/>
        <v>9</v>
      </c>
    </row>
    <row r="23" spans="1:19" x14ac:dyDescent="0.3">
      <c r="A23" s="63" t="s">
        <v>1218</v>
      </c>
      <c r="B23" s="64">
        <f>VLOOKUP($A23,'Return Data'!$B$7:$R$1700,3,0)</f>
        <v>44071</v>
      </c>
      <c r="C23" s="65">
        <f>VLOOKUP($A23,'Return Data'!$B$7:$R$1700,4,0)</f>
        <v>25.301200000000001</v>
      </c>
      <c r="D23" s="65">
        <f>VLOOKUP($A23,'Return Data'!$B$7:$R$1700,10,0)</f>
        <v>28.0412</v>
      </c>
      <c r="E23" s="66">
        <f t="shared" si="0"/>
        <v>13</v>
      </c>
      <c r="F23" s="65">
        <f>VLOOKUP($A23,'Return Data'!$B$7:$R$1700,11,0)</f>
        <v>-8.2248999999999999</v>
      </c>
      <c r="G23" s="66">
        <f t="shared" si="1"/>
        <v>24</v>
      </c>
      <c r="H23" s="65">
        <f>VLOOKUP($A23,'Return Data'!$B$7:$R$1700,12,0)</f>
        <v>-4.5083000000000002</v>
      </c>
      <c r="I23" s="66">
        <f t="shared" si="2"/>
        <v>24</v>
      </c>
      <c r="J23" s="65">
        <f>VLOOKUP($A23,'Return Data'!$B$7:$R$1700,13,0)</f>
        <v>8.2367000000000008</v>
      </c>
      <c r="K23" s="66">
        <f>RANK(J23,J$8:J$33,0)</f>
        <v>20</v>
      </c>
      <c r="L23" s="65">
        <f>VLOOKUP($A23,'Return Data'!$B$7:$R$1700,17,0)</f>
        <v>-4.9782000000000002</v>
      </c>
      <c r="M23" s="66">
        <f>RANK(L23,L$8:L$33,0)</f>
        <v>21</v>
      </c>
      <c r="N23" s="65">
        <f>VLOOKUP($A23,'Return Data'!$B$7:$R$1700,14,0)</f>
        <v>0.20880000000000001</v>
      </c>
      <c r="O23" s="66">
        <f>RANK(N23,N$8:N$33,0)</f>
        <v>18</v>
      </c>
      <c r="P23" s="65">
        <f>VLOOKUP($A23,'Return Data'!$B$7:$R$1700,15,0)</f>
        <v>4.4206000000000003</v>
      </c>
      <c r="Q23" s="66">
        <f>RANK(P23,P$8:P$33,0)</f>
        <v>21</v>
      </c>
      <c r="R23" s="65">
        <f>VLOOKUP($A23,'Return Data'!$B$7:$R$1700,16,0)</f>
        <v>15.319900000000001</v>
      </c>
      <c r="S23" s="67">
        <f t="shared" si="7"/>
        <v>11</v>
      </c>
    </row>
    <row r="24" spans="1:19" x14ac:dyDescent="0.3">
      <c r="A24" s="63" t="s">
        <v>1219</v>
      </c>
      <c r="B24" s="64">
        <f>VLOOKUP($A24,'Return Data'!$B$7:$R$1700,3,0)</f>
        <v>44071</v>
      </c>
      <c r="C24" s="65">
        <f>VLOOKUP($A24,'Return Data'!$B$7:$R$1700,4,0)</f>
        <v>1194.4818</v>
      </c>
      <c r="D24" s="65">
        <f>VLOOKUP($A24,'Return Data'!$B$7:$R$1700,10,0)</f>
        <v>33.147100000000002</v>
      </c>
      <c r="E24" s="66">
        <f t="shared" si="0"/>
        <v>3</v>
      </c>
      <c r="F24" s="65">
        <f>VLOOKUP($A24,'Return Data'!$B$7:$R$1700,11,0)</f>
        <v>1.8101</v>
      </c>
      <c r="G24" s="66">
        <f t="shared" si="1"/>
        <v>18</v>
      </c>
      <c r="H24" s="65">
        <f>VLOOKUP($A24,'Return Data'!$B$7:$R$1700,12,0)</f>
        <v>5.3056999999999999</v>
      </c>
      <c r="I24" s="66">
        <f t="shared" si="2"/>
        <v>12</v>
      </c>
      <c r="J24" s="65">
        <f>VLOOKUP($A24,'Return Data'!$B$7:$R$1700,13,0)</f>
        <v>15.3756</v>
      </c>
      <c r="K24" s="66">
        <f>RANK(J24,J$8:J$33,0)</f>
        <v>13</v>
      </c>
      <c r="L24" s="65">
        <f>VLOOKUP($A24,'Return Data'!$B$7:$R$1700,17,0)</f>
        <v>2.3852000000000002</v>
      </c>
      <c r="M24" s="66">
        <f>RANK(L24,L$8:L$33,0)</f>
        <v>5</v>
      </c>
      <c r="N24" s="65">
        <f>VLOOKUP($A24,'Return Data'!$B$7:$R$1700,14,0)</f>
        <v>4.0994000000000002</v>
      </c>
      <c r="O24" s="66">
        <f>RANK(N24,N$8:N$33,0)</f>
        <v>9</v>
      </c>
      <c r="P24" s="65">
        <f>VLOOKUP($A24,'Return Data'!$B$7:$R$1700,15,0)</f>
        <v>8.2238000000000007</v>
      </c>
      <c r="Q24" s="66">
        <f>RANK(P24,P$8:P$33,0)</f>
        <v>8</v>
      </c>
      <c r="R24" s="65">
        <f>VLOOKUP($A24,'Return Data'!$B$7:$R$1700,16,0)</f>
        <v>21.1708</v>
      </c>
      <c r="S24" s="67">
        <f t="shared" si="7"/>
        <v>3</v>
      </c>
    </row>
    <row r="25" spans="1:19" x14ac:dyDescent="0.3">
      <c r="A25" s="63" t="s">
        <v>1222</v>
      </c>
      <c r="B25" s="64">
        <f>VLOOKUP($A25,'Return Data'!$B$7:$R$1700,3,0)</f>
        <v>44071</v>
      </c>
      <c r="C25" s="65">
        <f>VLOOKUP($A25,'Return Data'!$B$7:$R$1700,4,0)</f>
        <v>22.1</v>
      </c>
      <c r="D25" s="65">
        <f>VLOOKUP($A25,'Return Data'!$B$7:$R$1700,10,0)</f>
        <v>33.615499999999997</v>
      </c>
      <c r="E25" s="66">
        <f t="shared" si="0"/>
        <v>2</v>
      </c>
      <c r="F25" s="65">
        <f>VLOOKUP($A25,'Return Data'!$B$7:$R$1700,11,0)</f>
        <v>14.7456</v>
      </c>
      <c r="G25" s="66">
        <f t="shared" si="1"/>
        <v>2</v>
      </c>
      <c r="H25" s="65">
        <f>VLOOKUP($A25,'Return Data'!$B$7:$R$1700,12,0)</f>
        <v>23.051200000000001</v>
      </c>
      <c r="I25" s="66">
        <f t="shared" si="2"/>
        <v>1</v>
      </c>
      <c r="J25" s="65">
        <f>VLOOKUP($A25,'Return Data'!$B$7:$R$1700,13,0)</f>
        <v>38.471200000000003</v>
      </c>
      <c r="K25" s="66">
        <f>RANK(J25,J$8:J$33,0)</f>
        <v>1</v>
      </c>
      <c r="L25" s="65">
        <f>VLOOKUP($A25,'Return Data'!$B$7:$R$1700,17,0)</f>
        <v>5.0856000000000003</v>
      </c>
      <c r="M25" s="66">
        <f>RANK(L25,L$8:L$33,0)</f>
        <v>2</v>
      </c>
      <c r="N25" s="65">
        <f>VLOOKUP($A25,'Return Data'!$B$7:$R$1700,14,0)</f>
        <v>6.024</v>
      </c>
      <c r="O25" s="66">
        <f>RANK(N25,N$8:N$33,0)</f>
        <v>5</v>
      </c>
      <c r="P25" s="65">
        <f>VLOOKUP($A25,'Return Data'!$B$7:$R$1700,15,0)</f>
        <v>7.0151000000000003</v>
      </c>
      <c r="Q25" s="66">
        <f>RANK(P25,P$8:P$33,0)</f>
        <v>12</v>
      </c>
      <c r="R25" s="65">
        <f>VLOOKUP($A25,'Return Data'!$B$7:$R$1700,16,0)</f>
        <v>12.480700000000001</v>
      </c>
      <c r="S25" s="67">
        <f t="shared" si="7"/>
        <v>16</v>
      </c>
    </row>
    <row r="26" spans="1:19" x14ac:dyDescent="0.3">
      <c r="A26" s="63" t="s">
        <v>1224</v>
      </c>
      <c r="B26" s="64">
        <f>VLOOKUP($A26,'Return Data'!$B$7:$R$1700,3,0)</f>
        <v>44071</v>
      </c>
      <c r="C26" s="65">
        <f>VLOOKUP($A26,'Return Data'!$B$7:$R$1700,4,0)</f>
        <v>10.41</v>
      </c>
      <c r="D26" s="65">
        <f>VLOOKUP($A26,'Return Data'!$B$7:$R$1700,10,0)</f>
        <v>23.781199999999998</v>
      </c>
      <c r="E26" s="66">
        <f t="shared" si="0"/>
        <v>23</v>
      </c>
      <c r="F26" s="65"/>
      <c r="G26" s="66"/>
      <c r="H26" s="65"/>
      <c r="I26" s="66"/>
      <c r="J26" s="65"/>
      <c r="K26" s="66"/>
      <c r="L26" s="65"/>
      <c r="M26" s="66"/>
      <c r="N26" s="65"/>
      <c r="O26" s="66"/>
      <c r="P26" s="65"/>
      <c r="Q26" s="66"/>
      <c r="R26" s="65">
        <f>VLOOKUP($A26,'Return Data'!$B$7:$R$1700,16,0)</f>
        <v>4.0999999999999996</v>
      </c>
      <c r="S26" s="67">
        <f t="shared" si="7"/>
        <v>23</v>
      </c>
    </row>
    <row r="27" spans="1:19" x14ac:dyDescent="0.3">
      <c r="A27" s="63" t="s">
        <v>1225</v>
      </c>
      <c r="B27" s="64">
        <f>VLOOKUP($A27,'Return Data'!$B$7:$R$1700,3,0)</f>
        <v>44071</v>
      </c>
      <c r="C27" s="65">
        <f>VLOOKUP($A27,'Return Data'!$B$7:$R$1700,4,0)</f>
        <v>62.985700000000001</v>
      </c>
      <c r="D27" s="65">
        <f>VLOOKUP($A27,'Return Data'!$B$7:$R$1700,10,0)</f>
        <v>22.573699999999999</v>
      </c>
      <c r="E27" s="66">
        <f t="shared" si="0"/>
        <v>24</v>
      </c>
      <c r="F27" s="65">
        <f>VLOOKUP($A27,'Return Data'!$B$7:$R$1700,11,0)</f>
        <v>15.7151</v>
      </c>
      <c r="G27" s="66">
        <f>RANK(F27,F$8:F$33,0)</f>
        <v>1</v>
      </c>
      <c r="H27" s="65">
        <f>VLOOKUP($A27,'Return Data'!$B$7:$R$1700,12,0)</f>
        <v>11.1341</v>
      </c>
      <c r="I27" s="66">
        <f>RANK(H27,H$8:H$33,0)</f>
        <v>3</v>
      </c>
      <c r="J27" s="65">
        <f>VLOOKUP($A27,'Return Data'!$B$7:$R$1700,13,0)</f>
        <v>24.5185</v>
      </c>
      <c r="K27" s="66">
        <f>RANK(J27,J$8:J$33,0)</f>
        <v>3</v>
      </c>
      <c r="L27" s="65">
        <f>VLOOKUP($A27,'Return Data'!$B$7:$R$1700,17,0)</f>
        <v>2.3384999999999998</v>
      </c>
      <c r="M27" s="66">
        <f>RANK(L27,L$8:L$33,0)</f>
        <v>7</v>
      </c>
      <c r="N27" s="65">
        <f>VLOOKUP($A27,'Return Data'!$B$7:$R$1700,14,0)</f>
        <v>7.1628999999999996</v>
      </c>
      <c r="O27" s="66">
        <f>RANK(N27,N$8:N$33,0)</f>
        <v>2</v>
      </c>
      <c r="P27" s="65">
        <f>VLOOKUP($A27,'Return Data'!$B$7:$R$1700,15,0)</f>
        <v>6.7352999999999996</v>
      </c>
      <c r="Q27" s="66">
        <f>RANK(P27,P$8:P$33,0)</f>
        <v>14</v>
      </c>
      <c r="R27" s="65">
        <f>VLOOKUP($A27,'Return Data'!$B$7:$R$1700,16,0)</f>
        <v>9.8892000000000007</v>
      </c>
      <c r="S27" s="67">
        <f t="shared" si="7"/>
        <v>19</v>
      </c>
    </row>
    <row r="28" spans="1:19" x14ac:dyDescent="0.3">
      <c r="A28" s="63" t="s">
        <v>1228</v>
      </c>
      <c r="B28" s="64">
        <f>VLOOKUP($A28,'Return Data'!$B$7:$R$1700,3,0)</f>
        <v>44071</v>
      </c>
      <c r="C28" s="65">
        <f>VLOOKUP($A28,'Return Data'!$B$7:$R$1700,4,0)</f>
        <v>75.460999999999999</v>
      </c>
      <c r="D28" s="65">
        <f>VLOOKUP($A28,'Return Data'!$B$7:$R$1700,10,0)</f>
        <v>30.552</v>
      </c>
      <c r="E28" s="66">
        <f t="shared" si="0"/>
        <v>7</v>
      </c>
      <c r="F28" s="65">
        <f>VLOOKUP($A28,'Return Data'!$B$7:$R$1700,11,0)</f>
        <v>3.0541999999999998</v>
      </c>
      <c r="G28" s="66">
        <f>RANK(F28,F$8:F$33,0)</f>
        <v>13</v>
      </c>
      <c r="H28" s="65">
        <f>VLOOKUP($A28,'Return Data'!$B$7:$R$1700,12,0)</f>
        <v>5.8125</v>
      </c>
      <c r="I28" s="66">
        <f>RANK(H28,H$8:H$33,0)</f>
        <v>11</v>
      </c>
      <c r="J28" s="65">
        <f>VLOOKUP($A28,'Return Data'!$B$7:$R$1700,13,0)</f>
        <v>14.9171</v>
      </c>
      <c r="K28" s="66">
        <f>RANK(J28,J$8:J$33,0)</f>
        <v>14</v>
      </c>
      <c r="L28" s="65">
        <f>VLOOKUP($A28,'Return Data'!$B$7:$R$1700,17,0)</f>
        <v>-1.2957000000000001</v>
      </c>
      <c r="M28" s="66">
        <f>RANK(L28,L$8:L$33,0)</f>
        <v>15</v>
      </c>
      <c r="N28" s="65">
        <f>VLOOKUP($A28,'Return Data'!$B$7:$R$1700,14,0)</f>
        <v>-0.22109999999999999</v>
      </c>
      <c r="O28" s="66">
        <f>RANK(N28,N$8:N$33,0)</f>
        <v>19</v>
      </c>
      <c r="P28" s="65">
        <f>VLOOKUP($A28,'Return Data'!$B$7:$R$1700,15,0)</f>
        <v>5.0484999999999998</v>
      </c>
      <c r="Q28" s="66">
        <f>RANK(P28,P$8:P$33,0)</f>
        <v>19</v>
      </c>
      <c r="R28" s="65">
        <f>VLOOKUP($A28,'Return Data'!$B$7:$R$1700,16,0)</f>
        <v>13.9971</v>
      </c>
      <c r="S28" s="67">
        <f t="shared" si="7"/>
        <v>13</v>
      </c>
    </row>
    <row r="29" spans="1:19" x14ac:dyDescent="0.3">
      <c r="A29" s="63" t="s">
        <v>1229</v>
      </c>
      <c r="B29" s="64">
        <f>VLOOKUP($A29,'Return Data'!$B$7:$R$1700,3,0)</f>
        <v>44071</v>
      </c>
      <c r="C29" s="65">
        <f>VLOOKUP($A29,'Return Data'!$B$7:$R$1700,4,0)</f>
        <v>442.05009999999999</v>
      </c>
      <c r="D29" s="65">
        <f>VLOOKUP($A29,'Return Data'!$B$7:$R$1700,10,0)</f>
        <v>26.607399999999998</v>
      </c>
      <c r="E29" s="66">
        <f t="shared" si="0"/>
        <v>17</v>
      </c>
      <c r="F29" s="65">
        <f>VLOOKUP($A29,'Return Data'!$B$7:$R$1700,11,0)</f>
        <v>-6.3281999999999998</v>
      </c>
      <c r="G29" s="66">
        <f>RANK(F29,F$8:F$33,0)</f>
        <v>23</v>
      </c>
      <c r="H29" s="65">
        <f>VLOOKUP($A29,'Return Data'!$B$7:$R$1700,12,0)</f>
        <v>-3.3311999999999999</v>
      </c>
      <c r="I29" s="66">
        <f>RANK(H29,H$8:H$33,0)</f>
        <v>23</v>
      </c>
      <c r="J29" s="65">
        <f>VLOOKUP($A29,'Return Data'!$B$7:$R$1700,13,0)</f>
        <v>5.3154000000000003</v>
      </c>
      <c r="K29" s="66">
        <f>RANK(J29,J$8:J$33,0)</f>
        <v>23</v>
      </c>
      <c r="L29" s="65">
        <f>VLOOKUP($A29,'Return Data'!$B$7:$R$1700,17,0)</f>
        <v>-6.4302000000000001</v>
      </c>
      <c r="M29" s="66">
        <f>RANK(L29,L$8:L$33,0)</f>
        <v>22</v>
      </c>
      <c r="N29" s="65">
        <f>VLOOKUP($A29,'Return Data'!$B$7:$R$1700,14,0)</f>
        <v>-2.5754999999999999</v>
      </c>
      <c r="O29" s="66">
        <f>RANK(N29,N$8:N$33,0)</f>
        <v>21</v>
      </c>
      <c r="P29" s="65">
        <f>VLOOKUP($A29,'Return Data'!$B$7:$R$1700,15,0)</f>
        <v>5.149</v>
      </c>
      <c r="Q29" s="66">
        <f>RANK(P29,P$8:P$33,0)</f>
        <v>18</v>
      </c>
      <c r="R29" s="65">
        <f>VLOOKUP($A29,'Return Data'!$B$7:$R$1700,16,0)</f>
        <v>23.251799999999999</v>
      </c>
      <c r="S29" s="67">
        <f t="shared" si="7"/>
        <v>2</v>
      </c>
    </row>
    <row r="30" spans="1:19" x14ac:dyDescent="0.3">
      <c r="A30" s="63" t="s">
        <v>1231</v>
      </c>
      <c r="B30" s="64">
        <f>VLOOKUP($A30,'Return Data'!$B$7:$R$1700,3,0)</f>
        <v>44071</v>
      </c>
      <c r="C30" s="65">
        <f>VLOOKUP($A30,'Return Data'!$B$7:$R$1700,4,0)</f>
        <v>148.18860000000001</v>
      </c>
      <c r="D30" s="65">
        <f>VLOOKUP($A30,'Return Data'!$B$7:$R$1700,10,0)</f>
        <v>25.8081</v>
      </c>
      <c r="E30" s="66">
        <f t="shared" si="0"/>
        <v>19</v>
      </c>
      <c r="F30" s="65">
        <f>VLOOKUP($A30,'Return Data'!$B$7:$R$1700,11,0)</f>
        <v>1.6169</v>
      </c>
      <c r="G30" s="66">
        <f>RANK(F30,F$8:F$33,0)</f>
        <v>19</v>
      </c>
      <c r="H30" s="65">
        <f>VLOOKUP($A30,'Return Data'!$B$7:$R$1700,12,0)</f>
        <v>4.8182999999999998</v>
      </c>
      <c r="I30" s="66">
        <f>RANK(H30,H$8:H$33,0)</f>
        <v>14</v>
      </c>
      <c r="J30" s="65">
        <f>VLOOKUP($A30,'Return Data'!$B$7:$R$1700,13,0)</f>
        <v>14.702199999999999</v>
      </c>
      <c r="K30" s="66">
        <f>RANK(J30,J$8:J$33,0)</f>
        <v>16</v>
      </c>
      <c r="L30" s="65">
        <f>VLOOKUP($A30,'Return Data'!$B$7:$R$1700,17,0)</f>
        <v>2.8456999999999999</v>
      </c>
      <c r="M30" s="66">
        <f>RANK(L30,L$8:L$33,0)</f>
        <v>4</v>
      </c>
      <c r="N30" s="65">
        <f>VLOOKUP($A30,'Return Data'!$B$7:$R$1700,14,0)</f>
        <v>4.0423999999999998</v>
      </c>
      <c r="O30" s="66">
        <f>RANK(N30,N$8:N$33,0)</f>
        <v>10</v>
      </c>
      <c r="P30" s="65">
        <f>VLOOKUP($A30,'Return Data'!$B$7:$R$1700,15,0)</f>
        <v>7.6200999999999999</v>
      </c>
      <c r="Q30" s="66">
        <f>RANK(P30,P$8:P$33,0)</f>
        <v>11</v>
      </c>
      <c r="R30" s="65">
        <f>VLOOKUP($A30,'Return Data'!$B$7:$R$1700,16,0)</f>
        <v>10.847300000000001</v>
      </c>
      <c r="S30" s="67">
        <f t="shared" si="7"/>
        <v>18</v>
      </c>
    </row>
    <row r="31" spans="1:19" x14ac:dyDescent="0.3">
      <c r="A31" s="63" t="s">
        <v>1234</v>
      </c>
      <c r="B31" s="64">
        <f>VLOOKUP($A31,'Return Data'!$B$7:$R$1700,3,0)</f>
        <v>44071</v>
      </c>
      <c r="C31" s="65">
        <f>VLOOKUP($A31,'Return Data'!$B$7:$R$1700,4,0)</f>
        <v>48.27</v>
      </c>
      <c r="D31" s="65">
        <f>VLOOKUP($A31,'Return Data'!$B$7:$R$1700,10,0)</f>
        <v>24.3752</v>
      </c>
      <c r="E31" s="66">
        <f t="shared" si="0"/>
        <v>21</v>
      </c>
      <c r="F31" s="65">
        <f>VLOOKUP($A31,'Return Data'!$B$7:$R$1700,11,0)</f>
        <v>6.6505000000000001</v>
      </c>
      <c r="G31" s="66">
        <f>RANK(F31,F$8:F$33,0)</f>
        <v>5</v>
      </c>
      <c r="H31" s="65">
        <f>VLOOKUP($A31,'Return Data'!$B$7:$R$1700,12,0)</f>
        <v>11.0421</v>
      </c>
      <c r="I31" s="66">
        <f>RANK(H31,H$8:H$33,0)</f>
        <v>4</v>
      </c>
      <c r="J31" s="65">
        <f>VLOOKUP($A31,'Return Data'!$B$7:$R$1700,13,0)</f>
        <v>24.567699999999999</v>
      </c>
      <c r="K31" s="66">
        <f>RANK(J31,J$8:J$33,0)</f>
        <v>2</v>
      </c>
      <c r="L31" s="65">
        <f>VLOOKUP($A31,'Return Data'!$B$7:$R$1700,17,0)</f>
        <v>1.4804999999999999</v>
      </c>
      <c r="M31" s="66">
        <f>RANK(L31,L$8:L$33,0)</f>
        <v>10</v>
      </c>
      <c r="N31" s="65">
        <f>VLOOKUP($A31,'Return Data'!$B$7:$R$1700,14,0)</f>
        <v>5.7934000000000001</v>
      </c>
      <c r="O31" s="66">
        <f>RANK(N31,N$8:N$33,0)</f>
        <v>6</v>
      </c>
      <c r="P31" s="65">
        <f>VLOOKUP($A31,'Return Data'!$B$7:$R$1700,15,0)</f>
        <v>9.4908999999999999</v>
      </c>
      <c r="Q31" s="66">
        <f>RANK(P31,P$8:P$33,0)</f>
        <v>4</v>
      </c>
      <c r="R31" s="65">
        <f>VLOOKUP($A31,'Return Data'!$B$7:$R$1700,16,0)</f>
        <v>6.2423999999999999</v>
      </c>
      <c r="S31" s="67">
        <f t="shared" si="7"/>
        <v>22</v>
      </c>
    </row>
    <row r="32" spans="1:19" x14ac:dyDescent="0.3">
      <c r="A32" s="63" t="s">
        <v>1236</v>
      </c>
      <c r="B32" s="64">
        <f>VLOOKUP($A32,'Return Data'!$B$7:$R$1700,3,0)</f>
        <v>44071</v>
      </c>
      <c r="C32" s="65">
        <f>VLOOKUP($A32,'Return Data'!$B$7:$R$1700,4,0)</f>
        <v>15.6</v>
      </c>
      <c r="D32" s="65">
        <f>VLOOKUP($A32,'Return Data'!$B$7:$R$1700,10,0)</f>
        <v>30.1084</v>
      </c>
      <c r="E32" s="66">
        <f t="shared" si="0"/>
        <v>9</v>
      </c>
      <c r="F32" s="65"/>
      <c r="G32" s="66"/>
      <c r="H32" s="65"/>
      <c r="I32" s="66"/>
      <c r="J32" s="65"/>
      <c r="K32" s="66"/>
      <c r="L32" s="65"/>
      <c r="M32" s="66"/>
      <c r="N32" s="65"/>
      <c r="O32" s="66"/>
      <c r="P32" s="65"/>
      <c r="Q32" s="66"/>
      <c r="R32" s="65">
        <f>VLOOKUP($A32,'Return Data'!$B$7:$R$1700,16,0)</f>
        <v>56</v>
      </c>
      <c r="S32" s="67">
        <f t="shared" si="7"/>
        <v>1</v>
      </c>
    </row>
    <row r="33" spans="1:19" x14ac:dyDescent="0.3">
      <c r="A33" s="63" t="s">
        <v>1238</v>
      </c>
      <c r="B33" s="64">
        <f>VLOOKUP($A33,'Return Data'!$B$7:$R$1700,3,0)</f>
        <v>44071</v>
      </c>
      <c r="C33" s="65">
        <f>VLOOKUP($A33,'Return Data'!$B$7:$R$1700,4,0)</f>
        <v>120.632044354992</v>
      </c>
      <c r="D33" s="65">
        <f>VLOOKUP($A33,'Return Data'!$B$7:$R$1700,10,0)</f>
        <v>30.186299999999999</v>
      </c>
      <c r="E33" s="66">
        <f t="shared" si="0"/>
        <v>8</v>
      </c>
      <c r="F33" s="65">
        <f>VLOOKUP($A33,'Return Data'!$B$7:$R$1700,11,0)</f>
        <v>7.5624000000000002</v>
      </c>
      <c r="G33" s="66">
        <f>RANK(F33,F$8:F$33,0)</f>
        <v>4</v>
      </c>
      <c r="H33" s="65">
        <f>VLOOKUP($A33,'Return Data'!$B$7:$R$1700,12,0)</f>
        <v>10.917999999999999</v>
      </c>
      <c r="I33" s="66">
        <f>RANK(H33,H$8:H$33,0)</f>
        <v>5</v>
      </c>
      <c r="J33" s="65">
        <f>VLOOKUP($A33,'Return Data'!$B$7:$R$1700,13,0)</f>
        <v>21.706299999999999</v>
      </c>
      <c r="K33" s="66">
        <f>RANK(J33,J$8:J$33,0)</f>
        <v>5</v>
      </c>
      <c r="L33" s="65">
        <f>VLOOKUP($A33,'Return Data'!$B$7:$R$1700,17,0)</f>
        <v>1.0387999999999999</v>
      </c>
      <c r="M33" s="66">
        <f>RANK(L33,L$8:L$33,0)</f>
        <v>11</v>
      </c>
      <c r="N33" s="65">
        <f>VLOOKUP($A33,'Return Data'!$B$7:$R$1700,14,0)</f>
        <v>3.1699000000000002</v>
      </c>
      <c r="O33" s="66">
        <f>RANK(N33,N$8:N$33,0)</f>
        <v>11</v>
      </c>
      <c r="P33" s="65">
        <f>VLOOKUP($A33,'Return Data'!$B$7:$R$1700,15,0)</f>
        <v>6.2942</v>
      </c>
      <c r="Q33" s="66">
        <f>RANK(P33,P$8:P$33,0)</f>
        <v>15</v>
      </c>
      <c r="R33" s="65">
        <f>VLOOKUP($A33,'Return Data'!$B$7:$R$1700,16,0)</f>
        <v>16.394300000000001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27.933634615384612</v>
      </c>
      <c r="E35" s="74"/>
      <c r="F35" s="75">
        <f>AVERAGE(F8:F33)</f>
        <v>3.6951666666666658</v>
      </c>
      <c r="G35" s="74"/>
      <c r="H35" s="75">
        <f>AVERAGE(H8:H33)</f>
        <v>5.9469625000000006</v>
      </c>
      <c r="I35" s="74"/>
      <c r="J35" s="75">
        <f>AVERAGE(J8:J33)</f>
        <v>16.839860869565221</v>
      </c>
      <c r="K35" s="74"/>
      <c r="L35" s="75">
        <f>AVERAGE(L8:L33)</f>
        <v>2.7652173913043424E-2</v>
      </c>
      <c r="M35" s="74"/>
      <c r="N35" s="75">
        <f>AVERAGE(N8:N33)</f>
        <v>3.0758136363636366</v>
      </c>
      <c r="O35" s="74"/>
      <c r="P35" s="75">
        <f>AVERAGE(P8:P33)</f>
        <v>7.4709523809523803</v>
      </c>
      <c r="Q35" s="74"/>
      <c r="R35" s="75">
        <f>AVERAGE(R8:R33)</f>
        <v>14.12502692307692</v>
      </c>
      <c r="S35" s="76"/>
    </row>
    <row r="36" spans="1:19" x14ac:dyDescent="0.3">
      <c r="A36" s="73" t="s">
        <v>28</v>
      </c>
      <c r="B36" s="74"/>
      <c r="C36" s="74"/>
      <c r="D36" s="75">
        <f>MIN(D8:D33)</f>
        <v>20.698499999999999</v>
      </c>
      <c r="E36" s="74"/>
      <c r="F36" s="75">
        <f>MIN(F8:F33)</f>
        <v>-8.2248999999999999</v>
      </c>
      <c r="G36" s="74"/>
      <c r="H36" s="75">
        <f>MIN(H8:H33)</f>
        <v>-4.5083000000000002</v>
      </c>
      <c r="I36" s="74"/>
      <c r="J36" s="75">
        <f>MIN(J8:J33)</f>
        <v>5.3154000000000003</v>
      </c>
      <c r="K36" s="74"/>
      <c r="L36" s="75">
        <f>MIN(L8:L33)</f>
        <v>-6.5987999999999998</v>
      </c>
      <c r="M36" s="74"/>
      <c r="N36" s="75">
        <f>MIN(N8:N33)</f>
        <v>-3.4754</v>
      </c>
      <c r="O36" s="74"/>
      <c r="P36" s="75">
        <f>MIN(P8:P33)</f>
        <v>4.4206000000000003</v>
      </c>
      <c r="Q36" s="74"/>
      <c r="R36" s="75">
        <f>MIN(R8:R33)</f>
        <v>-0.1729</v>
      </c>
      <c r="S36" s="76"/>
    </row>
    <row r="37" spans="1:19" ht="15" thickBot="1" x14ac:dyDescent="0.35">
      <c r="A37" s="77" t="s">
        <v>29</v>
      </c>
      <c r="B37" s="78"/>
      <c r="C37" s="78"/>
      <c r="D37" s="79">
        <f>MAX(D8:D33)</f>
        <v>35.458799999999997</v>
      </c>
      <c r="E37" s="78"/>
      <c r="F37" s="79">
        <f>MAX(F8:F33)</f>
        <v>15.7151</v>
      </c>
      <c r="G37" s="78"/>
      <c r="H37" s="79">
        <f>MAX(H8:H33)</f>
        <v>23.051200000000001</v>
      </c>
      <c r="I37" s="78"/>
      <c r="J37" s="79">
        <f>MAX(J8:J33)</f>
        <v>38.471200000000003</v>
      </c>
      <c r="K37" s="78"/>
      <c r="L37" s="79">
        <f>MAX(L8:L33)</f>
        <v>5.7458999999999998</v>
      </c>
      <c r="M37" s="78"/>
      <c r="N37" s="79">
        <f>MAX(N8:N33)</f>
        <v>11.6671</v>
      </c>
      <c r="O37" s="78"/>
      <c r="P37" s="79">
        <f>MAX(P8:P33)</f>
        <v>11.061199999999999</v>
      </c>
      <c r="Q37" s="78"/>
      <c r="R37" s="79">
        <f>MAX(R8:R33)</f>
        <v>56</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44071</v>
      </c>
      <c r="C8" s="65">
        <f>VLOOKUP($A8,'Return Data'!$B$7:$R$1700,4,0)</f>
        <v>791.87</v>
      </c>
      <c r="D8" s="65">
        <f>VLOOKUP($A8,'Return Data'!$B$7:$R$1700,10,0)</f>
        <v>24.177900000000001</v>
      </c>
      <c r="E8" s="66">
        <f>RANK(D8,D$8:D$41,0)</f>
        <v>9</v>
      </c>
      <c r="F8" s="65">
        <f>VLOOKUP($A8,'Return Data'!$B$7:$R$1700,11,0)</f>
        <v>0.58560000000000001</v>
      </c>
      <c r="G8" s="66">
        <f>RANK(F8,F$8:F$41,0)</f>
        <v>20</v>
      </c>
      <c r="H8" s="65">
        <f>VLOOKUP($A8,'Return Data'!$B$7:$R$1700,12,0)</f>
        <v>-2.5547</v>
      </c>
      <c r="I8" s="66">
        <f>RANK(H8,H$8:H$41,0)</f>
        <v>20</v>
      </c>
      <c r="J8" s="65">
        <f>VLOOKUP($A8,'Return Data'!$B$7:$R$1700,13,0)</f>
        <v>10.1257</v>
      </c>
      <c r="K8" s="66">
        <f>RANK(J8,J$8:J$41,0)</f>
        <v>12</v>
      </c>
      <c r="L8" s="65">
        <f>VLOOKUP($A8,'Return Data'!$B$7:$R$1700,17,0)</f>
        <v>0.1333</v>
      </c>
      <c r="M8" s="66">
        <f>RANK(L8,L$8:L$41,0)</f>
        <v>16</v>
      </c>
      <c r="N8" s="65">
        <f>VLOOKUP($A8,'Return Data'!$B$7:$R$1700,14,0)</f>
        <v>3.4432999999999998</v>
      </c>
      <c r="O8" s="66">
        <f>RANK(N8,N$8:N$41,0)</f>
        <v>16</v>
      </c>
      <c r="P8" s="65">
        <f>VLOOKUP($A8,'Return Data'!$B$7:$R$1700,15,0)</f>
        <v>10.1492</v>
      </c>
      <c r="Q8" s="66">
        <f>RANK(P8,P$8:P$41,0)</f>
        <v>6</v>
      </c>
      <c r="R8" s="65">
        <f>VLOOKUP($A8,'Return Data'!$B$7:$R$1700,16,0)</f>
        <v>14.612</v>
      </c>
      <c r="S8" s="67">
        <f>RANK(R8,R$8:R$41,0)</f>
        <v>6</v>
      </c>
    </row>
    <row r="9" spans="1:20" x14ac:dyDescent="0.3">
      <c r="A9" s="63" t="s">
        <v>1303</v>
      </c>
      <c r="B9" s="64">
        <f>VLOOKUP($A9,'Return Data'!$B$7:$R$1700,3,0)</f>
        <v>44071</v>
      </c>
      <c r="C9" s="65">
        <f>VLOOKUP($A9,'Return Data'!$B$7:$R$1700,4,0)</f>
        <v>13.02</v>
      </c>
      <c r="D9" s="65">
        <f>VLOOKUP($A9,'Return Data'!$B$7:$R$1700,10,0)</f>
        <v>16.562200000000001</v>
      </c>
      <c r="E9" s="66">
        <f t="shared" ref="E9:E41" si="0">RANK(D9,D$8:D$41,0)</f>
        <v>33</v>
      </c>
      <c r="F9" s="65">
        <f>VLOOKUP($A9,'Return Data'!$B$7:$R$1700,11,0)</f>
        <v>-0.3826</v>
      </c>
      <c r="G9" s="66">
        <f t="shared" ref="G9:G41" si="1">RANK(F9,F$8:F$41,0)</f>
        <v>23</v>
      </c>
      <c r="H9" s="65">
        <f>VLOOKUP($A9,'Return Data'!$B$7:$R$1700,12,0)</f>
        <v>-0.53480000000000005</v>
      </c>
      <c r="I9" s="66">
        <f t="shared" ref="I9:I41" si="2">RANK(H9,H$8:H$41,0)</f>
        <v>12</v>
      </c>
      <c r="J9" s="65">
        <f>VLOOKUP($A9,'Return Data'!$B$7:$R$1700,13,0)</f>
        <v>8.7719000000000005</v>
      </c>
      <c r="K9" s="66">
        <f t="shared" ref="K9:K41" si="3">RANK(J9,J$8:J$41,0)</f>
        <v>14</v>
      </c>
      <c r="L9" s="65">
        <f>VLOOKUP($A9,'Return Data'!$B$7:$R$1700,17,0)</f>
        <v>4.9021999999999997</v>
      </c>
      <c r="M9" s="66">
        <f t="shared" ref="M9:M41" si="4">RANK(L9,L$8:L$41,0)</f>
        <v>5</v>
      </c>
      <c r="N9" s="65"/>
      <c r="O9" s="66"/>
      <c r="P9" s="65"/>
      <c r="Q9" s="66"/>
      <c r="R9" s="65">
        <f>VLOOKUP($A9,'Return Data'!$B$7:$R$1700,16,0)</f>
        <v>9.9550000000000001</v>
      </c>
      <c r="S9" s="67">
        <f t="shared" ref="S9:S41" si="5">RANK(R9,R$8:R$41,0)</f>
        <v>22</v>
      </c>
    </row>
    <row r="10" spans="1:20" x14ac:dyDescent="0.3">
      <c r="A10" s="63" t="s">
        <v>1306</v>
      </c>
      <c r="B10" s="64">
        <f>VLOOKUP($A10,'Return Data'!$B$7:$R$1700,3,0)</f>
        <v>44071</v>
      </c>
      <c r="C10" s="65">
        <f>VLOOKUP($A10,'Return Data'!$B$7:$R$1700,4,0)</f>
        <v>107.45</v>
      </c>
      <c r="D10" s="65">
        <f>VLOOKUP($A10,'Return Data'!$B$7:$R$1700,10,0)</f>
        <v>22.547899999999998</v>
      </c>
      <c r="E10" s="66">
        <f t="shared" si="0"/>
        <v>17</v>
      </c>
      <c r="F10" s="65">
        <f>VLOOKUP($A10,'Return Data'!$B$7:$R$1700,11,0)</f>
        <v>2.9312999999999998</v>
      </c>
      <c r="G10" s="66">
        <f t="shared" si="1"/>
        <v>13</v>
      </c>
      <c r="H10" s="65">
        <f>VLOOKUP($A10,'Return Data'!$B$7:$R$1700,12,0)</f>
        <v>0.63690000000000002</v>
      </c>
      <c r="I10" s="66">
        <f t="shared" si="2"/>
        <v>10</v>
      </c>
      <c r="J10" s="65">
        <f>VLOOKUP($A10,'Return Data'!$B$7:$R$1700,13,0)</f>
        <v>8.6450999999999993</v>
      </c>
      <c r="K10" s="66">
        <f t="shared" si="3"/>
        <v>15</v>
      </c>
      <c r="L10" s="65">
        <f>VLOOKUP($A10,'Return Data'!$B$7:$R$1700,17,0)</f>
        <v>-0.50270000000000004</v>
      </c>
      <c r="M10" s="66">
        <f t="shared" si="4"/>
        <v>18</v>
      </c>
      <c r="N10" s="65">
        <f>VLOOKUP($A10,'Return Data'!$B$7:$R$1700,14,0)</f>
        <v>2.5552000000000001</v>
      </c>
      <c r="O10" s="66">
        <f t="shared" ref="O10:O41" si="6">RANK(N10,N$8:N$41,0)</f>
        <v>21</v>
      </c>
      <c r="P10" s="65">
        <f>VLOOKUP($A10,'Return Data'!$B$7:$R$1700,15,0)</f>
        <v>6.5159000000000002</v>
      </c>
      <c r="Q10" s="66">
        <f t="shared" ref="Q10:Q41" si="7">RANK(P10,P$8:P$41,0)</f>
        <v>23</v>
      </c>
      <c r="R10" s="65">
        <f>VLOOKUP($A10,'Return Data'!$B$7:$R$1700,16,0)</f>
        <v>10.338900000000001</v>
      </c>
      <c r="S10" s="67">
        <f t="shared" si="5"/>
        <v>21</v>
      </c>
    </row>
    <row r="11" spans="1:20" x14ac:dyDescent="0.3">
      <c r="A11" s="63" t="s">
        <v>1308</v>
      </c>
      <c r="B11" s="64">
        <f>VLOOKUP($A11,'Return Data'!$B$7:$R$1700,3,0)</f>
        <v>44071</v>
      </c>
      <c r="C11" s="65">
        <f>VLOOKUP($A11,'Return Data'!$B$7:$R$1700,4,0)</f>
        <v>53.265000000000001</v>
      </c>
      <c r="D11" s="65">
        <f>VLOOKUP($A11,'Return Data'!$B$7:$R$1700,10,0)</f>
        <v>19.9527</v>
      </c>
      <c r="E11" s="66">
        <f t="shared" si="0"/>
        <v>27</v>
      </c>
      <c r="F11" s="65">
        <f>VLOOKUP($A11,'Return Data'!$B$7:$R$1700,11,0)</f>
        <v>-0.48949999999999999</v>
      </c>
      <c r="G11" s="66">
        <f t="shared" si="1"/>
        <v>24</v>
      </c>
      <c r="H11" s="65">
        <f>VLOOKUP($A11,'Return Data'!$B$7:$R$1700,12,0)</f>
        <v>-2.8631000000000002</v>
      </c>
      <c r="I11" s="66">
        <f t="shared" si="2"/>
        <v>22</v>
      </c>
      <c r="J11" s="65">
        <f>VLOOKUP($A11,'Return Data'!$B$7:$R$1700,13,0)</f>
        <v>6.8998999999999997</v>
      </c>
      <c r="K11" s="66">
        <f t="shared" si="3"/>
        <v>20</v>
      </c>
      <c r="L11" s="65">
        <f>VLOOKUP($A11,'Return Data'!$B$7:$R$1700,17,0)</f>
        <v>1.6337999999999999</v>
      </c>
      <c r="M11" s="66">
        <f t="shared" si="4"/>
        <v>11</v>
      </c>
      <c r="N11" s="65">
        <f>VLOOKUP($A11,'Return Data'!$B$7:$R$1700,14,0)</f>
        <v>2.8338000000000001</v>
      </c>
      <c r="O11" s="66">
        <f t="shared" si="6"/>
        <v>19</v>
      </c>
      <c r="P11" s="65">
        <f>VLOOKUP($A11,'Return Data'!$B$7:$R$1700,15,0)</f>
        <v>8.2989999999999995</v>
      </c>
      <c r="Q11" s="66">
        <f t="shared" si="7"/>
        <v>15</v>
      </c>
      <c r="R11" s="65">
        <f>VLOOKUP($A11,'Return Data'!$B$7:$R$1700,16,0)</f>
        <v>13.0372</v>
      </c>
      <c r="S11" s="67">
        <f t="shared" si="5"/>
        <v>10</v>
      </c>
    </row>
    <row r="12" spans="1:20" x14ac:dyDescent="0.3">
      <c r="A12" s="63" t="s">
        <v>1310</v>
      </c>
      <c r="B12" s="64">
        <f>VLOOKUP($A12,'Return Data'!$B$7:$R$1700,3,0)</f>
        <v>44071</v>
      </c>
      <c r="C12" s="65">
        <f>VLOOKUP($A12,'Return Data'!$B$7:$R$1700,4,0)</f>
        <v>155.35</v>
      </c>
      <c r="D12" s="65">
        <f>VLOOKUP($A12,'Return Data'!$B$7:$R$1700,10,0)</f>
        <v>20.876100000000001</v>
      </c>
      <c r="E12" s="66">
        <f t="shared" si="0"/>
        <v>24</v>
      </c>
      <c r="F12" s="65">
        <f>VLOOKUP($A12,'Return Data'!$B$7:$R$1700,11,0)</f>
        <v>3.9826000000000001</v>
      </c>
      <c r="G12" s="66">
        <f t="shared" si="1"/>
        <v>7</v>
      </c>
      <c r="H12" s="65">
        <f>VLOOKUP($A12,'Return Data'!$B$7:$R$1700,12,0)</f>
        <v>5.7018000000000004</v>
      </c>
      <c r="I12" s="66">
        <f t="shared" si="2"/>
        <v>4</v>
      </c>
      <c r="J12" s="65">
        <f>VLOOKUP($A12,'Return Data'!$B$7:$R$1700,13,0)</f>
        <v>16.848400000000002</v>
      </c>
      <c r="K12" s="66">
        <f t="shared" si="3"/>
        <v>5</v>
      </c>
      <c r="L12" s="65">
        <f>VLOOKUP($A12,'Return Data'!$B$7:$R$1700,17,0)</f>
        <v>5.3282999999999996</v>
      </c>
      <c r="M12" s="66">
        <f t="shared" si="4"/>
        <v>4</v>
      </c>
      <c r="N12" s="65">
        <f>VLOOKUP($A12,'Return Data'!$B$7:$R$1700,14,0)</f>
        <v>9.2219999999999995</v>
      </c>
      <c r="O12" s="66">
        <f t="shared" si="6"/>
        <v>4</v>
      </c>
      <c r="P12" s="65">
        <f>VLOOKUP($A12,'Return Data'!$B$7:$R$1700,15,0)</f>
        <v>10.5436</v>
      </c>
      <c r="Q12" s="66">
        <f t="shared" si="7"/>
        <v>3</v>
      </c>
      <c r="R12" s="65">
        <f>VLOOKUP($A12,'Return Data'!$B$7:$R$1700,16,0)</f>
        <v>12.289300000000001</v>
      </c>
      <c r="S12" s="67">
        <f t="shared" si="5"/>
        <v>15</v>
      </c>
    </row>
    <row r="13" spans="1:20" x14ac:dyDescent="0.3">
      <c r="A13" s="63" t="s">
        <v>1312</v>
      </c>
      <c r="B13" s="64">
        <f>VLOOKUP($A13,'Return Data'!$B$7:$R$1700,3,0)</f>
        <v>44071</v>
      </c>
      <c r="C13" s="65">
        <f>VLOOKUP($A13,'Return Data'!$B$7:$R$1700,4,0)</f>
        <v>124.024049768718</v>
      </c>
      <c r="D13" s="65">
        <f>VLOOKUP($A13,'Return Data'!$B$7:$R$1700,10,0)</f>
        <v>21.920400000000001</v>
      </c>
      <c r="E13" s="66">
        <f t="shared" si="0"/>
        <v>20</v>
      </c>
      <c r="F13" s="65">
        <f>VLOOKUP($A13,'Return Data'!$B$7:$R$1700,11,0)</f>
        <v>-2.8976999999999999</v>
      </c>
      <c r="G13" s="66">
        <f t="shared" si="1"/>
        <v>30</v>
      </c>
      <c r="H13" s="65">
        <f>VLOOKUP($A13,'Return Data'!$B$7:$R$1700,12,0)</f>
        <v>-0.56840000000000002</v>
      </c>
      <c r="I13" s="66">
        <f t="shared" si="2"/>
        <v>13</v>
      </c>
      <c r="J13" s="65">
        <f>VLOOKUP($A13,'Return Data'!$B$7:$R$1700,13,0)</f>
        <v>10.411</v>
      </c>
      <c r="K13" s="66">
        <f t="shared" si="3"/>
        <v>11</v>
      </c>
      <c r="L13" s="65">
        <f>VLOOKUP($A13,'Return Data'!$B$7:$R$1700,17,0)</f>
        <v>2.4041000000000001</v>
      </c>
      <c r="M13" s="66">
        <f t="shared" si="4"/>
        <v>8</v>
      </c>
      <c r="N13" s="65">
        <f>VLOOKUP($A13,'Return Data'!$B$7:$R$1700,14,0)</f>
        <v>5.9268999999999998</v>
      </c>
      <c r="O13" s="66">
        <f t="shared" si="6"/>
        <v>9</v>
      </c>
      <c r="P13" s="65">
        <f>VLOOKUP($A13,'Return Data'!$B$7:$R$1700,15,0)</f>
        <v>9.7688000000000006</v>
      </c>
      <c r="Q13" s="66">
        <f t="shared" si="7"/>
        <v>9</v>
      </c>
      <c r="R13" s="65">
        <f>VLOOKUP($A13,'Return Data'!$B$7:$R$1700,16,0)</f>
        <v>12.399100000000001</v>
      </c>
      <c r="S13" s="67">
        <f t="shared" si="5"/>
        <v>13</v>
      </c>
    </row>
    <row r="14" spans="1:20" x14ac:dyDescent="0.3">
      <c r="A14" s="63" t="s">
        <v>1314</v>
      </c>
      <c r="B14" s="64">
        <f>VLOOKUP($A14,'Return Data'!$B$7:$R$1700,3,0)</f>
        <v>44071</v>
      </c>
      <c r="C14" s="65">
        <f>VLOOKUP($A14,'Return Data'!$B$7:$R$1700,4,0)</f>
        <v>15.561999999999999</v>
      </c>
      <c r="D14" s="65">
        <f>VLOOKUP($A14,'Return Data'!$B$7:$R$1700,10,0)</f>
        <v>23.029499999999999</v>
      </c>
      <c r="E14" s="66">
        <f t="shared" si="0"/>
        <v>14</v>
      </c>
      <c r="F14" s="65">
        <f>VLOOKUP($A14,'Return Data'!$B$7:$R$1700,11,0)</f>
        <v>1.0912999999999999</v>
      </c>
      <c r="G14" s="66">
        <f t="shared" si="1"/>
        <v>16</v>
      </c>
      <c r="H14" s="65">
        <f>VLOOKUP($A14,'Return Data'!$B$7:$R$1700,12,0)</f>
        <v>-1.6060000000000001</v>
      </c>
      <c r="I14" s="66">
        <f t="shared" si="2"/>
        <v>18</v>
      </c>
      <c r="J14" s="65">
        <f>VLOOKUP($A14,'Return Data'!$B$7:$R$1700,13,0)</f>
        <v>6.9480000000000004</v>
      </c>
      <c r="K14" s="66">
        <f t="shared" si="3"/>
        <v>19</v>
      </c>
      <c r="L14" s="65">
        <f>VLOOKUP($A14,'Return Data'!$B$7:$R$1700,17,0)</f>
        <v>0.1673</v>
      </c>
      <c r="M14" s="66">
        <f t="shared" si="4"/>
        <v>15</v>
      </c>
      <c r="N14" s="65">
        <f>VLOOKUP($A14,'Return Data'!$B$7:$R$1700,14,0)</f>
        <v>6.25</v>
      </c>
      <c r="O14" s="66">
        <f t="shared" si="6"/>
        <v>8</v>
      </c>
      <c r="P14" s="65">
        <f>VLOOKUP($A14,'Return Data'!$B$7:$R$1700,15,0)</f>
        <v>9.3028999999999993</v>
      </c>
      <c r="Q14" s="66">
        <f t="shared" si="7"/>
        <v>13</v>
      </c>
      <c r="R14" s="65">
        <f>VLOOKUP($A14,'Return Data'!$B$7:$R$1700,16,0)</f>
        <v>8.2637</v>
      </c>
      <c r="S14" s="67">
        <f t="shared" si="5"/>
        <v>27</v>
      </c>
    </row>
    <row r="15" spans="1:20" x14ac:dyDescent="0.3">
      <c r="A15" s="63" t="s">
        <v>1316</v>
      </c>
      <c r="B15" s="64">
        <f>VLOOKUP($A15,'Return Data'!$B$7:$R$1700,3,0)</f>
        <v>44071</v>
      </c>
      <c r="C15" s="65">
        <f>VLOOKUP($A15,'Return Data'!$B$7:$R$1700,4,0)</f>
        <v>10.908300000000001</v>
      </c>
      <c r="D15" s="65">
        <f>VLOOKUP($A15,'Return Data'!$B$7:$R$1700,10,0)</f>
        <v>20.670999999999999</v>
      </c>
      <c r="E15" s="66">
        <f t="shared" si="0"/>
        <v>25</v>
      </c>
      <c r="F15" s="65">
        <f>VLOOKUP($A15,'Return Data'!$B$7:$R$1700,11,0)</f>
        <v>-1.5496000000000001</v>
      </c>
      <c r="G15" s="66">
        <f t="shared" si="1"/>
        <v>28</v>
      </c>
      <c r="H15" s="65">
        <f>VLOOKUP($A15,'Return Data'!$B$7:$R$1700,12,0)</f>
        <v>-5.4314</v>
      </c>
      <c r="I15" s="66">
        <f t="shared" si="2"/>
        <v>28</v>
      </c>
      <c r="J15" s="65">
        <f>VLOOKUP($A15,'Return Data'!$B$7:$R$1700,13,0)</f>
        <v>5.0359999999999996</v>
      </c>
      <c r="K15" s="66">
        <f t="shared" si="3"/>
        <v>23</v>
      </c>
      <c r="L15" s="65"/>
      <c r="M15" s="66"/>
      <c r="N15" s="65"/>
      <c r="O15" s="66"/>
      <c r="P15" s="65"/>
      <c r="Q15" s="66"/>
      <c r="R15" s="65">
        <f>VLOOKUP($A15,'Return Data'!$B$7:$R$1700,16,0)</f>
        <v>4.1467999999999998</v>
      </c>
      <c r="S15" s="67">
        <f t="shared" si="5"/>
        <v>33</v>
      </c>
    </row>
    <row r="16" spans="1:20" x14ac:dyDescent="0.3">
      <c r="A16" s="63" t="s">
        <v>1319</v>
      </c>
      <c r="B16" s="64">
        <f>VLOOKUP($A16,'Return Data'!$B$7:$R$1700,3,0)</f>
        <v>44071</v>
      </c>
      <c r="C16" s="65">
        <f>VLOOKUP($A16,'Return Data'!$B$7:$R$1700,4,0)</f>
        <v>616.32579999999996</v>
      </c>
      <c r="D16" s="65">
        <f>VLOOKUP($A16,'Return Data'!$B$7:$R$1700,10,0)</f>
        <v>23.4558</v>
      </c>
      <c r="E16" s="66">
        <f t="shared" si="0"/>
        <v>12</v>
      </c>
      <c r="F16" s="65">
        <f>VLOOKUP($A16,'Return Data'!$B$7:$R$1700,11,0)</f>
        <v>3.9119999999999999</v>
      </c>
      <c r="G16" s="66">
        <f t="shared" si="1"/>
        <v>8</v>
      </c>
      <c r="H16" s="65">
        <f>VLOOKUP($A16,'Return Data'!$B$7:$R$1700,12,0)</f>
        <v>-2.8311999999999999</v>
      </c>
      <c r="I16" s="66">
        <f t="shared" si="2"/>
        <v>21</v>
      </c>
      <c r="J16" s="65">
        <f>VLOOKUP($A16,'Return Data'!$B$7:$R$1700,13,0)</f>
        <v>7.1619000000000002</v>
      </c>
      <c r="K16" s="66">
        <f t="shared" si="3"/>
        <v>18</v>
      </c>
      <c r="L16" s="65">
        <f>VLOOKUP($A16,'Return Data'!$B$7:$R$1700,17,0)</f>
        <v>-2.9117000000000002</v>
      </c>
      <c r="M16" s="66">
        <f t="shared" si="4"/>
        <v>24</v>
      </c>
      <c r="N16" s="65">
        <f>VLOOKUP($A16,'Return Data'!$B$7:$R$1700,14,0)</f>
        <v>2.109</v>
      </c>
      <c r="O16" s="66">
        <f t="shared" si="6"/>
        <v>22</v>
      </c>
      <c r="P16" s="65">
        <f>VLOOKUP($A16,'Return Data'!$B$7:$R$1700,15,0)</f>
        <v>6.5739999999999998</v>
      </c>
      <c r="Q16" s="66">
        <f t="shared" si="7"/>
        <v>22</v>
      </c>
      <c r="R16" s="65">
        <f>VLOOKUP($A16,'Return Data'!$B$7:$R$1700,16,0)</f>
        <v>12.2859</v>
      </c>
      <c r="S16" s="67">
        <f t="shared" si="5"/>
        <v>16</v>
      </c>
    </row>
    <row r="17" spans="1:19" x14ac:dyDescent="0.3">
      <c r="A17" s="63" t="s">
        <v>1321</v>
      </c>
      <c r="B17" s="64">
        <f>VLOOKUP($A17,'Return Data'!$B$7:$R$1700,3,0)</f>
        <v>44071</v>
      </c>
      <c r="C17" s="65">
        <f>VLOOKUP($A17,'Return Data'!$B$7:$R$1700,4,0)</f>
        <v>646.26300000000003</v>
      </c>
      <c r="D17" s="65">
        <f>VLOOKUP($A17,'Return Data'!$B$7:$R$1700,10,0)</f>
        <v>23.977799999999998</v>
      </c>
      <c r="E17" s="66">
        <f t="shared" si="0"/>
        <v>10</v>
      </c>
      <c r="F17" s="65">
        <f>VLOOKUP($A17,'Return Data'!$B$7:$R$1700,11,0)</f>
        <v>0.76780000000000004</v>
      </c>
      <c r="G17" s="66">
        <f t="shared" si="1"/>
        <v>18</v>
      </c>
      <c r="H17" s="65">
        <f>VLOOKUP($A17,'Return Data'!$B$7:$R$1700,12,0)</f>
        <v>-9.7441999999999993</v>
      </c>
      <c r="I17" s="66">
        <f t="shared" si="2"/>
        <v>32</v>
      </c>
      <c r="J17" s="65">
        <f>VLOOKUP($A17,'Return Data'!$B$7:$R$1700,13,0)</f>
        <v>-1.5866</v>
      </c>
      <c r="K17" s="66">
        <f t="shared" si="3"/>
        <v>32</v>
      </c>
      <c r="L17" s="65">
        <f>VLOOKUP($A17,'Return Data'!$B$7:$R$1700,17,0)</f>
        <v>-3.3393000000000002</v>
      </c>
      <c r="M17" s="66">
        <f t="shared" si="4"/>
        <v>25</v>
      </c>
      <c r="N17" s="65">
        <f>VLOOKUP($A17,'Return Data'!$B$7:$R$1700,14,0)</f>
        <v>1.8842000000000001</v>
      </c>
      <c r="O17" s="66">
        <f t="shared" si="6"/>
        <v>23</v>
      </c>
      <c r="P17" s="65">
        <f>VLOOKUP($A17,'Return Data'!$B$7:$R$1700,15,0)</f>
        <v>7.0529000000000002</v>
      </c>
      <c r="Q17" s="66">
        <f t="shared" si="7"/>
        <v>21</v>
      </c>
      <c r="R17" s="65">
        <f>VLOOKUP($A17,'Return Data'!$B$7:$R$1700,16,0)</f>
        <v>10.8536</v>
      </c>
      <c r="S17" s="67">
        <f t="shared" si="5"/>
        <v>20</v>
      </c>
    </row>
    <row r="18" spans="1:19" x14ac:dyDescent="0.3">
      <c r="A18" s="63" t="s">
        <v>1323</v>
      </c>
      <c r="B18" s="64">
        <f>VLOOKUP($A18,'Return Data'!$B$7:$R$1700,3,0)</f>
        <v>44071</v>
      </c>
      <c r="C18" s="65">
        <f>VLOOKUP($A18,'Return Data'!$B$7:$R$1700,4,0)</f>
        <v>90.430800000000005</v>
      </c>
      <c r="D18" s="65">
        <f>VLOOKUP($A18,'Return Data'!$B$7:$R$1700,10,0)</f>
        <v>24.747499999999999</v>
      </c>
      <c r="E18" s="66">
        <f t="shared" si="0"/>
        <v>6</v>
      </c>
      <c r="F18" s="65">
        <f>VLOOKUP($A18,'Return Data'!$B$7:$R$1700,11,0)</f>
        <v>0.9839</v>
      </c>
      <c r="G18" s="66">
        <f t="shared" si="1"/>
        <v>17</v>
      </c>
      <c r="H18" s="65">
        <f>VLOOKUP($A18,'Return Data'!$B$7:$R$1700,12,0)</f>
        <v>-0.50770000000000004</v>
      </c>
      <c r="I18" s="66">
        <f t="shared" si="2"/>
        <v>11</v>
      </c>
      <c r="J18" s="65">
        <f>VLOOKUP($A18,'Return Data'!$B$7:$R$1700,13,0)</f>
        <v>9.2272999999999996</v>
      </c>
      <c r="K18" s="66">
        <f t="shared" si="3"/>
        <v>13</v>
      </c>
      <c r="L18" s="65">
        <f>VLOOKUP($A18,'Return Data'!$B$7:$R$1700,17,0)</f>
        <v>-3.5002</v>
      </c>
      <c r="M18" s="66">
        <f t="shared" si="4"/>
        <v>26</v>
      </c>
      <c r="N18" s="65">
        <f>VLOOKUP($A18,'Return Data'!$B$7:$R$1700,14,0)</f>
        <v>1.4779</v>
      </c>
      <c r="O18" s="66">
        <f t="shared" si="6"/>
        <v>24</v>
      </c>
      <c r="P18" s="65">
        <f>VLOOKUP($A18,'Return Data'!$B$7:$R$1700,15,0)</f>
        <v>7.2538999999999998</v>
      </c>
      <c r="Q18" s="66">
        <f t="shared" si="7"/>
        <v>18</v>
      </c>
      <c r="R18" s="65">
        <f>VLOOKUP($A18,'Return Data'!$B$7:$R$1700,16,0)</f>
        <v>11.881600000000001</v>
      </c>
      <c r="S18" s="67">
        <f t="shared" si="5"/>
        <v>17</v>
      </c>
    </row>
    <row r="19" spans="1:19" x14ac:dyDescent="0.3">
      <c r="A19" s="63" t="s">
        <v>1325</v>
      </c>
      <c r="B19" s="64">
        <f>VLOOKUP($A19,'Return Data'!$B$7:$R$1700,3,0)</f>
        <v>44071</v>
      </c>
      <c r="C19" s="65">
        <f>VLOOKUP($A19,'Return Data'!$B$7:$R$1700,4,0)</f>
        <v>298.83999999999997</v>
      </c>
      <c r="D19" s="65">
        <f>VLOOKUP($A19,'Return Data'!$B$7:$R$1700,10,0)</f>
        <v>22.686599999999999</v>
      </c>
      <c r="E19" s="66">
        <f t="shared" si="0"/>
        <v>16</v>
      </c>
      <c r="F19" s="65">
        <f>VLOOKUP($A19,'Return Data'!$B$7:$R$1700,11,0)</f>
        <v>1.2502</v>
      </c>
      <c r="G19" s="66">
        <f t="shared" si="1"/>
        <v>15</v>
      </c>
      <c r="H19" s="65">
        <f>VLOOKUP($A19,'Return Data'!$B$7:$R$1700,12,0)</f>
        <v>-5.7317</v>
      </c>
      <c r="I19" s="66">
        <f t="shared" si="2"/>
        <v>29</v>
      </c>
      <c r="J19" s="65">
        <f>VLOOKUP($A19,'Return Data'!$B$7:$R$1700,13,0)</f>
        <v>3.3834</v>
      </c>
      <c r="K19" s="66">
        <f t="shared" si="3"/>
        <v>29</v>
      </c>
      <c r="L19" s="65">
        <f>VLOOKUP($A19,'Return Data'!$B$7:$R$1700,17,0)</f>
        <v>-2.8643999999999998</v>
      </c>
      <c r="M19" s="66">
        <f t="shared" si="4"/>
        <v>23</v>
      </c>
      <c r="N19" s="65">
        <f>VLOOKUP($A19,'Return Data'!$B$7:$R$1700,14,0)</f>
        <v>4.0103</v>
      </c>
      <c r="O19" s="66">
        <f t="shared" si="6"/>
        <v>14</v>
      </c>
      <c r="P19" s="65">
        <f>VLOOKUP($A19,'Return Data'!$B$7:$R$1700,15,0)</f>
        <v>7.7920999999999996</v>
      </c>
      <c r="Q19" s="66">
        <f t="shared" si="7"/>
        <v>16</v>
      </c>
      <c r="R19" s="65">
        <f>VLOOKUP($A19,'Return Data'!$B$7:$R$1700,16,0)</f>
        <v>12.305899999999999</v>
      </c>
      <c r="S19" s="67">
        <f t="shared" si="5"/>
        <v>14</v>
      </c>
    </row>
    <row r="20" spans="1:19" x14ac:dyDescent="0.3">
      <c r="A20" s="63" t="s">
        <v>1327</v>
      </c>
      <c r="B20" s="64">
        <f>VLOOKUP($A20,'Return Data'!$B$7:$R$1700,3,0)</f>
        <v>44071</v>
      </c>
      <c r="C20" s="65">
        <f>VLOOKUP($A20,'Return Data'!$B$7:$R$1700,4,0)</f>
        <v>23.88</v>
      </c>
      <c r="D20" s="65">
        <f>VLOOKUP($A20,'Return Data'!$B$7:$R$1700,10,0)</f>
        <v>21.403199999999998</v>
      </c>
      <c r="E20" s="66">
        <f t="shared" si="0"/>
        <v>23</v>
      </c>
      <c r="F20" s="65">
        <f>VLOOKUP($A20,'Return Data'!$B$7:$R$1700,11,0)</f>
        <v>3.0198</v>
      </c>
      <c r="G20" s="66">
        <f t="shared" si="1"/>
        <v>12</v>
      </c>
      <c r="H20" s="65">
        <f>VLOOKUP($A20,'Return Data'!$B$7:$R$1700,12,0)</f>
        <v>0.97250000000000003</v>
      </c>
      <c r="I20" s="66">
        <f t="shared" si="2"/>
        <v>9</v>
      </c>
      <c r="J20" s="65">
        <f>VLOOKUP($A20,'Return Data'!$B$7:$R$1700,13,0)</f>
        <v>12.323600000000001</v>
      </c>
      <c r="K20" s="66">
        <f t="shared" si="3"/>
        <v>8</v>
      </c>
      <c r="L20" s="65">
        <f>VLOOKUP($A20,'Return Data'!$B$7:$R$1700,17,0)</f>
        <v>1.738</v>
      </c>
      <c r="M20" s="66">
        <f t="shared" si="4"/>
        <v>10</v>
      </c>
      <c r="N20" s="65">
        <f>VLOOKUP($A20,'Return Data'!$B$7:$R$1700,14,0)</f>
        <v>5.7840999999999996</v>
      </c>
      <c r="O20" s="66">
        <f t="shared" si="6"/>
        <v>10</v>
      </c>
      <c r="P20" s="65">
        <f>VLOOKUP($A20,'Return Data'!$B$7:$R$1700,15,0)</f>
        <v>7.0627000000000004</v>
      </c>
      <c r="Q20" s="66">
        <f t="shared" si="7"/>
        <v>20</v>
      </c>
      <c r="R20" s="65">
        <f>VLOOKUP($A20,'Return Data'!$B$7:$R$1700,16,0)</f>
        <v>14.509399999999999</v>
      </c>
      <c r="S20" s="67">
        <f t="shared" si="5"/>
        <v>7</v>
      </c>
    </row>
    <row r="21" spans="1:19" x14ac:dyDescent="0.3">
      <c r="A21" s="63" t="s">
        <v>1328</v>
      </c>
      <c r="B21" s="64">
        <f>VLOOKUP($A21,'Return Data'!$B$7:$R$1700,3,0)</f>
        <v>44071</v>
      </c>
      <c r="C21" s="65">
        <f>VLOOKUP($A21,'Return Data'!$B$7:$R$1700,4,0)</f>
        <v>95.43</v>
      </c>
      <c r="D21" s="65">
        <f>VLOOKUP($A21,'Return Data'!$B$7:$R$1700,10,0)</f>
        <v>19.317299999999999</v>
      </c>
      <c r="E21" s="66">
        <f t="shared" si="0"/>
        <v>28</v>
      </c>
      <c r="F21" s="65">
        <f>VLOOKUP($A21,'Return Data'!$B$7:$R$1700,11,0)</f>
        <v>-4.9313000000000002</v>
      </c>
      <c r="G21" s="66">
        <f t="shared" si="1"/>
        <v>32</v>
      </c>
      <c r="H21" s="65">
        <f>VLOOKUP($A21,'Return Data'!$B$7:$R$1700,12,0)</f>
        <v>-4.4553000000000003</v>
      </c>
      <c r="I21" s="66">
        <f t="shared" si="2"/>
        <v>27</v>
      </c>
      <c r="J21" s="65">
        <f>VLOOKUP($A21,'Return Data'!$B$7:$R$1700,13,0)</f>
        <v>3.8298000000000001</v>
      </c>
      <c r="K21" s="66">
        <f t="shared" si="3"/>
        <v>27</v>
      </c>
      <c r="L21" s="65">
        <f>VLOOKUP($A21,'Return Data'!$B$7:$R$1700,17,0)</f>
        <v>-3.8656000000000001</v>
      </c>
      <c r="M21" s="66">
        <f t="shared" si="4"/>
        <v>27</v>
      </c>
      <c r="N21" s="65">
        <f>VLOOKUP($A21,'Return Data'!$B$7:$R$1700,14,0)</f>
        <v>1.3809</v>
      </c>
      <c r="O21" s="66">
        <f t="shared" si="6"/>
        <v>25</v>
      </c>
      <c r="P21" s="65">
        <f>VLOOKUP($A21,'Return Data'!$B$7:$R$1700,15,0)</f>
        <v>5.4886999999999997</v>
      </c>
      <c r="Q21" s="66">
        <f t="shared" si="7"/>
        <v>24</v>
      </c>
      <c r="R21" s="65">
        <f>VLOOKUP($A21,'Return Data'!$B$7:$R$1700,16,0)</f>
        <v>11.860200000000001</v>
      </c>
      <c r="S21" s="67">
        <f t="shared" si="5"/>
        <v>18</v>
      </c>
    </row>
    <row r="22" spans="1:19" x14ac:dyDescent="0.3">
      <c r="A22" s="63" t="s">
        <v>1332</v>
      </c>
      <c r="B22" s="64">
        <f>VLOOKUP($A22,'Return Data'!$B$7:$R$1700,3,0)</f>
        <v>44071</v>
      </c>
      <c r="C22" s="65">
        <f>VLOOKUP($A22,'Return Data'!$B$7:$R$1700,4,0)</f>
        <v>54.05</v>
      </c>
      <c r="D22" s="65">
        <f>VLOOKUP($A22,'Return Data'!$B$7:$R$1700,10,0)</f>
        <v>21.460699999999999</v>
      </c>
      <c r="E22" s="66">
        <f t="shared" si="0"/>
        <v>22</v>
      </c>
      <c r="F22" s="65">
        <f>VLOOKUP($A22,'Return Data'!$B$7:$R$1700,11,0)</f>
        <v>-1.1701999999999999</v>
      </c>
      <c r="G22" s="66">
        <f t="shared" si="1"/>
        <v>26</v>
      </c>
      <c r="H22" s="65">
        <f>VLOOKUP($A22,'Return Data'!$B$7:$R$1700,12,0)</f>
        <v>0.99029999999999996</v>
      </c>
      <c r="I22" s="66">
        <f t="shared" si="2"/>
        <v>8</v>
      </c>
      <c r="J22" s="65">
        <f>VLOOKUP($A22,'Return Data'!$B$7:$R$1700,13,0)</f>
        <v>11.9975</v>
      </c>
      <c r="K22" s="66">
        <f t="shared" si="3"/>
        <v>9</v>
      </c>
      <c r="L22" s="65">
        <f>VLOOKUP($A22,'Return Data'!$B$7:$R$1700,17,0)</f>
        <v>-2.593</v>
      </c>
      <c r="M22" s="66">
        <f t="shared" si="4"/>
        <v>22</v>
      </c>
      <c r="N22" s="65">
        <f>VLOOKUP($A22,'Return Data'!$B$7:$R$1700,14,0)</f>
        <v>3.7168999999999999</v>
      </c>
      <c r="O22" s="66">
        <f t="shared" si="6"/>
        <v>15</v>
      </c>
      <c r="P22" s="65">
        <f>VLOOKUP($A22,'Return Data'!$B$7:$R$1700,15,0)</f>
        <v>8.3615999999999993</v>
      </c>
      <c r="Q22" s="66">
        <f t="shared" si="7"/>
        <v>14</v>
      </c>
      <c r="R22" s="65">
        <f>VLOOKUP($A22,'Return Data'!$B$7:$R$1700,16,0)</f>
        <v>15.6035</v>
      </c>
      <c r="S22" s="67">
        <f t="shared" si="5"/>
        <v>4</v>
      </c>
    </row>
    <row r="23" spans="1:19" x14ac:dyDescent="0.3">
      <c r="A23" s="63" t="s">
        <v>1333</v>
      </c>
      <c r="B23" s="64">
        <f>VLOOKUP($A23,'Return Data'!$B$7:$R$1700,3,0)</f>
        <v>44071</v>
      </c>
      <c r="C23" s="65">
        <f>VLOOKUP($A23,'Return Data'!$B$7:$R$1700,4,0)</f>
        <v>10.061500000000001</v>
      </c>
      <c r="D23" s="65">
        <f>VLOOKUP($A23,'Return Data'!$B$7:$R$1700,10,0)</f>
        <v>13.454700000000001</v>
      </c>
      <c r="E23" s="66">
        <f t="shared" si="0"/>
        <v>34</v>
      </c>
      <c r="F23" s="65">
        <f>VLOOKUP($A23,'Return Data'!$B$7:$R$1700,11,0)</f>
        <v>-6.5533000000000001</v>
      </c>
      <c r="G23" s="66">
        <f t="shared" si="1"/>
        <v>33</v>
      </c>
      <c r="H23" s="65">
        <f>VLOOKUP($A23,'Return Data'!$B$7:$R$1700,12,0)</f>
        <v>-12.053699999999999</v>
      </c>
      <c r="I23" s="66">
        <f t="shared" si="2"/>
        <v>34</v>
      </c>
      <c r="J23" s="65">
        <f>VLOOKUP($A23,'Return Data'!$B$7:$R$1700,13,0)</f>
        <v>-0.57509999999999994</v>
      </c>
      <c r="K23" s="66">
        <f t="shared" si="3"/>
        <v>31</v>
      </c>
      <c r="L23" s="65"/>
      <c r="M23" s="66"/>
      <c r="N23" s="65"/>
      <c r="O23" s="66"/>
      <c r="P23" s="65"/>
      <c r="Q23" s="66"/>
      <c r="R23" s="65">
        <f>VLOOKUP($A23,'Return Data'!$B$7:$R$1700,16,0)</f>
        <v>0.4763</v>
      </c>
      <c r="S23" s="67">
        <f t="shared" si="5"/>
        <v>34</v>
      </c>
    </row>
    <row r="24" spans="1:19" x14ac:dyDescent="0.3">
      <c r="A24" s="63" t="s">
        <v>1336</v>
      </c>
      <c r="B24" s="64">
        <f>VLOOKUP($A24,'Return Data'!$B$7:$R$1700,3,0)</f>
        <v>44071</v>
      </c>
      <c r="C24" s="65">
        <f>VLOOKUP($A24,'Return Data'!$B$7:$R$1700,4,0)</f>
        <v>34.876600000000003</v>
      </c>
      <c r="D24" s="65">
        <f>VLOOKUP($A24,'Return Data'!$B$7:$R$1700,10,0)</f>
        <v>17.206299999999999</v>
      </c>
      <c r="E24" s="66">
        <f t="shared" si="0"/>
        <v>32</v>
      </c>
      <c r="F24" s="65">
        <f>VLOOKUP($A24,'Return Data'!$B$7:$R$1700,11,0)</f>
        <v>-4.3616999999999999</v>
      </c>
      <c r="G24" s="66">
        <f t="shared" si="1"/>
        <v>31</v>
      </c>
      <c r="H24" s="65">
        <f>VLOOKUP($A24,'Return Data'!$B$7:$R$1700,12,0)</f>
        <v>-6.5301</v>
      </c>
      <c r="I24" s="66">
        <f t="shared" si="2"/>
        <v>30</v>
      </c>
      <c r="J24" s="65">
        <f>VLOOKUP($A24,'Return Data'!$B$7:$R$1700,13,0)</f>
        <v>3.5028000000000001</v>
      </c>
      <c r="K24" s="66">
        <f t="shared" si="3"/>
        <v>28</v>
      </c>
      <c r="L24" s="65">
        <f>VLOOKUP($A24,'Return Data'!$B$7:$R$1700,17,0)</f>
        <v>-0.30640000000000001</v>
      </c>
      <c r="M24" s="66">
        <f t="shared" si="4"/>
        <v>17</v>
      </c>
      <c r="N24" s="65">
        <f>VLOOKUP($A24,'Return Data'!$B$7:$R$1700,14,0)</f>
        <v>2.6789000000000001</v>
      </c>
      <c r="O24" s="66">
        <f t="shared" si="6"/>
        <v>20</v>
      </c>
      <c r="P24" s="65">
        <f>VLOOKUP($A24,'Return Data'!$B$7:$R$1700,15,0)</f>
        <v>9.8209999999999997</v>
      </c>
      <c r="Q24" s="66">
        <f t="shared" si="7"/>
        <v>8</v>
      </c>
      <c r="R24" s="65">
        <f>VLOOKUP($A24,'Return Data'!$B$7:$R$1700,16,0)</f>
        <v>12.9374</v>
      </c>
      <c r="S24" s="67">
        <f t="shared" si="5"/>
        <v>12</v>
      </c>
    </row>
    <row r="25" spans="1:19" x14ac:dyDescent="0.3">
      <c r="A25" s="63" t="s">
        <v>1338</v>
      </c>
      <c r="B25" s="64">
        <f>VLOOKUP($A25,'Return Data'!$B$7:$R$1700,3,0)</f>
        <v>44071</v>
      </c>
      <c r="C25" s="65">
        <f>VLOOKUP($A25,'Return Data'!$B$7:$R$1700,4,0)</f>
        <v>38.468000000000004</v>
      </c>
      <c r="D25" s="65">
        <f>VLOOKUP($A25,'Return Data'!$B$7:$R$1700,10,0)</f>
        <v>20.460999999999999</v>
      </c>
      <c r="E25" s="66">
        <f t="shared" si="0"/>
        <v>26</v>
      </c>
      <c r="F25" s="65">
        <f>VLOOKUP($A25,'Return Data'!$B$7:$R$1700,11,0)</f>
        <v>0.64100000000000001</v>
      </c>
      <c r="G25" s="66">
        <f t="shared" si="1"/>
        <v>19</v>
      </c>
      <c r="H25" s="65">
        <f>VLOOKUP($A25,'Return Data'!$B$7:$R$1700,12,0)</f>
        <v>-4.0195999999999996</v>
      </c>
      <c r="I25" s="66">
        <f t="shared" si="2"/>
        <v>26</v>
      </c>
      <c r="J25" s="65">
        <f>VLOOKUP($A25,'Return Data'!$B$7:$R$1700,13,0)</f>
        <v>5.9316000000000004</v>
      </c>
      <c r="K25" s="66">
        <f t="shared" si="3"/>
        <v>22</v>
      </c>
      <c r="L25" s="65">
        <f>VLOOKUP($A25,'Return Data'!$B$7:$R$1700,17,0)</f>
        <v>0.94650000000000001</v>
      </c>
      <c r="M25" s="66">
        <f t="shared" si="4"/>
        <v>13</v>
      </c>
      <c r="N25" s="65">
        <f>VLOOKUP($A25,'Return Data'!$B$7:$R$1700,14,0)</f>
        <v>5.1388999999999996</v>
      </c>
      <c r="O25" s="66">
        <f t="shared" si="6"/>
        <v>11</v>
      </c>
      <c r="P25" s="65">
        <f>VLOOKUP($A25,'Return Data'!$B$7:$R$1700,15,0)</f>
        <v>10.4757</v>
      </c>
      <c r="Q25" s="66">
        <f t="shared" si="7"/>
        <v>4</v>
      </c>
      <c r="R25" s="65">
        <f>VLOOKUP($A25,'Return Data'!$B$7:$R$1700,16,0)</f>
        <v>14.7807</v>
      </c>
      <c r="S25" s="67">
        <f t="shared" si="5"/>
        <v>5</v>
      </c>
    </row>
    <row r="26" spans="1:19" x14ac:dyDescent="0.3">
      <c r="A26" s="63" t="s">
        <v>1339</v>
      </c>
      <c r="B26" s="64">
        <f>VLOOKUP($A26,'Return Data'!$B$7:$R$1700,3,0)</f>
        <v>44071</v>
      </c>
      <c r="C26" s="65">
        <f>VLOOKUP($A26,'Return Data'!$B$7:$R$1700,4,0)</f>
        <v>87.013999999999996</v>
      </c>
      <c r="D26" s="65">
        <f>VLOOKUP($A26,'Return Data'!$B$7:$R$1700,10,0)</f>
        <v>23.7788</v>
      </c>
      <c r="E26" s="66">
        <f t="shared" si="0"/>
        <v>11</v>
      </c>
      <c r="F26" s="65">
        <f>VLOOKUP($A26,'Return Data'!$B$7:$R$1700,11,0)</f>
        <v>4.8639000000000001</v>
      </c>
      <c r="G26" s="66">
        <f t="shared" si="1"/>
        <v>5</v>
      </c>
      <c r="H26" s="65">
        <f>VLOOKUP($A26,'Return Data'!$B$7:$R$1700,12,0)</f>
        <v>-0.67120000000000002</v>
      </c>
      <c r="I26" s="66">
        <f t="shared" si="2"/>
        <v>14</v>
      </c>
      <c r="J26" s="65">
        <f>VLOOKUP($A26,'Return Data'!$B$7:$R$1700,13,0)</f>
        <v>6.4794999999999998</v>
      </c>
      <c r="K26" s="66">
        <f t="shared" si="3"/>
        <v>21</v>
      </c>
      <c r="L26" s="65">
        <f>VLOOKUP($A26,'Return Data'!$B$7:$R$1700,17,0)</f>
        <v>-1.0116000000000001</v>
      </c>
      <c r="M26" s="66">
        <f t="shared" si="4"/>
        <v>19</v>
      </c>
      <c r="N26" s="65">
        <f>VLOOKUP($A26,'Return Data'!$B$7:$R$1700,14,0)</f>
        <v>3.2452999999999999</v>
      </c>
      <c r="O26" s="66">
        <f t="shared" si="6"/>
        <v>17</v>
      </c>
      <c r="P26" s="65">
        <f>VLOOKUP($A26,'Return Data'!$B$7:$R$1700,15,0)</f>
        <v>7.1957000000000004</v>
      </c>
      <c r="Q26" s="66">
        <f t="shared" si="7"/>
        <v>19</v>
      </c>
      <c r="R26" s="65">
        <f>VLOOKUP($A26,'Return Data'!$B$7:$R$1700,16,0)</f>
        <v>11.408099999999999</v>
      </c>
      <c r="S26" s="67">
        <f t="shared" si="5"/>
        <v>19</v>
      </c>
    </row>
    <row r="27" spans="1:19" x14ac:dyDescent="0.3">
      <c r="A27" s="63" t="s">
        <v>1342</v>
      </c>
      <c r="B27" s="64">
        <f>VLOOKUP($A27,'Return Data'!$B$7:$R$1700,3,0)</f>
        <v>44071</v>
      </c>
      <c r="C27" s="65">
        <f>VLOOKUP($A27,'Return Data'!$B$7:$R$1700,4,0)</f>
        <v>50.5413</v>
      </c>
      <c r="D27" s="65">
        <f>VLOOKUP($A27,'Return Data'!$B$7:$R$1700,10,0)</f>
        <v>17.5825</v>
      </c>
      <c r="E27" s="66">
        <f t="shared" si="0"/>
        <v>31</v>
      </c>
      <c r="F27" s="65">
        <f>VLOOKUP($A27,'Return Data'!$B$7:$R$1700,11,0)</f>
        <v>-1.5102</v>
      </c>
      <c r="G27" s="66">
        <f t="shared" si="1"/>
        <v>27</v>
      </c>
      <c r="H27" s="65">
        <f>VLOOKUP($A27,'Return Data'!$B$7:$R$1700,12,0)</f>
        <v>-3.8961999999999999</v>
      </c>
      <c r="I27" s="66">
        <f t="shared" si="2"/>
        <v>25</v>
      </c>
      <c r="J27" s="65">
        <f>VLOOKUP($A27,'Return Data'!$B$7:$R$1700,13,0)</f>
        <v>4.6105</v>
      </c>
      <c r="K27" s="66">
        <f t="shared" si="3"/>
        <v>24</v>
      </c>
      <c r="L27" s="65">
        <f>VLOOKUP($A27,'Return Data'!$B$7:$R$1700,17,0)</f>
        <v>1.6291</v>
      </c>
      <c r="M27" s="66">
        <f t="shared" si="4"/>
        <v>12</v>
      </c>
      <c r="N27" s="65">
        <f>VLOOKUP($A27,'Return Data'!$B$7:$R$1700,14,0)</f>
        <v>4.7518000000000002</v>
      </c>
      <c r="O27" s="66">
        <f t="shared" si="6"/>
        <v>12</v>
      </c>
      <c r="P27" s="65">
        <f>VLOOKUP($A27,'Return Data'!$B$7:$R$1700,15,0)</f>
        <v>4.9980000000000002</v>
      </c>
      <c r="Q27" s="66">
        <f t="shared" si="7"/>
        <v>25</v>
      </c>
      <c r="R27" s="65">
        <f>VLOOKUP($A27,'Return Data'!$B$7:$R$1700,16,0)</f>
        <v>8.2825000000000006</v>
      </c>
      <c r="S27" s="67">
        <f t="shared" si="5"/>
        <v>26</v>
      </c>
    </row>
    <row r="28" spans="1:19" x14ac:dyDescent="0.3">
      <c r="A28" s="63" t="s">
        <v>1343</v>
      </c>
      <c r="B28" s="64">
        <f>VLOOKUP($A28,'Return Data'!$B$7:$R$1700,3,0)</f>
        <v>44071</v>
      </c>
      <c r="C28" s="65">
        <f>VLOOKUP($A28,'Return Data'!$B$7:$R$1700,4,0)</f>
        <v>12.6274</v>
      </c>
      <c r="D28" s="65">
        <f>VLOOKUP($A28,'Return Data'!$B$7:$R$1700,10,0)</f>
        <v>22.294499999999999</v>
      </c>
      <c r="E28" s="66">
        <f t="shared" si="0"/>
        <v>18</v>
      </c>
      <c r="F28" s="65">
        <f>VLOOKUP($A28,'Return Data'!$B$7:$R$1700,11,0)</f>
        <v>4.6623000000000001</v>
      </c>
      <c r="G28" s="66">
        <f t="shared" si="1"/>
        <v>6</v>
      </c>
      <c r="H28" s="65">
        <f>VLOOKUP($A28,'Return Data'!$B$7:$R$1700,12,0)</f>
        <v>2.5533999999999999</v>
      </c>
      <c r="I28" s="66">
        <f t="shared" si="2"/>
        <v>7</v>
      </c>
      <c r="J28" s="65">
        <f>VLOOKUP($A28,'Return Data'!$B$7:$R$1700,13,0)</f>
        <v>15.7065</v>
      </c>
      <c r="K28" s="66">
        <f t="shared" si="3"/>
        <v>6</v>
      </c>
      <c r="L28" s="65">
        <f>VLOOKUP($A28,'Return Data'!$B$7:$R$1700,17,0)</f>
        <v>4.7523</v>
      </c>
      <c r="M28" s="66">
        <f t="shared" si="4"/>
        <v>6</v>
      </c>
      <c r="N28" s="65">
        <f>VLOOKUP($A28,'Return Data'!$B$7:$R$1700,14,0)</f>
        <v>6.3823999999999996</v>
      </c>
      <c r="O28" s="66">
        <f t="shared" si="6"/>
        <v>6</v>
      </c>
      <c r="P28" s="65"/>
      <c r="Q28" s="66"/>
      <c r="R28" s="65">
        <f>VLOOKUP($A28,'Return Data'!$B$7:$R$1700,16,0)</f>
        <v>7.3219000000000003</v>
      </c>
      <c r="S28" s="67">
        <f t="shared" si="5"/>
        <v>28</v>
      </c>
    </row>
    <row r="29" spans="1:19" x14ac:dyDescent="0.3">
      <c r="A29" s="63" t="s">
        <v>1345</v>
      </c>
      <c r="B29" s="64">
        <f>VLOOKUP($A29,'Return Data'!$B$7:$R$1700,3,0)</f>
        <v>44071</v>
      </c>
      <c r="C29" s="65">
        <f>VLOOKUP($A29,'Return Data'!$B$7:$R$1700,4,0)</f>
        <v>27.489000000000001</v>
      </c>
      <c r="D29" s="65">
        <f>VLOOKUP($A29,'Return Data'!$B$7:$R$1700,10,0)</f>
        <v>23.060500000000001</v>
      </c>
      <c r="E29" s="66">
        <f t="shared" si="0"/>
        <v>13</v>
      </c>
      <c r="F29" s="65">
        <f>VLOOKUP($A29,'Return Data'!$B$7:$R$1700,11,0)</f>
        <v>-2.8000000000000001E-2</v>
      </c>
      <c r="G29" s="66">
        <f t="shared" si="1"/>
        <v>22</v>
      </c>
      <c r="H29" s="65">
        <f>VLOOKUP($A29,'Return Data'!$B$7:$R$1700,12,0)</f>
        <v>-3.0581999999999998</v>
      </c>
      <c r="I29" s="66">
        <f t="shared" si="2"/>
        <v>23</v>
      </c>
      <c r="J29" s="65">
        <f>VLOOKUP($A29,'Return Data'!$B$7:$R$1700,13,0)</f>
        <v>4.2545000000000002</v>
      </c>
      <c r="K29" s="66">
        <f t="shared" si="3"/>
        <v>25</v>
      </c>
      <c r="L29" s="65">
        <f>VLOOKUP($A29,'Return Data'!$B$7:$R$1700,17,0)</f>
        <v>-1.8567</v>
      </c>
      <c r="M29" s="66">
        <f t="shared" si="4"/>
        <v>20</v>
      </c>
      <c r="N29" s="65">
        <f>VLOOKUP($A29,'Return Data'!$B$7:$R$1700,14,0)</f>
        <v>0.96899999999999997</v>
      </c>
      <c r="O29" s="66">
        <f t="shared" si="6"/>
        <v>27</v>
      </c>
      <c r="P29" s="65">
        <f>VLOOKUP($A29,'Return Data'!$B$7:$R$1700,15,0)</f>
        <v>9.359</v>
      </c>
      <c r="Q29" s="66">
        <f t="shared" si="7"/>
        <v>12</v>
      </c>
      <c r="R29" s="65">
        <f>VLOOKUP($A29,'Return Data'!$B$7:$R$1700,16,0)</f>
        <v>17.2927</v>
      </c>
      <c r="S29" s="67">
        <f t="shared" si="5"/>
        <v>2</v>
      </c>
    </row>
    <row r="30" spans="1:19" x14ac:dyDescent="0.3">
      <c r="A30" s="63" t="s">
        <v>1348</v>
      </c>
      <c r="B30" s="64">
        <f>VLOOKUP($A30,'Return Data'!$B$7:$R$1700,3,0)</f>
        <v>44071</v>
      </c>
      <c r="C30" s="65">
        <f>VLOOKUP($A30,'Return Data'!$B$7:$R$1700,4,0)</f>
        <v>91.058300000000003</v>
      </c>
      <c r="D30" s="65">
        <f>VLOOKUP($A30,'Return Data'!$B$7:$R$1700,10,0)</f>
        <v>30.753499999999999</v>
      </c>
      <c r="E30" s="66">
        <f t="shared" si="0"/>
        <v>2</v>
      </c>
      <c r="F30" s="65">
        <f>VLOOKUP($A30,'Return Data'!$B$7:$R$1700,11,0)</f>
        <v>-6.7965999999999998</v>
      </c>
      <c r="G30" s="66">
        <f t="shared" si="1"/>
        <v>34</v>
      </c>
      <c r="H30" s="65">
        <f>VLOOKUP($A30,'Return Data'!$B$7:$R$1700,12,0)</f>
        <v>-11.4755</v>
      </c>
      <c r="I30" s="66">
        <f t="shared" si="2"/>
        <v>33</v>
      </c>
      <c r="J30" s="65">
        <f>VLOOKUP($A30,'Return Data'!$B$7:$R$1700,13,0)</f>
        <v>-2.1701999999999999</v>
      </c>
      <c r="K30" s="66">
        <f t="shared" si="3"/>
        <v>33</v>
      </c>
      <c r="L30" s="65">
        <f>VLOOKUP($A30,'Return Data'!$B$7:$R$1700,17,0)</f>
        <v>-5.0125000000000002</v>
      </c>
      <c r="M30" s="66">
        <f t="shared" si="4"/>
        <v>28</v>
      </c>
      <c r="N30" s="65">
        <f>VLOOKUP($A30,'Return Data'!$B$7:$R$1700,14,0)</f>
        <v>1.0519000000000001</v>
      </c>
      <c r="O30" s="66">
        <f t="shared" si="6"/>
        <v>26</v>
      </c>
      <c r="P30" s="65">
        <f>VLOOKUP($A30,'Return Data'!$B$7:$R$1700,15,0)</f>
        <v>3.9216000000000002</v>
      </c>
      <c r="Q30" s="66">
        <f t="shared" si="7"/>
        <v>26</v>
      </c>
      <c r="R30" s="65">
        <f>VLOOKUP($A30,'Return Data'!$B$7:$R$1700,16,0)</f>
        <v>9.7385000000000002</v>
      </c>
      <c r="S30" s="67">
        <f t="shared" si="5"/>
        <v>25</v>
      </c>
    </row>
    <row r="31" spans="1:19" x14ac:dyDescent="0.3">
      <c r="A31" s="63" t="s">
        <v>1349</v>
      </c>
      <c r="B31" s="64">
        <f>VLOOKUP($A31,'Return Data'!$B$7:$R$1700,3,0)</f>
        <v>44071</v>
      </c>
      <c r="C31" s="65">
        <f>VLOOKUP($A31,'Return Data'!$B$7:$R$1700,4,0)</f>
        <v>33.017499999999998</v>
      </c>
      <c r="D31" s="65">
        <f>VLOOKUP($A31,'Return Data'!$B$7:$R$1700,10,0)</f>
        <v>26.971299999999999</v>
      </c>
      <c r="E31" s="66">
        <f t="shared" si="0"/>
        <v>4</v>
      </c>
      <c r="F31" s="65">
        <f>VLOOKUP($A31,'Return Data'!$B$7:$R$1700,11,0)</f>
        <v>21.404399999999999</v>
      </c>
      <c r="G31" s="66">
        <f t="shared" si="1"/>
        <v>2</v>
      </c>
      <c r="H31" s="65">
        <f>VLOOKUP($A31,'Return Data'!$B$7:$R$1700,12,0)</f>
        <v>19.3096</v>
      </c>
      <c r="I31" s="66">
        <f t="shared" si="2"/>
        <v>1</v>
      </c>
      <c r="J31" s="65">
        <f>VLOOKUP($A31,'Return Data'!$B$7:$R$1700,13,0)</f>
        <v>30.056699999999999</v>
      </c>
      <c r="K31" s="66">
        <f t="shared" si="3"/>
        <v>2</v>
      </c>
      <c r="L31" s="65">
        <f>VLOOKUP($A31,'Return Data'!$B$7:$R$1700,17,0)</f>
        <v>11.7652</v>
      </c>
      <c r="M31" s="66">
        <f t="shared" si="4"/>
        <v>1</v>
      </c>
      <c r="N31" s="65">
        <f>VLOOKUP($A31,'Return Data'!$B$7:$R$1700,14,0)</f>
        <v>14.925700000000001</v>
      </c>
      <c r="O31" s="66">
        <f t="shared" si="6"/>
        <v>1</v>
      </c>
      <c r="P31" s="65">
        <f>VLOOKUP($A31,'Return Data'!$B$7:$R$1700,15,0)</f>
        <v>14.7172</v>
      </c>
      <c r="Q31" s="66">
        <f t="shared" si="7"/>
        <v>1</v>
      </c>
      <c r="R31" s="65">
        <f>VLOOKUP($A31,'Return Data'!$B$7:$R$1700,16,0)</f>
        <v>17.891200000000001</v>
      </c>
      <c r="S31" s="67">
        <f t="shared" si="5"/>
        <v>1</v>
      </c>
    </row>
    <row r="32" spans="1:19" x14ac:dyDescent="0.3">
      <c r="A32" s="63" t="s">
        <v>1351</v>
      </c>
      <c r="B32" s="64">
        <f>VLOOKUP($A32,'Return Data'!$B$7:$R$1700,3,0)</f>
        <v>44071</v>
      </c>
      <c r="C32" s="65">
        <f>VLOOKUP($A32,'Return Data'!$B$7:$R$1700,4,0)</f>
        <v>16.82</v>
      </c>
      <c r="D32" s="65">
        <f>VLOOKUP($A32,'Return Data'!$B$7:$R$1700,10,0)</f>
        <v>28.396899999999999</v>
      </c>
      <c r="E32" s="66">
        <f t="shared" si="0"/>
        <v>3</v>
      </c>
      <c r="F32" s="65">
        <f>VLOOKUP($A32,'Return Data'!$B$7:$R$1700,11,0)</f>
        <v>16.5627</v>
      </c>
      <c r="G32" s="66">
        <f t="shared" si="1"/>
        <v>3</v>
      </c>
      <c r="H32" s="65">
        <f>VLOOKUP($A32,'Return Data'!$B$7:$R$1700,12,0)</f>
        <v>13.9566</v>
      </c>
      <c r="I32" s="66">
        <f t="shared" si="2"/>
        <v>3</v>
      </c>
      <c r="J32" s="65">
        <f>VLOOKUP($A32,'Return Data'!$B$7:$R$1700,13,0)</f>
        <v>26.1815</v>
      </c>
      <c r="K32" s="66">
        <f t="shared" si="3"/>
        <v>3</v>
      </c>
      <c r="L32" s="65">
        <f>VLOOKUP($A32,'Return Data'!$B$7:$R$1700,17,0)</f>
        <v>8.1026000000000007</v>
      </c>
      <c r="M32" s="66">
        <f t="shared" si="4"/>
        <v>3</v>
      </c>
      <c r="N32" s="65">
        <f>VLOOKUP($A32,'Return Data'!$B$7:$R$1700,14,0)</f>
        <v>8.8468</v>
      </c>
      <c r="O32" s="66">
        <f t="shared" si="6"/>
        <v>5</v>
      </c>
      <c r="P32" s="65">
        <f>VLOOKUP($A32,'Return Data'!$B$7:$R$1700,15,0)</f>
        <v>10.4658</v>
      </c>
      <c r="Q32" s="66">
        <f t="shared" si="7"/>
        <v>5</v>
      </c>
      <c r="R32" s="65">
        <f>VLOOKUP($A32,'Return Data'!$B$7:$R$1700,16,0)</f>
        <v>9.9337</v>
      </c>
      <c r="S32" s="67">
        <f t="shared" si="5"/>
        <v>23</v>
      </c>
    </row>
    <row r="33" spans="1:19" x14ac:dyDescent="0.3">
      <c r="A33" s="63" t="s">
        <v>1354</v>
      </c>
      <c r="B33" s="64">
        <f>VLOOKUP($A33,'Return Data'!$B$7:$R$1700,3,0)</f>
        <v>44071</v>
      </c>
      <c r="C33" s="65">
        <f>VLOOKUP($A33,'Return Data'!$B$7:$R$1700,4,0)</f>
        <v>148.5</v>
      </c>
      <c r="D33" s="65">
        <f>VLOOKUP($A33,'Return Data'!$B$7:$R$1700,10,0)</f>
        <v>22.798300000000001</v>
      </c>
      <c r="E33" s="66">
        <f t="shared" si="0"/>
        <v>15</v>
      </c>
      <c r="F33" s="65">
        <f>VLOOKUP($A33,'Return Data'!$B$7:$R$1700,11,0)</f>
        <v>0.44640000000000002</v>
      </c>
      <c r="G33" s="66">
        <f t="shared" si="1"/>
        <v>21</v>
      </c>
      <c r="H33" s="65">
        <f>VLOOKUP($A33,'Return Data'!$B$7:$R$1700,12,0)</f>
        <v>-2.1158999999999999</v>
      </c>
      <c r="I33" s="66">
        <f t="shared" si="2"/>
        <v>19</v>
      </c>
      <c r="J33" s="65">
        <f>VLOOKUP($A33,'Return Data'!$B$7:$R$1700,13,0)</f>
        <v>7.8274999999999997</v>
      </c>
      <c r="K33" s="66">
        <f t="shared" si="3"/>
        <v>17</v>
      </c>
      <c r="L33" s="65">
        <f>VLOOKUP($A33,'Return Data'!$B$7:$R$1700,17,0)</f>
        <v>-2.3050000000000002</v>
      </c>
      <c r="M33" s="66">
        <f t="shared" si="4"/>
        <v>21</v>
      </c>
      <c r="N33" s="65">
        <f>VLOOKUP($A33,'Return Data'!$B$7:$R$1700,14,0)</f>
        <v>2.9262999999999999</v>
      </c>
      <c r="O33" s="66">
        <f t="shared" si="6"/>
        <v>18</v>
      </c>
      <c r="P33" s="65">
        <f>VLOOKUP($A33,'Return Data'!$B$7:$R$1700,15,0)</f>
        <v>9.6290999999999993</v>
      </c>
      <c r="Q33" s="66">
        <f t="shared" si="7"/>
        <v>11</v>
      </c>
      <c r="R33" s="65">
        <f>VLOOKUP($A33,'Return Data'!$B$7:$R$1700,16,0)</f>
        <v>13.0045</v>
      </c>
      <c r="S33" s="67">
        <f t="shared" si="5"/>
        <v>11</v>
      </c>
    </row>
    <row r="34" spans="1:19" x14ac:dyDescent="0.3">
      <c r="A34" s="63" t="s">
        <v>1356</v>
      </c>
      <c r="B34" s="64">
        <f>VLOOKUP($A34,'Return Data'!$B$7:$R$1700,3,0)</f>
        <v>44071</v>
      </c>
      <c r="C34" s="65">
        <f>VLOOKUP($A34,'Return Data'!$B$7:$R$1700,4,0)</f>
        <v>226.489</v>
      </c>
      <c r="D34" s="65">
        <f>VLOOKUP($A34,'Return Data'!$B$7:$R$1700,10,0)</f>
        <v>35.9114</v>
      </c>
      <c r="E34" s="66">
        <f t="shared" si="0"/>
        <v>1</v>
      </c>
      <c r="F34" s="65">
        <f>VLOOKUP($A34,'Return Data'!$B$7:$R$1700,11,0)</f>
        <v>27.520600000000002</v>
      </c>
      <c r="G34" s="66">
        <f t="shared" si="1"/>
        <v>1</v>
      </c>
      <c r="H34" s="65">
        <f>VLOOKUP($A34,'Return Data'!$B$7:$R$1700,12,0)</f>
        <v>15.85</v>
      </c>
      <c r="I34" s="66">
        <f t="shared" si="2"/>
        <v>2</v>
      </c>
      <c r="J34" s="65">
        <f>VLOOKUP($A34,'Return Data'!$B$7:$R$1700,13,0)</f>
        <v>30.7559</v>
      </c>
      <c r="K34" s="66">
        <f t="shared" si="3"/>
        <v>1</v>
      </c>
      <c r="L34" s="65">
        <f>VLOOKUP($A34,'Return Data'!$B$7:$R$1700,17,0)</f>
        <v>9.3665000000000003</v>
      </c>
      <c r="M34" s="66">
        <f t="shared" si="4"/>
        <v>2</v>
      </c>
      <c r="N34" s="65">
        <f>VLOOKUP($A34,'Return Data'!$B$7:$R$1700,14,0)</f>
        <v>11.899900000000001</v>
      </c>
      <c r="O34" s="66">
        <f t="shared" si="6"/>
        <v>2</v>
      </c>
      <c r="P34" s="65">
        <f>VLOOKUP($A34,'Return Data'!$B$7:$R$1700,15,0)</f>
        <v>12.7738</v>
      </c>
      <c r="Q34" s="66">
        <f t="shared" si="7"/>
        <v>2</v>
      </c>
      <c r="R34" s="65">
        <f>VLOOKUP($A34,'Return Data'!$B$7:$R$1700,16,0)</f>
        <v>15.7804</v>
      </c>
      <c r="S34" s="67">
        <f t="shared" si="5"/>
        <v>3</v>
      </c>
    </row>
    <row r="35" spans="1:19" x14ac:dyDescent="0.3">
      <c r="A35" s="63" t="s">
        <v>1357</v>
      </c>
      <c r="B35" s="64">
        <f>VLOOKUP($A35,'Return Data'!$B$7:$R$1700,3,0)</f>
        <v>44071</v>
      </c>
      <c r="C35" s="65">
        <f>VLOOKUP($A35,'Return Data'!$B$7:$R$1700,4,0)</f>
        <v>52.097799999999999</v>
      </c>
      <c r="D35" s="65">
        <f>VLOOKUP($A35,'Return Data'!$B$7:$R$1700,10,0)</f>
        <v>22.191800000000001</v>
      </c>
      <c r="E35" s="66">
        <f t="shared" si="0"/>
        <v>19</v>
      </c>
      <c r="F35" s="65">
        <f>VLOOKUP($A35,'Return Data'!$B$7:$R$1700,11,0)</f>
        <v>-0.52849999999999997</v>
      </c>
      <c r="G35" s="66">
        <f t="shared" si="1"/>
        <v>25</v>
      </c>
      <c r="H35" s="65">
        <f>VLOOKUP($A35,'Return Data'!$B$7:$R$1700,12,0)</f>
        <v>-3.5226000000000002</v>
      </c>
      <c r="I35" s="66">
        <f t="shared" si="2"/>
        <v>24</v>
      </c>
      <c r="J35" s="65">
        <f>VLOOKUP($A35,'Return Data'!$B$7:$R$1700,13,0)</f>
        <v>4.0251999999999999</v>
      </c>
      <c r="K35" s="66">
        <f t="shared" si="3"/>
        <v>26</v>
      </c>
      <c r="L35" s="65">
        <f>VLOOKUP($A35,'Return Data'!$B$7:$R$1700,17,0)</f>
        <v>0.32840000000000003</v>
      </c>
      <c r="M35" s="66">
        <f t="shared" si="4"/>
        <v>14</v>
      </c>
      <c r="N35" s="65">
        <f>VLOOKUP($A35,'Return Data'!$B$7:$R$1700,14,0)</f>
        <v>4.2263999999999999</v>
      </c>
      <c r="O35" s="66">
        <f t="shared" si="6"/>
        <v>13</v>
      </c>
      <c r="P35" s="65">
        <f>VLOOKUP($A35,'Return Data'!$B$7:$R$1700,15,0)</f>
        <v>9.8530999999999995</v>
      </c>
      <c r="Q35" s="66">
        <f t="shared" si="7"/>
        <v>7</v>
      </c>
      <c r="R35" s="65">
        <f>VLOOKUP($A35,'Return Data'!$B$7:$R$1700,16,0)</f>
        <v>14.0745</v>
      </c>
      <c r="S35" s="67">
        <f t="shared" si="5"/>
        <v>8</v>
      </c>
    </row>
    <row r="36" spans="1:19" x14ac:dyDescent="0.3">
      <c r="A36" s="63" t="s">
        <v>1359</v>
      </c>
      <c r="B36" s="64">
        <f>VLOOKUP($A36,'Return Data'!$B$7:$R$1700,3,0)</f>
        <v>44071</v>
      </c>
      <c r="C36" s="65">
        <f>VLOOKUP($A36,'Return Data'!$B$7:$R$1700,4,0)</f>
        <v>11.007199999999999</v>
      </c>
      <c r="D36" s="65">
        <f>VLOOKUP($A36,'Return Data'!$B$7:$R$1700,10,0)</f>
        <v>21.5017</v>
      </c>
      <c r="E36" s="66">
        <f t="shared" si="0"/>
        <v>21</v>
      </c>
      <c r="F36" s="65">
        <f>VLOOKUP($A36,'Return Data'!$B$7:$R$1700,11,0)</f>
        <v>3.4045000000000001</v>
      </c>
      <c r="G36" s="66">
        <f t="shared" si="1"/>
        <v>11</v>
      </c>
      <c r="H36" s="65">
        <f>VLOOKUP($A36,'Return Data'!$B$7:$R$1700,12,0)</f>
        <v>-0.82079999999999997</v>
      </c>
      <c r="I36" s="66">
        <f t="shared" si="2"/>
        <v>16</v>
      </c>
      <c r="J36" s="65">
        <f>VLOOKUP($A36,'Return Data'!$B$7:$R$1700,13,0)</f>
        <v>8.4710000000000001</v>
      </c>
      <c r="K36" s="66">
        <f t="shared" si="3"/>
        <v>16</v>
      </c>
      <c r="L36" s="65"/>
      <c r="M36" s="66"/>
      <c r="N36" s="65"/>
      <c r="O36" s="66"/>
      <c r="P36" s="65"/>
      <c r="Q36" s="66"/>
      <c r="R36" s="65">
        <f>VLOOKUP($A36,'Return Data'!$B$7:$R$1700,16,0)</f>
        <v>5.1311999999999998</v>
      </c>
      <c r="S36" s="67">
        <f t="shared" si="5"/>
        <v>32</v>
      </c>
    </row>
    <row r="37" spans="1:19" x14ac:dyDescent="0.3">
      <c r="A37" s="63" t="s">
        <v>1361</v>
      </c>
      <c r="B37" s="64">
        <f>VLOOKUP($A37,'Return Data'!$B$7:$R$1700,3,0)</f>
        <v>44071</v>
      </c>
      <c r="C37" s="65">
        <f>VLOOKUP($A37,'Return Data'!$B$7:$R$1700,4,0)</f>
        <v>10.658799999999999</v>
      </c>
      <c r="D37" s="65">
        <f>VLOOKUP($A37,'Return Data'!$B$7:$R$1700,10,0)</f>
        <v>24.4693</v>
      </c>
      <c r="E37" s="66">
        <f t="shared" si="0"/>
        <v>7</v>
      </c>
      <c r="F37" s="65">
        <f>VLOOKUP($A37,'Return Data'!$B$7:$R$1700,11,0)</f>
        <v>1.8859999999999999</v>
      </c>
      <c r="G37" s="66">
        <f t="shared" si="1"/>
        <v>14</v>
      </c>
      <c r="H37" s="65">
        <f>VLOOKUP($A37,'Return Data'!$B$7:$R$1700,12,0)</f>
        <v>-1.3622000000000001</v>
      </c>
      <c r="I37" s="66">
        <f t="shared" si="2"/>
        <v>17</v>
      </c>
      <c r="J37" s="65"/>
      <c r="K37" s="66"/>
      <c r="L37" s="65"/>
      <c r="M37" s="66"/>
      <c r="N37" s="65"/>
      <c r="O37" s="66"/>
      <c r="P37" s="65"/>
      <c r="Q37" s="66"/>
      <c r="R37" s="65">
        <f>VLOOKUP($A37,'Return Data'!$B$7:$R$1700,16,0)</f>
        <v>6.5880000000000001</v>
      </c>
      <c r="S37" s="67">
        <f t="shared" si="5"/>
        <v>31</v>
      </c>
    </row>
    <row r="38" spans="1:19" x14ac:dyDescent="0.3">
      <c r="A38" s="63" t="s">
        <v>1363</v>
      </c>
      <c r="B38" s="64">
        <f>VLOOKUP($A38,'Return Data'!$B$7:$R$1700,3,0)</f>
        <v>44071</v>
      </c>
      <c r="C38" s="65">
        <f>VLOOKUP($A38,'Return Data'!$B$7:$R$1700,4,0)</f>
        <v>11.4636</v>
      </c>
      <c r="D38" s="65">
        <f>VLOOKUP($A38,'Return Data'!$B$7:$R$1700,10,0)</f>
        <v>18.726099999999999</v>
      </c>
      <c r="E38" s="66">
        <f t="shared" si="0"/>
        <v>29</v>
      </c>
      <c r="F38" s="65">
        <f>VLOOKUP($A38,'Return Data'!$B$7:$R$1700,11,0)</f>
        <v>3.6351</v>
      </c>
      <c r="G38" s="66">
        <f t="shared" si="1"/>
        <v>9</v>
      </c>
      <c r="H38" s="65">
        <f>VLOOKUP($A38,'Return Data'!$B$7:$R$1700,12,0)</f>
        <v>-0.68440000000000001</v>
      </c>
      <c r="I38" s="66">
        <f t="shared" si="2"/>
        <v>15</v>
      </c>
      <c r="J38" s="65">
        <f>VLOOKUP($A38,'Return Data'!$B$7:$R$1700,13,0)</f>
        <v>11.3804</v>
      </c>
      <c r="K38" s="66">
        <f t="shared" si="3"/>
        <v>10</v>
      </c>
      <c r="L38" s="65"/>
      <c r="M38" s="66"/>
      <c r="N38" s="65"/>
      <c r="O38" s="66"/>
      <c r="P38" s="65"/>
      <c r="Q38" s="66"/>
      <c r="R38" s="65">
        <f>VLOOKUP($A38,'Return Data'!$B$7:$R$1700,16,0)</f>
        <v>7.1493000000000002</v>
      </c>
      <c r="S38" s="67">
        <f t="shared" si="5"/>
        <v>29</v>
      </c>
    </row>
    <row r="39" spans="1:19" x14ac:dyDescent="0.3">
      <c r="A39" s="63" t="s">
        <v>1365</v>
      </c>
      <c r="B39" s="64">
        <f>VLOOKUP($A39,'Return Data'!$B$7:$R$1700,3,0)</f>
        <v>44071</v>
      </c>
      <c r="C39" s="65">
        <f>VLOOKUP($A39,'Return Data'!$B$7:$R$1700,4,0)</f>
        <v>107.08</v>
      </c>
      <c r="D39" s="65">
        <f>VLOOKUP($A39,'Return Data'!$B$7:$R$1700,10,0)</f>
        <v>18.53</v>
      </c>
      <c r="E39" s="66">
        <f t="shared" si="0"/>
        <v>30</v>
      </c>
      <c r="F39" s="65">
        <f>VLOOKUP($A39,'Return Data'!$B$7:$R$1700,11,0)</f>
        <v>-2.2904</v>
      </c>
      <c r="G39" s="66">
        <f t="shared" si="1"/>
        <v>29</v>
      </c>
      <c r="H39" s="65">
        <f>VLOOKUP($A39,'Return Data'!$B$7:$R$1700,12,0)</f>
        <v>-7.9356999999999998</v>
      </c>
      <c r="I39" s="66">
        <f t="shared" si="2"/>
        <v>31</v>
      </c>
      <c r="J39" s="65">
        <f>VLOOKUP($A39,'Return Data'!$B$7:$R$1700,13,0)</f>
        <v>0.28100000000000003</v>
      </c>
      <c r="K39" s="66">
        <f t="shared" si="3"/>
        <v>30</v>
      </c>
      <c r="L39" s="65">
        <f>VLOOKUP($A39,'Return Data'!$B$7:$R$1700,17,0)</f>
        <v>-6.7209000000000003</v>
      </c>
      <c r="M39" s="66">
        <f t="shared" si="4"/>
        <v>29</v>
      </c>
      <c r="N39" s="65">
        <f>VLOOKUP($A39,'Return Data'!$B$7:$R$1700,14,0)</f>
        <v>-2.1865999999999999</v>
      </c>
      <c r="O39" s="66">
        <f t="shared" si="6"/>
        <v>28</v>
      </c>
      <c r="P39" s="65">
        <f>VLOOKUP($A39,'Return Data'!$B$7:$R$1700,15,0)</f>
        <v>3.3201000000000001</v>
      </c>
      <c r="Q39" s="66">
        <f t="shared" si="7"/>
        <v>27</v>
      </c>
      <c r="R39" s="65">
        <f>VLOOKUP($A39,'Return Data'!$B$7:$R$1700,16,0)</f>
        <v>6.9455</v>
      </c>
      <c r="S39" s="67">
        <f t="shared" si="5"/>
        <v>30</v>
      </c>
    </row>
    <row r="40" spans="1:19" x14ac:dyDescent="0.3">
      <c r="A40" s="63" t="s">
        <v>1367</v>
      </c>
      <c r="B40" s="64">
        <f>VLOOKUP($A40,'Return Data'!$B$7:$R$1700,3,0)</f>
        <v>44071</v>
      </c>
      <c r="C40" s="65">
        <f>VLOOKUP($A40,'Return Data'!$B$7:$R$1700,4,0)</f>
        <v>22.38</v>
      </c>
      <c r="D40" s="65">
        <f>VLOOKUP($A40,'Return Data'!$B$7:$R$1700,10,0)</f>
        <v>24.1953</v>
      </c>
      <c r="E40" s="66">
        <f t="shared" si="0"/>
        <v>8</v>
      </c>
      <c r="F40" s="65">
        <f>VLOOKUP($A40,'Return Data'!$B$7:$R$1700,11,0)</f>
        <v>6.1669999999999998</v>
      </c>
      <c r="G40" s="66">
        <f t="shared" si="1"/>
        <v>4</v>
      </c>
      <c r="H40" s="65">
        <f>VLOOKUP($A40,'Return Data'!$B$7:$R$1700,12,0)</f>
        <v>2.9439000000000002</v>
      </c>
      <c r="I40" s="66">
        <f t="shared" si="2"/>
        <v>6</v>
      </c>
      <c r="J40" s="65">
        <f>VLOOKUP($A40,'Return Data'!$B$7:$R$1700,13,0)</f>
        <v>14.067299999999999</v>
      </c>
      <c r="K40" s="66">
        <f t="shared" si="3"/>
        <v>7</v>
      </c>
      <c r="L40" s="65">
        <f>VLOOKUP($A40,'Return Data'!$B$7:$R$1700,17,0)</f>
        <v>3.2780999999999998</v>
      </c>
      <c r="M40" s="66">
        <f t="shared" si="4"/>
        <v>7</v>
      </c>
      <c r="N40" s="65">
        <f>VLOOKUP($A40,'Return Data'!$B$7:$R$1700,14,0)</f>
        <v>6.3741000000000003</v>
      </c>
      <c r="O40" s="66">
        <f t="shared" si="6"/>
        <v>7</v>
      </c>
      <c r="P40" s="65">
        <f>VLOOKUP($A40,'Return Data'!$B$7:$R$1700,15,0)</f>
        <v>7.6422999999999996</v>
      </c>
      <c r="Q40" s="66">
        <f t="shared" si="7"/>
        <v>17</v>
      </c>
      <c r="R40" s="65">
        <f>VLOOKUP($A40,'Return Data'!$B$7:$R$1700,16,0)</f>
        <v>9.8597000000000001</v>
      </c>
      <c r="S40" s="67">
        <f t="shared" si="5"/>
        <v>24</v>
      </c>
    </row>
    <row r="41" spans="1:19" x14ac:dyDescent="0.3">
      <c r="A41" s="63" t="s">
        <v>1369</v>
      </c>
      <c r="B41" s="64">
        <f>VLOOKUP($A41,'Return Data'!$B$7:$R$1700,3,0)</f>
        <v>44071</v>
      </c>
      <c r="C41" s="65">
        <f>VLOOKUP($A41,'Return Data'!$B$7:$R$1700,4,0)</f>
        <v>143.275612224822</v>
      </c>
      <c r="D41" s="65">
        <f>VLOOKUP($A41,'Return Data'!$B$7:$R$1700,10,0)</f>
        <v>25.520700000000001</v>
      </c>
      <c r="E41" s="66">
        <f t="shared" si="0"/>
        <v>5</v>
      </c>
      <c r="F41" s="65">
        <f>VLOOKUP($A41,'Return Data'!$B$7:$R$1700,11,0)</f>
        <v>3.6307999999999998</v>
      </c>
      <c r="G41" s="66">
        <f t="shared" si="1"/>
        <v>10</v>
      </c>
      <c r="H41" s="65">
        <f>VLOOKUP($A41,'Return Data'!$B$7:$R$1700,12,0)</f>
        <v>5.6494</v>
      </c>
      <c r="I41" s="66">
        <f t="shared" si="2"/>
        <v>5</v>
      </c>
      <c r="J41" s="65">
        <f>VLOOKUP($A41,'Return Data'!$B$7:$R$1700,13,0)</f>
        <v>18.621300000000002</v>
      </c>
      <c r="K41" s="66">
        <f t="shared" si="3"/>
        <v>4</v>
      </c>
      <c r="L41" s="65">
        <f>VLOOKUP($A41,'Return Data'!$B$7:$R$1700,17,0)</f>
        <v>2.3841000000000001</v>
      </c>
      <c r="M41" s="66">
        <f t="shared" si="4"/>
        <v>9</v>
      </c>
      <c r="N41" s="65">
        <f>VLOOKUP($A41,'Return Data'!$B$7:$R$1700,14,0)</f>
        <v>9.4030000000000005</v>
      </c>
      <c r="O41" s="66">
        <f t="shared" si="6"/>
        <v>3</v>
      </c>
      <c r="P41" s="65">
        <f>VLOOKUP($A41,'Return Data'!$B$7:$R$1700,15,0)</f>
        <v>9.7131000000000007</v>
      </c>
      <c r="Q41" s="66">
        <f t="shared" si="7"/>
        <v>10</v>
      </c>
      <c r="R41" s="65">
        <f>VLOOKUP($A41,'Return Data'!$B$7:$R$1700,16,0)</f>
        <v>13.041600000000001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22.487976470588229</v>
      </c>
      <c r="E43" s="74"/>
      <c r="F43" s="75">
        <f>AVERAGE(F8:F41)</f>
        <v>2.3488117647058822</v>
      </c>
      <c r="G43" s="74"/>
      <c r="H43" s="75">
        <f>AVERAGE(H8:H41)</f>
        <v>-0.77677058823529355</v>
      </c>
      <c r="I43" s="74"/>
      <c r="J43" s="75">
        <f>AVERAGE(J8:J41)</f>
        <v>9.376690909090911</v>
      </c>
      <c r="K43" s="74"/>
      <c r="L43" s="75">
        <f>AVERAGE(L8:L41)</f>
        <v>0.76102758620689648</v>
      </c>
      <c r="M43" s="74"/>
      <c r="N43" s="75">
        <f>AVERAGE(N8:N41)</f>
        <v>4.686725</v>
      </c>
      <c r="O43" s="74"/>
      <c r="P43" s="75">
        <f>AVERAGE(P8:P41)</f>
        <v>8.446325925925926</v>
      </c>
      <c r="Q43" s="74"/>
      <c r="R43" s="75">
        <f>AVERAGE(R8:R41)</f>
        <v>11.058229411764705</v>
      </c>
      <c r="S43" s="76"/>
    </row>
    <row r="44" spans="1:19" x14ac:dyDescent="0.3">
      <c r="A44" s="73" t="s">
        <v>28</v>
      </c>
      <c r="B44" s="74"/>
      <c r="C44" s="74"/>
      <c r="D44" s="75">
        <f>MIN(D8:D41)</f>
        <v>13.454700000000001</v>
      </c>
      <c r="E44" s="74"/>
      <c r="F44" s="75">
        <f>MIN(F8:F41)</f>
        <v>-6.7965999999999998</v>
      </c>
      <c r="G44" s="74"/>
      <c r="H44" s="75">
        <f>MIN(H8:H41)</f>
        <v>-12.053699999999999</v>
      </c>
      <c r="I44" s="74"/>
      <c r="J44" s="75">
        <f>MIN(J8:J41)</f>
        <v>-2.1701999999999999</v>
      </c>
      <c r="K44" s="74"/>
      <c r="L44" s="75">
        <f>MIN(L8:L41)</f>
        <v>-6.7209000000000003</v>
      </c>
      <c r="M44" s="74"/>
      <c r="N44" s="75">
        <f>MIN(N8:N41)</f>
        <v>-2.1865999999999999</v>
      </c>
      <c r="O44" s="74"/>
      <c r="P44" s="75">
        <f>MIN(P8:P41)</f>
        <v>3.3201000000000001</v>
      </c>
      <c r="Q44" s="74"/>
      <c r="R44" s="75">
        <f>MIN(R8:R41)</f>
        <v>0.4763</v>
      </c>
      <c r="S44" s="76"/>
    </row>
    <row r="45" spans="1:19" ht="15" thickBot="1" x14ac:dyDescent="0.35">
      <c r="A45" s="77" t="s">
        <v>29</v>
      </c>
      <c r="B45" s="78"/>
      <c r="C45" s="78"/>
      <c r="D45" s="79">
        <f>MAX(D8:D41)</f>
        <v>35.9114</v>
      </c>
      <c r="E45" s="78"/>
      <c r="F45" s="79">
        <f>MAX(F8:F41)</f>
        <v>27.520600000000002</v>
      </c>
      <c r="G45" s="78"/>
      <c r="H45" s="79">
        <f>MAX(H8:H41)</f>
        <v>19.3096</v>
      </c>
      <c r="I45" s="78"/>
      <c r="J45" s="79">
        <f>MAX(J8:J41)</f>
        <v>30.7559</v>
      </c>
      <c r="K45" s="78"/>
      <c r="L45" s="79">
        <f>MAX(L8:L41)</f>
        <v>11.7652</v>
      </c>
      <c r="M45" s="78"/>
      <c r="N45" s="79">
        <f>MAX(N8:N41)</f>
        <v>14.925700000000001</v>
      </c>
      <c r="O45" s="78"/>
      <c r="P45" s="79">
        <f>MAX(P8:P41)</f>
        <v>14.7172</v>
      </c>
      <c r="Q45" s="78"/>
      <c r="R45" s="79">
        <f>MAX(R8:R41)</f>
        <v>17.891200000000001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44071</v>
      </c>
      <c r="C8" s="65">
        <f>VLOOKUP($A8,'Return Data'!$B$7:$R$1700,4,0)</f>
        <v>737.89</v>
      </c>
      <c r="D8" s="65">
        <f>VLOOKUP($A8,'Return Data'!$B$7:$R$1700,10,0)</f>
        <v>23.869399999999999</v>
      </c>
      <c r="E8" s="66">
        <f>RANK(D8,D$8:D$41,0)</f>
        <v>8</v>
      </c>
      <c r="F8" s="65">
        <f>VLOOKUP($A8,'Return Data'!$B$7:$R$1700,11,0)</f>
        <v>0.1371</v>
      </c>
      <c r="G8" s="66">
        <f>RANK(F8,F$8:F$41,0)</f>
        <v>19</v>
      </c>
      <c r="H8" s="65">
        <f>VLOOKUP($A8,'Return Data'!$B$7:$R$1700,12,0)</f>
        <v>-3.2021999999999999</v>
      </c>
      <c r="I8" s="66">
        <f>RANK(H8,H$8:H$41,0)</f>
        <v>20</v>
      </c>
      <c r="J8" s="65">
        <f>VLOOKUP($A8,'Return Data'!$B$7:$R$1700,13,0)</f>
        <v>9.1553000000000004</v>
      </c>
      <c r="K8" s="66">
        <f>RANK(J8,J$8:J$41,0)</f>
        <v>12</v>
      </c>
      <c r="L8" s="65">
        <f>VLOOKUP($A8,'Return Data'!$B$7:$R$1700,17,0)</f>
        <v>-0.76990000000000003</v>
      </c>
      <c r="M8" s="66">
        <f>RANK(L8,L$8:L$41,0)</f>
        <v>15</v>
      </c>
      <c r="N8" s="65">
        <f>VLOOKUP($A8,'Return Data'!$B$7:$R$1700,14,0)</f>
        <v>2.4068999999999998</v>
      </c>
      <c r="O8" s="66">
        <f>RANK(N8,N$8:N$41,0)</f>
        <v>16</v>
      </c>
      <c r="P8" s="65">
        <f>VLOOKUP($A8,'Return Data'!$B$7:$R$1700,15,0)</f>
        <v>9.0632999999999999</v>
      </c>
      <c r="Q8" s="66">
        <f>RANK(P8,P$8:P$41,0)</f>
        <v>6</v>
      </c>
      <c r="R8" s="65">
        <f>VLOOKUP($A8,'Return Data'!$B$7:$R$1700,16,0)</f>
        <v>21.572299999999998</v>
      </c>
      <c r="S8" s="67">
        <f>RANK(R8,R$8:R$41,0)</f>
        <v>1</v>
      </c>
    </row>
    <row r="9" spans="1:20" x14ac:dyDescent="0.3">
      <c r="A9" s="63" t="s">
        <v>1304</v>
      </c>
      <c r="B9" s="64">
        <f>VLOOKUP($A9,'Return Data'!$B$7:$R$1700,3,0)</f>
        <v>44071</v>
      </c>
      <c r="C9" s="65">
        <f>VLOOKUP($A9,'Return Data'!$B$7:$R$1700,4,0)</f>
        <v>12.46</v>
      </c>
      <c r="D9" s="65">
        <f>VLOOKUP($A9,'Return Data'!$B$7:$R$1700,10,0)</f>
        <v>16.123000000000001</v>
      </c>
      <c r="E9" s="66">
        <f t="shared" ref="E9:E41" si="0">RANK(D9,D$8:D$41,0)</f>
        <v>33</v>
      </c>
      <c r="F9" s="65">
        <f>VLOOKUP($A9,'Return Data'!$B$7:$R$1700,11,0)</f>
        <v>-1.1111</v>
      </c>
      <c r="G9" s="66">
        <f t="shared" ref="G9:G41" si="1">RANK(F9,F$8:F$41,0)</f>
        <v>24</v>
      </c>
      <c r="H9" s="65">
        <f>VLOOKUP($A9,'Return Data'!$B$7:$R$1700,12,0)</f>
        <v>-1.6575</v>
      </c>
      <c r="I9" s="66">
        <f t="shared" ref="I9:I41" si="2">RANK(H9,H$8:H$41,0)</f>
        <v>14</v>
      </c>
      <c r="J9" s="65">
        <f>VLOOKUP($A9,'Return Data'!$B$7:$R$1700,13,0)</f>
        <v>7.2289000000000003</v>
      </c>
      <c r="K9" s="66">
        <f t="shared" ref="K9:K41" si="3">RANK(J9,J$8:J$41,0)</f>
        <v>15</v>
      </c>
      <c r="L9" s="65">
        <f>VLOOKUP($A9,'Return Data'!$B$7:$R$1700,17,0)</f>
        <v>3.2805</v>
      </c>
      <c r="M9" s="66">
        <f t="shared" ref="M9:M41" si="4">RANK(L9,L$8:L$41,0)</f>
        <v>5</v>
      </c>
      <c r="N9" s="65"/>
      <c r="O9" s="66"/>
      <c r="P9" s="65"/>
      <c r="Q9" s="66"/>
      <c r="R9" s="65">
        <f>VLOOKUP($A9,'Return Data'!$B$7:$R$1700,16,0)</f>
        <v>8.2302999999999997</v>
      </c>
      <c r="S9" s="67">
        <f t="shared" ref="S9:S41" si="5">RANK(R9,R$8:R$41,0)</f>
        <v>27</v>
      </c>
    </row>
    <row r="10" spans="1:20" x14ac:dyDescent="0.3">
      <c r="A10" s="63" t="s">
        <v>1305</v>
      </c>
      <c r="B10" s="64">
        <f>VLOOKUP($A10,'Return Data'!$B$7:$R$1700,3,0)</f>
        <v>44071</v>
      </c>
      <c r="C10" s="65">
        <f>VLOOKUP($A10,'Return Data'!$B$7:$R$1700,4,0)</f>
        <v>100.44</v>
      </c>
      <c r="D10" s="65">
        <f>VLOOKUP($A10,'Return Data'!$B$7:$R$1700,10,0)</f>
        <v>22.323699999999999</v>
      </c>
      <c r="E10" s="66">
        <f t="shared" si="0"/>
        <v>17</v>
      </c>
      <c r="F10" s="65">
        <f>VLOOKUP($A10,'Return Data'!$B$7:$R$1700,11,0)</f>
        <v>2.5630999999999999</v>
      </c>
      <c r="G10" s="66">
        <f t="shared" si="1"/>
        <v>11</v>
      </c>
      <c r="H10" s="65">
        <f>VLOOKUP($A10,'Return Data'!$B$7:$R$1700,12,0)</f>
        <v>7.9699999999999993E-2</v>
      </c>
      <c r="I10" s="66">
        <f t="shared" si="2"/>
        <v>8</v>
      </c>
      <c r="J10" s="65">
        <f>VLOOKUP($A10,'Return Data'!$B$7:$R$1700,13,0)</f>
        <v>7.7914000000000003</v>
      </c>
      <c r="K10" s="66">
        <f t="shared" si="3"/>
        <v>14</v>
      </c>
      <c r="L10" s="65">
        <f>VLOOKUP($A10,'Return Data'!$B$7:$R$1700,17,0)</f>
        <v>-1.3349</v>
      </c>
      <c r="M10" s="66">
        <f t="shared" si="4"/>
        <v>17</v>
      </c>
      <c r="N10" s="65">
        <f>VLOOKUP($A10,'Return Data'!$B$7:$R$1700,14,0)</f>
        <v>1.6513</v>
      </c>
      <c r="O10" s="66">
        <f t="shared" ref="O10:O41" si="6">RANK(N10,N$8:N$41,0)</f>
        <v>20</v>
      </c>
      <c r="P10" s="65">
        <f>VLOOKUP($A10,'Return Data'!$B$7:$R$1700,15,0)</f>
        <v>5.6177000000000001</v>
      </c>
      <c r="Q10" s="66">
        <f t="shared" ref="Q10:Q41" si="7">RANK(P10,P$8:P$41,0)</f>
        <v>21</v>
      </c>
      <c r="R10" s="65">
        <f>VLOOKUP($A10,'Return Data'!$B$7:$R$1700,16,0)</f>
        <v>14.5594</v>
      </c>
      <c r="S10" s="67">
        <f t="shared" si="5"/>
        <v>12</v>
      </c>
    </row>
    <row r="11" spans="1:20" x14ac:dyDescent="0.3">
      <c r="A11" s="63" t="s">
        <v>1307</v>
      </c>
      <c r="B11" s="64">
        <f>VLOOKUP($A11,'Return Data'!$B$7:$R$1700,3,0)</f>
        <v>44071</v>
      </c>
      <c r="C11" s="65">
        <f>VLOOKUP($A11,'Return Data'!$B$7:$R$1700,4,0)</f>
        <v>47.697000000000003</v>
      </c>
      <c r="D11" s="65">
        <f>VLOOKUP($A11,'Return Data'!$B$7:$R$1700,10,0)</f>
        <v>19.538399999999999</v>
      </c>
      <c r="E11" s="66">
        <f t="shared" si="0"/>
        <v>27</v>
      </c>
      <c r="F11" s="65">
        <f>VLOOKUP($A11,'Return Data'!$B$7:$R$1700,11,0)</f>
        <v>-1.1255999999999999</v>
      </c>
      <c r="G11" s="66">
        <f t="shared" si="1"/>
        <v>25</v>
      </c>
      <c r="H11" s="65">
        <f>VLOOKUP($A11,'Return Data'!$B$7:$R$1700,12,0)</f>
        <v>-3.7978999999999998</v>
      </c>
      <c r="I11" s="66">
        <f t="shared" si="2"/>
        <v>23</v>
      </c>
      <c r="J11" s="65">
        <f>VLOOKUP($A11,'Return Data'!$B$7:$R$1700,13,0)</f>
        <v>5.5033000000000003</v>
      </c>
      <c r="K11" s="66">
        <f t="shared" si="3"/>
        <v>20</v>
      </c>
      <c r="L11" s="65">
        <f>VLOOKUP($A11,'Return Data'!$B$7:$R$1700,17,0)</f>
        <v>0.23219999999999999</v>
      </c>
      <c r="M11" s="66">
        <f t="shared" si="4"/>
        <v>11</v>
      </c>
      <c r="N11" s="65">
        <f>VLOOKUP($A11,'Return Data'!$B$7:$R$1700,14,0)</f>
        <v>1.296</v>
      </c>
      <c r="O11" s="66">
        <f t="shared" si="6"/>
        <v>21</v>
      </c>
      <c r="P11" s="65">
        <f>VLOOKUP($A11,'Return Data'!$B$7:$R$1700,15,0)</f>
        <v>6.6375999999999999</v>
      </c>
      <c r="Q11" s="66">
        <f t="shared" si="7"/>
        <v>17</v>
      </c>
      <c r="R11" s="65">
        <f>VLOOKUP($A11,'Return Data'!$B$7:$R$1700,16,0)</f>
        <v>11.006600000000001</v>
      </c>
      <c r="S11" s="67">
        <f t="shared" si="5"/>
        <v>21</v>
      </c>
    </row>
    <row r="12" spans="1:20" x14ac:dyDescent="0.3">
      <c r="A12" s="63" t="s">
        <v>1311</v>
      </c>
      <c r="B12" s="64">
        <f>VLOOKUP($A12,'Return Data'!$B$7:$R$1700,3,0)</f>
        <v>44071</v>
      </c>
      <c r="C12" s="65">
        <f>VLOOKUP($A12,'Return Data'!$B$7:$R$1700,4,0)</f>
        <v>147.18</v>
      </c>
      <c r="D12" s="65">
        <f>VLOOKUP($A12,'Return Data'!$B$7:$R$1700,10,0)</f>
        <v>20.431999999999999</v>
      </c>
      <c r="E12" s="66">
        <f t="shared" si="0"/>
        <v>24</v>
      </c>
      <c r="F12" s="65">
        <f>VLOOKUP($A12,'Return Data'!$B$7:$R$1700,11,0)</f>
        <v>3.2480000000000002</v>
      </c>
      <c r="G12" s="66">
        <f t="shared" si="1"/>
        <v>9</v>
      </c>
      <c r="H12" s="65">
        <f>VLOOKUP($A12,'Return Data'!$B$7:$R$1700,12,0)</f>
        <v>4.6130000000000004</v>
      </c>
      <c r="I12" s="66">
        <f t="shared" si="2"/>
        <v>5</v>
      </c>
      <c r="J12" s="65">
        <f>VLOOKUP($A12,'Return Data'!$B$7:$R$1700,13,0)</f>
        <v>15.281599999999999</v>
      </c>
      <c r="K12" s="66">
        <f t="shared" si="3"/>
        <v>5</v>
      </c>
      <c r="L12" s="65">
        <f>VLOOKUP($A12,'Return Data'!$B$7:$R$1700,17,0)</f>
        <v>4.2149999999999999</v>
      </c>
      <c r="M12" s="66">
        <f t="shared" si="4"/>
        <v>4</v>
      </c>
      <c r="N12" s="65">
        <f>VLOOKUP($A12,'Return Data'!$B$7:$R$1700,14,0)</f>
        <v>8.2013999999999996</v>
      </c>
      <c r="O12" s="66">
        <f t="shared" si="6"/>
        <v>4</v>
      </c>
      <c r="P12" s="65">
        <f>VLOOKUP($A12,'Return Data'!$B$7:$R$1700,15,0)</f>
        <v>9.6471999999999998</v>
      </c>
      <c r="Q12" s="66">
        <f t="shared" si="7"/>
        <v>3</v>
      </c>
      <c r="R12" s="65">
        <f>VLOOKUP($A12,'Return Data'!$B$7:$R$1700,16,0)</f>
        <v>17.1797</v>
      </c>
      <c r="S12" s="67">
        <f t="shared" si="5"/>
        <v>6</v>
      </c>
    </row>
    <row r="13" spans="1:20" x14ac:dyDescent="0.3">
      <c r="A13" s="63" t="s">
        <v>1313</v>
      </c>
      <c r="B13" s="64">
        <f>VLOOKUP($A13,'Return Data'!$B$7:$R$1700,3,0)</f>
        <v>44071</v>
      </c>
      <c r="C13" s="65">
        <f>VLOOKUP($A13,'Return Data'!$B$7:$R$1700,4,0)</f>
        <v>530.24416293105503</v>
      </c>
      <c r="D13" s="65">
        <f>VLOOKUP($A13,'Return Data'!$B$7:$R$1700,10,0)</f>
        <v>21.629799999999999</v>
      </c>
      <c r="E13" s="66">
        <f t="shared" si="0"/>
        <v>20</v>
      </c>
      <c r="F13" s="65">
        <f>VLOOKUP($A13,'Return Data'!$B$7:$R$1700,11,0)</f>
        <v>-3.4104999999999999</v>
      </c>
      <c r="G13" s="66">
        <f t="shared" si="1"/>
        <v>30</v>
      </c>
      <c r="H13" s="65">
        <f>VLOOKUP($A13,'Return Data'!$B$7:$R$1700,12,0)</f>
        <v>-1.3456999999999999</v>
      </c>
      <c r="I13" s="66">
        <f t="shared" si="2"/>
        <v>12</v>
      </c>
      <c r="J13" s="65">
        <f>VLOOKUP($A13,'Return Data'!$B$7:$R$1700,13,0)</f>
        <v>9.3219999999999992</v>
      </c>
      <c r="K13" s="66">
        <f t="shared" si="3"/>
        <v>10</v>
      </c>
      <c r="L13" s="65">
        <f>VLOOKUP($A13,'Return Data'!$B$7:$R$1700,17,0)</f>
        <v>1.4919</v>
      </c>
      <c r="M13" s="66">
        <f t="shared" si="4"/>
        <v>9</v>
      </c>
      <c r="N13" s="65">
        <f>VLOOKUP($A13,'Return Data'!$B$7:$R$1700,14,0)</f>
        <v>5.03</v>
      </c>
      <c r="O13" s="66">
        <f t="shared" si="6"/>
        <v>7</v>
      </c>
      <c r="P13" s="65">
        <f>VLOOKUP($A13,'Return Data'!$B$7:$R$1700,15,0)</f>
        <v>8.9065999999999992</v>
      </c>
      <c r="Q13" s="66">
        <f t="shared" si="7"/>
        <v>7</v>
      </c>
      <c r="R13" s="65">
        <f>VLOOKUP($A13,'Return Data'!$B$7:$R$1700,16,0)</f>
        <v>18.538599999999999</v>
      </c>
      <c r="S13" s="67">
        <f t="shared" si="5"/>
        <v>2</v>
      </c>
    </row>
    <row r="14" spans="1:20" x14ac:dyDescent="0.3">
      <c r="A14" s="63" t="s">
        <v>1315</v>
      </c>
      <c r="B14" s="64">
        <f>VLOOKUP($A14,'Return Data'!$B$7:$R$1700,3,0)</f>
        <v>44071</v>
      </c>
      <c r="C14" s="65">
        <f>VLOOKUP($A14,'Return Data'!$B$7:$R$1700,4,0)</f>
        <v>14.585000000000001</v>
      </c>
      <c r="D14" s="65">
        <f>VLOOKUP($A14,'Return Data'!$B$7:$R$1700,10,0)</f>
        <v>22.480699999999999</v>
      </c>
      <c r="E14" s="66">
        <f t="shared" si="0"/>
        <v>15</v>
      </c>
      <c r="F14" s="65">
        <f>VLOOKUP($A14,'Return Data'!$B$7:$R$1700,11,0)</f>
        <v>0.19919999999999999</v>
      </c>
      <c r="G14" s="66">
        <f t="shared" si="1"/>
        <v>18</v>
      </c>
      <c r="H14" s="65">
        <f>VLOOKUP($A14,'Return Data'!$B$7:$R$1700,12,0)</f>
        <v>-2.9220000000000002</v>
      </c>
      <c r="I14" s="66">
        <f t="shared" si="2"/>
        <v>19</v>
      </c>
      <c r="J14" s="65">
        <f>VLOOKUP($A14,'Return Data'!$B$7:$R$1700,13,0)</f>
        <v>5.0414000000000003</v>
      </c>
      <c r="K14" s="66">
        <f t="shared" si="3"/>
        <v>21</v>
      </c>
      <c r="L14" s="65">
        <f>VLOOKUP($A14,'Return Data'!$B$7:$R$1700,17,0)</f>
        <v>-1.5647</v>
      </c>
      <c r="M14" s="66">
        <f t="shared" si="4"/>
        <v>18</v>
      </c>
      <c r="N14" s="65">
        <f>VLOOKUP($A14,'Return Data'!$B$7:$R$1700,14,0)</f>
        <v>4.6646000000000001</v>
      </c>
      <c r="O14" s="66">
        <f t="shared" si="6"/>
        <v>8</v>
      </c>
      <c r="P14" s="65">
        <f>VLOOKUP($A14,'Return Data'!$B$7:$R$1700,15,0)</f>
        <v>8.0503</v>
      </c>
      <c r="Q14" s="66">
        <f t="shared" si="7"/>
        <v>13</v>
      </c>
      <c r="R14" s="65">
        <f>VLOOKUP($A14,'Return Data'!$B$7:$R$1700,16,0)</f>
        <v>7.0106999999999999</v>
      </c>
      <c r="S14" s="67">
        <f t="shared" si="5"/>
        <v>28</v>
      </c>
    </row>
    <row r="15" spans="1:20" x14ac:dyDescent="0.3">
      <c r="A15" s="63" t="s">
        <v>1317</v>
      </c>
      <c r="B15" s="64">
        <f>VLOOKUP($A15,'Return Data'!$B$7:$R$1700,3,0)</f>
        <v>44071</v>
      </c>
      <c r="C15" s="65">
        <f>VLOOKUP($A15,'Return Data'!$B$7:$R$1700,4,0)</f>
        <v>10.4278</v>
      </c>
      <c r="D15" s="65">
        <f>VLOOKUP($A15,'Return Data'!$B$7:$R$1700,10,0)</f>
        <v>20.035</v>
      </c>
      <c r="E15" s="66">
        <f t="shared" si="0"/>
        <v>26</v>
      </c>
      <c r="F15" s="65">
        <f>VLOOKUP($A15,'Return Data'!$B$7:$R$1700,11,0)</f>
        <v>-2.4363000000000001</v>
      </c>
      <c r="G15" s="66">
        <f t="shared" si="1"/>
        <v>29</v>
      </c>
      <c r="H15" s="65">
        <f>VLOOKUP($A15,'Return Data'!$B$7:$R$1700,12,0)</f>
        <v>-6.7323000000000004</v>
      </c>
      <c r="I15" s="66">
        <f t="shared" si="2"/>
        <v>29</v>
      </c>
      <c r="J15" s="65">
        <f>VLOOKUP($A15,'Return Data'!$B$7:$R$1700,13,0)</f>
        <v>3.0446</v>
      </c>
      <c r="K15" s="66">
        <f t="shared" si="3"/>
        <v>26</v>
      </c>
      <c r="L15" s="65"/>
      <c r="M15" s="66"/>
      <c r="N15" s="65"/>
      <c r="O15" s="66"/>
      <c r="P15" s="65"/>
      <c r="Q15" s="66"/>
      <c r="R15" s="65">
        <f>VLOOKUP($A15,'Return Data'!$B$7:$R$1700,16,0)</f>
        <v>1.9770000000000001</v>
      </c>
      <c r="S15" s="67">
        <f t="shared" si="5"/>
        <v>33</v>
      </c>
    </row>
    <row r="16" spans="1:20" x14ac:dyDescent="0.3">
      <c r="A16" s="63" t="s">
        <v>1318</v>
      </c>
      <c r="B16" s="64">
        <f>VLOOKUP($A16,'Return Data'!$B$7:$R$1700,3,0)</f>
        <v>44071</v>
      </c>
      <c r="C16" s="65">
        <f>VLOOKUP($A16,'Return Data'!$B$7:$R$1700,4,0)</f>
        <v>574.42880000000002</v>
      </c>
      <c r="D16" s="65">
        <f>VLOOKUP($A16,'Return Data'!$B$7:$R$1700,10,0)</f>
        <v>23.2241</v>
      </c>
      <c r="E16" s="66">
        <f t="shared" si="0"/>
        <v>12</v>
      </c>
      <c r="F16" s="65">
        <f>VLOOKUP($A16,'Return Data'!$B$7:$R$1700,11,0)</f>
        <v>3.5207000000000002</v>
      </c>
      <c r="G16" s="66">
        <f t="shared" si="1"/>
        <v>7</v>
      </c>
      <c r="H16" s="65">
        <f>VLOOKUP($A16,'Return Data'!$B$7:$R$1700,12,0)</f>
        <v>-3.3910999999999998</v>
      </c>
      <c r="I16" s="66">
        <f t="shared" si="2"/>
        <v>21</v>
      </c>
      <c r="J16" s="65">
        <f>VLOOKUP($A16,'Return Data'!$B$7:$R$1700,13,0)</f>
        <v>6.3303000000000003</v>
      </c>
      <c r="K16" s="66">
        <f t="shared" si="3"/>
        <v>18</v>
      </c>
      <c r="L16" s="65">
        <f>VLOOKUP($A16,'Return Data'!$B$7:$R$1700,17,0)</f>
        <v>-3.7155</v>
      </c>
      <c r="M16" s="66">
        <f t="shared" si="4"/>
        <v>22</v>
      </c>
      <c r="N16" s="65">
        <f>VLOOKUP($A16,'Return Data'!$B$7:$R$1700,14,0)</f>
        <v>1.1899</v>
      </c>
      <c r="O16" s="66">
        <f t="shared" si="6"/>
        <v>22</v>
      </c>
      <c r="P16" s="65">
        <f>VLOOKUP($A16,'Return Data'!$B$7:$R$1700,15,0)</f>
        <v>5.5263999999999998</v>
      </c>
      <c r="Q16" s="66">
        <f t="shared" si="7"/>
        <v>22</v>
      </c>
      <c r="R16" s="65">
        <f>VLOOKUP($A16,'Return Data'!$B$7:$R$1700,16,0)</f>
        <v>16.907299999999999</v>
      </c>
      <c r="S16" s="67">
        <f t="shared" si="5"/>
        <v>7</v>
      </c>
    </row>
    <row r="17" spans="1:19" x14ac:dyDescent="0.3">
      <c r="A17" s="63" t="s">
        <v>1320</v>
      </c>
      <c r="B17" s="64">
        <f>VLOOKUP($A17,'Return Data'!$B$7:$R$1700,3,0)</f>
        <v>44071</v>
      </c>
      <c r="C17" s="65">
        <f>VLOOKUP($A17,'Return Data'!$B$7:$R$1700,4,0)</f>
        <v>609.98599999999999</v>
      </c>
      <c r="D17" s="65">
        <f>VLOOKUP($A17,'Return Data'!$B$7:$R$1700,10,0)</f>
        <v>23.7867</v>
      </c>
      <c r="E17" s="66">
        <f t="shared" si="0"/>
        <v>10</v>
      </c>
      <c r="F17" s="65">
        <f>VLOOKUP($A17,'Return Data'!$B$7:$R$1700,11,0)</f>
        <v>0.46450000000000002</v>
      </c>
      <c r="G17" s="66">
        <f t="shared" si="1"/>
        <v>16</v>
      </c>
      <c r="H17" s="65">
        <f>VLOOKUP($A17,'Return Data'!$B$7:$R$1700,12,0)</f>
        <v>-10.133900000000001</v>
      </c>
      <c r="I17" s="66">
        <f t="shared" si="2"/>
        <v>32</v>
      </c>
      <c r="J17" s="65">
        <f>VLOOKUP($A17,'Return Data'!$B$7:$R$1700,13,0)</f>
        <v>-2.1408999999999998</v>
      </c>
      <c r="K17" s="66">
        <f t="shared" si="3"/>
        <v>31</v>
      </c>
      <c r="L17" s="65">
        <f>VLOOKUP($A17,'Return Data'!$B$7:$R$1700,17,0)</f>
        <v>-3.9367999999999999</v>
      </c>
      <c r="M17" s="66">
        <f t="shared" si="4"/>
        <v>25</v>
      </c>
      <c r="N17" s="65">
        <f>VLOOKUP($A17,'Return Data'!$B$7:$R$1700,14,0)</f>
        <v>1.145</v>
      </c>
      <c r="O17" s="66">
        <f t="shared" si="6"/>
        <v>23</v>
      </c>
      <c r="P17" s="65">
        <f>VLOOKUP($A17,'Return Data'!$B$7:$R$1700,15,0)</f>
        <v>6.2281000000000004</v>
      </c>
      <c r="Q17" s="66">
        <f t="shared" si="7"/>
        <v>20</v>
      </c>
      <c r="R17" s="65">
        <f>VLOOKUP($A17,'Return Data'!$B$7:$R$1700,16,0)</f>
        <v>17.364899999999999</v>
      </c>
      <c r="S17" s="67">
        <f t="shared" si="5"/>
        <v>3</v>
      </c>
    </row>
    <row r="18" spans="1:19" x14ac:dyDescent="0.3">
      <c r="A18" s="63" t="s">
        <v>1322</v>
      </c>
      <c r="B18" s="64">
        <f>VLOOKUP($A18,'Return Data'!$B$7:$R$1700,3,0)</f>
        <v>44071</v>
      </c>
      <c r="C18" s="65">
        <f>VLOOKUP($A18,'Return Data'!$B$7:$R$1700,4,0)</f>
        <v>84.980099999999993</v>
      </c>
      <c r="D18" s="65">
        <f>VLOOKUP($A18,'Return Data'!$B$7:$R$1700,10,0)</f>
        <v>24.382300000000001</v>
      </c>
      <c r="E18" s="66">
        <f t="shared" si="0"/>
        <v>6</v>
      </c>
      <c r="F18" s="65">
        <f>VLOOKUP($A18,'Return Data'!$B$7:$R$1700,11,0)</f>
        <v>0.39910000000000001</v>
      </c>
      <c r="G18" s="66">
        <f t="shared" si="1"/>
        <v>17</v>
      </c>
      <c r="H18" s="65">
        <f>VLOOKUP($A18,'Return Data'!$B$7:$R$1700,12,0)</f>
        <v>-1.3713</v>
      </c>
      <c r="I18" s="66">
        <f t="shared" si="2"/>
        <v>13</v>
      </c>
      <c r="J18" s="65">
        <f>VLOOKUP($A18,'Return Data'!$B$7:$R$1700,13,0)</f>
        <v>7.9648000000000003</v>
      </c>
      <c r="K18" s="66">
        <f t="shared" si="3"/>
        <v>13</v>
      </c>
      <c r="L18" s="65">
        <f>VLOOKUP($A18,'Return Data'!$B$7:$R$1700,17,0)</f>
        <v>-4.4729999999999999</v>
      </c>
      <c r="M18" s="66">
        <f t="shared" si="4"/>
        <v>26</v>
      </c>
      <c r="N18" s="65">
        <f>VLOOKUP($A18,'Return Data'!$B$7:$R$1700,14,0)</f>
        <v>0.54</v>
      </c>
      <c r="O18" s="66">
        <f t="shared" si="6"/>
        <v>25</v>
      </c>
      <c r="P18" s="65">
        <f>VLOOKUP($A18,'Return Data'!$B$7:$R$1700,15,0)</f>
        <v>6.3498999999999999</v>
      </c>
      <c r="Q18" s="66">
        <f t="shared" si="7"/>
        <v>19</v>
      </c>
      <c r="R18" s="65">
        <f>VLOOKUP($A18,'Return Data'!$B$7:$R$1700,16,0)</f>
        <v>13.828799999999999</v>
      </c>
      <c r="S18" s="67">
        <f t="shared" si="5"/>
        <v>14</v>
      </c>
    </row>
    <row r="19" spans="1:19" x14ac:dyDescent="0.3">
      <c r="A19" s="63" t="s">
        <v>1324</v>
      </c>
      <c r="B19" s="64">
        <f>VLOOKUP($A19,'Return Data'!$B$7:$R$1700,3,0)</f>
        <v>44071</v>
      </c>
      <c r="C19" s="65">
        <f>VLOOKUP($A19,'Return Data'!$B$7:$R$1700,4,0)</f>
        <v>279.33999999999997</v>
      </c>
      <c r="D19" s="65">
        <f>VLOOKUP($A19,'Return Data'!$B$7:$R$1700,10,0)</f>
        <v>22.372599999999998</v>
      </c>
      <c r="E19" s="66">
        <f t="shared" si="0"/>
        <v>16</v>
      </c>
      <c r="F19" s="65">
        <f>VLOOKUP($A19,'Return Data'!$B$7:$R$1700,11,0)</f>
        <v>0.75019999999999998</v>
      </c>
      <c r="G19" s="66">
        <f t="shared" si="1"/>
        <v>15</v>
      </c>
      <c r="H19" s="65">
        <f>VLOOKUP($A19,'Return Data'!$B$7:$R$1700,12,0)</f>
        <v>-6.4156000000000004</v>
      </c>
      <c r="I19" s="66">
        <f t="shared" si="2"/>
        <v>28</v>
      </c>
      <c r="J19" s="65">
        <f>VLOOKUP($A19,'Return Data'!$B$7:$R$1700,13,0)</f>
        <v>2.3786</v>
      </c>
      <c r="K19" s="66">
        <f t="shared" si="3"/>
        <v>29</v>
      </c>
      <c r="L19" s="65">
        <f>VLOOKUP($A19,'Return Data'!$B$7:$R$1700,17,0)</f>
        <v>-3.7942</v>
      </c>
      <c r="M19" s="66">
        <f t="shared" si="4"/>
        <v>23</v>
      </c>
      <c r="N19" s="65">
        <f>VLOOKUP($A19,'Return Data'!$B$7:$R$1700,14,0)</f>
        <v>2.9752000000000001</v>
      </c>
      <c r="O19" s="66">
        <f t="shared" si="6"/>
        <v>14</v>
      </c>
      <c r="P19" s="65">
        <f>VLOOKUP($A19,'Return Data'!$B$7:$R$1700,15,0)</f>
        <v>6.6914999999999996</v>
      </c>
      <c r="Q19" s="66">
        <f t="shared" si="7"/>
        <v>15</v>
      </c>
      <c r="R19" s="65">
        <f>VLOOKUP($A19,'Return Data'!$B$7:$R$1700,16,0)</f>
        <v>13.7049</v>
      </c>
      <c r="S19" s="67">
        <f t="shared" si="5"/>
        <v>15</v>
      </c>
    </row>
    <row r="20" spans="1:19" x14ac:dyDescent="0.3">
      <c r="A20" s="63" t="s">
        <v>1326</v>
      </c>
      <c r="B20" s="64">
        <f>VLOOKUP($A20,'Return Data'!$B$7:$R$1700,3,0)</f>
        <v>44071</v>
      </c>
      <c r="C20" s="65">
        <f>VLOOKUP($A20,'Return Data'!$B$7:$R$1700,4,0)</f>
        <v>21.96</v>
      </c>
      <c r="D20" s="65">
        <f>VLOOKUP($A20,'Return Data'!$B$7:$R$1700,10,0)</f>
        <v>20.9251</v>
      </c>
      <c r="E20" s="66">
        <f t="shared" si="0"/>
        <v>23</v>
      </c>
      <c r="F20" s="65">
        <f>VLOOKUP($A20,'Return Data'!$B$7:$R$1700,11,0)</f>
        <v>2.3776000000000002</v>
      </c>
      <c r="G20" s="66">
        <f t="shared" si="1"/>
        <v>13</v>
      </c>
      <c r="H20" s="65">
        <f>VLOOKUP($A20,'Return Data'!$B$7:$R$1700,12,0)</f>
        <v>0</v>
      </c>
      <c r="I20" s="66">
        <f t="shared" si="2"/>
        <v>10</v>
      </c>
      <c r="J20" s="65">
        <f>VLOOKUP($A20,'Return Data'!$B$7:$R$1700,13,0)</f>
        <v>10.7972</v>
      </c>
      <c r="K20" s="66">
        <f t="shared" si="3"/>
        <v>8</v>
      </c>
      <c r="L20" s="65">
        <f>VLOOKUP($A20,'Return Data'!$B$7:$R$1700,17,0)</f>
        <v>0.20530000000000001</v>
      </c>
      <c r="M20" s="66">
        <f t="shared" si="4"/>
        <v>12</v>
      </c>
      <c r="N20" s="65">
        <f>VLOOKUP($A20,'Return Data'!$B$7:$R$1700,14,0)</f>
        <v>3.9826999999999999</v>
      </c>
      <c r="O20" s="66">
        <f t="shared" si="6"/>
        <v>11</v>
      </c>
      <c r="P20" s="65">
        <f>VLOOKUP($A20,'Return Data'!$B$7:$R$1700,15,0)</f>
        <v>5.4466999999999999</v>
      </c>
      <c r="Q20" s="66">
        <f t="shared" si="7"/>
        <v>23</v>
      </c>
      <c r="R20" s="65">
        <f>VLOOKUP($A20,'Return Data'!$B$7:$R$1700,16,0)</f>
        <v>13.0252</v>
      </c>
      <c r="S20" s="67">
        <f t="shared" si="5"/>
        <v>17</v>
      </c>
    </row>
    <row r="21" spans="1:19" x14ac:dyDescent="0.3">
      <c r="A21" s="63" t="s">
        <v>1329</v>
      </c>
      <c r="B21" s="64">
        <f>VLOOKUP($A21,'Return Data'!$B$7:$R$1700,3,0)</f>
        <v>44071</v>
      </c>
      <c r="C21" s="65">
        <f>VLOOKUP($A21,'Return Data'!$B$7:$R$1700,4,0)</f>
        <v>90.38</v>
      </c>
      <c r="D21" s="65">
        <f>VLOOKUP($A21,'Return Data'!$B$7:$R$1700,10,0)</f>
        <v>19.109100000000002</v>
      </c>
      <c r="E21" s="66">
        <f t="shared" si="0"/>
        <v>28</v>
      </c>
      <c r="F21" s="65">
        <f>VLOOKUP($A21,'Return Data'!$B$7:$R$1700,11,0)</f>
        <v>-5.2521000000000004</v>
      </c>
      <c r="G21" s="66">
        <f t="shared" si="1"/>
        <v>32</v>
      </c>
      <c r="H21" s="65">
        <f>VLOOKUP($A21,'Return Data'!$B$7:$R$1700,12,0)</f>
        <v>-4.9332000000000003</v>
      </c>
      <c r="I21" s="66">
        <f t="shared" si="2"/>
        <v>27</v>
      </c>
      <c r="J21" s="65">
        <f>VLOOKUP($A21,'Return Data'!$B$7:$R$1700,13,0)</f>
        <v>3.15</v>
      </c>
      <c r="K21" s="66">
        <f t="shared" si="3"/>
        <v>25</v>
      </c>
      <c r="L21" s="65">
        <f>VLOOKUP($A21,'Return Data'!$B$7:$R$1700,17,0)</f>
        <v>-4.5189000000000004</v>
      </c>
      <c r="M21" s="66">
        <f t="shared" si="4"/>
        <v>27</v>
      </c>
      <c r="N21" s="65">
        <f>VLOOKUP($A21,'Return Data'!$B$7:$R$1700,14,0)</f>
        <v>0.66769999999999996</v>
      </c>
      <c r="O21" s="66">
        <f t="shared" si="6"/>
        <v>24</v>
      </c>
      <c r="P21" s="65">
        <f>VLOOKUP($A21,'Return Data'!$B$7:$R$1700,15,0)</f>
        <v>4.7279999999999998</v>
      </c>
      <c r="Q21" s="66">
        <f t="shared" si="7"/>
        <v>24</v>
      </c>
      <c r="R21" s="65">
        <f>VLOOKUP($A21,'Return Data'!$B$7:$R$1700,16,0)</f>
        <v>15.892200000000001</v>
      </c>
      <c r="S21" s="67">
        <f t="shared" si="5"/>
        <v>9</v>
      </c>
    </row>
    <row r="22" spans="1:19" x14ac:dyDescent="0.3">
      <c r="A22" s="63" t="s">
        <v>1331</v>
      </c>
      <c r="B22" s="64">
        <f>VLOOKUP($A22,'Return Data'!$B$7:$R$1700,3,0)</f>
        <v>44071</v>
      </c>
      <c r="C22" s="65">
        <f>VLOOKUP($A22,'Return Data'!$B$7:$R$1700,4,0)</f>
        <v>48.43</v>
      </c>
      <c r="D22" s="65">
        <f>VLOOKUP($A22,'Return Data'!$B$7:$R$1700,10,0)</f>
        <v>21.074999999999999</v>
      </c>
      <c r="E22" s="66">
        <f t="shared" si="0"/>
        <v>21</v>
      </c>
      <c r="F22" s="65">
        <f>VLOOKUP($A22,'Return Data'!$B$7:$R$1700,11,0)</f>
        <v>-1.8045</v>
      </c>
      <c r="G22" s="66">
        <f t="shared" si="1"/>
        <v>26</v>
      </c>
      <c r="H22" s="65">
        <f>VLOOKUP($A22,'Return Data'!$B$7:$R$1700,12,0)</f>
        <v>4.1300000000000003E-2</v>
      </c>
      <c r="I22" s="66">
        <f t="shared" si="2"/>
        <v>9</v>
      </c>
      <c r="J22" s="65">
        <f>VLOOKUP($A22,'Return Data'!$B$7:$R$1700,13,0)</f>
        <v>10.596</v>
      </c>
      <c r="K22" s="66">
        <f t="shared" si="3"/>
        <v>9</v>
      </c>
      <c r="L22" s="65">
        <f>VLOOKUP($A22,'Return Data'!$B$7:$R$1700,17,0)</f>
        <v>-3.9308000000000001</v>
      </c>
      <c r="M22" s="66">
        <f t="shared" si="4"/>
        <v>24</v>
      </c>
      <c r="N22" s="65">
        <f>VLOOKUP($A22,'Return Data'!$B$7:$R$1700,14,0)</f>
        <v>2.1974</v>
      </c>
      <c r="O22" s="66">
        <f t="shared" si="6"/>
        <v>17</v>
      </c>
      <c r="P22" s="65">
        <f>VLOOKUP($A22,'Return Data'!$B$7:$R$1700,15,0)</f>
        <v>6.6791</v>
      </c>
      <c r="Q22" s="66">
        <f t="shared" si="7"/>
        <v>16</v>
      </c>
      <c r="R22" s="65">
        <f>VLOOKUP($A22,'Return Data'!$B$7:$R$1700,16,0)</f>
        <v>13.5</v>
      </c>
      <c r="S22" s="67">
        <f t="shared" si="5"/>
        <v>16</v>
      </c>
    </row>
    <row r="23" spans="1:19" x14ac:dyDescent="0.3">
      <c r="A23" s="63" t="s">
        <v>1334</v>
      </c>
      <c r="B23" s="64">
        <f>VLOOKUP($A23,'Return Data'!$B$7:$R$1700,3,0)</f>
        <v>44071</v>
      </c>
      <c r="C23" s="65">
        <f>VLOOKUP($A23,'Return Data'!$B$7:$R$1700,4,0)</f>
        <v>9.7873999999999999</v>
      </c>
      <c r="D23" s="65">
        <f>VLOOKUP($A23,'Return Data'!$B$7:$R$1700,10,0)</f>
        <v>12.8413</v>
      </c>
      <c r="E23" s="66">
        <f t="shared" si="0"/>
        <v>34</v>
      </c>
      <c r="F23" s="65">
        <f>VLOOKUP($A23,'Return Data'!$B$7:$R$1700,11,0)</f>
        <v>-7.5709999999999997</v>
      </c>
      <c r="G23" s="66">
        <f t="shared" si="1"/>
        <v>34</v>
      </c>
      <c r="H23" s="65">
        <f>VLOOKUP($A23,'Return Data'!$B$7:$R$1700,12,0)</f>
        <v>-13.4854</v>
      </c>
      <c r="I23" s="66">
        <f t="shared" si="2"/>
        <v>34</v>
      </c>
      <c r="J23" s="65">
        <f>VLOOKUP($A23,'Return Data'!$B$7:$R$1700,13,0)</f>
        <v>-2.7174999999999998</v>
      </c>
      <c r="K23" s="66">
        <f t="shared" si="3"/>
        <v>32</v>
      </c>
      <c r="L23" s="65"/>
      <c r="M23" s="66"/>
      <c r="N23" s="65"/>
      <c r="O23" s="66"/>
      <c r="P23" s="65"/>
      <c r="Q23" s="66"/>
      <c r="R23" s="65">
        <f>VLOOKUP($A23,'Return Data'!$B$7:$R$1700,16,0)</f>
        <v>-1.6515</v>
      </c>
      <c r="S23" s="67">
        <f t="shared" si="5"/>
        <v>34</v>
      </c>
    </row>
    <row r="24" spans="1:19" x14ac:dyDescent="0.3">
      <c r="A24" s="63" t="s">
        <v>1335</v>
      </c>
      <c r="B24" s="64">
        <f>VLOOKUP($A24,'Return Data'!$B$7:$R$1700,3,0)</f>
        <v>44071</v>
      </c>
      <c r="C24" s="65">
        <f>VLOOKUP($A24,'Return Data'!$B$7:$R$1700,4,0)</f>
        <v>32.265000000000001</v>
      </c>
      <c r="D24" s="65">
        <f>VLOOKUP($A24,'Return Data'!$B$7:$R$1700,10,0)</f>
        <v>16.976299999999998</v>
      </c>
      <c r="E24" s="66">
        <f t="shared" si="0"/>
        <v>32</v>
      </c>
      <c r="F24" s="65">
        <f>VLOOKUP($A24,'Return Data'!$B$7:$R$1700,11,0)</f>
        <v>-4.7321999999999997</v>
      </c>
      <c r="G24" s="66">
        <f t="shared" si="1"/>
        <v>31</v>
      </c>
      <c r="H24" s="65">
        <f>VLOOKUP($A24,'Return Data'!$B$7:$R$1700,12,0)</f>
        <v>-7.0746000000000002</v>
      </c>
      <c r="I24" s="66">
        <f t="shared" si="2"/>
        <v>30</v>
      </c>
      <c r="J24" s="65">
        <f>VLOOKUP($A24,'Return Data'!$B$7:$R$1700,13,0)</f>
        <v>2.6981999999999999</v>
      </c>
      <c r="K24" s="66">
        <f t="shared" si="3"/>
        <v>28</v>
      </c>
      <c r="L24" s="65">
        <f>VLOOKUP($A24,'Return Data'!$B$7:$R$1700,17,0)</f>
        <v>-1.0795999999999999</v>
      </c>
      <c r="M24" s="66">
        <f t="shared" si="4"/>
        <v>16</v>
      </c>
      <c r="N24" s="65">
        <f>VLOOKUP($A24,'Return Data'!$B$7:$R$1700,14,0)</f>
        <v>1.8819999999999999</v>
      </c>
      <c r="O24" s="66">
        <f t="shared" si="6"/>
        <v>19</v>
      </c>
      <c r="P24" s="65">
        <f>VLOOKUP($A24,'Return Data'!$B$7:$R$1700,15,0)</f>
        <v>8.5701000000000001</v>
      </c>
      <c r="Q24" s="66">
        <f t="shared" si="7"/>
        <v>11</v>
      </c>
      <c r="R24" s="65">
        <f>VLOOKUP($A24,'Return Data'!$B$7:$R$1700,16,0)</f>
        <v>10.3108</v>
      </c>
      <c r="S24" s="67">
        <f t="shared" si="5"/>
        <v>22</v>
      </c>
    </row>
    <row r="25" spans="1:19" x14ac:dyDescent="0.3">
      <c r="A25" s="63" t="s">
        <v>1337</v>
      </c>
      <c r="B25" s="64">
        <f>VLOOKUP($A25,'Return Data'!$B$7:$R$1700,3,0)</f>
        <v>44071</v>
      </c>
      <c r="C25" s="65">
        <f>VLOOKUP($A25,'Return Data'!$B$7:$R$1700,4,0)</f>
        <v>35.694000000000003</v>
      </c>
      <c r="D25" s="65">
        <f>VLOOKUP($A25,'Return Data'!$B$7:$R$1700,10,0)</f>
        <v>20.177800000000001</v>
      </c>
      <c r="E25" s="66">
        <f t="shared" si="0"/>
        <v>25</v>
      </c>
      <c r="F25" s="65">
        <f>VLOOKUP($A25,'Return Data'!$B$7:$R$1700,11,0)</f>
        <v>0.115</v>
      </c>
      <c r="G25" s="66">
        <f t="shared" si="1"/>
        <v>20</v>
      </c>
      <c r="H25" s="65">
        <f>VLOOKUP($A25,'Return Data'!$B$7:$R$1700,12,0)</f>
        <v>-4.7321999999999997</v>
      </c>
      <c r="I25" s="66">
        <f t="shared" si="2"/>
        <v>26</v>
      </c>
      <c r="J25" s="65">
        <f>VLOOKUP($A25,'Return Data'!$B$7:$R$1700,13,0)</f>
        <v>4.9237000000000002</v>
      </c>
      <c r="K25" s="66">
        <f t="shared" si="3"/>
        <v>22</v>
      </c>
      <c r="L25" s="65">
        <f>VLOOKUP($A25,'Return Data'!$B$7:$R$1700,17,0)</f>
        <v>-4.4699999999999997E-2</v>
      </c>
      <c r="M25" s="66">
        <f t="shared" si="4"/>
        <v>13</v>
      </c>
      <c r="N25" s="65">
        <f>VLOOKUP($A25,'Return Data'!$B$7:$R$1700,14,0)</f>
        <v>4.0726000000000004</v>
      </c>
      <c r="O25" s="66">
        <f t="shared" si="6"/>
        <v>10</v>
      </c>
      <c r="P25" s="65">
        <f>VLOOKUP($A25,'Return Data'!$B$7:$R$1700,15,0)</f>
        <v>9.3047000000000004</v>
      </c>
      <c r="Q25" s="66">
        <f t="shared" si="7"/>
        <v>4</v>
      </c>
      <c r="R25" s="65">
        <f>VLOOKUP($A25,'Return Data'!$B$7:$R$1700,16,0)</f>
        <v>12.298500000000001</v>
      </c>
      <c r="S25" s="67">
        <f t="shared" si="5"/>
        <v>18</v>
      </c>
    </row>
    <row r="26" spans="1:19" x14ac:dyDescent="0.3">
      <c r="A26" s="63" t="s">
        <v>1340</v>
      </c>
      <c r="B26" s="64">
        <f>VLOOKUP($A26,'Return Data'!$B$7:$R$1700,3,0)</f>
        <v>44071</v>
      </c>
      <c r="C26" s="65">
        <f>VLOOKUP($A26,'Return Data'!$B$7:$R$1700,4,0)</f>
        <v>82.546999999999997</v>
      </c>
      <c r="D26" s="65">
        <f>VLOOKUP($A26,'Return Data'!$B$7:$R$1700,10,0)</f>
        <v>23.5456</v>
      </c>
      <c r="E26" s="66">
        <f t="shared" si="0"/>
        <v>11</v>
      </c>
      <c r="F26" s="65">
        <f>VLOOKUP($A26,'Return Data'!$B$7:$R$1700,11,0)</f>
        <v>4.5018000000000002</v>
      </c>
      <c r="G26" s="66">
        <f t="shared" si="1"/>
        <v>5</v>
      </c>
      <c r="H26" s="65">
        <f>VLOOKUP($A26,'Return Data'!$B$7:$R$1700,12,0)</f>
        <v>-1.1637999999999999</v>
      </c>
      <c r="I26" s="66">
        <f t="shared" si="2"/>
        <v>11</v>
      </c>
      <c r="J26" s="65">
        <f>VLOOKUP($A26,'Return Data'!$B$7:$R$1700,13,0)</f>
        <v>5.7779999999999996</v>
      </c>
      <c r="K26" s="66">
        <f t="shared" si="3"/>
        <v>19</v>
      </c>
      <c r="L26" s="65">
        <f>VLOOKUP($A26,'Return Data'!$B$7:$R$1700,17,0)</f>
        <v>-1.7087000000000001</v>
      </c>
      <c r="M26" s="66">
        <f t="shared" si="4"/>
        <v>19</v>
      </c>
      <c r="N26" s="65">
        <f>VLOOKUP($A26,'Return Data'!$B$7:$R$1700,14,0)</f>
        <v>2.5070999999999999</v>
      </c>
      <c r="O26" s="66">
        <f t="shared" si="6"/>
        <v>15</v>
      </c>
      <c r="P26" s="65">
        <f>VLOOKUP($A26,'Return Data'!$B$7:$R$1700,15,0)</f>
        <v>6.4297000000000004</v>
      </c>
      <c r="Q26" s="66">
        <f t="shared" si="7"/>
        <v>18</v>
      </c>
      <c r="R26" s="65">
        <f>VLOOKUP($A26,'Return Data'!$B$7:$R$1700,16,0)</f>
        <v>14.7972</v>
      </c>
      <c r="S26" s="67">
        <f t="shared" si="5"/>
        <v>11</v>
      </c>
    </row>
    <row r="27" spans="1:19" x14ac:dyDescent="0.3">
      <c r="A27" s="63" t="s">
        <v>1341</v>
      </c>
      <c r="B27" s="64">
        <f>VLOOKUP($A27,'Return Data'!$B$7:$R$1700,3,0)</f>
        <v>44071</v>
      </c>
      <c r="C27" s="65">
        <f>VLOOKUP($A27,'Return Data'!$B$7:$R$1700,4,0)</f>
        <v>47.919699999999999</v>
      </c>
      <c r="D27" s="65">
        <f>VLOOKUP($A27,'Return Data'!$B$7:$R$1700,10,0)</f>
        <v>17.303599999999999</v>
      </c>
      <c r="E27" s="66">
        <f t="shared" si="0"/>
        <v>31</v>
      </c>
      <c r="F27" s="65">
        <f>VLOOKUP($A27,'Return Data'!$B$7:$R$1700,11,0)</f>
        <v>-1.9835</v>
      </c>
      <c r="G27" s="66">
        <f t="shared" si="1"/>
        <v>27</v>
      </c>
      <c r="H27" s="65">
        <f>VLOOKUP($A27,'Return Data'!$B$7:$R$1700,12,0)</f>
        <v>-4.3078000000000003</v>
      </c>
      <c r="I27" s="66">
        <f t="shared" si="2"/>
        <v>25</v>
      </c>
      <c r="J27" s="65">
        <f>VLOOKUP($A27,'Return Data'!$B$7:$R$1700,13,0)</f>
        <v>3.9112</v>
      </c>
      <c r="K27" s="66">
        <f t="shared" si="3"/>
        <v>23</v>
      </c>
      <c r="L27" s="65">
        <f>VLOOKUP($A27,'Return Data'!$B$7:$R$1700,17,0)</f>
        <v>0.84850000000000003</v>
      </c>
      <c r="M27" s="66">
        <f t="shared" si="4"/>
        <v>10</v>
      </c>
      <c r="N27" s="65">
        <f>VLOOKUP($A27,'Return Data'!$B$7:$R$1700,14,0)</f>
        <v>3.9007000000000001</v>
      </c>
      <c r="O27" s="66">
        <f t="shared" si="6"/>
        <v>12</v>
      </c>
      <c r="P27" s="65">
        <f>VLOOKUP($A27,'Return Data'!$B$7:$R$1700,15,0)</f>
        <v>4.1839000000000004</v>
      </c>
      <c r="Q27" s="66">
        <f t="shared" si="7"/>
        <v>25</v>
      </c>
      <c r="R27" s="65">
        <f>VLOOKUP($A27,'Return Data'!$B$7:$R$1700,16,0)</f>
        <v>8.2370000000000001</v>
      </c>
      <c r="S27" s="67">
        <f t="shared" si="5"/>
        <v>26</v>
      </c>
    </row>
    <row r="28" spans="1:19" x14ac:dyDescent="0.3">
      <c r="A28" s="63" t="s">
        <v>1344</v>
      </c>
      <c r="B28" s="64">
        <f>VLOOKUP($A28,'Return Data'!$B$7:$R$1700,3,0)</f>
        <v>44071</v>
      </c>
      <c r="C28" s="65">
        <f>VLOOKUP($A28,'Return Data'!$B$7:$R$1700,4,0)</f>
        <v>11.7921</v>
      </c>
      <c r="D28" s="65">
        <f>VLOOKUP($A28,'Return Data'!$B$7:$R$1700,10,0)</f>
        <v>21.75</v>
      </c>
      <c r="E28" s="66">
        <f t="shared" si="0"/>
        <v>19</v>
      </c>
      <c r="F28" s="65">
        <f>VLOOKUP($A28,'Return Data'!$B$7:$R$1700,11,0)</f>
        <v>3.7507000000000001</v>
      </c>
      <c r="G28" s="66">
        <f t="shared" si="1"/>
        <v>6</v>
      </c>
      <c r="H28" s="65">
        <f>VLOOKUP($A28,'Return Data'!$B$7:$R$1700,12,0)</f>
        <v>1.2415</v>
      </c>
      <c r="I28" s="66">
        <f t="shared" si="2"/>
        <v>7</v>
      </c>
      <c r="J28" s="65">
        <f>VLOOKUP($A28,'Return Data'!$B$7:$R$1700,13,0)</f>
        <v>13.7652</v>
      </c>
      <c r="K28" s="66">
        <f t="shared" si="3"/>
        <v>6</v>
      </c>
      <c r="L28" s="65">
        <f>VLOOKUP($A28,'Return Data'!$B$7:$R$1700,17,0)</f>
        <v>2.92</v>
      </c>
      <c r="M28" s="66">
        <f t="shared" si="4"/>
        <v>6</v>
      </c>
      <c r="N28" s="65">
        <f>VLOOKUP($A28,'Return Data'!$B$7:$R$1700,14,0)</f>
        <v>4.2640000000000002</v>
      </c>
      <c r="O28" s="66">
        <f t="shared" si="6"/>
        <v>9</v>
      </c>
      <c r="P28" s="65"/>
      <c r="Q28" s="66"/>
      <c r="R28" s="65">
        <f>VLOOKUP($A28,'Return Data'!$B$7:$R$1700,16,0)</f>
        <v>5.12</v>
      </c>
      <c r="S28" s="67">
        <f t="shared" si="5"/>
        <v>29</v>
      </c>
    </row>
    <row r="29" spans="1:19" x14ac:dyDescent="0.3">
      <c r="A29" s="63" t="s">
        <v>1346</v>
      </c>
      <c r="B29" s="64">
        <f>VLOOKUP($A29,'Return Data'!$B$7:$R$1700,3,0)</f>
        <v>44071</v>
      </c>
      <c r="C29" s="65">
        <f>VLOOKUP($A29,'Return Data'!$B$7:$R$1700,4,0)</f>
        <v>25.875599999999999</v>
      </c>
      <c r="D29" s="65">
        <f>VLOOKUP($A29,'Return Data'!$B$7:$R$1700,10,0)</f>
        <v>22.738499999999998</v>
      </c>
      <c r="E29" s="66">
        <f t="shared" si="0"/>
        <v>13</v>
      </c>
      <c r="F29" s="65">
        <f>VLOOKUP($A29,'Return Data'!$B$7:$R$1700,11,0)</f>
        <v>-0.54390000000000005</v>
      </c>
      <c r="G29" s="66">
        <f t="shared" si="1"/>
        <v>22</v>
      </c>
      <c r="H29" s="65">
        <f>VLOOKUP($A29,'Return Data'!$B$7:$R$1700,12,0)</f>
        <v>-3.7703000000000002</v>
      </c>
      <c r="I29" s="66">
        <f t="shared" si="2"/>
        <v>22</v>
      </c>
      <c r="J29" s="65">
        <f>VLOOKUP($A29,'Return Data'!$B$7:$R$1700,13,0)</f>
        <v>3.2814000000000001</v>
      </c>
      <c r="K29" s="66">
        <f t="shared" si="3"/>
        <v>24</v>
      </c>
      <c r="L29" s="65">
        <f>VLOOKUP($A29,'Return Data'!$B$7:$R$1700,17,0)</f>
        <v>-2.7610000000000001</v>
      </c>
      <c r="M29" s="66">
        <f t="shared" si="4"/>
        <v>20</v>
      </c>
      <c r="N29" s="65">
        <f>VLOOKUP($A29,'Return Data'!$B$7:$R$1700,14,0)</f>
        <v>3.5900000000000001E-2</v>
      </c>
      <c r="O29" s="66">
        <f t="shared" si="6"/>
        <v>27</v>
      </c>
      <c r="P29" s="65">
        <f>VLOOKUP($A29,'Return Data'!$B$7:$R$1700,15,0)</f>
        <v>8.3705999999999996</v>
      </c>
      <c r="Q29" s="66">
        <f t="shared" si="7"/>
        <v>12</v>
      </c>
      <c r="R29" s="65">
        <f>VLOOKUP($A29,'Return Data'!$B$7:$R$1700,16,0)</f>
        <v>16.178999999999998</v>
      </c>
      <c r="S29" s="67">
        <f t="shared" si="5"/>
        <v>8</v>
      </c>
    </row>
    <row r="30" spans="1:19" x14ac:dyDescent="0.3">
      <c r="A30" s="63" t="s">
        <v>1347</v>
      </c>
      <c r="B30" s="64">
        <f>VLOOKUP($A30,'Return Data'!$B$7:$R$1700,3,0)</f>
        <v>44071</v>
      </c>
      <c r="C30" s="65">
        <f>VLOOKUP($A30,'Return Data'!$B$7:$R$1700,4,0)</f>
        <v>86.025999999999996</v>
      </c>
      <c r="D30" s="65">
        <f>VLOOKUP($A30,'Return Data'!$B$7:$R$1700,10,0)</f>
        <v>30.5289</v>
      </c>
      <c r="E30" s="66">
        <f t="shared" si="0"/>
        <v>2</v>
      </c>
      <c r="F30" s="65">
        <f>VLOOKUP($A30,'Return Data'!$B$7:$R$1700,11,0)</f>
        <v>-7.1448</v>
      </c>
      <c r="G30" s="66">
        <f t="shared" si="1"/>
        <v>33</v>
      </c>
      <c r="H30" s="65">
        <f>VLOOKUP($A30,'Return Data'!$B$7:$R$1700,12,0)</f>
        <v>-11.961499999999999</v>
      </c>
      <c r="I30" s="66">
        <f t="shared" si="2"/>
        <v>33</v>
      </c>
      <c r="J30" s="65">
        <f>VLOOKUP($A30,'Return Data'!$B$7:$R$1700,13,0)</f>
        <v>-2.8574999999999999</v>
      </c>
      <c r="K30" s="66">
        <f t="shared" si="3"/>
        <v>33</v>
      </c>
      <c r="L30" s="65">
        <f>VLOOKUP($A30,'Return Data'!$B$7:$R$1700,17,0)</f>
        <v>-5.6540999999999997</v>
      </c>
      <c r="M30" s="66">
        <f t="shared" si="4"/>
        <v>28</v>
      </c>
      <c r="N30" s="65">
        <f>VLOOKUP($A30,'Return Data'!$B$7:$R$1700,14,0)</f>
        <v>0.33179999999999998</v>
      </c>
      <c r="O30" s="66">
        <f t="shared" si="6"/>
        <v>26</v>
      </c>
      <c r="P30" s="65">
        <f>VLOOKUP($A30,'Return Data'!$B$7:$R$1700,15,0)</f>
        <v>3.1507999999999998</v>
      </c>
      <c r="Q30" s="66">
        <f t="shared" si="7"/>
        <v>26</v>
      </c>
      <c r="R30" s="65">
        <f>VLOOKUP($A30,'Return Data'!$B$7:$R$1700,16,0)</f>
        <v>14.9666</v>
      </c>
      <c r="S30" s="67">
        <f t="shared" si="5"/>
        <v>10</v>
      </c>
    </row>
    <row r="31" spans="1:19" x14ac:dyDescent="0.3">
      <c r="A31" s="63" t="s">
        <v>1350</v>
      </c>
      <c r="B31" s="64">
        <f>VLOOKUP($A31,'Return Data'!$B$7:$R$1700,3,0)</f>
        <v>44071</v>
      </c>
      <c r="C31" s="65">
        <f>VLOOKUP($A31,'Return Data'!$B$7:$R$1700,4,0)</f>
        <v>31.604500000000002</v>
      </c>
      <c r="D31" s="65">
        <f>VLOOKUP($A31,'Return Data'!$B$7:$R$1700,10,0)</f>
        <v>26.6769</v>
      </c>
      <c r="E31" s="66">
        <f t="shared" si="0"/>
        <v>4</v>
      </c>
      <c r="F31" s="65">
        <f>VLOOKUP($A31,'Return Data'!$B$7:$R$1700,11,0)</f>
        <v>20.846499999999999</v>
      </c>
      <c r="G31" s="66">
        <f t="shared" si="1"/>
        <v>2</v>
      </c>
      <c r="H31" s="65">
        <f>VLOOKUP($A31,'Return Data'!$B$7:$R$1700,12,0)</f>
        <v>18.514900000000001</v>
      </c>
      <c r="I31" s="66">
        <f t="shared" si="2"/>
        <v>1</v>
      </c>
      <c r="J31" s="65">
        <f>VLOOKUP($A31,'Return Data'!$B$7:$R$1700,13,0)</f>
        <v>28.923200000000001</v>
      </c>
      <c r="K31" s="66">
        <f t="shared" si="3"/>
        <v>2</v>
      </c>
      <c r="L31" s="65">
        <f>VLOOKUP($A31,'Return Data'!$B$7:$R$1700,17,0)</f>
        <v>10.870100000000001</v>
      </c>
      <c r="M31" s="66">
        <f t="shared" si="4"/>
        <v>1</v>
      </c>
      <c r="N31" s="65">
        <f>VLOOKUP($A31,'Return Data'!$B$7:$R$1700,14,0)</f>
        <v>14.098800000000001</v>
      </c>
      <c r="O31" s="66">
        <f t="shared" si="6"/>
        <v>1</v>
      </c>
      <c r="P31" s="65">
        <f>VLOOKUP($A31,'Return Data'!$B$7:$R$1700,15,0)</f>
        <v>13.9659</v>
      </c>
      <c r="Q31" s="66">
        <f t="shared" si="7"/>
        <v>1</v>
      </c>
      <c r="R31" s="65">
        <f>VLOOKUP($A31,'Return Data'!$B$7:$R$1700,16,0)</f>
        <v>17.183</v>
      </c>
      <c r="S31" s="67">
        <f t="shared" si="5"/>
        <v>5</v>
      </c>
    </row>
    <row r="32" spans="1:19" x14ac:dyDescent="0.3">
      <c r="A32" s="63" t="s">
        <v>1352</v>
      </c>
      <c r="B32" s="64">
        <f>VLOOKUP($A32,'Return Data'!$B$7:$R$1700,3,0)</f>
        <v>44071</v>
      </c>
      <c r="C32" s="65">
        <f>VLOOKUP($A32,'Return Data'!$B$7:$R$1700,4,0)</f>
        <v>15.57</v>
      </c>
      <c r="D32" s="65">
        <f>VLOOKUP($A32,'Return Data'!$B$7:$R$1700,10,0)</f>
        <v>27.8325</v>
      </c>
      <c r="E32" s="66">
        <f t="shared" si="0"/>
        <v>3</v>
      </c>
      <c r="F32" s="65">
        <f>VLOOKUP($A32,'Return Data'!$B$7:$R$1700,11,0)</f>
        <v>15.5045</v>
      </c>
      <c r="G32" s="66">
        <f t="shared" si="1"/>
        <v>3</v>
      </c>
      <c r="H32" s="65">
        <f>VLOOKUP($A32,'Return Data'!$B$7:$R$1700,12,0)</f>
        <v>12.418799999999999</v>
      </c>
      <c r="I32" s="66">
        <f t="shared" si="2"/>
        <v>3</v>
      </c>
      <c r="J32" s="65">
        <f>VLOOKUP($A32,'Return Data'!$B$7:$R$1700,13,0)</f>
        <v>23.866299999999999</v>
      </c>
      <c r="K32" s="66">
        <f t="shared" si="3"/>
        <v>3</v>
      </c>
      <c r="L32" s="65">
        <f>VLOOKUP($A32,'Return Data'!$B$7:$R$1700,17,0)</f>
        <v>6.0957999999999997</v>
      </c>
      <c r="M32" s="66">
        <f t="shared" si="4"/>
        <v>3</v>
      </c>
      <c r="N32" s="65">
        <f>VLOOKUP($A32,'Return Data'!$B$7:$R$1700,14,0)</f>
        <v>6.7694000000000001</v>
      </c>
      <c r="O32" s="66">
        <f t="shared" si="6"/>
        <v>5</v>
      </c>
      <c r="P32" s="65">
        <f>VLOOKUP($A32,'Return Data'!$B$7:$R$1700,15,0)</f>
        <v>8.8171999999999997</v>
      </c>
      <c r="Q32" s="66">
        <f t="shared" si="7"/>
        <v>8</v>
      </c>
      <c r="R32" s="65">
        <f>VLOOKUP($A32,'Return Data'!$B$7:$R$1700,16,0)</f>
        <v>8.3983000000000008</v>
      </c>
      <c r="S32" s="67">
        <f t="shared" si="5"/>
        <v>25</v>
      </c>
    </row>
    <row r="33" spans="1:19" x14ac:dyDescent="0.3">
      <c r="A33" s="63" t="s">
        <v>1353</v>
      </c>
      <c r="B33" s="64">
        <f>VLOOKUP($A33,'Return Data'!$B$7:$R$1700,3,0)</f>
        <v>44071</v>
      </c>
      <c r="C33" s="65">
        <f>VLOOKUP($A33,'Return Data'!$B$7:$R$1700,4,0)</f>
        <v>140.22</v>
      </c>
      <c r="D33" s="65">
        <f>VLOOKUP($A33,'Return Data'!$B$7:$R$1700,10,0)</f>
        <v>22.548500000000001</v>
      </c>
      <c r="E33" s="66">
        <f t="shared" si="0"/>
        <v>14</v>
      </c>
      <c r="F33" s="65">
        <f>VLOOKUP($A33,'Return Data'!$B$7:$R$1700,11,0)</f>
        <v>2.8500000000000001E-2</v>
      </c>
      <c r="G33" s="66">
        <f t="shared" si="1"/>
        <v>21</v>
      </c>
      <c r="H33" s="65">
        <f>VLOOKUP($A33,'Return Data'!$B$7:$R$1700,12,0)</f>
        <v>-2.7128000000000001</v>
      </c>
      <c r="I33" s="66">
        <f t="shared" si="2"/>
        <v>17</v>
      </c>
      <c r="J33" s="65">
        <f>VLOOKUP($A33,'Return Data'!$B$7:$R$1700,13,0)</f>
        <v>6.9484000000000004</v>
      </c>
      <c r="K33" s="66">
        <f t="shared" si="3"/>
        <v>16</v>
      </c>
      <c r="L33" s="65">
        <f>VLOOKUP($A33,'Return Data'!$B$7:$R$1700,17,0)</f>
        <v>-3.1783000000000001</v>
      </c>
      <c r="M33" s="66">
        <f t="shared" si="4"/>
        <v>21</v>
      </c>
      <c r="N33" s="65">
        <f>VLOOKUP($A33,'Return Data'!$B$7:$R$1700,14,0)</f>
        <v>1.9911000000000001</v>
      </c>
      <c r="O33" s="66">
        <f t="shared" si="6"/>
        <v>18</v>
      </c>
      <c r="P33" s="65">
        <f>VLOOKUP($A33,'Return Data'!$B$7:$R$1700,15,0)</f>
        <v>8.7248999999999999</v>
      </c>
      <c r="Q33" s="66">
        <f t="shared" si="7"/>
        <v>9</v>
      </c>
      <c r="R33" s="65">
        <f>VLOOKUP($A33,'Return Data'!$B$7:$R$1700,16,0)</f>
        <v>14.2247</v>
      </c>
      <c r="S33" s="67">
        <f t="shared" si="5"/>
        <v>13</v>
      </c>
    </row>
    <row r="34" spans="1:19" x14ac:dyDescent="0.3">
      <c r="A34" s="63" t="s">
        <v>1355</v>
      </c>
      <c r="B34" s="64">
        <f>VLOOKUP($A34,'Return Data'!$B$7:$R$1700,3,0)</f>
        <v>44071</v>
      </c>
      <c r="C34" s="65">
        <f>VLOOKUP($A34,'Return Data'!$B$7:$R$1700,4,0)</f>
        <v>222.71369999999999</v>
      </c>
      <c r="D34" s="65">
        <f>VLOOKUP($A34,'Return Data'!$B$7:$R$1700,10,0)</f>
        <v>35.511699999999998</v>
      </c>
      <c r="E34" s="66">
        <f t="shared" si="0"/>
        <v>1</v>
      </c>
      <c r="F34" s="65">
        <f>VLOOKUP($A34,'Return Data'!$B$7:$R$1700,11,0)</f>
        <v>27.175699999999999</v>
      </c>
      <c r="G34" s="66">
        <f t="shared" si="1"/>
        <v>1</v>
      </c>
      <c r="H34" s="65">
        <f>VLOOKUP($A34,'Return Data'!$B$7:$R$1700,12,0)</f>
        <v>15.5265</v>
      </c>
      <c r="I34" s="66">
        <f t="shared" si="2"/>
        <v>2</v>
      </c>
      <c r="J34" s="65">
        <f>VLOOKUP($A34,'Return Data'!$B$7:$R$1700,13,0)</f>
        <v>30.343399999999999</v>
      </c>
      <c r="K34" s="66">
        <f t="shared" si="3"/>
        <v>1</v>
      </c>
      <c r="L34" s="65">
        <f>VLOOKUP($A34,'Return Data'!$B$7:$R$1700,17,0)</f>
        <v>8.9199000000000002</v>
      </c>
      <c r="M34" s="66">
        <f t="shared" si="4"/>
        <v>2</v>
      </c>
      <c r="N34" s="65">
        <f>VLOOKUP($A34,'Return Data'!$B$7:$R$1700,14,0)</f>
        <v>11.444800000000001</v>
      </c>
      <c r="O34" s="66">
        <f t="shared" si="6"/>
        <v>2</v>
      </c>
      <c r="P34" s="65">
        <f>VLOOKUP($A34,'Return Data'!$B$7:$R$1700,15,0)</f>
        <v>12.492900000000001</v>
      </c>
      <c r="Q34" s="66">
        <f t="shared" si="7"/>
        <v>2</v>
      </c>
      <c r="R34" s="65">
        <f>VLOOKUP($A34,'Return Data'!$B$7:$R$1700,16,0)</f>
        <v>17.294</v>
      </c>
      <c r="S34" s="67">
        <f t="shared" si="5"/>
        <v>4</v>
      </c>
    </row>
    <row r="35" spans="1:19" x14ac:dyDescent="0.3">
      <c r="A35" s="63" t="s">
        <v>1358</v>
      </c>
      <c r="B35" s="64">
        <f>VLOOKUP($A35,'Return Data'!$B$7:$R$1700,3,0)</f>
        <v>44071</v>
      </c>
      <c r="C35" s="65">
        <f>VLOOKUP($A35,'Return Data'!$B$7:$R$1700,4,0)</f>
        <v>48.712400000000002</v>
      </c>
      <c r="D35" s="65">
        <f>VLOOKUP($A35,'Return Data'!$B$7:$R$1700,10,0)</f>
        <v>21.888300000000001</v>
      </c>
      <c r="E35" s="66">
        <f t="shared" si="0"/>
        <v>18</v>
      </c>
      <c r="F35" s="65">
        <f>VLOOKUP($A35,'Return Data'!$B$7:$R$1700,11,0)</f>
        <v>-1.012</v>
      </c>
      <c r="G35" s="66">
        <f t="shared" si="1"/>
        <v>23</v>
      </c>
      <c r="H35" s="65">
        <f>VLOOKUP($A35,'Return Data'!$B$7:$R$1700,12,0)</f>
        <v>-4.2301000000000002</v>
      </c>
      <c r="I35" s="66">
        <f t="shared" si="2"/>
        <v>24</v>
      </c>
      <c r="J35" s="65">
        <f>VLOOKUP($A35,'Return Data'!$B$7:$R$1700,13,0)</f>
        <v>3.0205000000000002</v>
      </c>
      <c r="K35" s="66">
        <f t="shared" si="3"/>
        <v>27</v>
      </c>
      <c r="L35" s="65">
        <f>VLOOKUP($A35,'Return Data'!$B$7:$R$1700,17,0)</f>
        <v>-0.61439999999999995</v>
      </c>
      <c r="M35" s="66">
        <f t="shared" si="4"/>
        <v>14</v>
      </c>
      <c r="N35" s="65">
        <f>VLOOKUP($A35,'Return Data'!$B$7:$R$1700,14,0)</f>
        <v>3.1678000000000002</v>
      </c>
      <c r="O35" s="66">
        <f t="shared" si="6"/>
        <v>13</v>
      </c>
      <c r="P35" s="65">
        <f>VLOOKUP($A35,'Return Data'!$B$7:$R$1700,15,0)</f>
        <v>8.7177000000000007</v>
      </c>
      <c r="Q35" s="66">
        <f t="shared" si="7"/>
        <v>10</v>
      </c>
      <c r="R35" s="65">
        <f>VLOOKUP($A35,'Return Data'!$B$7:$R$1700,16,0)</f>
        <v>11.165100000000001</v>
      </c>
      <c r="S35" s="67">
        <f t="shared" si="5"/>
        <v>20</v>
      </c>
    </row>
    <row r="36" spans="1:19" x14ac:dyDescent="0.3">
      <c r="A36" s="63" t="s">
        <v>1360</v>
      </c>
      <c r="B36" s="64">
        <f>VLOOKUP($A36,'Return Data'!$B$7:$R$1700,3,0)</f>
        <v>44071</v>
      </c>
      <c r="C36" s="65">
        <f>VLOOKUP($A36,'Return Data'!$B$7:$R$1700,4,0)</f>
        <v>10.631399999999999</v>
      </c>
      <c r="D36" s="65">
        <f>VLOOKUP($A36,'Return Data'!$B$7:$R$1700,10,0)</f>
        <v>20.9681</v>
      </c>
      <c r="E36" s="66">
        <f t="shared" si="0"/>
        <v>22</v>
      </c>
      <c r="F36" s="65">
        <f>VLOOKUP($A36,'Return Data'!$B$7:$R$1700,11,0)</f>
        <v>2.4861</v>
      </c>
      <c r="G36" s="66">
        <f t="shared" si="1"/>
        <v>12</v>
      </c>
      <c r="H36" s="65">
        <f>VLOOKUP($A36,'Return Data'!$B$7:$R$1700,12,0)</f>
        <v>-2.1572</v>
      </c>
      <c r="I36" s="66">
        <f t="shared" si="2"/>
        <v>16</v>
      </c>
      <c r="J36" s="65">
        <f>VLOOKUP($A36,'Return Data'!$B$7:$R$1700,13,0)</f>
        <v>6.5110000000000001</v>
      </c>
      <c r="K36" s="66">
        <f t="shared" si="3"/>
        <v>17</v>
      </c>
      <c r="L36" s="65"/>
      <c r="M36" s="66"/>
      <c r="N36" s="65"/>
      <c r="O36" s="66"/>
      <c r="P36" s="65"/>
      <c r="Q36" s="66"/>
      <c r="R36" s="65">
        <f>VLOOKUP($A36,'Return Data'!$B$7:$R$1700,16,0)</f>
        <v>3.2440000000000002</v>
      </c>
      <c r="S36" s="67">
        <f t="shared" si="5"/>
        <v>32</v>
      </c>
    </row>
    <row r="37" spans="1:19" x14ac:dyDescent="0.3">
      <c r="A37" s="63" t="s">
        <v>1362</v>
      </c>
      <c r="B37" s="64">
        <f>VLOOKUP($A37,'Return Data'!$B$7:$R$1700,3,0)</f>
        <v>44071</v>
      </c>
      <c r="C37" s="65">
        <f>VLOOKUP($A37,'Return Data'!$B$7:$R$1700,4,0)</f>
        <v>10.4473</v>
      </c>
      <c r="D37" s="65">
        <f>VLOOKUP($A37,'Return Data'!$B$7:$R$1700,10,0)</f>
        <v>23.846299999999999</v>
      </c>
      <c r="E37" s="66">
        <f t="shared" si="0"/>
        <v>9</v>
      </c>
      <c r="F37" s="65">
        <f>VLOOKUP($A37,'Return Data'!$B$7:$R$1700,11,0)</f>
        <v>0.87770000000000004</v>
      </c>
      <c r="G37" s="66">
        <f t="shared" si="1"/>
        <v>14</v>
      </c>
      <c r="H37" s="65">
        <f>VLOOKUP($A37,'Return Data'!$B$7:$R$1700,12,0)</f>
        <v>-2.8050000000000002</v>
      </c>
      <c r="I37" s="66">
        <f t="shared" si="2"/>
        <v>18</v>
      </c>
      <c r="J37" s="65"/>
      <c r="K37" s="66"/>
      <c r="L37" s="65"/>
      <c r="M37" s="66"/>
      <c r="N37" s="65"/>
      <c r="O37" s="66"/>
      <c r="P37" s="65"/>
      <c r="Q37" s="66"/>
      <c r="R37" s="65">
        <f>VLOOKUP($A37,'Return Data'!$B$7:$R$1700,16,0)</f>
        <v>4.4729999999999999</v>
      </c>
      <c r="S37" s="67">
        <f t="shared" si="5"/>
        <v>31</v>
      </c>
    </row>
    <row r="38" spans="1:19" x14ac:dyDescent="0.3">
      <c r="A38" s="63" t="s">
        <v>1364</v>
      </c>
      <c r="B38" s="64">
        <f>VLOOKUP($A38,'Return Data'!$B$7:$R$1700,3,0)</f>
        <v>44071</v>
      </c>
      <c r="C38" s="65">
        <f>VLOOKUP($A38,'Return Data'!$B$7:$R$1700,4,0)</f>
        <v>11.0328</v>
      </c>
      <c r="D38" s="65">
        <f>VLOOKUP($A38,'Return Data'!$B$7:$R$1700,10,0)</f>
        <v>18.1495</v>
      </c>
      <c r="E38" s="66">
        <f t="shared" si="0"/>
        <v>30</v>
      </c>
      <c r="F38" s="65">
        <f>VLOOKUP($A38,'Return Data'!$B$7:$R$1700,11,0)</f>
        <v>2.6067999999999998</v>
      </c>
      <c r="G38" s="66">
        <f t="shared" si="1"/>
        <v>10</v>
      </c>
      <c r="H38" s="65">
        <f>VLOOKUP($A38,'Return Data'!$B$7:$R$1700,12,0)</f>
        <v>-2.1004</v>
      </c>
      <c r="I38" s="66">
        <f t="shared" si="2"/>
        <v>15</v>
      </c>
      <c r="J38" s="65">
        <f>VLOOKUP($A38,'Return Data'!$B$7:$R$1700,13,0)</f>
        <v>9.2896999999999998</v>
      </c>
      <c r="K38" s="66">
        <f t="shared" si="3"/>
        <v>11</v>
      </c>
      <c r="L38" s="65"/>
      <c r="M38" s="66"/>
      <c r="N38" s="65"/>
      <c r="O38" s="66"/>
      <c r="P38" s="65"/>
      <c r="Q38" s="66"/>
      <c r="R38" s="65">
        <f>VLOOKUP($A38,'Return Data'!$B$7:$R$1700,16,0)</f>
        <v>5.0942999999999996</v>
      </c>
      <c r="S38" s="67">
        <f t="shared" si="5"/>
        <v>30</v>
      </c>
    </row>
    <row r="39" spans="1:19" x14ac:dyDescent="0.3">
      <c r="A39" s="63" t="s">
        <v>1366</v>
      </c>
      <c r="B39" s="64">
        <f>VLOOKUP($A39,'Return Data'!$B$7:$R$1700,3,0)</f>
        <v>44071</v>
      </c>
      <c r="C39" s="65">
        <f>VLOOKUP($A39,'Return Data'!$B$7:$R$1700,4,0)</f>
        <v>103.18</v>
      </c>
      <c r="D39" s="65">
        <f>VLOOKUP($A39,'Return Data'!$B$7:$R$1700,10,0)</f>
        <v>18.475100000000001</v>
      </c>
      <c r="E39" s="66">
        <f t="shared" si="0"/>
        <v>29</v>
      </c>
      <c r="F39" s="65">
        <f>VLOOKUP($A39,'Return Data'!$B$7:$R$1700,11,0)</f>
        <v>-2.4026000000000001</v>
      </c>
      <c r="G39" s="66">
        <f t="shared" si="1"/>
        <v>28</v>
      </c>
      <c r="H39" s="65">
        <f>VLOOKUP($A39,'Return Data'!$B$7:$R$1700,12,0)</f>
        <v>-8.0556000000000001</v>
      </c>
      <c r="I39" s="66">
        <f t="shared" si="2"/>
        <v>31</v>
      </c>
      <c r="J39" s="65">
        <f>VLOOKUP($A39,'Return Data'!$B$7:$R$1700,13,0)</f>
        <v>0.13589999999999999</v>
      </c>
      <c r="K39" s="66">
        <f t="shared" si="3"/>
        <v>30</v>
      </c>
      <c r="L39" s="65">
        <f>VLOOKUP($A39,'Return Data'!$B$7:$R$1700,17,0)</f>
        <v>-6.8475999999999999</v>
      </c>
      <c r="M39" s="66">
        <f t="shared" si="4"/>
        <v>29</v>
      </c>
      <c r="N39" s="65">
        <f>VLOOKUP($A39,'Return Data'!$B$7:$R$1700,14,0)</f>
        <v>-2.3184999999999998</v>
      </c>
      <c r="O39" s="66">
        <f t="shared" si="6"/>
        <v>28</v>
      </c>
      <c r="P39" s="65">
        <f>VLOOKUP($A39,'Return Data'!$B$7:$R$1700,15,0)</f>
        <v>2.7907999999999999</v>
      </c>
      <c r="Q39" s="66">
        <f t="shared" si="7"/>
        <v>27</v>
      </c>
      <c r="R39" s="65">
        <f>VLOOKUP($A39,'Return Data'!$B$7:$R$1700,16,0)</f>
        <v>9.1714000000000002</v>
      </c>
      <c r="S39" s="67">
        <f t="shared" si="5"/>
        <v>23</v>
      </c>
    </row>
    <row r="40" spans="1:19" x14ac:dyDescent="0.3">
      <c r="A40" s="63" t="s">
        <v>1368</v>
      </c>
      <c r="B40" s="64">
        <f>VLOOKUP($A40,'Return Data'!$B$7:$R$1700,3,0)</f>
        <v>44071</v>
      </c>
      <c r="C40" s="65">
        <f>VLOOKUP($A40,'Return Data'!$B$7:$R$1700,4,0)</f>
        <v>21.18</v>
      </c>
      <c r="D40" s="65">
        <f>VLOOKUP($A40,'Return Data'!$B$7:$R$1700,10,0)</f>
        <v>23.932099999999998</v>
      </c>
      <c r="E40" s="66">
        <f t="shared" si="0"/>
        <v>7</v>
      </c>
      <c r="F40" s="65">
        <f>VLOOKUP($A40,'Return Data'!$B$7:$R$1700,11,0)</f>
        <v>5.7942</v>
      </c>
      <c r="G40" s="66">
        <f t="shared" si="1"/>
        <v>4</v>
      </c>
      <c r="H40" s="65">
        <f>VLOOKUP($A40,'Return Data'!$B$7:$R$1700,12,0)</f>
        <v>2.3683000000000001</v>
      </c>
      <c r="I40" s="66">
        <f t="shared" si="2"/>
        <v>6</v>
      </c>
      <c r="J40" s="65">
        <f>VLOOKUP($A40,'Return Data'!$B$7:$R$1700,13,0)</f>
        <v>13.201499999999999</v>
      </c>
      <c r="K40" s="66">
        <f t="shared" si="3"/>
        <v>7</v>
      </c>
      <c r="L40" s="65">
        <f>VLOOKUP($A40,'Return Data'!$B$7:$R$1700,17,0)</f>
        <v>2.6223000000000001</v>
      </c>
      <c r="M40" s="66">
        <f t="shared" si="4"/>
        <v>7</v>
      </c>
      <c r="N40" s="65">
        <f>VLOOKUP($A40,'Return Data'!$B$7:$R$1700,14,0)</f>
        <v>5.7436999999999996</v>
      </c>
      <c r="O40" s="66">
        <f t="shared" si="6"/>
        <v>6</v>
      </c>
      <c r="P40" s="65">
        <f>VLOOKUP($A40,'Return Data'!$B$7:$R$1700,15,0)</f>
        <v>6.8525999999999998</v>
      </c>
      <c r="Q40" s="66">
        <f t="shared" si="7"/>
        <v>14</v>
      </c>
      <c r="R40" s="65">
        <f>VLOOKUP($A40,'Return Data'!$B$7:$R$1700,16,0)</f>
        <v>8.4756</v>
      </c>
      <c r="S40" s="67">
        <f t="shared" si="5"/>
        <v>24</v>
      </c>
    </row>
    <row r="41" spans="1:19" x14ac:dyDescent="0.3">
      <c r="A41" s="63" t="s">
        <v>1370</v>
      </c>
      <c r="B41" s="64">
        <f>VLOOKUP($A41,'Return Data'!$B$7:$R$1700,3,0)</f>
        <v>44071</v>
      </c>
      <c r="C41" s="65">
        <f>VLOOKUP($A41,'Return Data'!$B$7:$R$1700,4,0)</f>
        <v>252.76717600235699</v>
      </c>
      <c r="D41" s="65">
        <f>VLOOKUP($A41,'Return Data'!$B$7:$R$1700,10,0)</f>
        <v>25.3202</v>
      </c>
      <c r="E41" s="66">
        <f t="shared" si="0"/>
        <v>5</v>
      </c>
      <c r="F41" s="65">
        <f>VLOOKUP($A41,'Return Data'!$B$7:$R$1700,11,0)</f>
        <v>3.3062999999999998</v>
      </c>
      <c r="G41" s="66">
        <f t="shared" si="1"/>
        <v>8</v>
      </c>
      <c r="H41" s="65">
        <f>VLOOKUP($A41,'Return Data'!$B$7:$R$1700,12,0)</f>
        <v>5.1658999999999997</v>
      </c>
      <c r="I41" s="66">
        <f t="shared" si="2"/>
        <v>4</v>
      </c>
      <c r="J41" s="65">
        <f>VLOOKUP($A41,'Return Data'!$B$7:$R$1700,13,0)</f>
        <v>17.891300000000001</v>
      </c>
      <c r="K41" s="66">
        <f t="shared" si="3"/>
        <v>4</v>
      </c>
      <c r="L41" s="65">
        <f>VLOOKUP($A41,'Return Data'!$B$7:$R$1700,17,0)</f>
        <v>1.8130999999999999</v>
      </c>
      <c r="M41" s="66">
        <f t="shared" si="4"/>
        <v>8</v>
      </c>
      <c r="N41" s="65">
        <f>VLOOKUP($A41,'Return Data'!$B$7:$R$1700,14,0)</f>
        <v>8.8176000000000005</v>
      </c>
      <c r="O41" s="66">
        <f t="shared" si="6"/>
        <v>3</v>
      </c>
      <c r="P41" s="65">
        <f>VLOOKUP($A41,'Return Data'!$B$7:$R$1700,15,0)</f>
        <v>9.1610999999999994</v>
      </c>
      <c r="Q41" s="66">
        <f t="shared" si="7"/>
        <v>5</v>
      </c>
      <c r="R41" s="65">
        <f>VLOOKUP($A41,'Return Data'!$B$7:$R$1700,16,0)</f>
        <v>12.090400000000001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22.127002941176471</v>
      </c>
      <c r="E43" s="74"/>
      <c r="F43" s="75">
        <f>AVERAGE(F8:F41)</f>
        <v>1.7683294117647059</v>
      </c>
      <c r="G43" s="74"/>
      <c r="H43" s="75">
        <f>AVERAGE(H8:H41)</f>
        <v>-1.602632352941177</v>
      </c>
      <c r="I43" s="74"/>
      <c r="J43" s="75">
        <f>AVERAGE(J8:J41)</f>
        <v>8.1926787878787888</v>
      </c>
      <c r="K43" s="74"/>
      <c r="L43" s="75">
        <f>AVERAGE(L8:L41)</f>
        <v>-0.22112068965517229</v>
      </c>
      <c r="M43" s="74"/>
      <c r="N43" s="75">
        <f>AVERAGE(N8:N41)</f>
        <v>3.6663178571428574</v>
      </c>
      <c r="O43" s="74"/>
      <c r="P43" s="75">
        <f>AVERAGE(P8:P41)</f>
        <v>7.4483444444444435</v>
      </c>
      <c r="Q43" s="74"/>
      <c r="R43" s="75">
        <f>AVERAGE(R8:R41)</f>
        <v>11.628508823529412</v>
      </c>
      <c r="S43" s="76"/>
    </row>
    <row r="44" spans="1:19" x14ac:dyDescent="0.3">
      <c r="A44" s="73" t="s">
        <v>28</v>
      </c>
      <c r="B44" s="74"/>
      <c r="C44" s="74"/>
      <c r="D44" s="75">
        <f>MIN(D8:D41)</f>
        <v>12.8413</v>
      </c>
      <c r="E44" s="74"/>
      <c r="F44" s="75">
        <f>MIN(F8:F41)</f>
        <v>-7.5709999999999997</v>
      </c>
      <c r="G44" s="74"/>
      <c r="H44" s="75">
        <f>MIN(H8:H41)</f>
        <v>-13.4854</v>
      </c>
      <c r="I44" s="74"/>
      <c r="J44" s="75">
        <f>MIN(J8:J41)</f>
        <v>-2.8574999999999999</v>
      </c>
      <c r="K44" s="74"/>
      <c r="L44" s="75">
        <f>MIN(L8:L41)</f>
        <v>-6.8475999999999999</v>
      </c>
      <c r="M44" s="74"/>
      <c r="N44" s="75">
        <f>MIN(N8:N41)</f>
        <v>-2.3184999999999998</v>
      </c>
      <c r="O44" s="74"/>
      <c r="P44" s="75">
        <f>MIN(P8:P41)</f>
        <v>2.7907999999999999</v>
      </c>
      <c r="Q44" s="74"/>
      <c r="R44" s="75">
        <f>MIN(R8:R41)</f>
        <v>-1.6515</v>
      </c>
      <c r="S44" s="76"/>
    </row>
    <row r="45" spans="1:19" ht="15" thickBot="1" x14ac:dyDescent="0.35">
      <c r="A45" s="77" t="s">
        <v>29</v>
      </c>
      <c r="B45" s="78"/>
      <c r="C45" s="78"/>
      <c r="D45" s="79">
        <f>MAX(D8:D41)</f>
        <v>35.511699999999998</v>
      </c>
      <c r="E45" s="78"/>
      <c r="F45" s="79">
        <f>MAX(F8:F41)</f>
        <v>27.175699999999999</v>
      </c>
      <c r="G45" s="78"/>
      <c r="H45" s="79">
        <f>MAX(H8:H41)</f>
        <v>18.514900000000001</v>
      </c>
      <c r="I45" s="78"/>
      <c r="J45" s="79">
        <f>MAX(J8:J41)</f>
        <v>30.343399999999999</v>
      </c>
      <c r="K45" s="78"/>
      <c r="L45" s="79">
        <f>MAX(L8:L41)</f>
        <v>10.870100000000001</v>
      </c>
      <c r="M45" s="78"/>
      <c r="N45" s="79">
        <f>MAX(N8:N41)</f>
        <v>14.098800000000001</v>
      </c>
      <c r="O45" s="78"/>
      <c r="P45" s="79">
        <f>MAX(P8:P41)</f>
        <v>13.9659</v>
      </c>
      <c r="Q45" s="78"/>
      <c r="R45" s="79">
        <f>MAX(R8:R41)</f>
        <v>21.572299999999998</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44071</v>
      </c>
      <c r="C8" s="65">
        <f>VLOOKUP($A8,'Return Data'!$B$7:$R$1700,4,0)</f>
        <v>209.21724595545999</v>
      </c>
      <c r="D8" s="65">
        <f>VLOOKUP($A8,'Return Data'!$B$7:$R$1700,10,0)</f>
        <v>24.828199999999999</v>
      </c>
      <c r="E8" s="66">
        <f t="shared" ref="E8:E34" si="0">RANK(D8,D$8:D$34,0)</f>
        <v>12</v>
      </c>
      <c r="F8" s="65">
        <f>VLOOKUP($A8,'Return Data'!$B$7:$R$1700,11,0)</f>
        <v>-1.8625</v>
      </c>
      <c r="G8" s="66">
        <f t="shared" ref="G8:G23" si="1">RANK(F8,F$8:F$34,0)</f>
        <v>23</v>
      </c>
      <c r="H8" s="65">
        <f>VLOOKUP($A8,'Return Data'!$B$7:$R$1700,12,0)</f>
        <v>-2.9578000000000002</v>
      </c>
      <c r="I8" s="66">
        <f t="shared" ref="I8:I23" si="2">RANK(H8,H$8:H$34,0)</f>
        <v>19</v>
      </c>
      <c r="J8" s="65">
        <f>VLOOKUP($A8,'Return Data'!$B$7:$R$1700,13,0)</f>
        <v>10.473800000000001</v>
      </c>
      <c r="K8" s="66">
        <f t="shared" ref="K8:K23" si="3">RANK(J8,J$8:J$34,0)</f>
        <v>12</v>
      </c>
      <c r="L8" s="65">
        <f>VLOOKUP($A8,'Return Data'!$B$7:$R$1700,17,0)</f>
        <v>-3.7204999999999999</v>
      </c>
      <c r="M8" s="66">
        <f>RANK(L8,L$8:L$34,0)</f>
        <v>21</v>
      </c>
      <c r="N8" s="65">
        <f>VLOOKUP($A8,'Return Data'!$B$7:$R$1700,14,0)</f>
        <v>-0.1077</v>
      </c>
      <c r="O8" s="66">
        <f>RANK(N8,N$8:N$34,0)</f>
        <v>21</v>
      </c>
      <c r="P8" s="65">
        <f>VLOOKUP($A8,'Return Data'!$B$7:$R$1700,15,0)</f>
        <v>7.8700999999999999</v>
      </c>
      <c r="Q8" s="66">
        <f>RANK(P8,P$8:P$34,0)</f>
        <v>15</v>
      </c>
      <c r="R8" s="65">
        <f>VLOOKUP($A8,'Return Data'!$B$7:$R$1700,16,0)</f>
        <v>13.5839</v>
      </c>
      <c r="S8" s="67">
        <f t="shared" ref="S8:S34" si="4">RANK(R8,R$8:R$34,0)</f>
        <v>10</v>
      </c>
    </row>
    <row r="9" spans="1:20" x14ac:dyDescent="0.3">
      <c r="A9" s="63" t="s">
        <v>921</v>
      </c>
      <c r="B9" s="64">
        <f>VLOOKUP($A9,'Return Data'!$B$7:$R$1700,3,0)</f>
        <v>44071</v>
      </c>
      <c r="C9" s="65">
        <f>VLOOKUP($A9,'Return Data'!$B$7:$R$1700,4,0)</f>
        <v>13.16</v>
      </c>
      <c r="D9" s="65">
        <f>VLOOKUP($A9,'Return Data'!$B$7:$R$1700,10,0)</f>
        <v>23.800599999999999</v>
      </c>
      <c r="E9" s="66">
        <f t="shared" si="0"/>
        <v>16</v>
      </c>
      <c r="F9" s="65">
        <f>VLOOKUP($A9,'Return Data'!$B$7:$R$1700,11,0)</f>
        <v>8.7603000000000009</v>
      </c>
      <c r="G9" s="66">
        <f t="shared" si="1"/>
        <v>2</v>
      </c>
      <c r="H9" s="65">
        <f>VLOOKUP($A9,'Return Data'!$B$7:$R$1700,12,0)</f>
        <v>9.0306999999999995</v>
      </c>
      <c r="I9" s="66">
        <f t="shared" si="2"/>
        <v>1</v>
      </c>
      <c r="J9" s="65">
        <f>VLOOKUP($A9,'Return Data'!$B$7:$R$1700,13,0)</f>
        <v>20.6233</v>
      </c>
      <c r="K9" s="66">
        <f t="shared" si="3"/>
        <v>1</v>
      </c>
      <c r="L9" s="65"/>
      <c r="M9" s="66"/>
      <c r="N9" s="65"/>
      <c r="O9" s="66"/>
      <c r="P9" s="65"/>
      <c r="Q9" s="66"/>
      <c r="R9" s="65">
        <f>VLOOKUP($A9,'Return Data'!$B$7:$R$1700,16,0)</f>
        <v>15.982100000000001</v>
      </c>
      <c r="S9" s="67">
        <f t="shared" si="4"/>
        <v>4</v>
      </c>
    </row>
    <row r="10" spans="1:20" x14ac:dyDescent="0.3">
      <c r="A10" s="63" t="s">
        <v>923</v>
      </c>
      <c r="B10" s="64">
        <f>VLOOKUP($A10,'Return Data'!$B$7:$R$1700,3,0)</f>
        <v>44071</v>
      </c>
      <c r="C10" s="65">
        <f>VLOOKUP($A10,'Return Data'!$B$7:$R$1700,4,0)</f>
        <v>38.75</v>
      </c>
      <c r="D10" s="65">
        <f>VLOOKUP($A10,'Return Data'!$B$7:$R$1700,10,0)</f>
        <v>22.008800000000001</v>
      </c>
      <c r="E10" s="66">
        <f t="shared" si="0"/>
        <v>21</v>
      </c>
      <c r="F10" s="65">
        <f>VLOOKUP($A10,'Return Data'!$B$7:$R$1700,11,0)</f>
        <v>0.8327</v>
      </c>
      <c r="G10" s="66">
        <f t="shared" si="1"/>
        <v>15</v>
      </c>
      <c r="H10" s="65">
        <f>VLOOKUP($A10,'Return Data'!$B$7:$R$1700,12,0)</f>
        <v>0.99039999999999995</v>
      </c>
      <c r="I10" s="66">
        <f t="shared" si="2"/>
        <v>8</v>
      </c>
      <c r="J10" s="65">
        <f>VLOOKUP($A10,'Return Data'!$B$7:$R$1700,13,0)</f>
        <v>12.7437</v>
      </c>
      <c r="K10" s="66">
        <f t="shared" si="3"/>
        <v>6</v>
      </c>
      <c r="L10" s="65">
        <f>VLOOKUP($A10,'Return Data'!$B$7:$R$1700,17,0)</f>
        <v>-2.9205999999999999</v>
      </c>
      <c r="M10" s="66">
        <f t="shared" ref="M10:M16" si="5">RANK(L10,L$8:L$34,0)</f>
        <v>19</v>
      </c>
      <c r="N10" s="65">
        <f>VLOOKUP($A10,'Return Data'!$B$7:$R$1700,14,0)</f>
        <v>2.6625000000000001</v>
      </c>
      <c r="O10" s="66">
        <f t="shared" ref="O10:O16" si="6">RANK(N10,N$8:N$34,0)</f>
        <v>16</v>
      </c>
      <c r="P10" s="65">
        <f>VLOOKUP($A10,'Return Data'!$B$7:$R$1700,15,0)</f>
        <v>6.8520000000000003</v>
      </c>
      <c r="Q10" s="66">
        <f>RANK(P10,P$8:P$34,0)</f>
        <v>17</v>
      </c>
      <c r="R10" s="65">
        <f>VLOOKUP($A10,'Return Data'!$B$7:$R$1700,16,0)</f>
        <v>10.1797</v>
      </c>
      <c r="S10" s="67">
        <f t="shared" si="4"/>
        <v>19</v>
      </c>
    </row>
    <row r="11" spans="1:20" x14ac:dyDescent="0.3">
      <c r="A11" s="63" t="s">
        <v>925</v>
      </c>
      <c r="B11" s="64">
        <f>VLOOKUP($A11,'Return Data'!$B$7:$R$1700,3,0)</f>
        <v>44071</v>
      </c>
      <c r="C11" s="65">
        <f>VLOOKUP($A11,'Return Data'!$B$7:$R$1700,4,0)</f>
        <v>110.84</v>
      </c>
      <c r="D11" s="65">
        <f>VLOOKUP($A11,'Return Data'!$B$7:$R$1700,10,0)</f>
        <v>25.7117</v>
      </c>
      <c r="E11" s="66">
        <f t="shared" si="0"/>
        <v>7</v>
      </c>
      <c r="F11" s="65">
        <f>VLOOKUP($A11,'Return Data'!$B$7:$R$1700,11,0)</f>
        <v>3.6082000000000001</v>
      </c>
      <c r="G11" s="66">
        <f t="shared" si="1"/>
        <v>8</v>
      </c>
      <c r="H11" s="65">
        <f>VLOOKUP($A11,'Return Data'!$B$7:$R$1700,12,0)</f>
        <v>7.5594000000000001</v>
      </c>
      <c r="I11" s="66">
        <f t="shared" si="2"/>
        <v>2</v>
      </c>
      <c r="J11" s="65">
        <f>VLOOKUP($A11,'Return Data'!$B$7:$R$1700,13,0)</f>
        <v>19.904800000000002</v>
      </c>
      <c r="K11" s="66">
        <f t="shared" si="3"/>
        <v>2</v>
      </c>
      <c r="L11" s="65">
        <f>VLOOKUP($A11,'Return Data'!$B$7:$R$1700,17,0)</f>
        <v>2.6808999999999998</v>
      </c>
      <c r="M11" s="66">
        <f t="shared" si="5"/>
        <v>5</v>
      </c>
      <c r="N11" s="65">
        <f>VLOOKUP($A11,'Return Data'!$B$7:$R$1700,14,0)</f>
        <v>7.0125000000000002</v>
      </c>
      <c r="O11" s="66">
        <f t="shared" si="6"/>
        <v>4</v>
      </c>
      <c r="P11" s="65">
        <f>VLOOKUP($A11,'Return Data'!$B$7:$R$1700,15,0)</f>
        <v>12.7943</v>
      </c>
      <c r="Q11" s="66">
        <f>RANK(P11,P$8:P$34,0)</f>
        <v>2</v>
      </c>
      <c r="R11" s="65">
        <f>VLOOKUP($A11,'Return Data'!$B$7:$R$1700,16,0)</f>
        <v>19.826899999999998</v>
      </c>
      <c r="S11" s="67">
        <f t="shared" si="4"/>
        <v>2</v>
      </c>
    </row>
    <row r="12" spans="1:20" x14ac:dyDescent="0.3">
      <c r="A12" s="63" t="s">
        <v>927</v>
      </c>
      <c r="B12" s="64">
        <f>VLOOKUP($A12,'Return Data'!$B$7:$R$1700,3,0)</f>
        <v>44071</v>
      </c>
      <c r="C12" s="65">
        <f>VLOOKUP($A12,'Return Data'!$B$7:$R$1700,4,0)</f>
        <v>245.68199999999999</v>
      </c>
      <c r="D12" s="65">
        <f>VLOOKUP($A12,'Return Data'!$B$7:$R$1700,10,0)</f>
        <v>24.404800000000002</v>
      </c>
      <c r="E12" s="66">
        <f t="shared" si="0"/>
        <v>14</v>
      </c>
      <c r="F12" s="65">
        <f>VLOOKUP($A12,'Return Data'!$B$7:$R$1700,11,0)</f>
        <v>2.1025</v>
      </c>
      <c r="G12" s="66">
        <f t="shared" si="1"/>
        <v>13</v>
      </c>
      <c r="H12" s="65">
        <f>VLOOKUP($A12,'Return Data'!$B$7:$R$1700,12,0)</f>
        <v>-0.82469999999999999</v>
      </c>
      <c r="I12" s="66">
        <f t="shared" si="2"/>
        <v>11</v>
      </c>
      <c r="J12" s="65">
        <f>VLOOKUP($A12,'Return Data'!$B$7:$R$1700,13,0)</f>
        <v>10.793799999999999</v>
      </c>
      <c r="K12" s="66">
        <f t="shared" si="3"/>
        <v>11</v>
      </c>
      <c r="L12" s="65">
        <f>VLOOKUP($A12,'Return Data'!$B$7:$R$1700,17,0)</f>
        <v>1.8132999999999999</v>
      </c>
      <c r="M12" s="66">
        <f t="shared" si="5"/>
        <v>7</v>
      </c>
      <c r="N12" s="65">
        <f>VLOOKUP($A12,'Return Data'!$B$7:$R$1700,14,0)</f>
        <v>4.5209000000000001</v>
      </c>
      <c r="O12" s="66">
        <f t="shared" si="6"/>
        <v>12</v>
      </c>
      <c r="P12" s="65">
        <f>VLOOKUP($A12,'Return Data'!$B$7:$R$1700,15,0)</f>
        <v>10.446199999999999</v>
      </c>
      <c r="Q12" s="66">
        <f>RANK(P12,P$8:P$34,0)</f>
        <v>8</v>
      </c>
      <c r="R12" s="65">
        <f>VLOOKUP($A12,'Return Data'!$B$7:$R$1700,16,0)</f>
        <v>13.906599999999999</v>
      </c>
      <c r="S12" s="67">
        <f t="shared" si="4"/>
        <v>8</v>
      </c>
    </row>
    <row r="13" spans="1:20" x14ac:dyDescent="0.3">
      <c r="A13" s="63" t="s">
        <v>929</v>
      </c>
      <c r="B13" s="64">
        <f>VLOOKUP($A13,'Return Data'!$B$7:$R$1700,3,0)</f>
        <v>44071</v>
      </c>
      <c r="C13" s="65">
        <f>VLOOKUP($A13,'Return Data'!$B$7:$R$1700,4,0)</f>
        <v>35.92</v>
      </c>
      <c r="D13" s="65">
        <f>VLOOKUP($A13,'Return Data'!$B$7:$R$1700,10,0)</f>
        <v>22.9085</v>
      </c>
      <c r="E13" s="66">
        <f t="shared" si="0"/>
        <v>18</v>
      </c>
      <c r="F13" s="65">
        <f>VLOOKUP($A13,'Return Data'!$B$7:$R$1700,11,0)</f>
        <v>2.4033000000000002</v>
      </c>
      <c r="G13" s="66">
        <f t="shared" si="1"/>
        <v>11</v>
      </c>
      <c r="H13" s="65">
        <f>VLOOKUP($A13,'Return Data'!$B$7:$R$1700,12,0)</f>
        <v>1.4602999999999999</v>
      </c>
      <c r="I13" s="66">
        <f t="shared" si="2"/>
        <v>6</v>
      </c>
      <c r="J13" s="65">
        <f>VLOOKUP($A13,'Return Data'!$B$7:$R$1700,13,0)</f>
        <v>12.0085</v>
      </c>
      <c r="K13" s="66">
        <f t="shared" si="3"/>
        <v>8</v>
      </c>
      <c r="L13" s="65">
        <f>VLOOKUP($A13,'Return Data'!$B$7:$R$1700,17,0)</f>
        <v>2.1067999999999998</v>
      </c>
      <c r="M13" s="66">
        <f t="shared" si="5"/>
        <v>6</v>
      </c>
      <c r="N13" s="65">
        <f>VLOOKUP($A13,'Return Data'!$B$7:$R$1700,14,0)</f>
        <v>7.1571999999999996</v>
      </c>
      <c r="O13" s="66">
        <f t="shared" si="6"/>
        <v>2</v>
      </c>
      <c r="P13" s="65">
        <f>VLOOKUP($A13,'Return Data'!$B$7:$R$1700,15,0)</f>
        <v>9.2713000000000001</v>
      </c>
      <c r="Q13" s="66">
        <f>RANK(P13,P$8:P$34,0)</f>
        <v>12</v>
      </c>
      <c r="R13" s="65">
        <f>VLOOKUP($A13,'Return Data'!$B$7:$R$1700,16,0)</f>
        <v>12.7865</v>
      </c>
      <c r="S13" s="67">
        <f t="shared" si="4"/>
        <v>12</v>
      </c>
    </row>
    <row r="14" spans="1:20" x14ac:dyDescent="0.3">
      <c r="A14" s="63" t="s">
        <v>931</v>
      </c>
      <c r="B14" s="64">
        <f>VLOOKUP($A14,'Return Data'!$B$7:$R$1700,3,0)</f>
        <v>44071</v>
      </c>
      <c r="C14" s="65">
        <f>VLOOKUP($A14,'Return Data'!$B$7:$R$1700,4,0)</f>
        <v>16.037400000000002</v>
      </c>
      <c r="D14" s="65">
        <f>VLOOKUP($A14,'Return Data'!$B$7:$R$1700,10,0)</f>
        <v>21.6097</v>
      </c>
      <c r="E14" s="66">
        <f t="shared" si="0"/>
        <v>22</v>
      </c>
      <c r="F14" s="65">
        <f>VLOOKUP($A14,'Return Data'!$B$7:$R$1700,11,0)</f>
        <v>-4.0750999999999999</v>
      </c>
      <c r="G14" s="66">
        <f t="shared" si="1"/>
        <v>25</v>
      </c>
      <c r="H14" s="65">
        <f>VLOOKUP($A14,'Return Data'!$B$7:$R$1700,12,0)</f>
        <v>-5.2935999999999996</v>
      </c>
      <c r="I14" s="66">
        <f t="shared" si="2"/>
        <v>22</v>
      </c>
      <c r="J14" s="65">
        <f>VLOOKUP($A14,'Return Data'!$B$7:$R$1700,13,0)</f>
        <v>3.4504000000000001</v>
      </c>
      <c r="K14" s="66">
        <f t="shared" si="3"/>
        <v>23</v>
      </c>
      <c r="L14" s="65">
        <f>VLOOKUP($A14,'Return Data'!$B$7:$R$1700,17,0)</f>
        <v>7.9200000000000007E-2</v>
      </c>
      <c r="M14" s="66">
        <f t="shared" si="5"/>
        <v>12</v>
      </c>
      <c r="N14" s="65">
        <f>VLOOKUP($A14,'Return Data'!$B$7:$R$1700,14,0)</f>
        <v>3.4382000000000001</v>
      </c>
      <c r="O14" s="66">
        <f t="shared" si="6"/>
        <v>13</v>
      </c>
      <c r="P14" s="65"/>
      <c r="Q14" s="66"/>
      <c r="R14" s="65">
        <f>VLOOKUP($A14,'Return Data'!$B$7:$R$1700,16,0)</f>
        <v>10.5045</v>
      </c>
      <c r="S14" s="67">
        <f t="shared" si="4"/>
        <v>17</v>
      </c>
    </row>
    <row r="15" spans="1:20" x14ac:dyDescent="0.3">
      <c r="A15" s="63" t="s">
        <v>934</v>
      </c>
      <c r="B15" s="64">
        <f>VLOOKUP($A15,'Return Data'!$B$7:$R$1700,3,0)</f>
        <v>44071</v>
      </c>
      <c r="C15" s="65">
        <f>VLOOKUP($A15,'Return Data'!$B$7:$R$1700,4,0)</f>
        <v>79.174599999999998</v>
      </c>
      <c r="D15" s="65">
        <f>VLOOKUP($A15,'Return Data'!$B$7:$R$1700,10,0)</f>
        <v>28.566099999999999</v>
      </c>
      <c r="E15" s="66">
        <f t="shared" si="0"/>
        <v>2</v>
      </c>
      <c r="F15" s="65">
        <f>VLOOKUP($A15,'Return Data'!$B$7:$R$1700,11,0)</f>
        <v>0.32529999999999998</v>
      </c>
      <c r="G15" s="66">
        <f t="shared" si="1"/>
        <v>17</v>
      </c>
      <c r="H15" s="65">
        <f>VLOOKUP($A15,'Return Data'!$B$7:$R$1700,12,0)</f>
        <v>-5.5549999999999997</v>
      </c>
      <c r="I15" s="66">
        <f t="shared" si="2"/>
        <v>23</v>
      </c>
      <c r="J15" s="65">
        <f>VLOOKUP($A15,'Return Data'!$B$7:$R$1700,13,0)</f>
        <v>2.2339000000000002</v>
      </c>
      <c r="K15" s="66">
        <f t="shared" si="3"/>
        <v>24</v>
      </c>
      <c r="L15" s="65">
        <f>VLOOKUP($A15,'Return Data'!$B$7:$R$1700,17,0)</f>
        <v>-4.9424999999999999</v>
      </c>
      <c r="M15" s="66">
        <f t="shared" si="5"/>
        <v>22</v>
      </c>
      <c r="N15" s="65">
        <f>VLOOKUP($A15,'Return Data'!$B$7:$R$1700,14,0)</f>
        <v>0.46750000000000003</v>
      </c>
      <c r="O15" s="66">
        <f t="shared" si="6"/>
        <v>20</v>
      </c>
      <c r="P15" s="65">
        <f>VLOOKUP($A15,'Return Data'!$B$7:$R$1700,15,0)</f>
        <v>4.7912999999999997</v>
      </c>
      <c r="Q15" s="66">
        <f>RANK(P15,P$8:P$34,0)</f>
        <v>20</v>
      </c>
      <c r="R15" s="65">
        <f>VLOOKUP($A15,'Return Data'!$B$7:$R$1700,16,0)</f>
        <v>10.963200000000001</v>
      </c>
      <c r="S15" s="67">
        <f t="shared" si="4"/>
        <v>16</v>
      </c>
    </row>
    <row r="16" spans="1:20" x14ac:dyDescent="0.3">
      <c r="A16" s="63" t="s">
        <v>935</v>
      </c>
      <c r="B16" s="64">
        <f>VLOOKUP($A16,'Return Data'!$B$7:$R$1700,3,0)</f>
        <v>44071</v>
      </c>
      <c r="C16" s="65">
        <f>VLOOKUP($A16,'Return Data'!$B$7:$R$1700,4,0)</f>
        <v>114.57599999999999</v>
      </c>
      <c r="D16" s="65">
        <f>VLOOKUP($A16,'Return Data'!$B$7:$R$1700,10,0)</f>
        <v>28.884799999999998</v>
      </c>
      <c r="E16" s="66">
        <f t="shared" si="0"/>
        <v>1</v>
      </c>
      <c r="F16" s="65">
        <f>VLOOKUP($A16,'Return Data'!$B$7:$R$1700,11,0)</f>
        <v>5.3834</v>
      </c>
      <c r="G16" s="66">
        <f t="shared" si="1"/>
        <v>6</v>
      </c>
      <c r="H16" s="65">
        <f>VLOOKUP($A16,'Return Data'!$B$7:$R$1700,12,0)</f>
        <v>-3.0217000000000001</v>
      </c>
      <c r="I16" s="66">
        <f t="shared" si="2"/>
        <v>20</v>
      </c>
      <c r="J16" s="65">
        <f>VLOOKUP($A16,'Return Data'!$B$7:$R$1700,13,0)</f>
        <v>7.0444000000000004</v>
      </c>
      <c r="K16" s="66">
        <f t="shared" si="3"/>
        <v>21</v>
      </c>
      <c r="L16" s="65">
        <f>VLOOKUP($A16,'Return Data'!$B$7:$R$1700,17,0)</f>
        <v>-0.75739999999999996</v>
      </c>
      <c r="M16" s="66">
        <f t="shared" si="5"/>
        <v>14</v>
      </c>
      <c r="N16" s="65">
        <f>VLOOKUP($A16,'Return Data'!$B$7:$R$1700,14,0)</f>
        <v>2.5844999999999998</v>
      </c>
      <c r="O16" s="66">
        <f t="shared" si="6"/>
        <v>17</v>
      </c>
      <c r="P16" s="65">
        <f>VLOOKUP($A16,'Return Data'!$B$7:$R$1700,15,0)</f>
        <v>5.8037999999999998</v>
      </c>
      <c r="Q16" s="66">
        <f>RANK(P16,P$8:P$34,0)</f>
        <v>18</v>
      </c>
      <c r="R16" s="65">
        <f>VLOOKUP($A16,'Return Data'!$B$7:$R$1700,16,0)</f>
        <v>7.2706999999999997</v>
      </c>
      <c r="S16" s="67">
        <f t="shared" si="4"/>
        <v>23</v>
      </c>
    </row>
    <row r="17" spans="1:19" x14ac:dyDescent="0.3">
      <c r="A17" s="63" t="s">
        <v>937</v>
      </c>
      <c r="B17" s="64">
        <f>VLOOKUP($A17,'Return Data'!$B$7:$R$1700,3,0)</f>
        <v>44071</v>
      </c>
      <c r="C17" s="65">
        <f>VLOOKUP($A17,'Return Data'!$B$7:$R$1700,4,0)</f>
        <v>10.3283</v>
      </c>
      <c r="D17" s="65">
        <f>VLOOKUP($A17,'Return Data'!$B$7:$R$1700,10,0)</f>
        <v>22.073799999999999</v>
      </c>
      <c r="E17" s="66">
        <f t="shared" si="0"/>
        <v>20</v>
      </c>
      <c r="F17" s="65">
        <f>VLOOKUP($A17,'Return Data'!$B$7:$R$1700,11,0)</f>
        <v>-1.0812999999999999</v>
      </c>
      <c r="G17" s="66">
        <f t="shared" si="1"/>
        <v>20</v>
      </c>
      <c r="H17" s="65">
        <f>VLOOKUP($A17,'Return Data'!$B$7:$R$1700,12,0)</f>
        <v>-1.7101</v>
      </c>
      <c r="I17" s="66">
        <f t="shared" si="2"/>
        <v>15</v>
      </c>
      <c r="J17" s="65">
        <f>VLOOKUP($A17,'Return Data'!$B$7:$R$1700,13,0)</f>
        <v>8.4678000000000004</v>
      </c>
      <c r="K17" s="66">
        <f t="shared" si="3"/>
        <v>16</v>
      </c>
      <c r="L17" s="65"/>
      <c r="M17" s="66"/>
      <c r="N17" s="65"/>
      <c r="O17" s="66"/>
      <c r="P17" s="65"/>
      <c r="Q17" s="66"/>
      <c r="R17" s="65">
        <f>VLOOKUP($A17,'Return Data'!$B$7:$R$1700,16,0)</f>
        <v>2.2978000000000001</v>
      </c>
      <c r="S17" s="67">
        <f t="shared" si="4"/>
        <v>26</v>
      </c>
    </row>
    <row r="18" spans="1:19" x14ac:dyDescent="0.3">
      <c r="A18" s="63" t="s">
        <v>940</v>
      </c>
      <c r="B18" s="64">
        <f>VLOOKUP($A18,'Return Data'!$B$7:$R$1700,3,0)</f>
        <v>44071</v>
      </c>
      <c r="C18" s="65">
        <f>VLOOKUP($A18,'Return Data'!$B$7:$R$1700,4,0)</f>
        <v>346.68</v>
      </c>
      <c r="D18" s="65">
        <f>VLOOKUP($A18,'Return Data'!$B$7:$R$1700,10,0)</f>
        <v>24.875699999999998</v>
      </c>
      <c r="E18" s="66">
        <f t="shared" si="0"/>
        <v>10</v>
      </c>
      <c r="F18" s="65">
        <f>VLOOKUP($A18,'Return Data'!$B$7:$R$1700,11,0)</f>
        <v>3.1295000000000002</v>
      </c>
      <c r="G18" s="66">
        <f t="shared" si="1"/>
        <v>10</v>
      </c>
      <c r="H18" s="65">
        <f>VLOOKUP($A18,'Return Data'!$B$7:$R$1700,12,0)</f>
        <v>-2.1480000000000001</v>
      </c>
      <c r="I18" s="66">
        <f t="shared" si="2"/>
        <v>17</v>
      </c>
      <c r="J18" s="65">
        <f>VLOOKUP($A18,'Return Data'!$B$7:$R$1700,13,0)</f>
        <v>7.7850999999999999</v>
      </c>
      <c r="K18" s="66">
        <f t="shared" si="3"/>
        <v>19</v>
      </c>
      <c r="L18" s="65">
        <f>VLOOKUP($A18,'Return Data'!$B$7:$R$1700,17,0)</f>
        <v>0.2646</v>
      </c>
      <c r="M18" s="66">
        <f t="shared" ref="M18:M23" si="7">RANK(L18,L$8:L$34,0)</f>
        <v>11</v>
      </c>
      <c r="N18" s="65">
        <f>VLOOKUP($A18,'Return Data'!$B$7:$R$1700,14,0)</f>
        <v>2.6836000000000002</v>
      </c>
      <c r="O18" s="66">
        <f t="shared" ref="O18:O23" si="8">RANK(N18,N$8:N$34,0)</f>
        <v>15</v>
      </c>
      <c r="P18" s="65">
        <f>VLOOKUP($A18,'Return Data'!$B$7:$R$1700,15,0)</f>
        <v>8.7172000000000001</v>
      </c>
      <c r="Q18" s="66">
        <f t="shared" ref="Q18:Q23" si="9">RANK(P18,P$8:P$34,0)</f>
        <v>13</v>
      </c>
      <c r="R18" s="65">
        <f>VLOOKUP($A18,'Return Data'!$B$7:$R$1700,16,0)</f>
        <v>11.146100000000001</v>
      </c>
      <c r="S18" s="67">
        <f t="shared" si="4"/>
        <v>15</v>
      </c>
    </row>
    <row r="19" spans="1:19" x14ac:dyDescent="0.3">
      <c r="A19" s="63" t="s">
        <v>941</v>
      </c>
      <c r="B19" s="64">
        <f>VLOOKUP($A19,'Return Data'!$B$7:$R$1700,3,0)</f>
        <v>44071</v>
      </c>
      <c r="C19" s="65">
        <f>VLOOKUP($A19,'Return Data'!$B$7:$R$1700,4,0)</f>
        <v>48.96</v>
      </c>
      <c r="D19" s="65">
        <f>VLOOKUP($A19,'Return Data'!$B$7:$R$1700,10,0)</f>
        <v>27.3673</v>
      </c>
      <c r="E19" s="66">
        <f t="shared" si="0"/>
        <v>4</v>
      </c>
      <c r="F19" s="65">
        <f>VLOOKUP($A19,'Return Data'!$B$7:$R$1700,11,0)</f>
        <v>0.65790000000000004</v>
      </c>
      <c r="G19" s="66">
        <f t="shared" si="1"/>
        <v>16</v>
      </c>
      <c r="H19" s="65">
        <f>VLOOKUP($A19,'Return Data'!$B$7:$R$1700,12,0)</f>
        <v>-2.0996000000000001</v>
      </c>
      <c r="I19" s="66">
        <f t="shared" si="2"/>
        <v>16</v>
      </c>
      <c r="J19" s="65">
        <f>VLOOKUP($A19,'Return Data'!$B$7:$R$1700,13,0)</f>
        <v>9.1151999999999997</v>
      </c>
      <c r="K19" s="66">
        <f t="shared" si="3"/>
        <v>14</v>
      </c>
      <c r="L19" s="65">
        <f>VLOOKUP($A19,'Return Data'!$B$7:$R$1700,17,0)</f>
        <v>-1.6899</v>
      </c>
      <c r="M19" s="66">
        <f t="shared" si="7"/>
        <v>17</v>
      </c>
      <c r="N19" s="65">
        <f>VLOOKUP($A19,'Return Data'!$B$7:$R$1700,14,0)</f>
        <v>2.7187999999999999</v>
      </c>
      <c r="O19" s="66">
        <f t="shared" si="8"/>
        <v>14</v>
      </c>
      <c r="P19" s="65">
        <f>VLOOKUP($A19,'Return Data'!$B$7:$R$1700,15,0)</f>
        <v>9.7093000000000007</v>
      </c>
      <c r="Q19" s="66">
        <f t="shared" si="9"/>
        <v>10</v>
      </c>
      <c r="R19" s="65">
        <f>VLOOKUP($A19,'Return Data'!$B$7:$R$1700,16,0)</f>
        <v>10.488899999999999</v>
      </c>
      <c r="S19" s="67">
        <f t="shared" si="4"/>
        <v>18</v>
      </c>
    </row>
    <row r="20" spans="1:19" x14ac:dyDescent="0.3">
      <c r="A20" s="63" t="s">
        <v>944</v>
      </c>
      <c r="B20" s="64">
        <f>VLOOKUP($A20,'Return Data'!$B$7:$R$1700,3,0)</f>
        <v>44071</v>
      </c>
      <c r="C20" s="65">
        <f>VLOOKUP($A20,'Return Data'!$B$7:$R$1700,4,0)</f>
        <v>39.090000000000003</v>
      </c>
      <c r="D20" s="65">
        <f>VLOOKUP($A20,'Return Data'!$B$7:$R$1700,10,0)</f>
        <v>20.7227</v>
      </c>
      <c r="E20" s="66">
        <f t="shared" si="0"/>
        <v>25</v>
      </c>
      <c r="F20" s="65">
        <f>VLOOKUP($A20,'Return Data'!$B$7:$R$1700,11,0)</f>
        <v>-0.3569</v>
      </c>
      <c r="G20" s="66">
        <f t="shared" si="1"/>
        <v>19</v>
      </c>
      <c r="H20" s="65">
        <f>VLOOKUP($A20,'Return Data'!$B$7:$R$1700,12,0)</f>
        <v>-2.7854000000000001</v>
      </c>
      <c r="I20" s="66">
        <f t="shared" si="2"/>
        <v>18</v>
      </c>
      <c r="J20" s="65">
        <f>VLOOKUP($A20,'Return Data'!$B$7:$R$1700,13,0)</f>
        <v>7.9833999999999996</v>
      </c>
      <c r="K20" s="66">
        <f t="shared" si="3"/>
        <v>18</v>
      </c>
      <c r="L20" s="65">
        <f>VLOOKUP($A20,'Return Data'!$B$7:$R$1700,17,0)</f>
        <v>-0.1275</v>
      </c>
      <c r="M20" s="66">
        <f t="shared" si="7"/>
        <v>13</v>
      </c>
      <c r="N20" s="65">
        <f>VLOOKUP($A20,'Return Data'!$B$7:$R$1700,14,0)</f>
        <v>6.9477000000000002</v>
      </c>
      <c r="O20" s="66">
        <f t="shared" si="8"/>
        <v>5</v>
      </c>
      <c r="P20" s="65">
        <f>VLOOKUP($A20,'Return Data'!$B$7:$R$1700,15,0)</f>
        <v>10.541600000000001</v>
      </c>
      <c r="Q20" s="66">
        <f t="shared" si="9"/>
        <v>6</v>
      </c>
      <c r="R20" s="65">
        <f>VLOOKUP($A20,'Return Data'!$B$7:$R$1700,16,0)</f>
        <v>14.602600000000001</v>
      </c>
      <c r="S20" s="67">
        <f t="shared" si="4"/>
        <v>6</v>
      </c>
    </row>
    <row r="21" spans="1:19" x14ac:dyDescent="0.3">
      <c r="A21" s="63" t="s">
        <v>946</v>
      </c>
      <c r="B21" s="64">
        <f>VLOOKUP($A21,'Return Data'!$B$7:$R$1700,3,0)</f>
        <v>44071</v>
      </c>
      <c r="C21" s="65">
        <f>VLOOKUP($A21,'Return Data'!$B$7:$R$1700,4,0)</f>
        <v>137.75700000000001</v>
      </c>
      <c r="D21" s="65">
        <f>VLOOKUP($A21,'Return Data'!$B$7:$R$1700,10,0)</f>
        <v>21.1082</v>
      </c>
      <c r="E21" s="66">
        <f t="shared" si="0"/>
        <v>24</v>
      </c>
      <c r="F21" s="65">
        <f>VLOOKUP($A21,'Return Data'!$B$7:$R$1700,11,0)</f>
        <v>2.1200999999999999</v>
      </c>
      <c r="G21" s="66">
        <f t="shared" si="1"/>
        <v>12</v>
      </c>
      <c r="H21" s="65">
        <f>VLOOKUP($A21,'Return Data'!$B$7:$R$1700,12,0)</f>
        <v>1.1112</v>
      </c>
      <c r="I21" s="66">
        <f t="shared" si="2"/>
        <v>7</v>
      </c>
      <c r="J21" s="65">
        <f>VLOOKUP($A21,'Return Data'!$B$7:$R$1700,13,0)</f>
        <v>12.1005</v>
      </c>
      <c r="K21" s="66">
        <f t="shared" si="3"/>
        <v>7</v>
      </c>
      <c r="L21" s="65">
        <f>VLOOKUP($A21,'Return Data'!$B$7:$R$1700,17,0)</f>
        <v>3.9944999999999999</v>
      </c>
      <c r="M21" s="66">
        <f t="shared" si="7"/>
        <v>4</v>
      </c>
      <c r="N21" s="65">
        <f>VLOOKUP($A21,'Return Data'!$B$7:$R$1700,14,0)</f>
        <v>5.6132999999999997</v>
      </c>
      <c r="O21" s="66">
        <f t="shared" si="8"/>
        <v>8</v>
      </c>
      <c r="P21" s="65">
        <f>VLOOKUP($A21,'Return Data'!$B$7:$R$1700,15,0)</f>
        <v>10.473800000000001</v>
      </c>
      <c r="Q21" s="66">
        <f t="shared" si="9"/>
        <v>7</v>
      </c>
      <c r="R21" s="65">
        <f>VLOOKUP($A21,'Return Data'!$B$7:$R$1700,16,0)</f>
        <v>13.9216</v>
      </c>
      <c r="S21" s="67">
        <f t="shared" si="4"/>
        <v>7</v>
      </c>
    </row>
    <row r="22" spans="1:19" x14ac:dyDescent="0.3">
      <c r="A22" s="63" t="s">
        <v>947</v>
      </c>
      <c r="B22" s="64">
        <f>VLOOKUP($A22,'Return Data'!$B$7:$R$1700,3,0)</f>
        <v>44071</v>
      </c>
      <c r="C22" s="65">
        <f>VLOOKUP($A22,'Return Data'!$B$7:$R$1700,4,0)</f>
        <v>51.145000000000003</v>
      </c>
      <c r="D22" s="65">
        <f>VLOOKUP($A22,'Return Data'!$B$7:$R$1700,10,0)</f>
        <v>21.3779</v>
      </c>
      <c r="E22" s="66">
        <f t="shared" si="0"/>
        <v>23</v>
      </c>
      <c r="F22" s="65">
        <f>VLOOKUP($A22,'Return Data'!$B$7:$R$1700,11,0)</f>
        <v>1.7668999999999999</v>
      </c>
      <c r="G22" s="66">
        <f t="shared" si="1"/>
        <v>14</v>
      </c>
      <c r="H22" s="65">
        <f>VLOOKUP($A22,'Return Data'!$B$7:$R$1700,12,0)</f>
        <v>0.74660000000000004</v>
      </c>
      <c r="I22" s="66">
        <f t="shared" si="2"/>
        <v>9</v>
      </c>
      <c r="J22" s="65">
        <f>VLOOKUP($A22,'Return Data'!$B$7:$R$1700,13,0)</f>
        <v>11.755699999999999</v>
      </c>
      <c r="K22" s="66">
        <f t="shared" si="3"/>
        <v>9</v>
      </c>
      <c r="L22" s="65">
        <f>VLOOKUP($A22,'Return Data'!$B$7:$R$1700,17,0)</f>
        <v>-1.6631</v>
      </c>
      <c r="M22" s="66">
        <f t="shared" si="7"/>
        <v>16</v>
      </c>
      <c r="N22" s="65">
        <f>VLOOKUP($A22,'Return Data'!$B$7:$R$1700,14,0)</f>
        <v>2.2077</v>
      </c>
      <c r="O22" s="66">
        <f t="shared" si="8"/>
        <v>18</v>
      </c>
      <c r="P22" s="65">
        <f>VLOOKUP($A22,'Return Data'!$B$7:$R$1700,15,0)</f>
        <v>7.3292000000000002</v>
      </c>
      <c r="Q22" s="66">
        <f t="shared" si="9"/>
        <v>16</v>
      </c>
      <c r="R22" s="65">
        <f>VLOOKUP($A22,'Return Data'!$B$7:$R$1700,16,0)</f>
        <v>11.954000000000001</v>
      </c>
      <c r="S22" s="67">
        <f t="shared" si="4"/>
        <v>14</v>
      </c>
    </row>
    <row r="23" spans="1:19" x14ac:dyDescent="0.3">
      <c r="A23" s="63" t="s">
        <v>949</v>
      </c>
      <c r="B23" s="64">
        <f>VLOOKUP($A23,'Return Data'!$B$7:$R$1700,3,0)</f>
        <v>44071</v>
      </c>
      <c r="C23" s="65">
        <f>VLOOKUP($A23,'Return Data'!$B$7:$R$1700,4,0)</f>
        <v>16.788399999999999</v>
      </c>
      <c r="D23" s="65">
        <f>VLOOKUP($A23,'Return Data'!$B$7:$R$1700,10,0)</f>
        <v>23.614100000000001</v>
      </c>
      <c r="E23" s="66">
        <f t="shared" si="0"/>
        <v>17</v>
      </c>
      <c r="F23" s="65">
        <f>VLOOKUP($A23,'Return Data'!$B$7:$R$1700,11,0)</f>
        <v>-1.7337</v>
      </c>
      <c r="G23" s="66">
        <f t="shared" si="1"/>
        <v>22</v>
      </c>
      <c r="H23" s="65">
        <f>VLOOKUP($A23,'Return Data'!$B$7:$R$1700,12,0)</f>
        <v>-0.96619999999999995</v>
      </c>
      <c r="I23" s="66">
        <f t="shared" si="2"/>
        <v>12</v>
      </c>
      <c r="J23" s="65">
        <f>VLOOKUP($A23,'Return Data'!$B$7:$R$1700,13,0)</f>
        <v>9.8085000000000004</v>
      </c>
      <c r="K23" s="66">
        <f t="shared" si="3"/>
        <v>13</v>
      </c>
      <c r="L23" s="65">
        <f>VLOOKUP($A23,'Return Data'!$B$7:$R$1700,17,0)</f>
        <v>0.86439999999999995</v>
      </c>
      <c r="M23" s="66">
        <f t="shared" si="7"/>
        <v>9</v>
      </c>
      <c r="N23" s="65">
        <f>VLOOKUP($A23,'Return Data'!$B$7:$R$1700,14,0)</f>
        <v>5.7760999999999996</v>
      </c>
      <c r="O23" s="66">
        <f t="shared" si="8"/>
        <v>7</v>
      </c>
      <c r="P23" s="65">
        <f>VLOOKUP($A23,'Return Data'!$B$7:$R$1700,15,0)</f>
        <v>10.7784</v>
      </c>
      <c r="Q23" s="66">
        <f t="shared" si="9"/>
        <v>5</v>
      </c>
      <c r="R23" s="65">
        <f>VLOOKUP($A23,'Return Data'!$B$7:$R$1700,16,0)</f>
        <v>9.86</v>
      </c>
      <c r="S23" s="67">
        <f t="shared" si="4"/>
        <v>20</v>
      </c>
    </row>
    <row r="24" spans="1:19" x14ac:dyDescent="0.3">
      <c r="A24" s="63" t="s">
        <v>951</v>
      </c>
      <c r="B24" s="64">
        <f>VLOOKUP($A24,'Return Data'!$B$7:$R$1700,3,0)</f>
        <v>44071</v>
      </c>
      <c r="C24" s="65">
        <f>VLOOKUP($A24,'Return Data'!$B$7:$R$1700,4,0)</f>
        <v>10.232799999999999</v>
      </c>
      <c r="D24" s="65">
        <f>VLOOKUP($A24,'Return Data'!$B$7:$R$1700,10,0)</f>
        <v>22.118500000000001</v>
      </c>
      <c r="E24" s="66">
        <f t="shared" si="0"/>
        <v>19</v>
      </c>
      <c r="F24" s="65"/>
      <c r="G24" s="66"/>
      <c r="H24" s="65"/>
      <c r="I24" s="66"/>
      <c r="J24" s="65"/>
      <c r="K24" s="66"/>
      <c r="L24" s="65"/>
      <c r="M24" s="66"/>
      <c r="N24" s="65"/>
      <c r="O24" s="66"/>
      <c r="P24" s="65"/>
      <c r="Q24" s="66"/>
      <c r="R24" s="65">
        <f>VLOOKUP($A24,'Return Data'!$B$7:$R$1700,16,0)</f>
        <v>2.3279999999999998</v>
      </c>
      <c r="S24" s="67">
        <f t="shared" si="4"/>
        <v>25</v>
      </c>
    </row>
    <row r="25" spans="1:19" x14ac:dyDescent="0.3">
      <c r="A25" s="63" t="s">
        <v>953</v>
      </c>
      <c r="B25" s="64">
        <f>VLOOKUP($A25,'Return Data'!$B$7:$R$1700,3,0)</f>
        <v>44071</v>
      </c>
      <c r="C25" s="65">
        <f>VLOOKUP($A25,'Return Data'!$B$7:$R$1700,4,0)</f>
        <v>64.013000000000005</v>
      </c>
      <c r="D25" s="65">
        <f>VLOOKUP($A25,'Return Data'!$B$7:$R$1700,10,0)</f>
        <v>27.747499999999999</v>
      </c>
      <c r="E25" s="66">
        <f t="shared" si="0"/>
        <v>3</v>
      </c>
      <c r="F25" s="65">
        <f>VLOOKUP($A25,'Return Data'!$B$7:$R$1700,11,0)</f>
        <v>7.4782999999999999</v>
      </c>
      <c r="G25" s="66">
        <f t="shared" ref="G25:G34" si="10">RANK(F25,F$8:F$34,0)</f>
        <v>3</v>
      </c>
      <c r="H25" s="65">
        <f>VLOOKUP($A25,'Return Data'!$B$7:$R$1700,12,0)</f>
        <v>4.5058999999999996</v>
      </c>
      <c r="I25" s="66">
        <f>RANK(H25,H$8:H$34,0)</f>
        <v>4</v>
      </c>
      <c r="J25" s="65">
        <f>VLOOKUP($A25,'Return Data'!$B$7:$R$1700,13,0)</f>
        <v>17.4206</v>
      </c>
      <c r="K25" s="66">
        <f>RANK(J25,J$8:J$34,0)</f>
        <v>4</v>
      </c>
      <c r="L25" s="65">
        <f>VLOOKUP($A25,'Return Data'!$B$7:$R$1700,17,0)</f>
        <v>7.5044000000000004</v>
      </c>
      <c r="M25" s="66">
        <f>RANK(L25,L$8:L$34,0)</f>
        <v>1</v>
      </c>
      <c r="N25" s="65">
        <f>VLOOKUP($A25,'Return Data'!$B$7:$R$1700,14,0)</f>
        <v>9.5342000000000002</v>
      </c>
      <c r="O25" s="66">
        <f>RANK(N25,N$8:N$34,0)</f>
        <v>1</v>
      </c>
      <c r="P25" s="65">
        <f>VLOOKUP($A25,'Return Data'!$B$7:$R$1700,15,0)</f>
        <v>15.396699999999999</v>
      </c>
      <c r="Q25" s="66">
        <f>RANK(P25,P$8:P$34,0)</f>
        <v>1</v>
      </c>
      <c r="R25" s="65">
        <f>VLOOKUP($A25,'Return Data'!$B$7:$R$1700,16,0)</f>
        <v>21.925999999999998</v>
      </c>
      <c r="S25" s="67">
        <f t="shared" si="4"/>
        <v>1</v>
      </c>
    </row>
    <row r="26" spans="1:19" x14ac:dyDescent="0.3">
      <c r="A26" s="63" t="s">
        <v>955</v>
      </c>
      <c r="B26" s="64">
        <f>VLOOKUP($A26,'Return Data'!$B$7:$R$1700,3,0)</f>
        <v>44071</v>
      </c>
      <c r="C26" s="65">
        <f>VLOOKUP($A26,'Return Data'!$B$7:$R$1700,4,0)</f>
        <v>10.1357</v>
      </c>
      <c r="D26" s="65">
        <f>VLOOKUP($A26,'Return Data'!$B$7:$R$1700,10,0)</f>
        <v>19.738</v>
      </c>
      <c r="E26" s="66">
        <f t="shared" si="0"/>
        <v>26</v>
      </c>
      <c r="F26" s="65">
        <f>VLOOKUP($A26,'Return Data'!$B$7:$R$1700,11,0)</f>
        <v>-6.0457000000000001</v>
      </c>
      <c r="G26" s="66">
        <f t="shared" si="10"/>
        <v>26</v>
      </c>
      <c r="H26" s="65"/>
      <c r="I26" s="66"/>
      <c r="J26" s="65"/>
      <c r="K26" s="66"/>
      <c r="L26" s="65"/>
      <c r="M26" s="66"/>
      <c r="N26" s="65"/>
      <c r="O26" s="66"/>
      <c r="P26" s="65"/>
      <c r="Q26" s="66"/>
      <c r="R26" s="65">
        <f>VLOOKUP($A26,'Return Data'!$B$7:$R$1700,16,0)</f>
        <v>1.357</v>
      </c>
      <c r="S26" s="67">
        <f t="shared" si="4"/>
        <v>27</v>
      </c>
    </row>
    <row r="27" spans="1:19" x14ac:dyDescent="0.3">
      <c r="A27" s="63" t="s">
        <v>958</v>
      </c>
      <c r="B27" s="64">
        <f>VLOOKUP($A27,'Return Data'!$B$7:$R$1700,3,0)</f>
        <v>44071</v>
      </c>
      <c r="C27" s="65">
        <f>VLOOKUP($A27,'Return Data'!$B$7:$R$1700,4,0)</f>
        <v>543.36649999999997</v>
      </c>
      <c r="D27" s="65">
        <f>VLOOKUP($A27,'Return Data'!$B$7:$R$1700,10,0)</f>
        <v>27.2605</v>
      </c>
      <c r="E27" s="66">
        <f t="shared" si="0"/>
        <v>5</v>
      </c>
      <c r="F27" s="65">
        <f>VLOOKUP($A27,'Return Data'!$B$7:$R$1700,11,0)</f>
        <v>0.28089999999999998</v>
      </c>
      <c r="G27" s="66">
        <f t="shared" si="10"/>
        <v>18</v>
      </c>
      <c r="H27" s="65">
        <f>VLOOKUP($A27,'Return Data'!$B$7:$R$1700,12,0)</f>
        <v>-4.2561</v>
      </c>
      <c r="I27" s="66">
        <f t="shared" ref="I27:I32" si="11">RANK(H27,H$8:H$34,0)</f>
        <v>21</v>
      </c>
      <c r="J27" s="65">
        <f>VLOOKUP($A27,'Return Data'!$B$7:$R$1700,13,0)</f>
        <v>8.1481999999999992</v>
      </c>
      <c r="K27" s="66">
        <f t="shared" ref="K27:K32" si="12">RANK(J27,J$8:J$34,0)</f>
        <v>17</v>
      </c>
      <c r="L27" s="65">
        <f>VLOOKUP($A27,'Return Data'!$B$7:$R$1700,17,0)</f>
        <v>-1.8459000000000001</v>
      </c>
      <c r="M27" s="66">
        <f t="shared" ref="M27:M32" si="13">RANK(L27,L$8:L$34,0)</f>
        <v>18</v>
      </c>
      <c r="N27" s="65">
        <f>VLOOKUP($A27,'Return Data'!$B$7:$R$1700,14,0)</f>
        <v>-1.6400999999999999</v>
      </c>
      <c r="O27" s="66">
        <f t="shared" ref="O27:O32" si="14">RANK(N27,N$8:N$34,0)</f>
        <v>22</v>
      </c>
      <c r="P27" s="65">
        <f>VLOOKUP($A27,'Return Data'!$B$7:$R$1700,15,0)</f>
        <v>4.4748999999999999</v>
      </c>
      <c r="Q27" s="66">
        <f t="shared" ref="Q27:Q32" si="15">RANK(P27,P$8:P$34,0)</f>
        <v>21</v>
      </c>
      <c r="R27" s="65">
        <f>VLOOKUP($A27,'Return Data'!$B$7:$R$1700,16,0)</f>
        <v>9.4533000000000005</v>
      </c>
      <c r="S27" s="67">
        <f t="shared" si="4"/>
        <v>21</v>
      </c>
    </row>
    <row r="28" spans="1:19" x14ac:dyDescent="0.3">
      <c r="A28" s="63" t="s">
        <v>960</v>
      </c>
      <c r="B28" s="64">
        <f>VLOOKUP($A28,'Return Data'!$B$7:$R$1700,3,0)</f>
        <v>44071</v>
      </c>
      <c r="C28" s="65">
        <f>VLOOKUP($A28,'Return Data'!$B$7:$R$1700,4,0)</f>
        <v>119.42</v>
      </c>
      <c r="D28" s="65">
        <f>VLOOKUP($A28,'Return Data'!$B$7:$R$1700,10,0)</f>
        <v>25.0471</v>
      </c>
      <c r="E28" s="66">
        <f t="shared" si="0"/>
        <v>9</v>
      </c>
      <c r="F28" s="65">
        <f>VLOOKUP($A28,'Return Data'!$B$7:$R$1700,11,0)</f>
        <v>3.242</v>
      </c>
      <c r="G28" s="66">
        <f t="shared" si="10"/>
        <v>9</v>
      </c>
      <c r="H28" s="65">
        <f>VLOOKUP($A28,'Return Data'!$B$7:$R$1700,12,0)</f>
        <v>4.3516000000000004</v>
      </c>
      <c r="I28" s="66">
        <f t="shared" si="11"/>
        <v>5</v>
      </c>
      <c r="J28" s="65">
        <f>VLOOKUP($A28,'Return Data'!$B$7:$R$1700,13,0)</f>
        <v>17.273900000000001</v>
      </c>
      <c r="K28" s="66">
        <f t="shared" si="12"/>
        <v>5</v>
      </c>
      <c r="L28" s="65">
        <f>VLOOKUP($A28,'Return Data'!$B$7:$R$1700,17,0)</f>
        <v>0.67579999999999996</v>
      </c>
      <c r="M28" s="66">
        <f t="shared" si="13"/>
        <v>10</v>
      </c>
      <c r="N28" s="65">
        <f>VLOOKUP($A28,'Return Data'!$B$7:$R$1700,14,0)</f>
        <v>4.8868999999999998</v>
      </c>
      <c r="O28" s="66">
        <f t="shared" si="14"/>
        <v>9</v>
      </c>
      <c r="P28" s="65">
        <f>VLOOKUP($A28,'Return Data'!$B$7:$R$1700,15,0)</f>
        <v>11.2425</v>
      </c>
      <c r="Q28" s="66">
        <f t="shared" si="15"/>
        <v>4</v>
      </c>
      <c r="R28" s="65">
        <f>VLOOKUP($A28,'Return Data'!$B$7:$R$1700,16,0)</f>
        <v>17.722300000000001</v>
      </c>
      <c r="S28" s="67">
        <f t="shared" si="4"/>
        <v>3</v>
      </c>
    </row>
    <row r="29" spans="1:19" x14ac:dyDescent="0.3">
      <c r="A29" s="63" t="s">
        <v>962</v>
      </c>
      <c r="B29" s="64">
        <f>VLOOKUP($A29,'Return Data'!$B$7:$R$1700,3,0)</f>
        <v>44071</v>
      </c>
      <c r="C29" s="65">
        <f>VLOOKUP($A29,'Return Data'!$B$7:$R$1700,4,0)</f>
        <v>42.173200000000001</v>
      </c>
      <c r="D29" s="65">
        <f>VLOOKUP($A29,'Return Data'!$B$7:$R$1700,10,0)</f>
        <v>16.351700000000001</v>
      </c>
      <c r="E29" s="66">
        <f t="shared" si="0"/>
        <v>27</v>
      </c>
      <c r="F29" s="65">
        <f>VLOOKUP($A29,'Return Data'!$B$7:$R$1700,11,0)</f>
        <v>14.5143</v>
      </c>
      <c r="G29" s="66">
        <f t="shared" si="10"/>
        <v>1</v>
      </c>
      <c r="H29" s="65">
        <f>VLOOKUP($A29,'Return Data'!$B$7:$R$1700,12,0)</f>
        <v>6.9759000000000002</v>
      </c>
      <c r="I29" s="66">
        <f t="shared" si="11"/>
        <v>3</v>
      </c>
      <c r="J29" s="65">
        <f>VLOOKUP($A29,'Return Data'!$B$7:$R$1700,13,0)</f>
        <v>18.2942</v>
      </c>
      <c r="K29" s="66">
        <f t="shared" si="12"/>
        <v>3</v>
      </c>
      <c r="L29" s="65">
        <f>VLOOKUP($A29,'Return Data'!$B$7:$R$1700,17,0)</f>
        <v>4.2756999999999996</v>
      </c>
      <c r="M29" s="66">
        <f t="shared" si="13"/>
        <v>3</v>
      </c>
      <c r="N29" s="65">
        <f>VLOOKUP($A29,'Return Data'!$B$7:$R$1700,14,0)</f>
        <v>4.7264999999999997</v>
      </c>
      <c r="O29" s="66">
        <f t="shared" si="14"/>
        <v>10</v>
      </c>
      <c r="P29" s="65">
        <f>VLOOKUP($A29,'Return Data'!$B$7:$R$1700,15,0)</f>
        <v>11.3447</v>
      </c>
      <c r="Q29" s="66">
        <f t="shared" si="15"/>
        <v>3</v>
      </c>
      <c r="R29" s="65">
        <f>VLOOKUP($A29,'Return Data'!$B$7:$R$1700,16,0)</f>
        <v>14.956799999999999</v>
      </c>
      <c r="S29" s="67">
        <f t="shared" si="4"/>
        <v>5</v>
      </c>
    </row>
    <row r="30" spans="1:19" x14ac:dyDescent="0.3">
      <c r="A30" s="63" t="s">
        <v>963</v>
      </c>
      <c r="B30" s="64">
        <f>VLOOKUP($A30,'Return Data'!$B$7:$R$1700,3,0)</f>
        <v>44071</v>
      </c>
      <c r="C30" s="65">
        <f>VLOOKUP($A30,'Return Data'!$B$7:$R$1700,4,0)</f>
        <v>147.58593921663399</v>
      </c>
      <c r="D30" s="65">
        <f>VLOOKUP($A30,'Return Data'!$B$7:$R$1700,10,0)</f>
        <v>24.717099999999999</v>
      </c>
      <c r="E30" s="66">
        <f t="shared" si="0"/>
        <v>13</v>
      </c>
      <c r="F30" s="65">
        <f>VLOOKUP($A30,'Return Data'!$B$7:$R$1700,11,0)</f>
        <v>-1.7031000000000001</v>
      </c>
      <c r="G30" s="66">
        <f t="shared" si="10"/>
        <v>21</v>
      </c>
      <c r="H30" s="65">
        <f>VLOOKUP($A30,'Return Data'!$B$7:$R$1700,12,0)</f>
        <v>-1.1355</v>
      </c>
      <c r="I30" s="66">
        <f t="shared" si="11"/>
        <v>13</v>
      </c>
      <c r="J30" s="65">
        <f>VLOOKUP($A30,'Return Data'!$B$7:$R$1700,13,0)</f>
        <v>8.7102000000000004</v>
      </c>
      <c r="K30" s="66">
        <f t="shared" si="12"/>
        <v>15</v>
      </c>
      <c r="L30" s="65">
        <f>VLOOKUP($A30,'Return Data'!$B$7:$R$1700,17,0)</f>
        <v>0.89690000000000003</v>
      </c>
      <c r="M30" s="66">
        <f t="shared" si="13"/>
        <v>8</v>
      </c>
      <c r="N30" s="65">
        <f>VLOOKUP($A30,'Return Data'!$B$7:$R$1700,14,0)</f>
        <v>4.6711</v>
      </c>
      <c r="O30" s="66">
        <f t="shared" si="14"/>
        <v>11</v>
      </c>
      <c r="P30" s="65">
        <f>VLOOKUP($A30,'Return Data'!$B$7:$R$1700,15,0)</f>
        <v>8.4090000000000007</v>
      </c>
      <c r="Q30" s="66">
        <f t="shared" si="15"/>
        <v>14</v>
      </c>
      <c r="R30" s="65">
        <f>VLOOKUP($A30,'Return Data'!$B$7:$R$1700,16,0)</f>
        <v>13.4696</v>
      </c>
      <c r="S30" s="67">
        <f t="shared" si="4"/>
        <v>11</v>
      </c>
    </row>
    <row r="31" spans="1:19" x14ac:dyDescent="0.3">
      <c r="A31" s="63" t="s">
        <v>966</v>
      </c>
      <c r="B31" s="64">
        <f>VLOOKUP($A31,'Return Data'!$B$7:$R$1700,3,0)</f>
        <v>44071</v>
      </c>
      <c r="C31" s="65">
        <f>VLOOKUP($A31,'Return Data'!$B$7:$R$1700,4,0)</f>
        <v>36.794400000000003</v>
      </c>
      <c r="D31" s="65">
        <f>VLOOKUP($A31,'Return Data'!$B$7:$R$1700,10,0)</f>
        <v>24.8673</v>
      </c>
      <c r="E31" s="66">
        <f t="shared" si="0"/>
        <v>11</v>
      </c>
      <c r="F31" s="65">
        <f>VLOOKUP($A31,'Return Data'!$B$7:$R$1700,11,0)</f>
        <v>-3.504</v>
      </c>
      <c r="G31" s="66">
        <f t="shared" si="10"/>
        <v>24</v>
      </c>
      <c r="H31" s="65">
        <f>VLOOKUP($A31,'Return Data'!$B$7:$R$1700,12,0)</f>
        <v>-5.7948000000000004</v>
      </c>
      <c r="I31" s="66">
        <f t="shared" si="11"/>
        <v>24</v>
      </c>
      <c r="J31" s="65">
        <f>VLOOKUP($A31,'Return Data'!$B$7:$R$1700,13,0)</f>
        <v>7.0481999999999996</v>
      </c>
      <c r="K31" s="66">
        <f t="shared" si="12"/>
        <v>20</v>
      </c>
      <c r="L31" s="65">
        <f>VLOOKUP($A31,'Return Data'!$B$7:$R$1700,17,0)</f>
        <v>-1.0511999999999999</v>
      </c>
      <c r="M31" s="66">
        <f t="shared" si="13"/>
        <v>15</v>
      </c>
      <c r="N31" s="65">
        <f>VLOOKUP($A31,'Return Data'!$B$7:$R$1700,14,0)</f>
        <v>6.4363000000000001</v>
      </c>
      <c r="O31" s="66">
        <f t="shared" si="14"/>
        <v>6</v>
      </c>
      <c r="P31" s="65">
        <f>VLOOKUP($A31,'Return Data'!$B$7:$R$1700,15,0)</f>
        <v>9.9939</v>
      </c>
      <c r="Q31" s="66">
        <f t="shared" si="15"/>
        <v>9</v>
      </c>
      <c r="R31" s="65">
        <f>VLOOKUP($A31,'Return Data'!$B$7:$R$1700,16,0)</f>
        <v>12.104200000000001</v>
      </c>
      <c r="S31" s="67">
        <f t="shared" si="4"/>
        <v>13</v>
      </c>
    </row>
    <row r="32" spans="1:19" x14ac:dyDescent="0.3">
      <c r="A32" s="63" t="s">
        <v>968</v>
      </c>
      <c r="B32" s="64">
        <f>VLOOKUP($A32,'Return Data'!$B$7:$R$1700,3,0)</f>
        <v>44071</v>
      </c>
      <c r="C32" s="65">
        <f>VLOOKUP($A32,'Return Data'!$B$7:$R$1700,4,0)</f>
        <v>238.98519999999999</v>
      </c>
      <c r="D32" s="65">
        <f>VLOOKUP($A32,'Return Data'!$B$7:$R$1700,10,0)</f>
        <v>24.166899999999998</v>
      </c>
      <c r="E32" s="66">
        <f t="shared" si="0"/>
        <v>15</v>
      </c>
      <c r="F32" s="65">
        <f>VLOOKUP($A32,'Return Data'!$B$7:$R$1700,11,0)</f>
        <v>4.0213000000000001</v>
      </c>
      <c r="G32" s="66">
        <f t="shared" si="10"/>
        <v>7</v>
      </c>
      <c r="H32" s="65">
        <f>VLOOKUP($A32,'Return Data'!$B$7:$R$1700,12,0)</f>
        <v>0.67979999999999996</v>
      </c>
      <c r="I32" s="66">
        <f t="shared" si="11"/>
        <v>10</v>
      </c>
      <c r="J32" s="65">
        <f>VLOOKUP($A32,'Return Data'!$B$7:$R$1700,13,0)</f>
        <v>10.924200000000001</v>
      </c>
      <c r="K32" s="66">
        <f t="shared" si="12"/>
        <v>10</v>
      </c>
      <c r="L32" s="65">
        <f>VLOOKUP($A32,'Return Data'!$B$7:$R$1700,17,0)</f>
        <v>5.9724000000000004</v>
      </c>
      <c r="M32" s="66">
        <f t="shared" si="13"/>
        <v>2</v>
      </c>
      <c r="N32" s="65">
        <f>VLOOKUP($A32,'Return Data'!$B$7:$R$1700,14,0)</f>
        <v>7.0141999999999998</v>
      </c>
      <c r="O32" s="66">
        <f t="shared" si="14"/>
        <v>3</v>
      </c>
      <c r="P32" s="65">
        <f>VLOOKUP($A32,'Return Data'!$B$7:$R$1700,15,0)</f>
        <v>9.5535999999999994</v>
      </c>
      <c r="Q32" s="66">
        <f t="shared" si="15"/>
        <v>11</v>
      </c>
      <c r="R32" s="65">
        <f>VLOOKUP($A32,'Return Data'!$B$7:$R$1700,16,0)</f>
        <v>13.8003</v>
      </c>
      <c r="S32" s="67">
        <f t="shared" si="4"/>
        <v>9</v>
      </c>
    </row>
    <row r="33" spans="1:19" x14ac:dyDescent="0.3">
      <c r="A33" s="63" t="s">
        <v>969</v>
      </c>
      <c r="B33" s="64">
        <f>VLOOKUP($A33,'Return Data'!$B$7:$R$1700,3,0)</f>
        <v>44071</v>
      </c>
      <c r="C33" s="65">
        <f>VLOOKUP($A33,'Return Data'!$B$7:$R$1700,4,0)</f>
        <v>10.65</v>
      </c>
      <c r="D33" s="65">
        <f>VLOOKUP($A33,'Return Data'!$B$7:$R$1700,10,0)</f>
        <v>25.2941</v>
      </c>
      <c r="E33" s="66">
        <f t="shared" si="0"/>
        <v>8</v>
      </c>
      <c r="F33" s="65">
        <f>VLOOKUP($A33,'Return Data'!$B$7:$R$1700,11,0)</f>
        <v>5.8647999999999998</v>
      </c>
      <c r="G33" s="66">
        <f t="shared" si="10"/>
        <v>4</v>
      </c>
      <c r="H33" s="65"/>
      <c r="I33" s="66"/>
      <c r="J33" s="65"/>
      <c r="K33" s="66"/>
      <c r="L33" s="65"/>
      <c r="M33" s="66"/>
      <c r="N33" s="65"/>
      <c r="O33" s="66"/>
      <c r="P33" s="65"/>
      <c r="Q33" s="66"/>
      <c r="R33" s="65">
        <f>VLOOKUP($A33,'Return Data'!$B$7:$R$1700,16,0)</f>
        <v>6.5</v>
      </c>
      <c r="S33" s="67">
        <f t="shared" si="4"/>
        <v>24</v>
      </c>
    </row>
    <row r="34" spans="1:19" x14ac:dyDescent="0.3">
      <c r="A34" s="63" t="s">
        <v>971</v>
      </c>
      <c r="B34" s="64">
        <f>VLOOKUP($A34,'Return Data'!$B$7:$R$1700,3,0)</f>
        <v>44071</v>
      </c>
      <c r="C34" s="65">
        <f>VLOOKUP($A34,'Return Data'!$B$7:$R$1700,4,0)</f>
        <v>62.68</v>
      </c>
      <c r="D34" s="65">
        <f>VLOOKUP($A34,'Return Data'!$B$7:$R$1700,10,0)</f>
        <v>26.829699999999999</v>
      </c>
      <c r="E34" s="66">
        <f t="shared" si="0"/>
        <v>6</v>
      </c>
      <c r="F34" s="65">
        <f>VLOOKUP($A34,'Return Data'!$B$7:$R$1700,11,0)</f>
        <v>5.7466999999999997</v>
      </c>
      <c r="G34" s="66">
        <f t="shared" si="10"/>
        <v>5</v>
      </c>
      <c r="H34" s="65">
        <f>VLOOKUP($A34,'Return Data'!$B$7:$R$1700,12,0)</f>
        <v>-1.224</v>
      </c>
      <c r="I34" s="66">
        <f>RANK(H34,H$8:H$34,0)</f>
        <v>14</v>
      </c>
      <c r="J34" s="65">
        <f>VLOOKUP($A34,'Return Data'!$B$7:$R$1700,13,0)</f>
        <v>6.3674999999999997</v>
      </c>
      <c r="K34" s="66">
        <f>RANK(J34,J$8:J$34,0)</f>
        <v>22</v>
      </c>
      <c r="L34" s="65">
        <f>VLOOKUP($A34,'Return Data'!$B$7:$R$1700,17,0)</f>
        <v>-2.9632000000000001</v>
      </c>
      <c r="M34" s="66">
        <f>RANK(L34,L$8:L$34,0)</f>
        <v>20</v>
      </c>
      <c r="N34" s="65">
        <f>VLOOKUP($A34,'Return Data'!$B$7:$R$1700,14,0)</f>
        <v>0.82320000000000004</v>
      </c>
      <c r="O34" s="66">
        <f>RANK(N34,N$8:N$34,0)</f>
        <v>19</v>
      </c>
      <c r="P34" s="65">
        <f>VLOOKUP($A34,'Return Data'!$B$7:$R$1700,15,0)</f>
        <v>4.9751000000000003</v>
      </c>
      <c r="Q34" s="66">
        <f>RANK(P34,P$8:P$34,0)</f>
        <v>19</v>
      </c>
      <c r="R34" s="65">
        <f>VLOOKUP($A34,'Return Data'!$B$7:$R$1700,16,0)</f>
        <v>9.4206000000000003</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24.000048148148149</v>
      </c>
      <c r="E36" s="74"/>
      <c r="F36" s="75">
        <f>AVERAGE(F8:F34)</f>
        <v>1.9952346153846159</v>
      </c>
      <c r="G36" s="74"/>
      <c r="H36" s="75">
        <f>AVERAGE(H8:H34)</f>
        <v>-9.8362500000000033E-2</v>
      </c>
      <c r="I36" s="74"/>
      <c r="J36" s="75">
        <f>AVERAGE(J8:J34)</f>
        <v>10.853325</v>
      </c>
      <c r="K36" s="74"/>
      <c r="L36" s="75">
        <f>AVERAGE(L8:L34)</f>
        <v>0.42941363636363633</v>
      </c>
      <c r="M36" s="74"/>
      <c r="N36" s="75">
        <f>AVERAGE(N8:N34)</f>
        <v>4.0970500000000003</v>
      </c>
      <c r="O36" s="74"/>
      <c r="P36" s="75">
        <f>AVERAGE(P8:P34)</f>
        <v>9.0842333333333318</v>
      </c>
      <c r="Q36" s="74"/>
      <c r="R36" s="75">
        <f>AVERAGE(R8:R34)</f>
        <v>11.567155555555555</v>
      </c>
      <c r="S36" s="76"/>
    </row>
    <row r="37" spans="1:19" x14ac:dyDescent="0.3">
      <c r="A37" s="73" t="s">
        <v>28</v>
      </c>
      <c r="B37" s="74"/>
      <c r="C37" s="74"/>
      <c r="D37" s="75">
        <f>MIN(D8:D34)</f>
        <v>16.351700000000001</v>
      </c>
      <c r="E37" s="74"/>
      <c r="F37" s="75">
        <f>MIN(F8:F34)</f>
        <v>-6.0457000000000001</v>
      </c>
      <c r="G37" s="74"/>
      <c r="H37" s="75">
        <f>MIN(H8:H34)</f>
        <v>-5.7948000000000004</v>
      </c>
      <c r="I37" s="74"/>
      <c r="J37" s="75">
        <f>MIN(J8:J34)</f>
        <v>2.2339000000000002</v>
      </c>
      <c r="K37" s="74"/>
      <c r="L37" s="75">
        <f>MIN(L8:L34)</f>
        <v>-4.9424999999999999</v>
      </c>
      <c r="M37" s="74"/>
      <c r="N37" s="75">
        <f>MIN(N8:N34)</f>
        <v>-1.6400999999999999</v>
      </c>
      <c r="O37" s="74"/>
      <c r="P37" s="75">
        <f>MIN(P8:P34)</f>
        <v>4.4748999999999999</v>
      </c>
      <c r="Q37" s="74"/>
      <c r="R37" s="75">
        <f>MIN(R8:R34)</f>
        <v>1.357</v>
      </c>
      <c r="S37" s="76"/>
    </row>
    <row r="38" spans="1:19" ht="15" thickBot="1" x14ac:dyDescent="0.35">
      <c r="A38" s="77" t="s">
        <v>29</v>
      </c>
      <c r="B38" s="78"/>
      <c r="C38" s="78"/>
      <c r="D38" s="79">
        <f>MAX(D8:D34)</f>
        <v>28.884799999999998</v>
      </c>
      <c r="E38" s="78"/>
      <c r="F38" s="79">
        <f>MAX(F8:F34)</f>
        <v>14.5143</v>
      </c>
      <c r="G38" s="78"/>
      <c r="H38" s="79">
        <f>MAX(H8:H34)</f>
        <v>9.0306999999999995</v>
      </c>
      <c r="I38" s="78"/>
      <c r="J38" s="79">
        <f>MAX(J8:J34)</f>
        <v>20.6233</v>
      </c>
      <c r="K38" s="78"/>
      <c r="L38" s="79">
        <f>MAX(L8:L34)</f>
        <v>7.5044000000000004</v>
      </c>
      <c r="M38" s="78"/>
      <c r="N38" s="79">
        <f>MAX(N8:N34)</f>
        <v>9.5342000000000002</v>
      </c>
      <c r="O38" s="78"/>
      <c r="P38" s="79">
        <f>MAX(P8:P34)</f>
        <v>15.396699999999999</v>
      </c>
      <c r="Q38" s="78"/>
      <c r="R38" s="79">
        <f>MAX(R8:R34)</f>
        <v>21.925999999999998</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44071</v>
      </c>
      <c r="C8" s="65">
        <f>VLOOKUP($A8,'Return Data'!$B$7:$R$1700,4,0)</f>
        <v>489.50545430722201</v>
      </c>
      <c r="D8" s="65">
        <f>VLOOKUP($A8,'Return Data'!$B$7:$R$1700,10,0)</f>
        <v>24.508400000000002</v>
      </c>
      <c r="E8" s="66">
        <f t="shared" ref="E8:E34" si="0">RANK(D8,D$8:D$34,0)</f>
        <v>11</v>
      </c>
      <c r="F8" s="65">
        <f>VLOOKUP($A8,'Return Data'!$B$7:$R$1700,11,0)</f>
        <v>-2.3386999999999998</v>
      </c>
      <c r="G8" s="66">
        <f t="shared" ref="G8:G23" si="1">RANK(F8,F$8:F$34,0)</f>
        <v>22</v>
      </c>
      <c r="H8" s="65">
        <f>VLOOKUP($A8,'Return Data'!$B$7:$R$1700,12,0)</f>
        <v>-3.64</v>
      </c>
      <c r="I8" s="66">
        <f t="shared" ref="I8:I23" si="2">RANK(H8,H$8:H$34,0)</f>
        <v>20</v>
      </c>
      <c r="J8" s="65">
        <f>VLOOKUP($A8,'Return Data'!$B$7:$R$1700,13,0)</f>
        <v>8.5527999999999995</v>
      </c>
      <c r="K8" s="66">
        <f t="shared" ref="K8:K23" si="3">RANK(J8,J$8:J$34,0)</f>
        <v>12</v>
      </c>
      <c r="L8" s="65">
        <f>VLOOKUP($A8,'Return Data'!$B$7:$R$1700,17,0)</f>
        <v>-4.984</v>
      </c>
      <c r="M8" s="66">
        <f>RANK(L8,L$8:L$34,0)</f>
        <v>21</v>
      </c>
      <c r="N8" s="65">
        <f>VLOOKUP($A8,'Return Data'!$B$7:$R$1700,14,0)</f>
        <v>-1.3987000000000001</v>
      </c>
      <c r="O8" s="66">
        <f>RANK(N8,N$8:N$34,0)</f>
        <v>21</v>
      </c>
      <c r="P8" s="65">
        <f>VLOOKUP($A8,'Return Data'!$B$7:$R$1700,15,0)</f>
        <v>6.5541</v>
      </c>
      <c r="Q8" s="66">
        <f>RANK(P8,P$8:P$34,0)</f>
        <v>15</v>
      </c>
      <c r="R8" s="65">
        <f>VLOOKUP($A8,'Return Data'!$B$7:$R$1700,16,0)</f>
        <v>16.465499999999999</v>
      </c>
      <c r="S8" s="67">
        <f t="shared" ref="S8:S34" si="4">RANK(R8,R$8:R$34,0)</f>
        <v>7</v>
      </c>
    </row>
    <row r="9" spans="1:20" x14ac:dyDescent="0.3">
      <c r="A9" s="63" t="s">
        <v>922</v>
      </c>
      <c r="B9" s="64">
        <f>VLOOKUP($A9,'Return Data'!$B$7:$R$1700,3,0)</f>
        <v>44071</v>
      </c>
      <c r="C9" s="65">
        <f>VLOOKUP($A9,'Return Data'!$B$7:$R$1700,4,0)</f>
        <v>12.72</v>
      </c>
      <c r="D9" s="65">
        <f>VLOOKUP($A9,'Return Data'!$B$7:$R$1700,10,0)</f>
        <v>23.255800000000001</v>
      </c>
      <c r="E9" s="66">
        <f t="shared" si="0"/>
        <v>16</v>
      </c>
      <c r="F9" s="65">
        <f>VLOOKUP($A9,'Return Data'!$B$7:$R$1700,11,0)</f>
        <v>7.7965999999999998</v>
      </c>
      <c r="G9" s="66">
        <f t="shared" si="1"/>
        <v>2</v>
      </c>
      <c r="H9" s="65">
        <f>VLOOKUP($A9,'Return Data'!$B$7:$R$1700,12,0)</f>
        <v>7.6142000000000003</v>
      </c>
      <c r="I9" s="66">
        <f t="shared" si="2"/>
        <v>1</v>
      </c>
      <c r="J9" s="65">
        <f>VLOOKUP($A9,'Return Data'!$B$7:$R$1700,13,0)</f>
        <v>18.546099999999999</v>
      </c>
      <c r="K9" s="66">
        <f t="shared" si="3"/>
        <v>1</v>
      </c>
      <c r="L9" s="65"/>
      <c r="M9" s="66"/>
      <c r="N9" s="65"/>
      <c r="O9" s="66"/>
      <c r="P9" s="65"/>
      <c r="Q9" s="66"/>
      <c r="R9" s="65">
        <f>VLOOKUP($A9,'Return Data'!$B$7:$R$1700,16,0)</f>
        <v>13.872</v>
      </c>
      <c r="S9" s="67">
        <f t="shared" si="4"/>
        <v>9</v>
      </c>
    </row>
    <row r="10" spans="1:20" x14ac:dyDescent="0.3">
      <c r="A10" s="63" t="s">
        <v>924</v>
      </c>
      <c r="B10" s="64">
        <f>VLOOKUP($A10,'Return Data'!$B$7:$R$1700,3,0)</f>
        <v>44071</v>
      </c>
      <c r="C10" s="65">
        <f>VLOOKUP($A10,'Return Data'!$B$7:$R$1700,4,0)</f>
        <v>35.520000000000003</v>
      </c>
      <c r="D10" s="65">
        <f>VLOOKUP($A10,'Return Data'!$B$7:$R$1700,10,0)</f>
        <v>21.643799999999999</v>
      </c>
      <c r="E10" s="66">
        <f t="shared" si="0"/>
        <v>19</v>
      </c>
      <c r="F10" s="65">
        <f>VLOOKUP($A10,'Return Data'!$B$7:$R$1700,11,0)</f>
        <v>0.254</v>
      </c>
      <c r="G10" s="66">
        <f t="shared" si="1"/>
        <v>15</v>
      </c>
      <c r="H10" s="65">
        <f>VLOOKUP($A10,'Return Data'!$B$7:$R$1700,12,0)</f>
        <v>0.11269999999999999</v>
      </c>
      <c r="I10" s="66">
        <f t="shared" si="2"/>
        <v>9</v>
      </c>
      <c r="J10" s="65">
        <f>VLOOKUP($A10,'Return Data'!$B$7:$R$1700,13,0)</f>
        <v>11.4178</v>
      </c>
      <c r="K10" s="66">
        <f t="shared" si="3"/>
        <v>6</v>
      </c>
      <c r="L10" s="65">
        <f>VLOOKUP($A10,'Return Data'!$B$7:$R$1700,17,0)</f>
        <v>-4.0795000000000003</v>
      </c>
      <c r="M10" s="66">
        <f t="shared" ref="M10:M16" si="5">RANK(L10,L$8:L$34,0)</f>
        <v>20</v>
      </c>
      <c r="N10" s="65">
        <f>VLOOKUP($A10,'Return Data'!$B$7:$R$1700,14,0)</f>
        <v>1.4275</v>
      </c>
      <c r="O10" s="66">
        <f t="shared" ref="O10:O16" si="6">RANK(N10,N$8:N$34,0)</f>
        <v>16</v>
      </c>
      <c r="P10" s="65">
        <f>VLOOKUP($A10,'Return Data'!$B$7:$R$1700,15,0)</f>
        <v>5.5541</v>
      </c>
      <c r="Q10" s="66">
        <f>RANK(P10,P$8:P$34,0)</f>
        <v>18</v>
      </c>
      <c r="R10" s="65">
        <f>VLOOKUP($A10,'Return Data'!$B$7:$R$1700,16,0)</f>
        <v>11.279</v>
      </c>
      <c r="S10" s="67">
        <f t="shared" si="4"/>
        <v>14</v>
      </c>
    </row>
    <row r="11" spans="1:20" x14ac:dyDescent="0.3">
      <c r="A11" s="63" t="s">
        <v>926</v>
      </c>
      <c r="B11" s="64">
        <f>VLOOKUP($A11,'Return Data'!$B$7:$R$1700,3,0)</f>
        <v>44071</v>
      </c>
      <c r="C11" s="65">
        <f>VLOOKUP($A11,'Return Data'!$B$7:$R$1700,4,0)</f>
        <v>102.25</v>
      </c>
      <c r="D11" s="65">
        <f>VLOOKUP($A11,'Return Data'!$B$7:$R$1700,10,0)</f>
        <v>25.352499999999999</v>
      </c>
      <c r="E11" s="66">
        <f t="shared" si="0"/>
        <v>7</v>
      </c>
      <c r="F11" s="65">
        <f>VLOOKUP($A11,'Return Data'!$B$7:$R$1700,11,0)</f>
        <v>3.0226999999999999</v>
      </c>
      <c r="G11" s="66">
        <f t="shared" si="1"/>
        <v>8</v>
      </c>
      <c r="H11" s="65">
        <f>VLOOKUP($A11,'Return Data'!$B$7:$R$1700,12,0)</f>
        <v>6.6215000000000002</v>
      </c>
      <c r="I11" s="66">
        <f t="shared" si="2"/>
        <v>3</v>
      </c>
      <c r="J11" s="65">
        <f>VLOOKUP($A11,'Return Data'!$B$7:$R$1700,13,0)</f>
        <v>18.468299999999999</v>
      </c>
      <c r="K11" s="66">
        <f t="shared" si="3"/>
        <v>2</v>
      </c>
      <c r="L11" s="65">
        <f>VLOOKUP($A11,'Return Data'!$B$7:$R$1700,17,0)</f>
        <v>1.5184</v>
      </c>
      <c r="M11" s="66">
        <f t="shared" si="5"/>
        <v>5</v>
      </c>
      <c r="N11" s="65">
        <f>VLOOKUP($A11,'Return Data'!$B$7:$R$1700,14,0)</f>
        <v>5.7329999999999997</v>
      </c>
      <c r="O11" s="66">
        <f t="shared" si="6"/>
        <v>2</v>
      </c>
      <c r="P11" s="65">
        <f>VLOOKUP($A11,'Return Data'!$B$7:$R$1700,15,0)</f>
        <v>11.4687</v>
      </c>
      <c r="Q11" s="66">
        <f>RANK(P11,P$8:P$34,0)</f>
        <v>2</v>
      </c>
      <c r="R11" s="65">
        <f>VLOOKUP($A11,'Return Data'!$B$7:$R$1700,16,0)</f>
        <v>16.208400000000001</v>
      </c>
      <c r="S11" s="67">
        <f t="shared" si="4"/>
        <v>8</v>
      </c>
    </row>
    <row r="12" spans="1:20" x14ac:dyDescent="0.3">
      <c r="A12" s="63" t="s">
        <v>928</v>
      </c>
      <c r="B12" s="64">
        <f>VLOOKUP($A12,'Return Data'!$B$7:$R$1700,3,0)</f>
        <v>44071</v>
      </c>
      <c r="C12" s="65">
        <f>VLOOKUP($A12,'Return Data'!$B$7:$R$1700,4,0)</f>
        <v>230.613</v>
      </c>
      <c r="D12" s="65">
        <f>VLOOKUP($A12,'Return Data'!$B$7:$R$1700,10,0)</f>
        <v>24.100899999999999</v>
      </c>
      <c r="E12" s="66">
        <f t="shared" si="0"/>
        <v>14</v>
      </c>
      <c r="F12" s="65">
        <f>VLOOKUP($A12,'Return Data'!$B$7:$R$1700,11,0)</f>
        <v>1.61</v>
      </c>
      <c r="G12" s="66">
        <f t="shared" si="1"/>
        <v>11</v>
      </c>
      <c r="H12" s="65">
        <f>VLOOKUP($A12,'Return Data'!$B$7:$R$1700,12,0)</f>
        <v>-1.5185999999999999</v>
      </c>
      <c r="I12" s="66">
        <f t="shared" si="2"/>
        <v>11</v>
      </c>
      <c r="J12" s="65">
        <f>VLOOKUP($A12,'Return Data'!$B$7:$R$1700,13,0)</f>
        <v>9.7530000000000001</v>
      </c>
      <c r="K12" s="66">
        <f t="shared" si="3"/>
        <v>10</v>
      </c>
      <c r="L12" s="65">
        <f>VLOOKUP($A12,'Return Data'!$B$7:$R$1700,17,0)</f>
        <v>0.83279999999999998</v>
      </c>
      <c r="M12" s="66">
        <f t="shared" si="5"/>
        <v>6</v>
      </c>
      <c r="N12" s="65">
        <f>VLOOKUP($A12,'Return Data'!$B$7:$R$1700,14,0)</f>
        <v>3.4771999999999998</v>
      </c>
      <c r="O12" s="66">
        <f t="shared" si="6"/>
        <v>12</v>
      </c>
      <c r="P12" s="65">
        <f>VLOOKUP($A12,'Return Data'!$B$7:$R$1700,15,0)</f>
        <v>9.3637999999999995</v>
      </c>
      <c r="Q12" s="66">
        <f>RANK(P12,P$8:P$34,0)</f>
        <v>5</v>
      </c>
      <c r="R12" s="65">
        <f>VLOOKUP($A12,'Return Data'!$B$7:$R$1700,16,0)</f>
        <v>16.719000000000001</v>
      </c>
      <c r="S12" s="67">
        <f t="shared" si="4"/>
        <v>6</v>
      </c>
    </row>
    <row r="13" spans="1:20" x14ac:dyDescent="0.3">
      <c r="A13" s="63" t="s">
        <v>930</v>
      </c>
      <c r="B13" s="64">
        <f>VLOOKUP($A13,'Return Data'!$B$7:$R$1700,3,0)</f>
        <v>44071</v>
      </c>
      <c r="C13" s="65">
        <f>VLOOKUP($A13,'Return Data'!$B$7:$R$1700,4,0)</f>
        <v>32.917999999999999</v>
      </c>
      <c r="D13" s="65">
        <f>VLOOKUP($A13,'Return Data'!$B$7:$R$1700,10,0)</f>
        <v>22.421800000000001</v>
      </c>
      <c r="E13" s="66">
        <f t="shared" si="0"/>
        <v>18</v>
      </c>
      <c r="F13" s="65">
        <f>VLOOKUP($A13,'Return Data'!$B$7:$R$1700,11,0)</f>
        <v>1.5955999999999999</v>
      </c>
      <c r="G13" s="66">
        <f t="shared" si="1"/>
        <v>12</v>
      </c>
      <c r="H13" s="65">
        <f>VLOOKUP($A13,'Return Data'!$B$7:$R$1700,12,0)</f>
        <v>0.26500000000000001</v>
      </c>
      <c r="I13" s="66">
        <f t="shared" si="2"/>
        <v>6</v>
      </c>
      <c r="J13" s="65">
        <f>VLOOKUP($A13,'Return Data'!$B$7:$R$1700,13,0)</f>
        <v>10.2559</v>
      </c>
      <c r="K13" s="66">
        <f t="shared" si="3"/>
        <v>9</v>
      </c>
      <c r="L13" s="65">
        <f>VLOOKUP($A13,'Return Data'!$B$7:$R$1700,17,0)</f>
        <v>0.55679999999999996</v>
      </c>
      <c r="M13" s="66">
        <f t="shared" si="5"/>
        <v>7</v>
      </c>
      <c r="N13" s="65">
        <f>VLOOKUP($A13,'Return Data'!$B$7:$R$1700,14,0)</f>
        <v>5.7054999999999998</v>
      </c>
      <c r="O13" s="66">
        <f t="shared" si="6"/>
        <v>3</v>
      </c>
      <c r="P13" s="65">
        <f>VLOOKUP($A13,'Return Data'!$B$7:$R$1700,15,0)</f>
        <v>8.0540000000000003</v>
      </c>
      <c r="Q13" s="66">
        <f>RANK(P13,P$8:P$34,0)</f>
        <v>11</v>
      </c>
      <c r="R13" s="65">
        <f>VLOOKUP($A13,'Return Data'!$B$7:$R$1700,16,0)</f>
        <v>9.4336000000000002</v>
      </c>
      <c r="S13" s="67">
        <f t="shared" si="4"/>
        <v>21</v>
      </c>
    </row>
    <row r="14" spans="1:20" x14ac:dyDescent="0.3">
      <c r="A14" s="63" t="s">
        <v>932</v>
      </c>
      <c r="B14" s="64">
        <f>VLOOKUP($A14,'Return Data'!$B$7:$R$1700,3,0)</f>
        <v>44071</v>
      </c>
      <c r="C14" s="65">
        <f>VLOOKUP($A14,'Return Data'!$B$7:$R$1700,4,0)</f>
        <v>14.761699999999999</v>
      </c>
      <c r="D14" s="65">
        <f>VLOOKUP($A14,'Return Data'!$B$7:$R$1700,10,0)</f>
        <v>21.043199999999999</v>
      </c>
      <c r="E14" s="66">
        <f t="shared" si="0"/>
        <v>23</v>
      </c>
      <c r="F14" s="65">
        <f>VLOOKUP($A14,'Return Data'!$B$7:$R$1700,11,0)</f>
        <v>-5.0163000000000002</v>
      </c>
      <c r="G14" s="66">
        <f t="shared" si="1"/>
        <v>25</v>
      </c>
      <c r="H14" s="65">
        <f>VLOOKUP($A14,'Return Data'!$B$7:$R$1700,12,0)</f>
        <v>-6.5720999999999998</v>
      </c>
      <c r="I14" s="66">
        <f t="shared" si="2"/>
        <v>23</v>
      </c>
      <c r="J14" s="65">
        <f>VLOOKUP($A14,'Return Data'!$B$7:$R$1700,13,0)</f>
        <v>1.6408</v>
      </c>
      <c r="K14" s="66">
        <f t="shared" si="3"/>
        <v>23</v>
      </c>
      <c r="L14" s="65">
        <f>VLOOKUP($A14,'Return Data'!$B$7:$R$1700,17,0)</f>
        <v>-1.7544999999999999</v>
      </c>
      <c r="M14" s="66">
        <f t="shared" si="5"/>
        <v>14</v>
      </c>
      <c r="N14" s="65">
        <f>VLOOKUP($A14,'Return Data'!$B$7:$R$1700,14,0)</f>
        <v>1.6984999999999999</v>
      </c>
      <c r="O14" s="66">
        <f t="shared" si="6"/>
        <v>14</v>
      </c>
      <c r="P14" s="65"/>
      <c r="Q14" s="66"/>
      <c r="R14" s="65">
        <f>VLOOKUP($A14,'Return Data'!$B$7:$R$1700,16,0)</f>
        <v>8.5844000000000005</v>
      </c>
      <c r="S14" s="67">
        <f t="shared" si="4"/>
        <v>22</v>
      </c>
    </row>
    <row r="15" spans="1:20" x14ac:dyDescent="0.3">
      <c r="A15" s="63" t="s">
        <v>933</v>
      </c>
      <c r="B15" s="64">
        <f>VLOOKUP($A15,'Return Data'!$B$7:$R$1700,3,0)</f>
        <v>44071</v>
      </c>
      <c r="C15" s="65">
        <f>VLOOKUP($A15,'Return Data'!$B$7:$R$1700,4,0)</f>
        <v>74.744500000000002</v>
      </c>
      <c r="D15" s="65">
        <f>VLOOKUP($A15,'Return Data'!$B$7:$R$1700,10,0)</f>
        <v>28.239699999999999</v>
      </c>
      <c r="E15" s="66">
        <f t="shared" si="0"/>
        <v>2</v>
      </c>
      <c r="F15" s="65">
        <f>VLOOKUP($A15,'Return Data'!$B$7:$R$1700,11,0)</f>
        <v>-0.18870000000000001</v>
      </c>
      <c r="G15" s="66">
        <f t="shared" si="1"/>
        <v>18</v>
      </c>
      <c r="H15" s="65">
        <f>VLOOKUP($A15,'Return Data'!$B$7:$R$1700,12,0)</f>
        <v>-6.2561999999999998</v>
      </c>
      <c r="I15" s="66">
        <f t="shared" si="2"/>
        <v>22</v>
      </c>
      <c r="J15" s="65">
        <f>VLOOKUP($A15,'Return Data'!$B$7:$R$1700,13,0)</f>
        <v>1.2736000000000001</v>
      </c>
      <c r="K15" s="66">
        <f t="shared" si="3"/>
        <v>24</v>
      </c>
      <c r="L15" s="65">
        <f>VLOOKUP($A15,'Return Data'!$B$7:$R$1700,17,0)</f>
        <v>-5.7172000000000001</v>
      </c>
      <c r="M15" s="66">
        <f t="shared" si="5"/>
        <v>22</v>
      </c>
      <c r="N15" s="65">
        <f>VLOOKUP($A15,'Return Data'!$B$7:$R$1700,14,0)</f>
        <v>-0.34720000000000001</v>
      </c>
      <c r="O15" s="66">
        <f t="shared" si="6"/>
        <v>20</v>
      </c>
      <c r="P15" s="65">
        <f>VLOOKUP($A15,'Return Data'!$B$7:$R$1700,15,0)</f>
        <v>3.9559000000000002</v>
      </c>
      <c r="Q15" s="66">
        <f>RANK(P15,P$8:P$34,0)</f>
        <v>20</v>
      </c>
      <c r="R15" s="65">
        <f>VLOOKUP($A15,'Return Data'!$B$7:$R$1700,16,0)</f>
        <v>13.8558</v>
      </c>
      <c r="S15" s="67">
        <f t="shared" si="4"/>
        <v>10</v>
      </c>
    </row>
    <row r="16" spans="1:20" x14ac:dyDescent="0.3">
      <c r="A16" s="63" t="s">
        <v>936</v>
      </c>
      <c r="B16" s="64">
        <f>VLOOKUP($A16,'Return Data'!$B$7:$R$1700,3,0)</f>
        <v>44071</v>
      </c>
      <c r="C16" s="65">
        <f>VLOOKUP($A16,'Return Data'!$B$7:$R$1700,4,0)</f>
        <v>152.308420363209</v>
      </c>
      <c r="D16" s="65">
        <f>VLOOKUP($A16,'Return Data'!$B$7:$R$1700,10,0)</f>
        <v>28.781099999999999</v>
      </c>
      <c r="E16" s="66">
        <f t="shared" si="0"/>
        <v>1</v>
      </c>
      <c r="F16" s="65">
        <f>VLOOKUP($A16,'Return Data'!$B$7:$R$1700,11,0)</f>
        <v>5.2157</v>
      </c>
      <c r="G16" s="66">
        <f t="shared" si="1"/>
        <v>6</v>
      </c>
      <c r="H16" s="65">
        <f>VLOOKUP($A16,'Return Data'!$B$7:$R$1700,12,0)</f>
        <v>-3.2383000000000002</v>
      </c>
      <c r="I16" s="66">
        <f t="shared" si="2"/>
        <v>18</v>
      </c>
      <c r="J16" s="65">
        <f>VLOOKUP($A16,'Return Data'!$B$7:$R$1700,13,0)</f>
        <v>6.7512999999999996</v>
      </c>
      <c r="K16" s="66">
        <f t="shared" si="3"/>
        <v>19</v>
      </c>
      <c r="L16" s="65">
        <f>VLOOKUP($A16,'Return Data'!$B$7:$R$1700,17,0)</f>
        <v>-0.96199999999999997</v>
      </c>
      <c r="M16" s="66">
        <f t="shared" si="5"/>
        <v>12</v>
      </c>
      <c r="N16" s="65">
        <f>VLOOKUP($A16,'Return Data'!$B$7:$R$1700,14,0)</f>
        <v>2.4055</v>
      </c>
      <c r="O16" s="66">
        <f t="shared" si="6"/>
        <v>13</v>
      </c>
      <c r="P16" s="65">
        <f>VLOOKUP($A16,'Return Data'!$B$7:$R$1700,15,0)</f>
        <v>5.6402999999999999</v>
      </c>
      <c r="Q16" s="66">
        <f>RANK(P16,P$8:P$34,0)</f>
        <v>17</v>
      </c>
      <c r="R16" s="65">
        <f>VLOOKUP($A16,'Return Data'!$B$7:$R$1700,16,0)</f>
        <v>10.805099999999999</v>
      </c>
      <c r="S16" s="67">
        <f t="shared" si="4"/>
        <v>16</v>
      </c>
    </row>
    <row r="17" spans="1:19" x14ac:dyDescent="0.3">
      <c r="A17" s="63" t="s">
        <v>938</v>
      </c>
      <c r="B17" s="64">
        <f>VLOOKUP($A17,'Return Data'!$B$7:$R$1700,3,0)</f>
        <v>44071</v>
      </c>
      <c r="C17" s="65">
        <f>VLOOKUP($A17,'Return Data'!$B$7:$R$1700,4,0)</f>
        <v>10.093299999999999</v>
      </c>
      <c r="D17" s="65">
        <f>VLOOKUP($A17,'Return Data'!$B$7:$R$1700,10,0)</f>
        <v>21.566500000000001</v>
      </c>
      <c r="E17" s="66">
        <f t="shared" si="0"/>
        <v>20</v>
      </c>
      <c r="F17" s="65">
        <f>VLOOKUP($A17,'Return Data'!$B$7:$R$1700,11,0)</f>
        <v>-1.8992</v>
      </c>
      <c r="G17" s="66">
        <f t="shared" si="1"/>
        <v>20</v>
      </c>
      <c r="H17" s="65">
        <f>VLOOKUP($A17,'Return Data'!$B$7:$R$1700,12,0)</f>
        <v>-2.9144999999999999</v>
      </c>
      <c r="I17" s="66">
        <f t="shared" si="2"/>
        <v>16</v>
      </c>
      <c r="J17" s="65">
        <f>VLOOKUP($A17,'Return Data'!$B$7:$R$1700,13,0)</f>
        <v>6.7000999999999999</v>
      </c>
      <c r="K17" s="66">
        <f t="shared" si="3"/>
        <v>20</v>
      </c>
      <c r="L17" s="65"/>
      <c r="M17" s="66"/>
      <c r="N17" s="65"/>
      <c r="O17" s="66"/>
      <c r="P17" s="65"/>
      <c r="Q17" s="66"/>
      <c r="R17" s="65">
        <f>VLOOKUP($A17,'Return Data'!$B$7:$R$1700,16,0)</f>
        <v>0.65529999999999999</v>
      </c>
      <c r="S17" s="67">
        <f t="shared" si="4"/>
        <v>26</v>
      </c>
    </row>
    <row r="18" spans="1:19" x14ac:dyDescent="0.3">
      <c r="A18" s="63" t="s">
        <v>939</v>
      </c>
      <c r="B18" s="64">
        <f>VLOOKUP($A18,'Return Data'!$B$7:$R$1700,3,0)</f>
        <v>44071</v>
      </c>
      <c r="C18" s="65">
        <f>VLOOKUP($A18,'Return Data'!$B$7:$R$1700,4,0)</f>
        <v>323.3</v>
      </c>
      <c r="D18" s="65">
        <f>VLOOKUP($A18,'Return Data'!$B$7:$R$1700,10,0)</f>
        <v>24.6098</v>
      </c>
      <c r="E18" s="66">
        <f t="shared" si="0"/>
        <v>10</v>
      </c>
      <c r="F18" s="65">
        <f>VLOOKUP($A18,'Return Data'!$B$7:$R$1700,11,0)</f>
        <v>2.7458</v>
      </c>
      <c r="G18" s="66">
        <f t="shared" si="1"/>
        <v>9</v>
      </c>
      <c r="H18" s="65">
        <f>VLOOKUP($A18,'Return Data'!$B$7:$R$1700,12,0)</f>
        <v>-2.6938</v>
      </c>
      <c r="I18" s="66">
        <f t="shared" si="2"/>
        <v>15</v>
      </c>
      <c r="J18" s="65">
        <f>VLOOKUP($A18,'Return Data'!$B$7:$R$1700,13,0)</f>
        <v>6.9538000000000002</v>
      </c>
      <c r="K18" s="66">
        <f t="shared" si="3"/>
        <v>17</v>
      </c>
      <c r="L18" s="65">
        <f>VLOOKUP($A18,'Return Data'!$B$7:$R$1700,17,0)</f>
        <v>-0.57110000000000005</v>
      </c>
      <c r="M18" s="66">
        <f t="shared" ref="M18:M23" si="7">RANK(L18,L$8:L$34,0)</f>
        <v>11</v>
      </c>
      <c r="N18" s="65">
        <f>VLOOKUP($A18,'Return Data'!$B$7:$R$1700,14,0)</f>
        <v>1.6959</v>
      </c>
      <c r="O18" s="66">
        <f t="shared" ref="O18:O23" si="8">RANK(N18,N$8:N$34,0)</f>
        <v>15</v>
      </c>
      <c r="P18" s="65">
        <f>VLOOKUP($A18,'Return Data'!$B$7:$R$1700,15,0)</f>
        <v>7.6357999999999997</v>
      </c>
      <c r="Q18" s="66">
        <f t="shared" ref="Q18:Q23" si="9">RANK(P18,P$8:P$34,0)</f>
        <v>14</v>
      </c>
      <c r="R18" s="65">
        <f>VLOOKUP($A18,'Return Data'!$B$7:$R$1700,16,0)</f>
        <v>16.988499999999998</v>
      </c>
      <c r="S18" s="67">
        <f t="shared" si="4"/>
        <v>5</v>
      </c>
    </row>
    <row r="19" spans="1:19" x14ac:dyDescent="0.3">
      <c r="A19" s="63" t="s">
        <v>942</v>
      </c>
      <c r="B19" s="64">
        <f>VLOOKUP($A19,'Return Data'!$B$7:$R$1700,3,0)</f>
        <v>44071</v>
      </c>
      <c r="C19" s="65">
        <f>VLOOKUP($A19,'Return Data'!$B$7:$R$1700,4,0)</f>
        <v>44.51</v>
      </c>
      <c r="D19" s="65">
        <f>VLOOKUP($A19,'Return Data'!$B$7:$R$1700,10,0)</f>
        <v>26.99</v>
      </c>
      <c r="E19" s="66">
        <f t="shared" si="0"/>
        <v>5</v>
      </c>
      <c r="F19" s="65">
        <f>VLOOKUP($A19,'Return Data'!$B$7:$R$1700,11,0)</f>
        <v>6.7400000000000002E-2</v>
      </c>
      <c r="G19" s="66">
        <f t="shared" si="1"/>
        <v>16</v>
      </c>
      <c r="H19" s="65">
        <f>VLOOKUP($A19,'Return Data'!$B$7:$R$1700,12,0)</f>
        <v>-2.9649000000000001</v>
      </c>
      <c r="I19" s="66">
        <f t="shared" si="2"/>
        <v>17</v>
      </c>
      <c r="J19" s="65">
        <f>VLOOKUP($A19,'Return Data'!$B$7:$R$1700,13,0)</f>
        <v>7.8246000000000002</v>
      </c>
      <c r="K19" s="66">
        <f t="shared" si="3"/>
        <v>15</v>
      </c>
      <c r="L19" s="65">
        <f>VLOOKUP($A19,'Return Data'!$B$7:$R$1700,17,0)</f>
        <v>-2.8772000000000002</v>
      </c>
      <c r="M19" s="66">
        <f t="shared" si="7"/>
        <v>18</v>
      </c>
      <c r="N19" s="65">
        <f>VLOOKUP($A19,'Return Data'!$B$7:$R$1700,14,0)</f>
        <v>1.3595999999999999</v>
      </c>
      <c r="O19" s="66">
        <f t="shared" si="8"/>
        <v>17</v>
      </c>
      <c r="P19" s="65">
        <f>VLOOKUP($A19,'Return Data'!$B$7:$R$1700,15,0)</f>
        <v>8.0815000000000001</v>
      </c>
      <c r="Q19" s="66">
        <f t="shared" si="9"/>
        <v>10</v>
      </c>
      <c r="R19" s="65">
        <f>VLOOKUP($A19,'Return Data'!$B$7:$R$1700,16,0)</f>
        <v>10.420500000000001</v>
      </c>
      <c r="S19" s="67">
        <f t="shared" si="4"/>
        <v>17</v>
      </c>
    </row>
    <row r="20" spans="1:19" x14ac:dyDescent="0.3">
      <c r="A20" s="63" t="s">
        <v>943</v>
      </c>
      <c r="B20" s="64">
        <f>VLOOKUP($A20,'Return Data'!$B$7:$R$1700,3,0)</f>
        <v>44071</v>
      </c>
      <c r="C20" s="65">
        <f>VLOOKUP($A20,'Return Data'!$B$7:$R$1700,4,0)</f>
        <v>35.1</v>
      </c>
      <c r="D20" s="65">
        <f>VLOOKUP($A20,'Return Data'!$B$7:$R$1700,10,0)</f>
        <v>20.3291</v>
      </c>
      <c r="E20" s="66">
        <f t="shared" si="0"/>
        <v>25</v>
      </c>
      <c r="F20" s="65">
        <f>VLOOKUP($A20,'Return Data'!$B$7:$R$1700,11,0)</f>
        <v>-0.93140000000000001</v>
      </c>
      <c r="G20" s="66">
        <f t="shared" si="1"/>
        <v>19</v>
      </c>
      <c r="H20" s="65">
        <f>VLOOKUP($A20,'Return Data'!$B$7:$R$1700,12,0)</f>
        <v>-3.5714000000000001</v>
      </c>
      <c r="I20" s="66">
        <f t="shared" si="2"/>
        <v>19</v>
      </c>
      <c r="J20" s="65">
        <f>VLOOKUP($A20,'Return Data'!$B$7:$R$1700,13,0)</f>
        <v>6.7843</v>
      </c>
      <c r="K20" s="66">
        <f t="shared" si="3"/>
        <v>18</v>
      </c>
      <c r="L20" s="65">
        <f>VLOOKUP($A20,'Return Data'!$B$7:$R$1700,17,0)</f>
        <v>-1.2699</v>
      </c>
      <c r="M20" s="66">
        <f t="shared" si="7"/>
        <v>13</v>
      </c>
      <c r="N20" s="65">
        <f>VLOOKUP($A20,'Return Data'!$B$7:$R$1700,14,0)</f>
        <v>5.5556000000000001</v>
      </c>
      <c r="O20" s="66">
        <f t="shared" si="8"/>
        <v>5</v>
      </c>
      <c r="P20" s="65">
        <f>VLOOKUP($A20,'Return Data'!$B$7:$R$1700,15,0)</f>
        <v>8.8970000000000002</v>
      </c>
      <c r="Q20" s="66">
        <f t="shared" si="9"/>
        <v>9</v>
      </c>
      <c r="R20" s="65">
        <f>VLOOKUP($A20,'Return Data'!$B$7:$R$1700,16,0)</f>
        <v>10.0891</v>
      </c>
      <c r="S20" s="67">
        <f t="shared" si="4"/>
        <v>18</v>
      </c>
    </row>
    <row r="21" spans="1:19" x14ac:dyDescent="0.3">
      <c r="A21" s="63" t="s">
        <v>945</v>
      </c>
      <c r="B21" s="64">
        <f>VLOOKUP($A21,'Return Data'!$B$7:$R$1700,3,0)</f>
        <v>44071</v>
      </c>
      <c r="C21" s="65">
        <f>VLOOKUP($A21,'Return Data'!$B$7:$R$1700,4,0)</f>
        <v>127.01600000000001</v>
      </c>
      <c r="D21" s="65">
        <f>VLOOKUP($A21,'Return Data'!$B$7:$R$1700,10,0)</f>
        <v>20.748000000000001</v>
      </c>
      <c r="E21" s="66">
        <f t="shared" si="0"/>
        <v>24</v>
      </c>
      <c r="F21" s="65">
        <f>VLOOKUP($A21,'Return Data'!$B$7:$R$1700,11,0)</f>
        <v>1.508</v>
      </c>
      <c r="G21" s="66">
        <f t="shared" si="1"/>
        <v>13</v>
      </c>
      <c r="H21" s="65">
        <f>VLOOKUP($A21,'Return Data'!$B$7:$R$1700,12,0)</f>
        <v>0.251</v>
      </c>
      <c r="I21" s="66">
        <f t="shared" si="2"/>
        <v>7</v>
      </c>
      <c r="J21" s="65">
        <f>VLOOKUP($A21,'Return Data'!$B$7:$R$1700,13,0)</f>
        <v>10.884499999999999</v>
      </c>
      <c r="K21" s="66">
        <f t="shared" si="3"/>
        <v>7</v>
      </c>
      <c r="L21" s="65">
        <f>VLOOKUP($A21,'Return Data'!$B$7:$R$1700,17,0)</f>
        <v>2.8820999999999999</v>
      </c>
      <c r="M21" s="66">
        <f t="shared" si="7"/>
        <v>4</v>
      </c>
      <c r="N21" s="65">
        <f>VLOOKUP($A21,'Return Data'!$B$7:$R$1700,14,0)</f>
        <v>4.3933999999999997</v>
      </c>
      <c r="O21" s="66">
        <f t="shared" si="8"/>
        <v>7</v>
      </c>
      <c r="P21" s="65">
        <f>VLOOKUP($A21,'Return Data'!$B$7:$R$1700,15,0)</f>
        <v>9.1156000000000006</v>
      </c>
      <c r="Q21" s="66">
        <f t="shared" si="9"/>
        <v>7</v>
      </c>
      <c r="R21" s="65">
        <f>VLOOKUP($A21,'Return Data'!$B$7:$R$1700,16,0)</f>
        <v>17.242699999999999</v>
      </c>
      <c r="S21" s="67">
        <f t="shared" si="4"/>
        <v>3</v>
      </c>
    </row>
    <row r="22" spans="1:19" x14ac:dyDescent="0.3">
      <c r="A22" s="63" t="s">
        <v>948</v>
      </c>
      <c r="B22" s="64">
        <f>VLOOKUP($A22,'Return Data'!$B$7:$R$1700,3,0)</f>
        <v>44071</v>
      </c>
      <c r="C22" s="65">
        <f>VLOOKUP($A22,'Return Data'!$B$7:$R$1700,4,0)</f>
        <v>48.279000000000003</v>
      </c>
      <c r="D22" s="65">
        <f>VLOOKUP($A22,'Return Data'!$B$7:$R$1700,10,0)</f>
        <v>21.103200000000001</v>
      </c>
      <c r="E22" s="66">
        <f t="shared" si="0"/>
        <v>22</v>
      </c>
      <c r="F22" s="65">
        <f>VLOOKUP($A22,'Return Data'!$B$7:$R$1700,11,0)</f>
        <v>1.3328</v>
      </c>
      <c r="G22" s="66">
        <f t="shared" si="1"/>
        <v>14</v>
      </c>
      <c r="H22" s="65">
        <f>VLOOKUP($A22,'Return Data'!$B$7:$R$1700,12,0)</f>
        <v>0.12239999999999999</v>
      </c>
      <c r="I22" s="66">
        <f t="shared" si="2"/>
        <v>8</v>
      </c>
      <c r="J22" s="65">
        <f>VLOOKUP($A22,'Return Data'!$B$7:$R$1700,13,0)</f>
        <v>10.8384</v>
      </c>
      <c r="K22" s="66">
        <f t="shared" si="3"/>
        <v>8</v>
      </c>
      <c r="L22" s="65">
        <f>VLOOKUP($A22,'Return Data'!$B$7:$R$1700,17,0)</f>
        <v>-2.4874000000000001</v>
      </c>
      <c r="M22" s="66">
        <f t="shared" si="7"/>
        <v>17</v>
      </c>
      <c r="N22" s="65">
        <f>VLOOKUP($A22,'Return Data'!$B$7:$R$1700,14,0)</f>
        <v>1.3563000000000001</v>
      </c>
      <c r="O22" s="66">
        <f t="shared" si="8"/>
        <v>18</v>
      </c>
      <c r="P22" s="65">
        <f>VLOOKUP($A22,'Return Data'!$B$7:$R$1700,15,0)</f>
        <v>6.4744999999999999</v>
      </c>
      <c r="Q22" s="66">
        <f t="shared" si="9"/>
        <v>16</v>
      </c>
      <c r="R22" s="65">
        <f>VLOOKUP($A22,'Return Data'!$B$7:$R$1700,16,0)</f>
        <v>11.656499999999999</v>
      </c>
      <c r="S22" s="67">
        <f t="shared" si="4"/>
        <v>13</v>
      </c>
    </row>
    <row r="23" spans="1:19" x14ac:dyDescent="0.3">
      <c r="A23" s="63" t="s">
        <v>950</v>
      </c>
      <c r="B23" s="64">
        <f>VLOOKUP($A23,'Return Data'!$B$7:$R$1700,3,0)</f>
        <v>44071</v>
      </c>
      <c r="C23" s="65">
        <f>VLOOKUP($A23,'Return Data'!$B$7:$R$1700,4,0)</f>
        <v>15.635400000000001</v>
      </c>
      <c r="D23" s="65">
        <f>VLOOKUP($A23,'Return Data'!$B$7:$R$1700,10,0)</f>
        <v>23.099799999999998</v>
      </c>
      <c r="E23" s="66">
        <f t="shared" si="0"/>
        <v>17</v>
      </c>
      <c r="F23" s="65">
        <f>VLOOKUP($A23,'Return Data'!$B$7:$R$1700,11,0)</f>
        <v>-2.5977000000000001</v>
      </c>
      <c r="G23" s="66">
        <f t="shared" si="1"/>
        <v>23</v>
      </c>
      <c r="H23" s="65">
        <f>VLOOKUP($A23,'Return Data'!$B$7:$R$1700,12,0)</f>
        <v>-2.2414999999999998</v>
      </c>
      <c r="I23" s="66">
        <f t="shared" si="2"/>
        <v>14</v>
      </c>
      <c r="J23" s="65">
        <f>VLOOKUP($A23,'Return Data'!$B$7:$R$1700,13,0)</f>
        <v>8.1271000000000004</v>
      </c>
      <c r="K23" s="66">
        <f t="shared" si="3"/>
        <v>13</v>
      </c>
      <c r="L23" s="65">
        <f>VLOOKUP($A23,'Return Data'!$B$7:$R$1700,17,0)</f>
        <v>-0.4945</v>
      </c>
      <c r="M23" s="66">
        <f t="shared" si="7"/>
        <v>10</v>
      </c>
      <c r="N23" s="65">
        <f>VLOOKUP($A23,'Return Data'!$B$7:$R$1700,14,0)</f>
        <v>4.1645000000000003</v>
      </c>
      <c r="O23" s="66">
        <f t="shared" si="8"/>
        <v>9</v>
      </c>
      <c r="P23" s="65">
        <f>VLOOKUP($A23,'Return Data'!$B$7:$R$1700,15,0)</f>
        <v>9.2559000000000005</v>
      </c>
      <c r="Q23" s="66">
        <f t="shared" si="9"/>
        <v>6</v>
      </c>
      <c r="R23" s="65">
        <f>VLOOKUP($A23,'Return Data'!$B$7:$R$1700,16,0)</f>
        <v>8.4504000000000001</v>
      </c>
      <c r="S23" s="67">
        <f t="shared" si="4"/>
        <v>23</v>
      </c>
    </row>
    <row r="24" spans="1:19" x14ac:dyDescent="0.3">
      <c r="A24" s="63" t="s">
        <v>952</v>
      </c>
      <c r="B24" s="64">
        <f>VLOOKUP($A24,'Return Data'!$B$7:$R$1700,3,0)</f>
        <v>44071</v>
      </c>
      <c r="C24" s="65">
        <f>VLOOKUP($A24,'Return Data'!$B$7:$R$1700,4,0)</f>
        <v>10.1137</v>
      </c>
      <c r="D24" s="65">
        <f>VLOOKUP($A24,'Return Data'!$B$7:$R$1700,10,0)</f>
        <v>21.535499999999999</v>
      </c>
      <c r="E24" s="66">
        <f t="shared" si="0"/>
        <v>21</v>
      </c>
      <c r="F24" s="65"/>
      <c r="G24" s="66"/>
      <c r="H24" s="65"/>
      <c r="I24" s="66"/>
      <c r="J24" s="65"/>
      <c r="K24" s="66"/>
      <c r="L24" s="65"/>
      <c r="M24" s="66"/>
      <c r="N24" s="65"/>
      <c r="O24" s="66"/>
      <c r="P24" s="65"/>
      <c r="Q24" s="66"/>
      <c r="R24" s="65">
        <f>VLOOKUP($A24,'Return Data'!$B$7:$R$1700,16,0)</f>
        <v>1.137</v>
      </c>
      <c r="S24" s="67">
        <f t="shared" si="4"/>
        <v>25</v>
      </c>
    </row>
    <row r="25" spans="1:19" x14ac:dyDescent="0.3">
      <c r="A25" s="63" t="s">
        <v>954</v>
      </c>
      <c r="B25" s="64">
        <f>VLOOKUP($A25,'Return Data'!$B$7:$R$1700,3,0)</f>
        <v>44071</v>
      </c>
      <c r="C25" s="65">
        <f>VLOOKUP($A25,'Return Data'!$B$7:$R$1700,4,0)</f>
        <v>59.662999999999997</v>
      </c>
      <c r="D25" s="65">
        <f>VLOOKUP($A25,'Return Data'!$B$7:$R$1700,10,0)</f>
        <v>27.395199999999999</v>
      </c>
      <c r="E25" s="66">
        <f t="shared" si="0"/>
        <v>3</v>
      </c>
      <c r="F25" s="65">
        <f>VLOOKUP($A25,'Return Data'!$B$7:$R$1700,11,0)</f>
        <v>6.9554999999999998</v>
      </c>
      <c r="G25" s="66">
        <f t="shared" ref="G25:G34" si="10">RANK(F25,F$8:F$34,0)</f>
        <v>3</v>
      </c>
      <c r="H25" s="65">
        <f>VLOOKUP($A25,'Return Data'!$B$7:$R$1700,12,0)</f>
        <v>3.7473000000000001</v>
      </c>
      <c r="I25" s="66">
        <f>RANK(H25,H$8:H$34,0)</f>
        <v>4</v>
      </c>
      <c r="J25" s="65">
        <f>VLOOKUP($A25,'Return Data'!$B$7:$R$1700,13,0)</f>
        <v>16.243200000000002</v>
      </c>
      <c r="K25" s="66">
        <f>RANK(J25,J$8:J$34,0)</f>
        <v>4</v>
      </c>
      <c r="L25" s="65">
        <f>VLOOKUP($A25,'Return Data'!$B$7:$R$1700,17,0)</f>
        <v>6.4287000000000001</v>
      </c>
      <c r="M25" s="66">
        <f>RANK(L25,L$8:L$34,0)</f>
        <v>1</v>
      </c>
      <c r="N25" s="65">
        <f>VLOOKUP($A25,'Return Data'!$B$7:$R$1700,14,0)</f>
        <v>8.5683000000000007</v>
      </c>
      <c r="O25" s="66">
        <f>RANK(N25,N$8:N$34,0)</f>
        <v>1</v>
      </c>
      <c r="P25" s="65">
        <f>VLOOKUP($A25,'Return Data'!$B$7:$R$1700,15,0)</f>
        <v>14.411799999999999</v>
      </c>
      <c r="Q25" s="66">
        <f>RANK(P25,P$8:P$34,0)</f>
        <v>1</v>
      </c>
      <c r="R25" s="65">
        <f>VLOOKUP($A25,'Return Data'!$B$7:$R$1700,16,0)</f>
        <v>19.250499999999999</v>
      </c>
      <c r="S25" s="67">
        <f t="shared" si="4"/>
        <v>2</v>
      </c>
    </row>
    <row r="26" spans="1:19" x14ac:dyDescent="0.3">
      <c r="A26" s="63" t="s">
        <v>956</v>
      </c>
      <c r="B26" s="64">
        <f>VLOOKUP($A26,'Return Data'!$B$7:$R$1700,3,0)</f>
        <v>44071</v>
      </c>
      <c r="C26" s="65">
        <f>VLOOKUP($A26,'Return Data'!$B$7:$R$1700,4,0)</f>
        <v>9.9821000000000009</v>
      </c>
      <c r="D26" s="65">
        <f>VLOOKUP($A26,'Return Data'!$B$7:$R$1700,10,0)</f>
        <v>19.180700000000002</v>
      </c>
      <c r="E26" s="66">
        <f t="shared" si="0"/>
        <v>26</v>
      </c>
      <c r="F26" s="65">
        <f>VLOOKUP($A26,'Return Data'!$B$7:$R$1700,11,0)</f>
        <v>-6.8868999999999998</v>
      </c>
      <c r="G26" s="66">
        <f t="shared" si="10"/>
        <v>26</v>
      </c>
      <c r="H26" s="65"/>
      <c r="I26" s="66"/>
      <c r="J26" s="65"/>
      <c r="K26" s="66"/>
      <c r="L26" s="65"/>
      <c r="M26" s="66"/>
      <c r="N26" s="65"/>
      <c r="O26" s="66"/>
      <c r="P26" s="65"/>
      <c r="Q26" s="66"/>
      <c r="R26" s="65">
        <f>VLOOKUP($A26,'Return Data'!$B$7:$R$1700,16,0)</f>
        <v>-0.17899999999999999</v>
      </c>
      <c r="S26" s="67">
        <f t="shared" si="4"/>
        <v>27</v>
      </c>
    </row>
    <row r="27" spans="1:19" x14ac:dyDescent="0.3">
      <c r="A27" s="63" t="s">
        <v>957</v>
      </c>
      <c r="B27" s="64">
        <f>VLOOKUP($A27,'Return Data'!$B$7:$R$1700,3,0)</f>
        <v>44071</v>
      </c>
      <c r="C27" s="65">
        <f>VLOOKUP($A27,'Return Data'!$B$7:$R$1700,4,0)</f>
        <v>518.21680000000003</v>
      </c>
      <c r="D27" s="65">
        <f>VLOOKUP($A27,'Return Data'!$B$7:$R$1700,10,0)</f>
        <v>27.116499999999998</v>
      </c>
      <c r="E27" s="66">
        <f t="shared" si="0"/>
        <v>4</v>
      </c>
      <c r="F27" s="65">
        <f>VLOOKUP($A27,'Return Data'!$B$7:$R$1700,11,0)</f>
        <v>3.9300000000000002E-2</v>
      </c>
      <c r="G27" s="66">
        <f t="shared" si="10"/>
        <v>17</v>
      </c>
      <c r="H27" s="65">
        <f>VLOOKUP($A27,'Return Data'!$B$7:$R$1700,12,0)</f>
        <v>-4.6252000000000004</v>
      </c>
      <c r="I27" s="66">
        <f t="shared" ref="I27:I32" si="11">RANK(H27,H$8:H$34,0)</f>
        <v>21</v>
      </c>
      <c r="J27" s="65">
        <f>VLOOKUP($A27,'Return Data'!$B$7:$R$1700,13,0)</f>
        <v>7.5833000000000004</v>
      </c>
      <c r="K27" s="66">
        <f t="shared" ref="K27:K32" si="12">RANK(J27,J$8:J$34,0)</f>
        <v>16</v>
      </c>
      <c r="L27" s="65">
        <f>VLOOKUP($A27,'Return Data'!$B$7:$R$1700,17,0)</f>
        <v>-2.3721999999999999</v>
      </c>
      <c r="M27" s="66">
        <f t="shared" ref="M27:M32" si="13">RANK(L27,L$8:L$34,0)</f>
        <v>16</v>
      </c>
      <c r="N27" s="65">
        <f>VLOOKUP($A27,'Return Data'!$B$7:$R$1700,14,0)</f>
        <v>-2.2176999999999998</v>
      </c>
      <c r="O27" s="66">
        <f t="shared" ref="O27:O32" si="14">RANK(N27,N$8:N$34,0)</f>
        <v>22</v>
      </c>
      <c r="P27" s="65">
        <f>VLOOKUP($A27,'Return Data'!$B$7:$R$1700,15,0)</f>
        <v>3.8229000000000002</v>
      </c>
      <c r="Q27" s="66">
        <f t="shared" ref="Q27:Q32" si="15">RANK(P27,P$8:P$34,0)</f>
        <v>21</v>
      </c>
      <c r="R27" s="65">
        <f>VLOOKUP($A27,'Return Data'!$B$7:$R$1700,16,0)</f>
        <v>17.1755</v>
      </c>
      <c r="S27" s="67">
        <f t="shared" si="4"/>
        <v>4</v>
      </c>
    </row>
    <row r="28" spans="1:19" x14ac:dyDescent="0.3">
      <c r="A28" s="63" t="s">
        <v>959</v>
      </c>
      <c r="B28" s="64">
        <f>VLOOKUP($A28,'Return Data'!$B$7:$R$1700,3,0)</f>
        <v>44071</v>
      </c>
      <c r="C28" s="65">
        <f>VLOOKUP($A28,'Return Data'!$B$7:$R$1700,4,0)</f>
        <v>110.99</v>
      </c>
      <c r="D28" s="65">
        <f>VLOOKUP($A28,'Return Data'!$B$7:$R$1700,10,0)</f>
        <v>24.693899999999999</v>
      </c>
      <c r="E28" s="66">
        <f t="shared" si="0"/>
        <v>9</v>
      </c>
      <c r="F28" s="65">
        <f>VLOOKUP($A28,'Return Data'!$B$7:$R$1700,11,0)</f>
        <v>2.6640000000000001</v>
      </c>
      <c r="G28" s="66">
        <f t="shared" si="10"/>
        <v>10</v>
      </c>
      <c r="H28" s="65">
        <f>VLOOKUP($A28,'Return Data'!$B$7:$R$1700,12,0)</f>
        <v>3.4775</v>
      </c>
      <c r="I28" s="66">
        <f t="shared" si="11"/>
        <v>5</v>
      </c>
      <c r="J28" s="65">
        <f>VLOOKUP($A28,'Return Data'!$B$7:$R$1700,13,0)</f>
        <v>15.9649</v>
      </c>
      <c r="K28" s="66">
        <f t="shared" si="12"/>
        <v>5</v>
      </c>
      <c r="L28" s="65">
        <f>VLOOKUP($A28,'Return Data'!$B$7:$R$1700,17,0)</f>
        <v>-0.4602</v>
      </c>
      <c r="M28" s="66">
        <f t="shared" si="13"/>
        <v>9</v>
      </c>
      <c r="N28" s="65">
        <f>VLOOKUP($A28,'Return Data'!$B$7:$R$1700,14,0)</f>
        <v>3.6890999999999998</v>
      </c>
      <c r="O28" s="66">
        <f t="shared" si="14"/>
        <v>11</v>
      </c>
      <c r="P28" s="65">
        <f>VLOOKUP($A28,'Return Data'!$B$7:$R$1700,15,0)</f>
        <v>10.044700000000001</v>
      </c>
      <c r="Q28" s="66">
        <f t="shared" si="15"/>
        <v>4</v>
      </c>
      <c r="R28" s="65">
        <f>VLOOKUP($A28,'Return Data'!$B$7:$R$1700,16,0)</f>
        <v>22.626200000000001</v>
      </c>
      <c r="S28" s="67">
        <f t="shared" si="4"/>
        <v>1</v>
      </c>
    </row>
    <row r="29" spans="1:19" x14ac:dyDescent="0.3">
      <c r="A29" s="63" t="s">
        <v>961</v>
      </c>
      <c r="B29" s="64">
        <f>VLOOKUP($A29,'Return Data'!$B$7:$R$1700,3,0)</f>
        <v>44071</v>
      </c>
      <c r="C29" s="65">
        <f>VLOOKUP($A29,'Return Data'!$B$7:$R$1700,4,0)</f>
        <v>41.375599999999999</v>
      </c>
      <c r="D29" s="65">
        <f>VLOOKUP($A29,'Return Data'!$B$7:$R$1700,10,0)</f>
        <v>16.296099999999999</v>
      </c>
      <c r="E29" s="66">
        <f t="shared" si="0"/>
        <v>27</v>
      </c>
      <c r="F29" s="65">
        <f>VLOOKUP($A29,'Return Data'!$B$7:$R$1700,11,0)</f>
        <v>14.454700000000001</v>
      </c>
      <c r="G29" s="66">
        <f t="shared" si="10"/>
        <v>1</v>
      </c>
      <c r="H29" s="65">
        <f>VLOOKUP($A29,'Return Data'!$B$7:$R$1700,12,0)</f>
        <v>6.8926999999999996</v>
      </c>
      <c r="I29" s="66">
        <f t="shared" si="11"/>
        <v>2</v>
      </c>
      <c r="J29" s="65">
        <f>VLOOKUP($A29,'Return Data'!$B$7:$R$1700,13,0)</f>
        <v>18.171099999999999</v>
      </c>
      <c r="K29" s="66">
        <f t="shared" si="12"/>
        <v>3</v>
      </c>
      <c r="L29" s="65">
        <f>VLOOKUP($A29,'Return Data'!$B$7:$R$1700,17,0)</f>
        <v>3.9596</v>
      </c>
      <c r="M29" s="66">
        <f t="shared" si="13"/>
        <v>3</v>
      </c>
      <c r="N29" s="65">
        <f>VLOOKUP($A29,'Return Data'!$B$7:$R$1700,14,0)</f>
        <v>4.3616999999999999</v>
      </c>
      <c r="O29" s="66">
        <f t="shared" si="14"/>
        <v>8</v>
      </c>
      <c r="P29" s="65">
        <f>VLOOKUP($A29,'Return Data'!$B$7:$R$1700,15,0)</f>
        <v>11.1523</v>
      </c>
      <c r="Q29" s="66">
        <f t="shared" si="15"/>
        <v>3</v>
      </c>
      <c r="R29" s="65">
        <f>VLOOKUP($A29,'Return Data'!$B$7:$R$1700,16,0)</f>
        <v>10.9025</v>
      </c>
      <c r="S29" s="67">
        <f t="shared" si="4"/>
        <v>15</v>
      </c>
    </row>
    <row r="30" spans="1:19" x14ac:dyDescent="0.3">
      <c r="A30" s="63" t="s">
        <v>964</v>
      </c>
      <c r="B30" s="64">
        <f>VLOOKUP($A30,'Return Data'!$B$7:$R$1700,3,0)</f>
        <v>44071</v>
      </c>
      <c r="C30" s="65">
        <f>VLOOKUP($A30,'Return Data'!$B$7:$R$1700,4,0)</f>
        <v>335.93161265589498</v>
      </c>
      <c r="D30" s="65">
        <f>VLOOKUP($A30,'Return Data'!$B$7:$R$1700,10,0)</f>
        <v>24.492699999999999</v>
      </c>
      <c r="E30" s="66">
        <f t="shared" si="0"/>
        <v>12</v>
      </c>
      <c r="F30" s="65">
        <f>VLOOKUP($A30,'Return Data'!$B$7:$R$1700,11,0)</f>
        <v>-2.0569999999999999</v>
      </c>
      <c r="G30" s="66">
        <f t="shared" si="10"/>
        <v>21</v>
      </c>
      <c r="H30" s="65">
        <f>VLOOKUP($A30,'Return Data'!$B$7:$R$1700,12,0)</f>
        <v>-1.6649</v>
      </c>
      <c r="I30" s="66">
        <f t="shared" si="11"/>
        <v>13</v>
      </c>
      <c r="J30" s="65">
        <f>VLOOKUP($A30,'Return Data'!$B$7:$R$1700,13,0)</f>
        <v>7.9530000000000003</v>
      </c>
      <c r="K30" s="66">
        <f t="shared" si="12"/>
        <v>14</v>
      </c>
      <c r="L30" s="65">
        <f>VLOOKUP($A30,'Return Data'!$B$7:$R$1700,17,0)</f>
        <v>0.2384</v>
      </c>
      <c r="M30" s="66">
        <f t="shared" si="13"/>
        <v>8</v>
      </c>
      <c r="N30" s="65">
        <f>VLOOKUP($A30,'Return Data'!$B$7:$R$1700,14,0)</f>
        <v>3.9180000000000001</v>
      </c>
      <c r="O30" s="66">
        <f t="shared" si="14"/>
        <v>10</v>
      </c>
      <c r="P30" s="65">
        <f>VLOOKUP($A30,'Return Data'!$B$7:$R$1700,15,0)</f>
        <v>7.7251000000000003</v>
      </c>
      <c r="Q30" s="66">
        <f t="shared" si="15"/>
        <v>13</v>
      </c>
      <c r="R30" s="65">
        <f>VLOOKUP($A30,'Return Data'!$B$7:$R$1700,16,0)</f>
        <v>13.623900000000001</v>
      </c>
      <c r="S30" s="67">
        <f t="shared" si="4"/>
        <v>11</v>
      </c>
    </row>
    <row r="31" spans="1:19" x14ac:dyDescent="0.3">
      <c r="A31" s="63" t="s">
        <v>965</v>
      </c>
      <c r="B31" s="64">
        <f>VLOOKUP($A31,'Return Data'!$B$7:$R$1700,3,0)</f>
        <v>44071</v>
      </c>
      <c r="C31" s="65">
        <f>VLOOKUP($A31,'Return Data'!$B$7:$R$1700,4,0)</f>
        <v>34.608800000000002</v>
      </c>
      <c r="D31" s="65">
        <f>VLOOKUP($A31,'Return Data'!$B$7:$R$1700,10,0)</f>
        <v>24.429400000000001</v>
      </c>
      <c r="E31" s="66">
        <f t="shared" si="0"/>
        <v>13</v>
      </c>
      <c r="F31" s="65">
        <f>VLOOKUP($A31,'Return Data'!$B$7:$R$1700,11,0)</f>
        <v>-4.1817000000000002</v>
      </c>
      <c r="G31" s="66">
        <f t="shared" si="10"/>
        <v>24</v>
      </c>
      <c r="H31" s="65">
        <f>VLOOKUP($A31,'Return Data'!$B$7:$R$1700,12,0)</f>
        <v>-6.7309000000000001</v>
      </c>
      <c r="I31" s="66">
        <f t="shared" si="11"/>
        <v>24</v>
      </c>
      <c r="J31" s="65">
        <f>VLOOKUP($A31,'Return Data'!$B$7:$R$1700,13,0)</f>
        <v>5.7153999999999998</v>
      </c>
      <c r="K31" s="66">
        <f t="shared" si="12"/>
        <v>22</v>
      </c>
      <c r="L31" s="65">
        <f>VLOOKUP($A31,'Return Data'!$B$7:$R$1700,17,0)</f>
        <v>-2.1162999999999998</v>
      </c>
      <c r="M31" s="66">
        <f t="shared" si="13"/>
        <v>15</v>
      </c>
      <c r="N31" s="65">
        <f>VLOOKUP($A31,'Return Data'!$B$7:$R$1700,14,0)</f>
        <v>5.18</v>
      </c>
      <c r="O31" s="66">
        <f t="shared" si="14"/>
        <v>6</v>
      </c>
      <c r="P31" s="65">
        <f>VLOOKUP($A31,'Return Data'!$B$7:$R$1700,15,0)</f>
        <v>9.0212000000000003</v>
      </c>
      <c r="Q31" s="66">
        <f t="shared" si="15"/>
        <v>8</v>
      </c>
      <c r="R31" s="65">
        <f>VLOOKUP($A31,'Return Data'!$B$7:$R$1700,16,0)</f>
        <v>9.6255000000000006</v>
      </c>
      <c r="S31" s="67">
        <f t="shared" si="4"/>
        <v>19</v>
      </c>
    </row>
    <row r="32" spans="1:19" x14ac:dyDescent="0.3">
      <c r="A32" s="63" t="s">
        <v>967</v>
      </c>
      <c r="B32" s="64">
        <f>VLOOKUP($A32,'Return Data'!$B$7:$R$1700,3,0)</f>
        <v>44071</v>
      </c>
      <c r="C32" s="65">
        <f>VLOOKUP($A32,'Return Data'!$B$7:$R$1700,4,0)</f>
        <v>218.00540000000001</v>
      </c>
      <c r="D32" s="65">
        <f>VLOOKUP($A32,'Return Data'!$B$7:$R$1700,10,0)</f>
        <v>23.825299999999999</v>
      </c>
      <c r="E32" s="66">
        <f t="shared" si="0"/>
        <v>15</v>
      </c>
      <c r="F32" s="65">
        <f>VLOOKUP($A32,'Return Data'!$B$7:$R$1700,11,0)</f>
        <v>3.4540000000000002</v>
      </c>
      <c r="G32" s="66">
        <f t="shared" si="10"/>
        <v>7</v>
      </c>
      <c r="H32" s="65">
        <f>VLOOKUP($A32,'Return Data'!$B$7:$R$1700,12,0)</f>
        <v>-0.12670000000000001</v>
      </c>
      <c r="I32" s="66">
        <f t="shared" si="11"/>
        <v>10</v>
      </c>
      <c r="J32" s="65">
        <f>VLOOKUP($A32,'Return Data'!$B$7:$R$1700,13,0)</f>
        <v>9.6798999999999999</v>
      </c>
      <c r="K32" s="66">
        <f t="shared" si="12"/>
        <v>11</v>
      </c>
      <c r="L32" s="65">
        <f>VLOOKUP($A32,'Return Data'!$B$7:$R$1700,17,0)</f>
        <v>4.6249000000000002</v>
      </c>
      <c r="M32" s="66">
        <f t="shared" si="13"/>
        <v>2</v>
      </c>
      <c r="N32" s="65">
        <f>VLOOKUP($A32,'Return Data'!$B$7:$R$1700,14,0)</f>
        <v>5.5945</v>
      </c>
      <c r="O32" s="66">
        <f t="shared" si="14"/>
        <v>4</v>
      </c>
      <c r="P32" s="65">
        <f>VLOOKUP($A32,'Return Data'!$B$7:$R$1700,15,0)</f>
        <v>8.0193999999999992</v>
      </c>
      <c r="Q32" s="66">
        <f t="shared" si="15"/>
        <v>12</v>
      </c>
      <c r="R32" s="65">
        <f>VLOOKUP($A32,'Return Data'!$B$7:$R$1700,16,0)</f>
        <v>11.8485</v>
      </c>
      <c r="S32" s="67">
        <f t="shared" si="4"/>
        <v>12</v>
      </c>
    </row>
    <row r="33" spans="1:19" x14ac:dyDescent="0.3">
      <c r="A33" s="63" t="s">
        <v>970</v>
      </c>
      <c r="B33" s="64">
        <f>VLOOKUP($A33,'Return Data'!$B$7:$R$1700,3,0)</f>
        <v>44071</v>
      </c>
      <c r="C33" s="65">
        <f>VLOOKUP($A33,'Return Data'!$B$7:$R$1700,4,0)</f>
        <v>10.57</v>
      </c>
      <c r="D33" s="65">
        <f>VLOOKUP($A33,'Return Data'!$B$7:$R$1700,10,0)</f>
        <v>24.940899999999999</v>
      </c>
      <c r="E33" s="66">
        <f t="shared" si="0"/>
        <v>8</v>
      </c>
      <c r="F33" s="65">
        <f>VLOOKUP($A33,'Return Data'!$B$7:$R$1700,11,0)</f>
        <v>5.3837999999999999</v>
      </c>
      <c r="G33" s="66">
        <f t="shared" si="10"/>
        <v>5</v>
      </c>
      <c r="H33" s="65"/>
      <c r="I33" s="66"/>
      <c r="J33" s="65"/>
      <c r="K33" s="66"/>
      <c r="L33" s="65"/>
      <c r="M33" s="66"/>
      <c r="N33" s="65"/>
      <c r="O33" s="66"/>
      <c r="P33" s="65"/>
      <c r="Q33" s="66"/>
      <c r="R33" s="65">
        <f>VLOOKUP($A33,'Return Data'!$B$7:$R$1700,16,0)</f>
        <v>5.7</v>
      </c>
      <c r="S33" s="67">
        <f t="shared" si="4"/>
        <v>24</v>
      </c>
    </row>
    <row r="34" spans="1:19" x14ac:dyDescent="0.3">
      <c r="A34" s="63" t="s">
        <v>972</v>
      </c>
      <c r="B34" s="64">
        <f>VLOOKUP($A34,'Return Data'!$B$7:$R$1700,3,0)</f>
        <v>44071</v>
      </c>
      <c r="C34" s="65">
        <f>VLOOKUP($A34,'Return Data'!$B$7:$R$1700,4,0)</f>
        <v>121.1142</v>
      </c>
      <c r="D34" s="65">
        <f>VLOOKUP($A34,'Return Data'!$B$7:$R$1700,10,0)</f>
        <v>26.689</v>
      </c>
      <c r="E34" s="66">
        <f t="shared" si="0"/>
        <v>6</v>
      </c>
      <c r="F34" s="65">
        <f>VLOOKUP($A34,'Return Data'!$B$7:$R$1700,11,0)</f>
        <v>5.5053000000000001</v>
      </c>
      <c r="G34" s="66">
        <f t="shared" si="10"/>
        <v>4</v>
      </c>
      <c r="H34" s="65">
        <f>VLOOKUP($A34,'Return Data'!$B$7:$R$1700,12,0)</f>
        <v>-1.5592999999999999</v>
      </c>
      <c r="I34" s="66">
        <f>RANK(H34,H$8:H$34,0)</f>
        <v>12</v>
      </c>
      <c r="J34" s="65">
        <f>VLOOKUP($A34,'Return Data'!$B$7:$R$1700,13,0)</f>
        <v>5.8733000000000004</v>
      </c>
      <c r="K34" s="66">
        <f>RANK(J34,J$8:J$34,0)</f>
        <v>21</v>
      </c>
      <c r="L34" s="65">
        <f>VLOOKUP($A34,'Return Data'!$B$7:$R$1700,17,0)</f>
        <v>-3.4350000000000001</v>
      </c>
      <c r="M34" s="66">
        <f>RANK(L34,L$8:L$34,0)</f>
        <v>19</v>
      </c>
      <c r="N34" s="65">
        <f>VLOOKUP($A34,'Return Data'!$B$7:$R$1700,14,0)</f>
        <v>0.30309999999999998</v>
      </c>
      <c r="O34" s="66">
        <f>RANK(N34,N$8:N$34,0)</f>
        <v>19</v>
      </c>
      <c r="P34" s="65">
        <f>VLOOKUP($A34,'Return Data'!$B$7:$R$1700,15,0)</f>
        <v>4.4317000000000002</v>
      </c>
      <c r="Q34" s="66">
        <f>RANK(P34,P$8:P$34,0)</f>
        <v>19</v>
      </c>
      <c r="R34" s="65">
        <f>VLOOKUP($A34,'Return Data'!$B$7:$R$1700,16,0)</f>
        <v>9.5678000000000001</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23.644029629629625</v>
      </c>
      <c r="E36" s="74"/>
      <c r="F36" s="75">
        <f>AVERAGE(F8:F34)</f>
        <v>1.4425999999999999</v>
      </c>
      <c r="G36" s="74"/>
      <c r="H36" s="75">
        <f>AVERAGE(H8:H34)</f>
        <v>-0.88391666666666646</v>
      </c>
      <c r="I36" s="74"/>
      <c r="J36" s="75">
        <f>AVERAGE(J8:J34)</f>
        <v>9.6648541666666681</v>
      </c>
      <c r="K36" s="74"/>
      <c r="L36" s="75">
        <f>AVERAGE(L8:L34)</f>
        <v>-0.56996818181818176</v>
      </c>
      <c r="M36" s="74"/>
      <c r="N36" s="75">
        <f>AVERAGE(N8:N34)</f>
        <v>3.0283454545454536</v>
      </c>
      <c r="O36" s="74"/>
      <c r="P36" s="75">
        <f>AVERAGE(P8:P34)</f>
        <v>8.0323952380952388</v>
      </c>
      <c r="Q36" s="74"/>
      <c r="R36" s="75">
        <f>AVERAGE(R8:R34)</f>
        <v>11.629785185185183</v>
      </c>
      <c r="S36" s="76"/>
    </row>
    <row r="37" spans="1:19" x14ac:dyDescent="0.3">
      <c r="A37" s="73" t="s">
        <v>28</v>
      </c>
      <c r="B37" s="74"/>
      <c r="C37" s="74"/>
      <c r="D37" s="75">
        <f>MIN(D8:D34)</f>
        <v>16.296099999999999</v>
      </c>
      <c r="E37" s="74"/>
      <c r="F37" s="75">
        <f>MIN(F8:F34)</f>
        <v>-6.8868999999999998</v>
      </c>
      <c r="G37" s="74"/>
      <c r="H37" s="75">
        <f>MIN(H8:H34)</f>
        <v>-6.7309000000000001</v>
      </c>
      <c r="I37" s="74"/>
      <c r="J37" s="75">
        <f>MIN(J8:J34)</f>
        <v>1.2736000000000001</v>
      </c>
      <c r="K37" s="74"/>
      <c r="L37" s="75">
        <f>MIN(L8:L34)</f>
        <v>-5.7172000000000001</v>
      </c>
      <c r="M37" s="74"/>
      <c r="N37" s="75">
        <f>MIN(N8:N34)</f>
        <v>-2.2176999999999998</v>
      </c>
      <c r="O37" s="74"/>
      <c r="P37" s="75">
        <f>MIN(P8:P34)</f>
        <v>3.8229000000000002</v>
      </c>
      <c r="Q37" s="74"/>
      <c r="R37" s="75">
        <f>MIN(R8:R34)</f>
        <v>-0.17899999999999999</v>
      </c>
      <c r="S37" s="76"/>
    </row>
    <row r="38" spans="1:19" ht="15" thickBot="1" x14ac:dyDescent="0.35">
      <c r="A38" s="77" t="s">
        <v>29</v>
      </c>
      <c r="B38" s="78"/>
      <c r="C38" s="78"/>
      <c r="D38" s="79">
        <f>MAX(D8:D34)</f>
        <v>28.781099999999999</v>
      </c>
      <c r="E38" s="78"/>
      <c r="F38" s="79">
        <f>MAX(F8:F34)</f>
        <v>14.454700000000001</v>
      </c>
      <c r="G38" s="78"/>
      <c r="H38" s="79">
        <f>MAX(H8:H34)</f>
        <v>7.6142000000000003</v>
      </c>
      <c r="I38" s="78"/>
      <c r="J38" s="79">
        <f>MAX(J8:J34)</f>
        <v>18.546099999999999</v>
      </c>
      <c r="K38" s="78"/>
      <c r="L38" s="79">
        <f>MAX(L8:L34)</f>
        <v>6.4287000000000001</v>
      </c>
      <c r="M38" s="78"/>
      <c r="N38" s="79">
        <f>MAX(N8:N34)</f>
        <v>8.5683000000000007</v>
      </c>
      <c r="O38" s="78"/>
      <c r="P38" s="79">
        <f>MAX(P8:P34)</f>
        <v>14.411799999999999</v>
      </c>
      <c r="Q38" s="78"/>
      <c r="R38" s="79">
        <f>MAX(R8:R34)</f>
        <v>22.626200000000001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44071</v>
      </c>
      <c r="C8" s="65">
        <f>VLOOKUP($A8,'Return Data'!$B$7:$R$1700,4,0)</f>
        <v>42.85</v>
      </c>
      <c r="D8" s="65">
        <f>VLOOKUP($A8,'Return Data'!$B$7:$R$1700,10,0)</f>
        <v>20.976800000000001</v>
      </c>
      <c r="E8" s="66">
        <f t="shared" ref="E8:E39" si="0">RANK(D8,D$8:D$71,0)</f>
        <v>58</v>
      </c>
      <c r="F8" s="65">
        <f>VLOOKUP($A8,'Return Data'!$B$7:$R$1700,11,0)</f>
        <v>3.1038999999999999</v>
      </c>
      <c r="G8" s="66">
        <f t="shared" ref="G8:G39" si="1">RANK(F8,F$8:F$71,0)</f>
        <v>32</v>
      </c>
      <c r="H8" s="65">
        <f>VLOOKUP($A8,'Return Data'!$B$7:$R$1700,12,0)</f>
        <v>0.44540000000000002</v>
      </c>
      <c r="I8" s="66">
        <f t="shared" ref="I8:I29" si="2">RANK(H8,H$8:H$71,0)</f>
        <v>27</v>
      </c>
      <c r="J8" s="65">
        <f>VLOOKUP($A8,'Return Data'!$B$7:$R$1700,13,0)</f>
        <v>13.060700000000001</v>
      </c>
      <c r="K8" s="66">
        <f t="shared" ref="K8:K29" si="3">RANK(J8,J$8:J$71,0)</f>
        <v>19</v>
      </c>
      <c r="L8" s="65">
        <f>VLOOKUP($A8,'Return Data'!$B$7:$R$1700,17,0)</f>
        <v>-1.8909</v>
      </c>
      <c r="M8" s="66">
        <f t="shared" ref="M8:M12" si="4">RANK(L8,L$8:L$71,0)</f>
        <v>37</v>
      </c>
      <c r="N8" s="65">
        <f>VLOOKUP($A8,'Return Data'!$B$7:$R$1700,14,0)</f>
        <v>5.3811</v>
      </c>
      <c r="O8" s="66">
        <f>RANK(N8,N$8:N$71,0)</f>
        <v>15</v>
      </c>
      <c r="P8" s="65">
        <f>VLOOKUP($A8,'Return Data'!$B$7:$R$1700,15,0)</f>
        <v>9.1859000000000002</v>
      </c>
      <c r="Q8" s="66">
        <f>RANK(P8,P$8:P$71,0)</f>
        <v>17</v>
      </c>
      <c r="R8" s="65">
        <f>VLOOKUP($A8,'Return Data'!$B$7:$R$1700,16,0)</f>
        <v>14.215199999999999</v>
      </c>
      <c r="S8" s="67">
        <f t="shared" ref="S8:S39" si="5">RANK(R8,R$8:R$71,0)</f>
        <v>13</v>
      </c>
    </row>
    <row r="9" spans="1:20" x14ac:dyDescent="0.3">
      <c r="A9" s="63" t="s">
        <v>164</v>
      </c>
      <c r="B9" s="64">
        <f>VLOOKUP($A9,'Return Data'!$B$7:$R$1700,3,0)</f>
        <v>44071</v>
      </c>
      <c r="C9" s="65">
        <f>VLOOKUP($A9,'Return Data'!$B$7:$R$1700,4,0)</f>
        <v>34.93</v>
      </c>
      <c r="D9" s="65">
        <f>VLOOKUP($A9,'Return Data'!$B$7:$R$1700,10,0)</f>
        <v>20.9069</v>
      </c>
      <c r="E9" s="66">
        <f t="shared" si="0"/>
        <v>59</v>
      </c>
      <c r="F9" s="65">
        <f>VLOOKUP($A9,'Return Data'!$B$7:$R$1700,11,0)</f>
        <v>4.1753999999999998</v>
      </c>
      <c r="G9" s="66">
        <f t="shared" si="1"/>
        <v>23</v>
      </c>
      <c r="H9" s="65">
        <f>VLOOKUP($A9,'Return Data'!$B$7:$R$1700,12,0)</f>
        <v>1.5112000000000001</v>
      </c>
      <c r="I9" s="66">
        <f t="shared" si="2"/>
        <v>22</v>
      </c>
      <c r="J9" s="65">
        <f>VLOOKUP($A9,'Return Data'!$B$7:$R$1700,13,0)</f>
        <v>14.337199999999999</v>
      </c>
      <c r="K9" s="66">
        <f t="shared" si="3"/>
        <v>14</v>
      </c>
      <c r="L9" s="65">
        <f>VLOOKUP($A9,'Return Data'!$B$7:$R$1700,17,0)</f>
        <v>-0.55289999999999995</v>
      </c>
      <c r="M9" s="66">
        <f t="shared" si="4"/>
        <v>28</v>
      </c>
      <c r="N9" s="65">
        <f>VLOOKUP($A9,'Return Data'!$B$7:$R$1700,14,0)</f>
        <v>6.3798000000000004</v>
      </c>
      <c r="O9" s="66">
        <f>RANK(N9,N$8:N$71,0)</f>
        <v>9</v>
      </c>
      <c r="P9" s="65">
        <f>VLOOKUP($A9,'Return Data'!$B$7:$R$1700,15,0)</f>
        <v>9.9367000000000001</v>
      </c>
      <c r="Q9" s="66">
        <f>RANK(P9,P$8:P$71,0)</f>
        <v>12</v>
      </c>
      <c r="R9" s="65">
        <f>VLOOKUP($A9,'Return Data'!$B$7:$R$1700,16,0)</f>
        <v>15.004899999999999</v>
      </c>
      <c r="S9" s="67">
        <f t="shared" si="5"/>
        <v>8</v>
      </c>
    </row>
    <row r="10" spans="1:20" x14ac:dyDescent="0.3">
      <c r="A10" s="63" t="s">
        <v>165</v>
      </c>
      <c r="B10" s="64">
        <f>VLOOKUP($A10,'Return Data'!$B$7:$R$1700,3,0)</f>
        <v>44071</v>
      </c>
      <c r="C10" s="65">
        <f>VLOOKUP($A10,'Return Data'!$B$7:$R$1700,4,0)</f>
        <v>52.152900000000002</v>
      </c>
      <c r="D10" s="65">
        <f>VLOOKUP($A10,'Return Data'!$B$7:$R$1700,10,0)</f>
        <v>18.474699999999999</v>
      </c>
      <c r="E10" s="66">
        <f t="shared" si="0"/>
        <v>63</v>
      </c>
      <c r="F10" s="65">
        <f>VLOOKUP($A10,'Return Data'!$B$7:$R$1700,11,0)</f>
        <v>-1.395</v>
      </c>
      <c r="G10" s="66">
        <f t="shared" si="1"/>
        <v>50</v>
      </c>
      <c r="H10" s="65">
        <f>VLOOKUP($A10,'Return Data'!$B$7:$R$1700,12,0)</f>
        <v>-0.95379999999999998</v>
      </c>
      <c r="I10" s="66">
        <f t="shared" si="2"/>
        <v>33</v>
      </c>
      <c r="J10" s="65">
        <f>VLOOKUP($A10,'Return Data'!$B$7:$R$1700,13,0)</f>
        <v>9.4763999999999999</v>
      </c>
      <c r="K10" s="66">
        <f t="shared" si="3"/>
        <v>28</v>
      </c>
      <c r="L10" s="65">
        <f>VLOOKUP($A10,'Return Data'!$B$7:$R$1700,17,0)</f>
        <v>2.6814</v>
      </c>
      <c r="M10" s="66">
        <f t="shared" si="4"/>
        <v>14</v>
      </c>
      <c r="N10" s="65">
        <f>VLOOKUP($A10,'Return Data'!$B$7:$R$1700,14,0)</f>
        <v>8.8384999999999998</v>
      </c>
      <c r="O10" s="66">
        <f>RANK(N10,N$8:N$71,0)</f>
        <v>7</v>
      </c>
      <c r="P10" s="65">
        <f>VLOOKUP($A10,'Return Data'!$B$7:$R$1700,15,0)</f>
        <v>10.330500000000001</v>
      </c>
      <c r="Q10" s="66">
        <f>RANK(P10,P$8:P$71,0)</f>
        <v>10</v>
      </c>
      <c r="R10" s="65">
        <f>VLOOKUP($A10,'Return Data'!$B$7:$R$1700,16,0)</f>
        <v>17.752800000000001</v>
      </c>
      <c r="S10" s="67">
        <f t="shared" si="5"/>
        <v>3</v>
      </c>
    </row>
    <row r="11" spans="1:20" x14ac:dyDescent="0.3">
      <c r="A11" s="63" t="s">
        <v>166</v>
      </c>
      <c r="B11" s="64">
        <f>VLOOKUP($A11,'Return Data'!$B$7:$R$1700,3,0)</f>
        <v>44071</v>
      </c>
      <c r="C11" s="65">
        <f>VLOOKUP($A11,'Return Data'!$B$7:$R$1700,4,0)</f>
        <v>48.22</v>
      </c>
      <c r="D11" s="65">
        <f>VLOOKUP($A11,'Return Data'!$B$7:$R$1700,10,0)</f>
        <v>24.567299999999999</v>
      </c>
      <c r="E11" s="66">
        <f t="shared" si="0"/>
        <v>30</v>
      </c>
      <c r="F11" s="65">
        <f>VLOOKUP($A11,'Return Data'!$B$7:$R$1700,11,0)</f>
        <v>3.0781999999999998</v>
      </c>
      <c r="G11" s="66">
        <f t="shared" si="1"/>
        <v>33</v>
      </c>
      <c r="H11" s="65">
        <f>VLOOKUP($A11,'Return Data'!$B$7:$R$1700,12,0)</f>
        <v>0.45829999999999999</v>
      </c>
      <c r="I11" s="66">
        <f t="shared" si="2"/>
        <v>26</v>
      </c>
      <c r="J11" s="65">
        <f>VLOOKUP($A11,'Return Data'!$B$7:$R$1700,13,0)</f>
        <v>7.8023999999999996</v>
      </c>
      <c r="K11" s="66">
        <f t="shared" si="3"/>
        <v>37</v>
      </c>
      <c r="L11" s="65">
        <f>VLOOKUP($A11,'Return Data'!$B$7:$R$1700,17,0)</f>
        <v>-3.5312999999999999</v>
      </c>
      <c r="M11" s="66">
        <f t="shared" si="4"/>
        <v>45</v>
      </c>
      <c r="N11" s="65">
        <f>VLOOKUP($A11,'Return Data'!$B$7:$R$1700,14,0)</f>
        <v>0.57989999999999997</v>
      </c>
      <c r="O11" s="66">
        <f>RANK(N11,N$8:N$71,0)</f>
        <v>41</v>
      </c>
      <c r="P11" s="65">
        <f>VLOOKUP($A11,'Return Data'!$B$7:$R$1700,15,0)</f>
        <v>5.7671000000000001</v>
      </c>
      <c r="Q11" s="66">
        <f>RANK(P11,P$8:P$71,0)</f>
        <v>35</v>
      </c>
      <c r="R11" s="65">
        <f>VLOOKUP($A11,'Return Data'!$B$7:$R$1700,16,0)</f>
        <v>3.3967999999999998</v>
      </c>
      <c r="S11" s="67">
        <f t="shared" si="5"/>
        <v>50</v>
      </c>
    </row>
    <row r="12" spans="1:20" x14ac:dyDescent="0.3">
      <c r="A12" s="63" t="s">
        <v>167</v>
      </c>
      <c r="B12" s="64">
        <f>VLOOKUP($A12,'Return Data'!$B$7:$R$1700,3,0)</f>
        <v>44071</v>
      </c>
      <c r="C12" s="65">
        <f>VLOOKUP($A12,'Return Data'!$B$7:$R$1700,4,0)</f>
        <v>44.264000000000003</v>
      </c>
      <c r="D12" s="65">
        <f>VLOOKUP($A12,'Return Data'!$B$7:$R$1700,10,0)</f>
        <v>20.712299999999999</v>
      </c>
      <c r="E12" s="66">
        <f t="shared" si="0"/>
        <v>60</v>
      </c>
      <c r="F12" s="65">
        <f>VLOOKUP($A12,'Return Data'!$B$7:$R$1700,11,0)</f>
        <v>3.2637</v>
      </c>
      <c r="G12" s="66">
        <f t="shared" si="1"/>
        <v>31</v>
      </c>
      <c r="H12" s="65">
        <f>VLOOKUP($A12,'Return Data'!$B$7:$R$1700,12,0)</f>
        <v>2.7101999999999999</v>
      </c>
      <c r="I12" s="66">
        <f t="shared" si="2"/>
        <v>17</v>
      </c>
      <c r="J12" s="65">
        <f>VLOOKUP($A12,'Return Data'!$B$7:$R$1700,13,0)</f>
        <v>12.3851</v>
      </c>
      <c r="K12" s="66">
        <f t="shared" si="3"/>
        <v>21</v>
      </c>
      <c r="L12" s="65">
        <f>VLOOKUP($A12,'Return Data'!$B$7:$R$1700,17,0)</f>
        <v>5.6849999999999996</v>
      </c>
      <c r="M12" s="66">
        <f t="shared" si="4"/>
        <v>6</v>
      </c>
      <c r="N12" s="65">
        <f>VLOOKUP($A12,'Return Data'!$B$7:$R$1700,14,0)</f>
        <v>6.1104000000000003</v>
      </c>
      <c r="O12" s="66">
        <f>RANK(N12,N$8:N$71,0)</f>
        <v>12</v>
      </c>
      <c r="P12" s="65">
        <f>VLOOKUP($A12,'Return Data'!$B$7:$R$1700,15,0)</f>
        <v>8.2995999999999999</v>
      </c>
      <c r="Q12" s="66">
        <f>RANK(P12,P$8:P$71,0)</f>
        <v>21</v>
      </c>
      <c r="R12" s="65">
        <f>VLOOKUP($A12,'Return Data'!$B$7:$R$1700,16,0)</f>
        <v>13.2836</v>
      </c>
      <c r="S12" s="67">
        <f t="shared" si="5"/>
        <v>16</v>
      </c>
    </row>
    <row r="13" spans="1:20" x14ac:dyDescent="0.3">
      <c r="A13" s="63" t="s">
        <v>168</v>
      </c>
      <c r="B13" s="64">
        <f>VLOOKUP($A13,'Return Data'!$B$7:$R$1700,3,0)</f>
        <v>44071</v>
      </c>
      <c r="C13" s="65">
        <f>VLOOKUP($A13,'Return Data'!$B$7:$R$1700,4,0)</f>
        <v>10.43</v>
      </c>
      <c r="D13" s="65">
        <f>VLOOKUP($A13,'Return Data'!$B$7:$R$1700,10,0)</f>
        <v>27.040199999999999</v>
      </c>
      <c r="E13" s="66">
        <f t="shared" si="0"/>
        <v>18</v>
      </c>
      <c r="F13" s="65">
        <f>VLOOKUP($A13,'Return Data'!$B$7:$R$1700,11,0)</f>
        <v>7.0842000000000001</v>
      </c>
      <c r="G13" s="66">
        <f t="shared" si="1"/>
        <v>12</v>
      </c>
      <c r="H13" s="65">
        <f>VLOOKUP($A13,'Return Data'!$B$7:$R$1700,12,0)</f>
        <v>15.1214</v>
      </c>
      <c r="I13" s="66">
        <f t="shared" si="2"/>
        <v>3</v>
      </c>
      <c r="J13" s="65">
        <f>VLOOKUP($A13,'Return Data'!$B$7:$R$1700,13,0)</f>
        <v>29.404499999999999</v>
      </c>
      <c r="K13" s="66">
        <f t="shared" si="3"/>
        <v>3</v>
      </c>
      <c r="L13" s="65">
        <f>VLOOKUP($A13,'Return Data'!$B$7:$R$1700,17,0)</f>
        <v>0.92220000000000002</v>
      </c>
      <c r="M13" s="66">
        <f t="shared" ref="M13" si="6">RANK(L13,L$8:L$71,0)</f>
        <v>21</v>
      </c>
      <c r="N13" s="65">
        <f>VLOOKUP($A13,'Return Data'!$B$7:$R$1700,14,0)</f>
        <v>0</v>
      </c>
      <c r="O13" s="66">
        <f t="shared" ref="O13" si="7">RANK(N13,N$8:N$71,0)</f>
        <v>43</v>
      </c>
      <c r="P13" s="65"/>
      <c r="Q13" s="66"/>
      <c r="R13" s="65">
        <f>VLOOKUP($A13,'Return Data'!$B$7:$R$1700,16,0)</f>
        <v>1.6825000000000001</v>
      </c>
      <c r="S13" s="67">
        <f t="shared" si="5"/>
        <v>53</v>
      </c>
    </row>
    <row r="14" spans="1:20" x14ac:dyDescent="0.3">
      <c r="A14" s="63" t="s">
        <v>169</v>
      </c>
      <c r="B14" s="64">
        <f>VLOOKUP($A14,'Return Data'!$B$7:$R$1700,3,0)</f>
        <v>44071</v>
      </c>
      <c r="C14" s="65">
        <f>VLOOKUP($A14,'Return Data'!$B$7:$R$1700,4,0)</f>
        <v>12.61</v>
      </c>
      <c r="D14" s="65">
        <f>VLOOKUP($A14,'Return Data'!$B$7:$R$1700,10,0)</f>
        <v>27.245200000000001</v>
      </c>
      <c r="E14" s="66">
        <f t="shared" si="0"/>
        <v>17</v>
      </c>
      <c r="F14" s="65">
        <f>VLOOKUP($A14,'Return Data'!$B$7:$R$1700,11,0)</f>
        <v>3.6154000000000002</v>
      </c>
      <c r="G14" s="66">
        <f t="shared" si="1"/>
        <v>28</v>
      </c>
      <c r="H14" s="65">
        <f>VLOOKUP($A14,'Return Data'!$B$7:$R$1700,12,0)</f>
        <v>9.4618000000000002</v>
      </c>
      <c r="I14" s="66">
        <f t="shared" si="2"/>
        <v>7</v>
      </c>
      <c r="J14" s="65">
        <f>VLOOKUP($A14,'Return Data'!$B$7:$R$1700,13,0)</f>
        <v>23.3855</v>
      </c>
      <c r="K14" s="66">
        <f t="shared" si="3"/>
        <v>6</v>
      </c>
      <c r="L14" s="65"/>
      <c r="M14" s="66"/>
      <c r="N14" s="65"/>
      <c r="O14" s="66"/>
      <c r="P14" s="65"/>
      <c r="Q14" s="66"/>
      <c r="R14" s="65">
        <f>VLOOKUP($A14,'Return Data'!$B$7:$R$1700,16,0)</f>
        <v>13.2765</v>
      </c>
      <c r="S14" s="67">
        <f t="shared" si="5"/>
        <v>17</v>
      </c>
    </row>
    <row r="15" spans="1:20" x14ac:dyDescent="0.3">
      <c r="A15" s="63" t="s">
        <v>170</v>
      </c>
      <c r="B15" s="64">
        <f>VLOOKUP($A15,'Return Data'!$B$7:$R$1700,3,0)</f>
        <v>44071</v>
      </c>
      <c r="C15" s="65">
        <f>VLOOKUP($A15,'Return Data'!$B$7:$R$1700,4,0)</f>
        <v>67.11</v>
      </c>
      <c r="D15" s="65">
        <f>VLOOKUP($A15,'Return Data'!$B$7:$R$1700,10,0)</f>
        <v>26.075500000000002</v>
      </c>
      <c r="E15" s="66">
        <f t="shared" si="0"/>
        <v>21</v>
      </c>
      <c r="F15" s="65">
        <f>VLOOKUP($A15,'Return Data'!$B$7:$R$1700,11,0)</f>
        <v>7.1360000000000001</v>
      </c>
      <c r="G15" s="66">
        <f t="shared" si="1"/>
        <v>11</v>
      </c>
      <c r="H15" s="65">
        <f>VLOOKUP($A15,'Return Data'!$B$7:$R$1700,12,0)</f>
        <v>11.980600000000001</v>
      </c>
      <c r="I15" s="66">
        <f t="shared" si="2"/>
        <v>5</v>
      </c>
      <c r="J15" s="65">
        <f>VLOOKUP($A15,'Return Data'!$B$7:$R$1700,13,0)</f>
        <v>26.028199999999998</v>
      </c>
      <c r="K15" s="66">
        <f t="shared" si="3"/>
        <v>4</v>
      </c>
      <c r="L15" s="65">
        <f>VLOOKUP($A15,'Return Data'!$B$7:$R$1700,17,0)</f>
        <v>4.4127999999999998</v>
      </c>
      <c r="M15" s="66">
        <f t="shared" ref="M15:M29" si="8">RANK(L15,L$8:L$71,0)</f>
        <v>8</v>
      </c>
      <c r="N15" s="65">
        <f>VLOOKUP($A15,'Return Data'!$B$7:$R$1700,14,0)</f>
        <v>8.9222999999999999</v>
      </c>
      <c r="O15" s="66">
        <f t="shared" ref="O15:O24" si="9">RANK(N15,N$8:N$71,0)</f>
        <v>6</v>
      </c>
      <c r="P15" s="65">
        <f>VLOOKUP($A15,'Return Data'!$B$7:$R$1700,15,0)</f>
        <v>11.2715</v>
      </c>
      <c r="Q15" s="66">
        <f>RANK(P15,P$8:P$71,0)</f>
        <v>3</v>
      </c>
      <c r="R15" s="65">
        <f>VLOOKUP($A15,'Return Data'!$B$7:$R$1700,16,0)</f>
        <v>14.7576</v>
      </c>
      <c r="S15" s="67">
        <f t="shared" si="5"/>
        <v>10</v>
      </c>
    </row>
    <row r="16" spans="1:20" x14ac:dyDescent="0.3">
      <c r="A16" s="63" t="s">
        <v>171</v>
      </c>
      <c r="B16" s="64">
        <f>VLOOKUP($A16,'Return Data'!$B$7:$R$1700,3,0)</f>
        <v>44071</v>
      </c>
      <c r="C16" s="65">
        <f>VLOOKUP($A16,'Return Data'!$B$7:$R$1700,4,0)</f>
        <v>75.599999999999994</v>
      </c>
      <c r="D16" s="65">
        <f>VLOOKUP($A16,'Return Data'!$B$7:$R$1700,10,0)</f>
        <v>21.5825</v>
      </c>
      <c r="E16" s="66">
        <f t="shared" si="0"/>
        <v>54</v>
      </c>
      <c r="F16" s="65">
        <f>VLOOKUP($A16,'Return Data'!$B$7:$R$1700,11,0)</f>
        <v>3.4483000000000001</v>
      </c>
      <c r="G16" s="66">
        <f t="shared" si="1"/>
        <v>30</v>
      </c>
      <c r="H16" s="65">
        <f>VLOOKUP($A16,'Return Data'!$B$7:$R$1700,12,0)</f>
        <v>6.6590999999999996</v>
      </c>
      <c r="I16" s="66">
        <f t="shared" si="2"/>
        <v>10</v>
      </c>
      <c r="J16" s="65">
        <f>VLOOKUP($A16,'Return Data'!$B$7:$R$1700,13,0)</f>
        <v>17.373100000000001</v>
      </c>
      <c r="K16" s="66">
        <f t="shared" si="3"/>
        <v>9</v>
      </c>
      <c r="L16" s="65">
        <f>VLOOKUP($A16,'Return Data'!$B$7:$R$1700,17,0)</f>
        <v>4.2901999999999996</v>
      </c>
      <c r="M16" s="66">
        <f t="shared" si="8"/>
        <v>9</v>
      </c>
      <c r="N16" s="65">
        <f>VLOOKUP($A16,'Return Data'!$B$7:$R$1700,14,0)</f>
        <v>9.8805999999999994</v>
      </c>
      <c r="O16" s="66">
        <f t="shared" si="9"/>
        <v>5</v>
      </c>
      <c r="P16" s="65">
        <f>VLOOKUP($A16,'Return Data'!$B$7:$R$1700,15,0)</f>
        <v>10.744199999999999</v>
      </c>
      <c r="Q16" s="66">
        <f>RANK(P16,P$8:P$71,0)</f>
        <v>5</v>
      </c>
      <c r="R16" s="65">
        <f>VLOOKUP($A16,'Return Data'!$B$7:$R$1700,16,0)</f>
        <v>12.887700000000001</v>
      </c>
      <c r="S16" s="67">
        <f t="shared" si="5"/>
        <v>19</v>
      </c>
    </row>
    <row r="17" spans="1:19" x14ac:dyDescent="0.3">
      <c r="A17" s="63" t="s">
        <v>172</v>
      </c>
      <c r="B17" s="64">
        <f>VLOOKUP($A17,'Return Data'!$B$7:$R$1700,3,0)</f>
        <v>44071</v>
      </c>
      <c r="C17" s="65">
        <f>VLOOKUP($A17,'Return Data'!$B$7:$R$1700,4,0)</f>
        <v>53.337000000000003</v>
      </c>
      <c r="D17" s="65">
        <f>VLOOKUP($A17,'Return Data'!$B$7:$R$1700,10,0)</f>
        <v>22.885000000000002</v>
      </c>
      <c r="E17" s="66">
        <f t="shared" si="0"/>
        <v>46</v>
      </c>
      <c r="F17" s="65">
        <f>VLOOKUP($A17,'Return Data'!$B$7:$R$1700,11,0)</f>
        <v>2.6936</v>
      </c>
      <c r="G17" s="66">
        <f t="shared" si="1"/>
        <v>36</v>
      </c>
      <c r="H17" s="65">
        <f>VLOOKUP($A17,'Return Data'!$B$7:$R$1700,12,0)</f>
        <v>-2.0081000000000002</v>
      </c>
      <c r="I17" s="66">
        <f t="shared" si="2"/>
        <v>44</v>
      </c>
      <c r="J17" s="65">
        <f>VLOOKUP($A17,'Return Data'!$B$7:$R$1700,13,0)</f>
        <v>8.9177</v>
      </c>
      <c r="K17" s="66">
        <f t="shared" si="3"/>
        <v>32</v>
      </c>
      <c r="L17" s="65">
        <f>VLOOKUP($A17,'Return Data'!$B$7:$R$1700,17,0)</f>
        <v>2.8359000000000001</v>
      </c>
      <c r="M17" s="66">
        <f t="shared" si="8"/>
        <v>11</v>
      </c>
      <c r="N17" s="65">
        <f>VLOOKUP($A17,'Return Data'!$B$7:$R$1700,14,0)</f>
        <v>5.2051999999999996</v>
      </c>
      <c r="O17" s="66">
        <f t="shared" si="9"/>
        <v>18</v>
      </c>
      <c r="P17" s="65">
        <f>VLOOKUP($A17,'Return Data'!$B$7:$R$1700,15,0)</f>
        <v>10.581300000000001</v>
      </c>
      <c r="Q17" s="66">
        <f>RANK(P17,P$8:P$71,0)</f>
        <v>7</v>
      </c>
      <c r="R17" s="65">
        <f>VLOOKUP($A17,'Return Data'!$B$7:$R$1700,16,0)</f>
        <v>14.4742</v>
      </c>
      <c r="S17" s="67">
        <f t="shared" si="5"/>
        <v>12</v>
      </c>
    </row>
    <row r="18" spans="1:19" x14ac:dyDescent="0.3">
      <c r="A18" s="63" t="s">
        <v>173</v>
      </c>
      <c r="B18" s="64">
        <f>VLOOKUP($A18,'Return Data'!$B$7:$R$1700,3,0)</f>
        <v>44071</v>
      </c>
      <c r="C18" s="65">
        <f>VLOOKUP($A18,'Return Data'!$B$7:$R$1700,4,0)</f>
        <v>51.05</v>
      </c>
      <c r="D18" s="65">
        <f>VLOOKUP($A18,'Return Data'!$B$7:$R$1700,10,0)</f>
        <v>23.160399999999999</v>
      </c>
      <c r="E18" s="66">
        <f t="shared" si="0"/>
        <v>42</v>
      </c>
      <c r="F18" s="65">
        <f>VLOOKUP($A18,'Return Data'!$B$7:$R$1700,11,0)</f>
        <v>0.49209999999999998</v>
      </c>
      <c r="G18" s="66">
        <f t="shared" si="1"/>
        <v>45</v>
      </c>
      <c r="H18" s="65">
        <f>VLOOKUP($A18,'Return Data'!$B$7:$R$1700,12,0)</f>
        <v>-1.4479</v>
      </c>
      <c r="I18" s="66">
        <f t="shared" si="2"/>
        <v>38</v>
      </c>
      <c r="J18" s="65">
        <f>VLOOKUP($A18,'Return Data'!$B$7:$R$1700,13,0)</f>
        <v>7.2253999999999996</v>
      </c>
      <c r="K18" s="66">
        <f t="shared" si="3"/>
        <v>40</v>
      </c>
      <c r="L18" s="65">
        <f>VLOOKUP($A18,'Return Data'!$B$7:$R$1700,17,0)</f>
        <v>8.8099999999999998E-2</v>
      </c>
      <c r="M18" s="66">
        <f t="shared" si="8"/>
        <v>24</v>
      </c>
      <c r="N18" s="65">
        <f>VLOOKUP($A18,'Return Data'!$B$7:$R$1700,14,0)</f>
        <v>4.1212</v>
      </c>
      <c r="O18" s="66">
        <f t="shared" si="9"/>
        <v>26</v>
      </c>
      <c r="P18" s="65">
        <f>VLOOKUP($A18,'Return Data'!$B$7:$R$1700,15,0)</f>
        <v>7.0438000000000001</v>
      </c>
      <c r="Q18" s="66">
        <f>RANK(P18,P$8:P$71,0)</f>
        <v>27</v>
      </c>
      <c r="R18" s="65">
        <f>VLOOKUP($A18,'Return Data'!$B$7:$R$1700,16,0)</f>
        <v>11.8378</v>
      </c>
      <c r="S18" s="67">
        <f t="shared" si="5"/>
        <v>26</v>
      </c>
    </row>
    <row r="19" spans="1:19" x14ac:dyDescent="0.3">
      <c r="A19" s="81" t="s">
        <v>174</v>
      </c>
      <c r="B19" s="64">
        <f>VLOOKUP($A19,'Return Data'!$B$7:$R$1700,3,0)</f>
        <v>44071</v>
      </c>
      <c r="C19" s="65">
        <f>VLOOKUP($A19,'Return Data'!$B$7:$R$1700,4,0)</f>
        <v>15.033799999999999</v>
      </c>
      <c r="D19" s="65">
        <f>VLOOKUP($A19,'Return Data'!$B$7:$R$1700,10,0)</f>
        <v>22.025600000000001</v>
      </c>
      <c r="E19" s="66">
        <f t="shared" si="0"/>
        <v>50</v>
      </c>
      <c r="F19" s="65">
        <f>VLOOKUP($A19,'Return Data'!$B$7:$R$1700,11,0)</f>
        <v>-3.4009999999999998</v>
      </c>
      <c r="G19" s="66">
        <f t="shared" si="1"/>
        <v>55</v>
      </c>
      <c r="H19" s="65">
        <f>VLOOKUP($A19,'Return Data'!$B$7:$R$1700,12,0)</f>
        <v>-5.2971000000000004</v>
      </c>
      <c r="I19" s="66">
        <f t="shared" si="2"/>
        <v>54</v>
      </c>
      <c r="J19" s="65">
        <f>VLOOKUP($A19,'Return Data'!$B$7:$R$1700,13,0)</f>
        <v>5.0998999999999999</v>
      </c>
      <c r="K19" s="66">
        <f t="shared" si="3"/>
        <v>46</v>
      </c>
      <c r="L19" s="65">
        <f>VLOOKUP($A19,'Return Data'!$B$7:$R$1700,17,0)</f>
        <v>-0.59809999999999997</v>
      </c>
      <c r="M19" s="66">
        <f t="shared" si="8"/>
        <v>29</v>
      </c>
      <c r="N19" s="65">
        <f>VLOOKUP($A19,'Return Data'!$B$7:$R$1700,14,0)</f>
        <v>3.2124000000000001</v>
      </c>
      <c r="O19" s="66">
        <f t="shared" si="9"/>
        <v>29</v>
      </c>
      <c r="P19" s="65"/>
      <c r="Q19" s="66"/>
      <c r="R19" s="65">
        <f>VLOOKUP($A19,'Return Data'!$B$7:$R$1700,16,0)</f>
        <v>9.1317000000000004</v>
      </c>
      <c r="S19" s="67">
        <f t="shared" si="5"/>
        <v>42</v>
      </c>
    </row>
    <row r="20" spans="1:19" x14ac:dyDescent="0.3">
      <c r="A20" s="63" t="s">
        <v>175</v>
      </c>
      <c r="B20" s="64">
        <f>VLOOKUP($A20,'Return Data'!$B$7:$R$1700,3,0)</f>
        <v>44071</v>
      </c>
      <c r="C20" s="65">
        <f>VLOOKUP($A20,'Return Data'!$B$7:$R$1700,4,0)</f>
        <v>568.70950000000005</v>
      </c>
      <c r="D20" s="65">
        <f>VLOOKUP($A20,'Return Data'!$B$7:$R$1700,10,0)</f>
        <v>23.895900000000001</v>
      </c>
      <c r="E20" s="66">
        <f t="shared" si="0"/>
        <v>36</v>
      </c>
      <c r="F20" s="65">
        <f>VLOOKUP($A20,'Return Data'!$B$7:$R$1700,11,0)</f>
        <v>-0.53290000000000004</v>
      </c>
      <c r="G20" s="66">
        <f t="shared" si="1"/>
        <v>48</v>
      </c>
      <c r="H20" s="65">
        <f>VLOOKUP($A20,'Return Data'!$B$7:$R$1700,12,0)</f>
        <v>-7.2678000000000003</v>
      </c>
      <c r="I20" s="66">
        <f t="shared" si="2"/>
        <v>60</v>
      </c>
      <c r="J20" s="65">
        <f>VLOOKUP($A20,'Return Data'!$B$7:$R$1700,13,0)</f>
        <v>1.1081000000000001</v>
      </c>
      <c r="K20" s="66">
        <f t="shared" si="3"/>
        <v>60</v>
      </c>
      <c r="L20" s="65">
        <f>VLOOKUP($A20,'Return Data'!$B$7:$R$1700,17,0)</f>
        <v>-3.8410000000000002</v>
      </c>
      <c r="M20" s="66">
        <f t="shared" si="8"/>
        <v>46</v>
      </c>
      <c r="N20" s="65">
        <f>VLOOKUP($A20,'Return Data'!$B$7:$R$1700,14,0)</f>
        <v>1.3385</v>
      </c>
      <c r="O20" s="66">
        <f t="shared" si="9"/>
        <v>39</v>
      </c>
      <c r="P20" s="65">
        <f>VLOOKUP($A20,'Return Data'!$B$7:$R$1700,15,0)</f>
        <v>5.8002000000000002</v>
      </c>
      <c r="Q20" s="66">
        <f>RANK(P20,P$8:P$71,0)</f>
        <v>34</v>
      </c>
      <c r="R20" s="65">
        <f>VLOOKUP($A20,'Return Data'!$B$7:$R$1700,16,0)</f>
        <v>11.761699999999999</v>
      </c>
      <c r="S20" s="67">
        <f t="shared" si="5"/>
        <v>27</v>
      </c>
    </row>
    <row r="21" spans="1:19" x14ac:dyDescent="0.3">
      <c r="A21" s="63" t="s">
        <v>176</v>
      </c>
      <c r="B21" s="64">
        <f>VLOOKUP($A21,'Return Data'!$B$7:$R$1700,3,0)</f>
        <v>44071</v>
      </c>
      <c r="C21" s="65">
        <f>VLOOKUP($A21,'Return Data'!$B$7:$R$1700,4,0)</f>
        <v>369.99299999999999</v>
      </c>
      <c r="D21" s="65">
        <f>VLOOKUP($A21,'Return Data'!$B$7:$R$1700,10,0)</f>
        <v>25.883900000000001</v>
      </c>
      <c r="E21" s="66">
        <f t="shared" si="0"/>
        <v>25</v>
      </c>
      <c r="F21" s="65">
        <f>VLOOKUP($A21,'Return Data'!$B$7:$R$1700,11,0)</f>
        <v>1.9162999999999999</v>
      </c>
      <c r="G21" s="66">
        <f t="shared" si="1"/>
        <v>39</v>
      </c>
      <c r="H21" s="65">
        <f>VLOOKUP($A21,'Return Data'!$B$7:$R$1700,12,0)</f>
        <v>-4.6832000000000003</v>
      </c>
      <c r="I21" s="66">
        <f t="shared" si="2"/>
        <v>53</v>
      </c>
      <c r="J21" s="65">
        <f>VLOOKUP($A21,'Return Data'!$B$7:$R$1700,13,0)</f>
        <v>4.0591999999999997</v>
      </c>
      <c r="K21" s="66">
        <f t="shared" si="3"/>
        <v>52</v>
      </c>
      <c r="L21" s="65">
        <f>VLOOKUP($A21,'Return Data'!$B$7:$R$1700,17,0)</f>
        <v>-0.21920000000000001</v>
      </c>
      <c r="M21" s="66">
        <f t="shared" si="8"/>
        <v>26</v>
      </c>
      <c r="N21" s="65">
        <f>VLOOKUP($A21,'Return Data'!$B$7:$R$1700,14,0)</f>
        <v>4.2864000000000004</v>
      </c>
      <c r="O21" s="66">
        <f t="shared" si="9"/>
        <v>25</v>
      </c>
      <c r="P21" s="65">
        <f>VLOOKUP($A21,'Return Data'!$B$7:$R$1700,15,0)</f>
        <v>9.6468000000000007</v>
      </c>
      <c r="Q21" s="66">
        <f>RANK(P21,P$8:P$71,0)</f>
        <v>13</v>
      </c>
      <c r="R21" s="65">
        <f>VLOOKUP($A21,'Return Data'!$B$7:$R$1700,16,0)</f>
        <v>12.822100000000001</v>
      </c>
      <c r="S21" s="67">
        <f t="shared" si="5"/>
        <v>21</v>
      </c>
    </row>
    <row r="22" spans="1:19" x14ac:dyDescent="0.3">
      <c r="A22" s="63" t="s">
        <v>177</v>
      </c>
      <c r="B22" s="64">
        <f>VLOOKUP($A22,'Return Data'!$B$7:$R$1700,3,0)</f>
        <v>44071</v>
      </c>
      <c r="C22" s="65">
        <f>VLOOKUP($A22,'Return Data'!$B$7:$R$1700,4,0)</f>
        <v>506.19799999999998</v>
      </c>
      <c r="D22" s="65">
        <f>VLOOKUP($A22,'Return Data'!$B$7:$R$1700,10,0)</f>
        <v>23.298100000000002</v>
      </c>
      <c r="E22" s="66">
        <f t="shared" si="0"/>
        <v>40</v>
      </c>
      <c r="F22" s="65">
        <f>VLOOKUP($A22,'Return Data'!$B$7:$R$1700,11,0)</f>
        <v>3.5992000000000002</v>
      </c>
      <c r="G22" s="66">
        <f t="shared" si="1"/>
        <v>29</v>
      </c>
      <c r="H22" s="65">
        <f>VLOOKUP($A22,'Return Data'!$B$7:$R$1700,12,0)</f>
        <v>-6.9629000000000003</v>
      </c>
      <c r="I22" s="66">
        <f t="shared" si="2"/>
        <v>59</v>
      </c>
      <c r="J22" s="65">
        <f>VLOOKUP($A22,'Return Data'!$B$7:$R$1700,13,0)</f>
        <v>1.9661999999999999</v>
      </c>
      <c r="K22" s="66">
        <f t="shared" si="3"/>
        <v>57</v>
      </c>
      <c r="L22" s="65">
        <f>VLOOKUP($A22,'Return Data'!$B$7:$R$1700,17,0)</f>
        <v>-4.4763999999999999</v>
      </c>
      <c r="M22" s="66">
        <f t="shared" si="8"/>
        <v>49</v>
      </c>
      <c r="N22" s="65">
        <f>VLOOKUP($A22,'Return Data'!$B$7:$R$1700,14,0)</f>
        <v>-0.57669999999999999</v>
      </c>
      <c r="O22" s="66">
        <f t="shared" si="9"/>
        <v>45</v>
      </c>
      <c r="P22" s="65">
        <f>VLOOKUP($A22,'Return Data'!$B$7:$R$1700,15,0)</f>
        <v>5.601</v>
      </c>
      <c r="Q22" s="66">
        <f>RANK(P22,P$8:P$71,0)</f>
        <v>36</v>
      </c>
      <c r="R22" s="65">
        <f>VLOOKUP($A22,'Return Data'!$B$7:$R$1700,16,0)</f>
        <v>9.9924999999999997</v>
      </c>
      <c r="S22" s="67">
        <f t="shared" si="5"/>
        <v>37</v>
      </c>
    </row>
    <row r="23" spans="1:19" x14ac:dyDescent="0.3">
      <c r="A23" s="63" t="s">
        <v>178</v>
      </c>
      <c r="B23" s="64">
        <f>VLOOKUP($A23,'Return Data'!$B$7:$R$1700,3,0)</f>
        <v>44071</v>
      </c>
      <c r="C23" s="65">
        <f>VLOOKUP($A23,'Return Data'!$B$7:$R$1700,4,0)</f>
        <v>38.472299999999997</v>
      </c>
      <c r="D23" s="65">
        <f>VLOOKUP($A23,'Return Data'!$B$7:$R$1700,10,0)</f>
        <v>22.989000000000001</v>
      </c>
      <c r="E23" s="66">
        <f t="shared" si="0"/>
        <v>45</v>
      </c>
      <c r="F23" s="65">
        <f>VLOOKUP($A23,'Return Data'!$B$7:$R$1700,11,0)</f>
        <v>-3.0387</v>
      </c>
      <c r="G23" s="66">
        <f t="shared" si="1"/>
        <v>54</v>
      </c>
      <c r="H23" s="65">
        <f>VLOOKUP($A23,'Return Data'!$B$7:$R$1700,12,0)</f>
        <v>-4.3305999999999996</v>
      </c>
      <c r="I23" s="66">
        <f t="shared" si="2"/>
        <v>51</v>
      </c>
      <c r="J23" s="65">
        <f>VLOOKUP($A23,'Return Data'!$B$7:$R$1700,13,0)</f>
        <v>5.7117000000000004</v>
      </c>
      <c r="K23" s="66">
        <f t="shared" si="3"/>
        <v>44</v>
      </c>
      <c r="L23" s="65">
        <f>VLOOKUP($A23,'Return Data'!$B$7:$R$1700,17,0)</f>
        <v>-1.7091000000000001</v>
      </c>
      <c r="M23" s="66">
        <f t="shared" si="8"/>
        <v>35</v>
      </c>
      <c r="N23" s="65">
        <f>VLOOKUP($A23,'Return Data'!$B$7:$R$1700,14,0)</f>
        <v>1.2539</v>
      </c>
      <c r="O23" s="66">
        <f t="shared" si="9"/>
        <v>40</v>
      </c>
      <c r="P23" s="65">
        <f>VLOOKUP($A23,'Return Data'!$B$7:$R$1700,15,0)</f>
        <v>7.1045999999999996</v>
      </c>
      <c r="Q23" s="66">
        <f>RANK(P23,P$8:P$71,0)</f>
        <v>26</v>
      </c>
      <c r="R23" s="65">
        <f>VLOOKUP($A23,'Return Data'!$B$7:$R$1700,16,0)</f>
        <v>11.285500000000001</v>
      </c>
      <c r="S23" s="67">
        <f t="shared" si="5"/>
        <v>31</v>
      </c>
    </row>
    <row r="24" spans="1:19" x14ac:dyDescent="0.3">
      <c r="A24" s="63" t="s">
        <v>179</v>
      </c>
      <c r="B24" s="64">
        <f>VLOOKUP($A24,'Return Data'!$B$7:$R$1700,3,0)</f>
        <v>44071</v>
      </c>
      <c r="C24" s="65">
        <f>VLOOKUP($A24,'Return Data'!$B$7:$R$1700,4,0)</f>
        <v>404.63</v>
      </c>
      <c r="D24" s="65">
        <f>VLOOKUP($A24,'Return Data'!$B$7:$R$1700,10,0)</f>
        <v>22.053000000000001</v>
      </c>
      <c r="E24" s="66">
        <f t="shared" si="0"/>
        <v>49</v>
      </c>
      <c r="F24" s="65">
        <f>VLOOKUP($A24,'Return Data'!$B$7:$R$1700,11,0)</f>
        <v>3.8631000000000002</v>
      </c>
      <c r="G24" s="66">
        <f t="shared" si="1"/>
        <v>27</v>
      </c>
      <c r="H24" s="65">
        <f>VLOOKUP($A24,'Return Data'!$B$7:$R$1700,12,0)</f>
        <v>-2.7073999999999998</v>
      </c>
      <c r="I24" s="66">
        <f t="shared" si="2"/>
        <v>47</v>
      </c>
      <c r="J24" s="65">
        <f>VLOOKUP($A24,'Return Data'!$B$7:$R$1700,13,0)</f>
        <v>7.91</v>
      </c>
      <c r="K24" s="66">
        <f t="shared" si="3"/>
        <v>36</v>
      </c>
      <c r="L24" s="65">
        <f>VLOOKUP($A24,'Return Data'!$B$7:$R$1700,17,0)</f>
        <v>-0.13789999999999999</v>
      </c>
      <c r="M24" s="66">
        <f t="shared" si="8"/>
        <v>25</v>
      </c>
      <c r="N24" s="65">
        <f>VLOOKUP($A24,'Return Data'!$B$7:$R$1700,14,0)</f>
        <v>6.2843</v>
      </c>
      <c r="O24" s="66">
        <f t="shared" si="9"/>
        <v>10</v>
      </c>
      <c r="P24" s="65">
        <f>VLOOKUP($A24,'Return Data'!$B$7:$R$1700,15,0)</f>
        <v>8.2858999999999998</v>
      </c>
      <c r="Q24" s="66">
        <f>RANK(P24,P$8:P$71,0)</f>
        <v>22</v>
      </c>
      <c r="R24" s="65">
        <f>VLOOKUP($A24,'Return Data'!$B$7:$R$1700,16,0)</f>
        <v>12.9636</v>
      </c>
      <c r="S24" s="67">
        <f t="shared" si="5"/>
        <v>18</v>
      </c>
    </row>
    <row r="25" spans="1:19" x14ac:dyDescent="0.3">
      <c r="A25" s="63" t="s">
        <v>180</v>
      </c>
      <c r="B25" s="64">
        <f>VLOOKUP($A25,'Return Data'!$B$7:$R$1700,3,0)</f>
        <v>44071</v>
      </c>
      <c r="C25" s="65">
        <f>VLOOKUP($A25,'Return Data'!$B$7:$R$1700,4,0)</f>
        <v>10.79</v>
      </c>
      <c r="D25" s="65">
        <f>VLOOKUP($A25,'Return Data'!$B$7:$R$1700,10,0)</f>
        <v>27.692299999999999</v>
      </c>
      <c r="E25" s="66">
        <f t="shared" si="0"/>
        <v>16</v>
      </c>
      <c r="F25" s="65">
        <f>VLOOKUP($A25,'Return Data'!$B$7:$R$1700,11,0)</f>
        <v>-5.1844999999999999</v>
      </c>
      <c r="G25" s="66">
        <f t="shared" si="1"/>
        <v>62</v>
      </c>
      <c r="H25" s="65">
        <f>VLOOKUP($A25,'Return Data'!$B$7:$R$1700,12,0)</f>
        <v>-7.5407000000000002</v>
      </c>
      <c r="I25" s="66">
        <f t="shared" si="2"/>
        <v>61</v>
      </c>
      <c r="J25" s="65">
        <f>VLOOKUP($A25,'Return Data'!$B$7:$R$1700,13,0)</f>
        <v>4.4530000000000003</v>
      </c>
      <c r="K25" s="66">
        <f t="shared" si="3"/>
        <v>50</v>
      </c>
      <c r="L25" s="65">
        <f>VLOOKUP($A25,'Return Data'!$B$7:$R$1700,17,0)</f>
        <v>-1.2264999999999999</v>
      </c>
      <c r="M25" s="66">
        <f t="shared" si="8"/>
        <v>33</v>
      </c>
      <c r="N25" s="65"/>
      <c r="O25" s="66"/>
      <c r="P25" s="65"/>
      <c r="Q25" s="66"/>
      <c r="R25" s="65">
        <f>VLOOKUP($A25,'Return Data'!$B$7:$R$1700,16,0)</f>
        <v>3.1709999999999998</v>
      </c>
      <c r="S25" s="67">
        <f t="shared" si="5"/>
        <v>51</v>
      </c>
    </row>
    <row r="26" spans="1:19" x14ac:dyDescent="0.3">
      <c r="A26" s="63" t="s">
        <v>181</v>
      </c>
      <c r="B26" s="64">
        <f>VLOOKUP($A26,'Return Data'!$B$7:$R$1700,3,0)</f>
        <v>44071</v>
      </c>
      <c r="C26" s="65">
        <f>VLOOKUP($A26,'Return Data'!$B$7:$R$1700,4,0)</f>
        <v>28.18</v>
      </c>
      <c r="D26" s="65">
        <f>VLOOKUP($A26,'Return Data'!$B$7:$R$1700,10,0)</f>
        <v>15.0204</v>
      </c>
      <c r="E26" s="66">
        <f t="shared" si="0"/>
        <v>64</v>
      </c>
      <c r="F26" s="65">
        <f>VLOOKUP($A26,'Return Data'!$B$7:$R$1700,11,0)</f>
        <v>-3.8553000000000002</v>
      </c>
      <c r="G26" s="66">
        <f t="shared" si="1"/>
        <v>58</v>
      </c>
      <c r="H26" s="65">
        <f>VLOOKUP($A26,'Return Data'!$B$7:$R$1700,12,0)</f>
        <v>-6.4409000000000001</v>
      </c>
      <c r="I26" s="66">
        <f t="shared" si="2"/>
        <v>56</v>
      </c>
      <c r="J26" s="65">
        <f>VLOOKUP($A26,'Return Data'!$B$7:$R$1700,13,0)</f>
        <v>4.9924999999999997</v>
      </c>
      <c r="K26" s="66">
        <f t="shared" si="3"/>
        <v>47</v>
      </c>
      <c r="L26" s="65">
        <f>VLOOKUP($A26,'Return Data'!$B$7:$R$1700,17,0)</f>
        <v>-2.8174999999999999</v>
      </c>
      <c r="M26" s="66">
        <f t="shared" si="8"/>
        <v>41</v>
      </c>
      <c r="N26" s="65">
        <f>VLOOKUP($A26,'Return Data'!$B$7:$R$1700,14,0)</f>
        <v>3.4788000000000001</v>
      </c>
      <c r="O26" s="66">
        <f>RANK(N26,N$8:N$71,0)</f>
        <v>28</v>
      </c>
      <c r="P26" s="65">
        <f>VLOOKUP($A26,'Return Data'!$B$7:$R$1700,15,0)</f>
        <v>6.1627000000000001</v>
      </c>
      <c r="Q26" s="66">
        <f>RANK(P26,P$8:P$71,0)</f>
        <v>32</v>
      </c>
      <c r="R26" s="65">
        <f>VLOOKUP($A26,'Return Data'!$B$7:$R$1700,16,0)</f>
        <v>16.026</v>
      </c>
      <c r="S26" s="67">
        <f t="shared" si="5"/>
        <v>5</v>
      </c>
    </row>
    <row r="27" spans="1:19" x14ac:dyDescent="0.3">
      <c r="A27" s="63" t="s">
        <v>182</v>
      </c>
      <c r="B27" s="64">
        <f>VLOOKUP($A27,'Return Data'!$B$7:$R$1700,3,0)</f>
        <v>44071</v>
      </c>
      <c r="C27" s="65">
        <f>VLOOKUP($A27,'Return Data'!$B$7:$R$1700,4,0)</f>
        <v>60.02</v>
      </c>
      <c r="D27" s="65">
        <f>VLOOKUP($A27,'Return Data'!$B$7:$R$1700,10,0)</f>
        <v>31.825199999999999</v>
      </c>
      <c r="E27" s="66">
        <f t="shared" si="0"/>
        <v>12</v>
      </c>
      <c r="F27" s="65">
        <f>VLOOKUP($A27,'Return Data'!$B$7:$R$1700,11,0)</f>
        <v>5.6132</v>
      </c>
      <c r="G27" s="66">
        <f t="shared" si="1"/>
        <v>17</v>
      </c>
      <c r="H27" s="65">
        <f>VLOOKUP($A27,'Return Data'!$B$7:$R$1700,12,0)</f>
        <v>0.51919999999999999</v>
      </c>
      <c r="I27" s="66">
        <f t="shared" si="2"/>
        <v>25</v>
      </c>
      <c r="J27" s="65">
        <f>VLOOKUP($A27,'Return Data'!$B$7:$R$1700,13,0)</f>
        <v>10.087999999999999</v>
      </c>
      <c r="K27" s="66">
        <f t="shared" si="3"/>
        <v>25</v>
      </c>
      <c r="L27" s="65">
        <f>VLOOKUP($A27,'Return Data'!$B$7:$R$1700,17,0)</f>
        <v>-1.8365</v>
      </c>
      <c r="M27" s="66">
        <f t="shared" si="8"/>
        <v>36</v>
      </c>
      <c r="N27" s="65">
        <f>VLOOKUP($A27,'Return Data'!$B$7:$R$1700,14,0)</f>
        <v>3.0232000000000001</v>
      </c>
      <c r="O27" s="66">
        <f>RANK(N27,N$8:N$71,0)</f>
        <v>30</v>
      </c>
      <c r="P27" s="65">
        <f>VLOOKUP($A27,'Return Data'!$B$7:$R$1700,15,0)</f>
        <v>8.3975000000000009</v>
      </c>
      <c r="Q27" s="66">
        <f>RANK(P27,P$8:P$71,0)</f>
        <v>19</v>
      </c>
      <c r="R27" s="65">
        <f>VLOOKUP($A27,'Return Data'!$B$7:$R$1700,16,0)</f>
        <v>13.7898</v>
      </c>
      <c r="S27" s="67">
        <f t="shared" si="5"/>
        <v>15</v>
      </c>
    </row>
    <row r="28" spans="1:19" x14ac:dyDescent="0.3">
      <c r="A28" s="63" t="s">
        <v>183</v>
      </c>
      <c r="B28" s="64">
        <f>VLOOKUP($A28,'Return Data'!$B$7:$R$1700,3,0)</f>
        <v>44071</v>
      </c>
      <c r="C28" s="65">
        <f>VLOOKUP($A28,'Return Data'!$B$7:$R$1700,4,0)</f>
        <v>9.8800000000000008</v>
      </c>
      <c r="D28" s="65">
        <f>VLOOKUP($A28,'Return Data'!$B$7:$R$1700,10,0)</f>
        <v>21.375900000000001</v>
      </c>
      <c r="E28" s="66">
        <f t="shared" si="0"/>
        <v>57</v>
      </c>
      <c r="F28" s="65">
        <f>VLOOKUP($A28,'Return Data'!$B$7:$R$1700,11,0)</f>
        <v>1.8556999999999999</v>
      </c>
      <c r="G28" s="66">
        <f t="shared" si="1"/>
        <v>40</v>
      </c>
      <c r="H28" s="65">
        <f>VLOOKUP($A28,'Return Data'!$B$7:$R$1700,12,0)</f>
        <v>-4.3562000000000003</v>
      </c>
      <c r="I28" s="66">
        <f t="shared" si="2"/>
        <v>52</v>
      </c>
      <c r="J28" s="65">
        <f>VLOOKUP($A28,'Return Data'!$B$7:$R$1700,13,0)</f>
        <v>5.7816000000000001</v>
      </c>
      <c r="K28" s="66">
        <f t="shared" si="3"/>
        <v>43</v>
      </c>
      <c r="L28" s="65">
        <f>VLOOKUP($A28,'Return Data'!$B$7:$R$1700,17,0)</f>
        <v>-1.24</v>
      </c>
      <c r="M28" s="66">
        <f t="shared" si="8"/>
        <v>34</v>
      </c>
      <c r="N28" s="65"/>
      <c r="O28" s="66"/>
      <c r="P28" s="65"/>
      <c r="Q28" s="66"/>
      <c r="R28" s="65">
        <f>VLOOKUP($A28,'Return Data'!$B$7:$R$1700,16,0)</f>
        <v>-0.45140000000000002</v>
      </c>
      <c r="S28" s="67">
        <f t="shared" si="5"/>
        <v>55</v>
      </c>
    </row>
    <row r="29" spans="1:19" x14ac:dyDescent="0.3">
      <c r="A29" s="63" t="s">
        <v>184</v>
      </c>
      <c r="B29" s="64">
        <f>VLOOKUP($A29,'Return Data'!$B$7:$R$1700,3,0)</f>
        <v>44071</v>
      </c>
      <c r="C29" s="65">
        <f>VLOOKUP($A29,'Return Data'!$B$7:$R$1700,4,0)</f>
        <v>59.96</v>
      </c>
      <c r="D29" s="65">
        <f>VLOOKUP($A29,'Return Data'!$B$7:$R$1700,10,0)</f>
        <v>21.919499999999999</v>
      </c>
      <c r="E29" s="66">
        <f t="shared" si="0"/>
        <v>51</v>
      </c>
      <c r="F29" s="65">
        <f>VLOOKUP($A29,'Return Data'!$B$7:$R$1700,11,0)</f>
        <v>1.0789</v>
      </c>
      <c r="G29" s="66">
        <f t="shared" si="1"/>
        <v>44</v>
      </c>
      <c r="H29" s="65">
        <f>VLOOKUP($A29,'Return Data'!$B$7:$R$1700,12,0)</f>
        <v>1.5583</v>
      </c>
      <c r="I29" s="66">
        <f t="shared" si="2"/>
        <v>21</v>
      </c>
      <c r="J29" s="65">
        <f>VLOOKUP($A29,'Return Data'!$B$7:$R$1700,13,0)</f>
        <v>11.7614</v>
      </c>
      <c r="K29" s="66">
        <f t="shared" si="3"/>
        <v>22</v>
      </c>
      <c r="L29" s="65">
        <f>VLOOKUP($A29,'Return Data'!$B$7:$R$1700,17,0)</f>
        <v>1.1263000000000001</v>
      </c>
      <c r="M29" s="66">
        <f t="shared" si="8"/>
        <v>20</v>
      </c>
      <c r="N29" s="65">
        <f>VLOOKUP($A29,'Return Data'!$B$7:$R$1700,14,0)</f>
        <v>7.9457000000000004</v>
      </c>
      <c r="O29" s="66">
        <f>RANK(N29,N$8:N$71,0)</f>
        <v>8</v>
      </c>
      <c r="P29" s="65">
        <f>VLOOKUP($A29,'Return Data'!$B$7:$R$1700,15,0)</f>
        <v>10.637600000000001</v>
      </c>
      <c r="Q29" s="66">
        <f>RANK(P29,P$8:P$71,0)</f>
        <v>6</v>
      </c>
      <c r="R29" s="65">
        <f>VLOOKUP($A29,'Return Data'!$B$7:$R$1700,16,0)</f>
        <v>15.6083</v>
      </c>
      <c r="S29" s="67">
        <f t="shared" si="5"/>
        <v>7</v>
      </c>
    </row>
    <row r="30" spans="1:19" x14ac:dyDescent="0.3">
      <c r="A30" s="63" t="s">
        <v>185</v>
      </c>
      <c r="B30" s="64">
        <f>VLOOKUP($A30,'Return Data'!$B$7:$R$1700,3,0)</f>
        <v>44071</v>
      </c>
      <c r="C30" s="65">
        <f>VLOOKUP($A30,'Return Data'!$B$7:$R$1700,4,0)</f>
        <v>10.465299999999999</v>
      </c>
      <c r="D30" s="65">
        <f>VLOOKUP($A30,'Return Data'!$B$7:$R$1700,10,0)</f>
        <v>25.460599999999999</v>
      </c>
      <c r="E30" s="66">
        <f t="shared" si="0"/>
        <v>27</v>
      </c>
      <c r="F30" s="65">
        <f>VLOOKUP($A30,'Return Data'!$B$7:$R$1700,11,0)</f>
        <v>4.0030000000000001</v>
      </c>
      <c r="G30" s="66">
        <f t="shared" si="1"/>
        <v>25</v>
      </c>
      <c r="H30" s="65"/>
      <c r="I30" s="66"/>
      <c r="J30" s="65"/>
      <c r="K30" s="66"/>
      <c r="L30" s="65"/>
      <c r="M30" s="66"/>
      <c r="N30" s="65"/>
      <c r="O30" s="66"/>
      <c r="P30" s="65"/>
      <c r="Q30" s="66"/>
      <c r="R30" s="65">
        <f>VLOOKUP($A30,'Return Data'!$B$7:$R$1700,16,0)</f>
        <v>4.6529999999999996</v>
      </c>
      <c r="S30" s="67">
        <f t="shared" si="5"/>
        <v>49</v>
      </c>
    </row>
    <row r="31" spans="1:19" x14ac:dyDescent="0.3">
      <c r="A31" s="63" t="s">
        <v>186</v>
      </c>
      <c r="B31" s="64">
        <f>VLOOKUP($A31,'Return Data'!$B$7:$R$1700,3,0)</f>
        <v>44071</v>
      </c>
      <c r="C31" s="65">
        <f>VLOOKUP($A31,'Return Data'!$B$7:$R$1700,4,0)</f>
        <v>19.324999999999999</v>
      </c>
      <c r="D31" s="65">
        <f>VLOOKUP($A31,'Return Data'!$B$7:$R$1700,10,0)</f>
        <v>25.625699999999998</v>
      </c>
      <c r="E31" s="66">
        <f t="shared" si="0"/>
        <v>26</v>
      </c>
      <c r="F31" s="65">
        <f>VLOOKUP($A31,'Return Data'!$B$7:$R$1700,11,0)</f>
        <v>-1.2156</v>
      </c>
      <c r="G31" s="66">
        <f t="shared" si="1"/>
        <v>49</v>
      </c>
      <c r="H31" s="65">
        <f>VLOOKUP($A31,'Return Data'!$B$7:$R$1700,12,0)</f>
        <v>-2.0049999999999999</v>
      </c>
      <c r="I31" s="66">
        <f t="shared" ref="I31:I71" si="10">RANK(H31,H$8:H$71,0)</f>
        <v>43</v>
      </c>
      <c r="J31" s="65">
        <f>VLOOKUP($A31,'Return Data'!$B$7:$R$1700,13,0)</f>
        <v>7.3014999999999999</v>
      </c>
      <c r="K31" s="66">
        <f t="shared" ref="K31:K38" si="11">RANK(J31,J$8:J$71,0)</f>
        <v>39</v>
      </c>
      <c r="L31" s="65">
        <f>VLOOKUP($A31,'Return Data'!$B$7:$R$1700,17,0)</f>
        <v>1.4012</v>
      </c>
      <c r="M31" s="66">
        <f t="shared" ref="M31:M38" si="12">RANK(L31,L$8:L$71,0)</f>
        <v>18</v>
      </c>
      <c r="N31" s="65">
        <f>VLOOKUP($A31,'Return Data'!$B$7:$R$1700,14,0)</f>
        <v>4.9878999999999998</v>
      </c>
      <c r="O31" s="66">
        <f t="shared" ref="O31:O38" si="13">RANK(N31,N$8:N$71,0)</f>
        <v>21</v>
      </c>
      <c r="P31" s="65">
        <f>VLOOKUP($A31,'Return Data'!$B$7:$R$1700,15,0)</f>
        <v>10.3383</v>
      </c>
      <c r="Q31" s="66">
        <f>RANK(P31,P$8:P$71,0)</f>
        <v>9</v>
      </c>
      <c r="R31" s="65">
        <f>VLOOKUP($A31,'Return Data'!$B$7:$R$1700,16,0)</f>
        <v>13.8675</v>
      </c>
      <c r="S31" s="67">
        <f t="shared" si="5"/>
        <v>14</v>
      </c>
    </row>
    <row r="32" spans="1:19" x14ac:dyDescent="0.3">
      <c r="A32" s="63" t="s">
        <v>187</v>
      </c>
      <c r="B32" s="64">
        <f>VLOOKUP($A32,'Return Data'!$B$7:$R$1700,3,0)</f>
        <v>44071</v>
      </c>
      <c r="C32" s="65">
        <f>VLOOKUP($A32,'Return Data'!$B$7:$R$1700,4,0)</f>
        <v>49.915999999999997</v>
      </c>
      <c r="D32" s="65">
        <f>VLOOKUP($A32,'Return Data'!$B$7:$R$1700,10,0)</f>
        <v>21.393999999999998</v>
      </c>
      <c r="E32" s="66">
        <f t="shared" si="0"/>
        <v>56</v>
      </c>
      <c r="F32" s="65">
        <f>VLOOKUP($A32,'Return Data'!$B$7:$R$1700,11,0)</f>
        <v>0.1023</v>
      </c>
      <c r="G32" s="66">
        <f t="shared" si="1"/>
        <v>46</v>
      </c>
      <c r="H32" s="65">
        <f>VLOOKUP($A32,'Return Data'!$B$7:$R$1700,12,0)</f>
        <v>-1.6143000000000001</v>
      </c>
      <c r="I32" s="66">
        <f t="shared" si="10"/>
        <v>39</v>
      </c>
      <c r="J32" s="65">
        <f>VLOOKUP($A32,'Return Data'!$B$7:$R$1700,13,0)</f>
        <v>8.9583999999999993</v>
      </c>
      <c r="K32" s="66">
        <f t="shared" si="11"/>
        <v>31</v>
      </c>
      <c r="L32" s="65">
        <f>VLOOKUP($A32,'Return Data'!$B$7:$R$1700,17,0)</f>
        <v>2.5750000000000002</v>
      </c>
      <c r="M32" s="66">
        <f t="shared" si="12"/>
        <v>15</v>
      </c>
      <c r="N32" s="65">
        <f>VLOOKUP($A32,'Return Data'!$B$7:$R$1700,14,0)</f>
        <v>5.4181999999999997</v>
      </c>
      <c r="O32" s="66">
        <f t="shared" si="13"/>
        <v>13</v>
      </c>
      <c r="P32" s="65">
        <f>VLOOKUP($A32,'Return Data'!$B$7:$R$1700,15,0)</f>
        <v>9.5403000000000002</v>
      </c>
      <c r="Q32" s="66">
        <f>RANK(P32,P$8:P$71,0)</f>
        <v>15</v>
      </c>
      <c r="R32" s="65">
        <f>VLOOKUP($A32,'Return Data'!$B$7:$R$1700,16,0)</f>
        <v>12.446999999999999</v>
      </c>
      <c r="S32" s="67">
        <f t="shared" si="5"/>
        <v>22</v>
      </c>
    </row>
    <row r="33" spans="1:19" x14ac:dyDescent="0.3">
      <c r="A33" s="63" t="s">
        <v>188</v>
      </c>
      <c r="B33" s="64">
        <f>VLOOKUP($A33,'Return Data'!$B$7:$R$1700,3,0)</f>
        <v>44071</v>
      </c>
      <c r="C33" s="65">
        <f>VLOOKUP($A33,'Return Data'!$B$7:$R$1700,4,0)</f>
        <v>56.305999999999997</v>
      </c>
      <c r="D33" s="65">
        <f>VLOOKUP($A33,'Return Data'!$B$7:$R$1700,10,0)</f>
        <v>22.5322</v>
      </c>
      <c r="E33" s="66">
        <f t="shared" si="0"/>
        <v>47</v>
      </c>
      <c r="F33" s="65">
        <f>VLOOKUP($A33,'Return Data'!$B$7:$R$1700,11,0)</f>
        <v>1.8321000000000001</v>
      </c>
      <c r="G33" s="66">
        <f t="shared" si="1"/>
        <v>41</v>
      </c>
      <c r="H33" s="65">
        <f>VLOOKUP($A33,'Return Data'!$B$7:$R$1700,12,0)</f>
        <v>-2.4903</v>
      </c>
      <c r="I33" s="66">
        <f t="shared" si="10"/>
        <v>46</v>
      </c>
      <c r="J33" s="65">
        <f>VLOOKUP($A33,'Return Data'!$B$7:$R$1700,13,0)</f>
        <v>6.8040000000000003</v>
      </c>
      <c r="K33" s="66">
        <f t="shared" si="11"/>
        <v>41</v>
      </c>
      <c r="L33" s="65">
        <f>VLOOKUP($A33,'Return Data'!$B$7:$R$1700,17,0)</f>
        <v>-2.8957000000000002</v>
      </c>
      <c r="M33" s="66">
        <f t="shared" si="12"/>
        <v>42</v>
      </c>
      <c r="N33" s="65">
        <f>VLOOKUP($A33,'Return Data'!$B$7:$R$1700,14,0)</f>
        <v>1.6013999999999999</v>
      </c>
      <c r="O33" s="66">
        <f t="shared" si="13"/>
        <v>35</v>
      </c>
      <c r="P33" s="65">
        <f>VLOOKUP($A33,'Return Data'!$B$7:$R$1700,15,0)</f>
        <v>8.1163000000000007</v>
      </c>
      <c r="Q33" s="66">
        <f>RANK(P33,P$8:P$71,0)</f>
        <v>23</v>
      </c>
      <c r="R33" s="65">
        <f>VLOOKUP($A33,'Return Data'!$B$7:$R$1700,16,0)</f>
        <v>11.987399999999999</v>
      </c>
      <c r="S33" s="67">
        <f t="shared" si="5"/>
        <v>25</v>
      </c>
    </row>
    <row r="34" spans="1:19" x14ac:dyDescent="0.3">
      <c r="A34" s="63" t="s">
        <v>189</v>
      </c>
      <c r="B34" s="64">
        <f>VLOOKUP($A34,'Return Data'!$B$7:$R$1700,3,0)</f>
        <v>44071</v>
      </c>
      <c r="C34" s="65">
        <f>VLOOKUP($A34,'Return Data'!$B$7:$R$1700,4,0)</f>
        <v>71.869100000000003</v>
      </c>
      <c r="D34" s="65">
        <f>VLOOKUP($A34,'Return Data'!$B$7:$R$1700,10,0)</f>
        <v>21.772400000000001</v>
      </c>
      <c r="E34" s="66">
        <f t="shared" si="0"/>
        <v>53</v>
      </c>
      <c r="F34" s="65">
        <f>VLOOKUP($A34,'Return Data'!$B$7:$R$1700,11,0)</f>
        <v>-5.9555999999999996</v>
      </c>
      <c r="G34" s="66">
        <f t="shared" si="1"/>
        <v>63</v>
      </c>
      <c r="H34" s="65">
        <f>VLOOKUP($A34,'Return Data'!$B$7:$R$1700,12,0)</f>
        <v>-6.6734</v>
      </c>
      <c r="I34" s="66">
        <f t="shared" si="10"/>
        <v>57</v>
      </c>
      <c r="J34" s="65">
        <f>VLOOKUP($A34,'Return Data'!$B$7:$R$1700,13,0)</f>
        <v>3.2797999999999998</v>
      </c>
      <c r="K34" s="66">
        <f t="shared" si="11"/>
        <v>55</v>
      </c>
      <c r="L34" s="65">
        <f>VLOOKUP($A34,'Return Data'!$B$7:$R$1700,17,0)</f>
        <v>-0.68169999999999997</v>
      </c>
      <c r="M34" s="66">
        <f t="shared" si="12"/>
        <v>30</v>
      </c>
      <c r="N34" s="65">
        <f>VLOOKUP($A34,'Return Data'!$B$7:$R$1700,14,0)</f>
        <v>5.3155999999999999</v>
      </c>
      <c r="O34" s="66">
        <f t="shared" si="13"/>
        <v>17</v>
      </c>
      <c r="P34" s="65">
        <f>VLOOKUP($A34,'Return Data'!$B$7:$R$1700,15,0)</f>
        <v>7.6351000000000004</v>
      </c>
      <c r="Q34" s="66">
        <f>RANK(P34,P$8:P$71,0)</f>
        <v>25</v>
      </c>
      <c r="R34" s="65">
        <f>VLOOKUP($A34,'Return Data'!$B$7:$R$1700,16,0)</f>
        <v>12.081200000000001</v>
      </c>
      <c r="S34" s="67">
        <f t="shared" si="5"/>
        <v>24</v>
      </c>
    </row>
    <row r="35" spans="1:19" x14ac:dyDescent="0.3">
      <c r="A35" s="63" t="s">
        <v>435</v>
      </c>
      <c r="B35" s="64">
        <f>VLOOKUP($A35,'Return Data'!$B$7:$R$1700,3,0)</f>
        <v>44071</v>
      </c>
      <c r="C35" s="65">
        <f>VLOOKUP($A35,'Return Data'!$B$7:$R$1700,4,0)</f>
        <v>12.4605</v>
      </c>
      <c r="D35" s="65">
        <f>VLOOKUP($A35,'Return Data'!$B$7:$R$1700,10,0)</f>
        <v>22.220500000000001</v>
      </c>
      <c r="E35" s="66">
        <f t="shared" si="0"/>
        <v>48</v>
      </c>
      <c r="F35" s="65">
        <f>VLOOKUP($A35,'Return Data'!$B$7:$R$1700,11,0)</f>
        <v>2.8008999999999999</v>
      </c>
      <c r="G35" s="66">
        <f t="shared" si="1"/>
        <v>35</v>
      </c>
      <c r="H35" s="65">
        <f>VLOOKUP($A35,'Return Data'!$B$7:$R$1700,12,0)</f>
        <v>-1.899</v>
      </c>
      <c r="I35" s="66">
        <f t="shared" si="10"/>
        <v>42</v>
      </c>
      <c r="J35" s="65">
        <f>VLOOKUP($A35,'Return Data'!$B$7:$R$1700,13,0)</f>
        <v>9.1417999999999999</v>
      </c>
      <c r="K35" s="66">
        <f t="shared" si="11"/>
        <v>30</v>
      </c>
      <c r="L35" s="65">
        <f>VLOOKUP($A35,'Return Data'!$B$7:$R$1700,17,0)</f>
        <v>-0.43909999999999999</v>
      </c>
      <c r="M35" s="66">
        <f t="shared" si="12"/>
        <v>27</v>
      </c>
      <c r="N35" s="65">
        <f>VLOOKUP($A35,'Return Data'!$B$7:$R$1700,14,0)</f>
        <v>1.4866999999999999</v>
      </c>
      <c r="O35" s="66">
        <f t="shared" si="13"/>
        <v>36</v>
      </c>
      <c r="P35" s="65"/>
      <c r="Q35" s="66"/>
      <c r="R35" s="65">
        <f>VLOOKUP($A35,'Return Data'!$B$7:$R$1700,16,0)</f>
        <v>5.8597000000000001</v>
      </c>
      <c r="S35" s="67">
        <f t="shared" si="5"/>
        <v>48</v>
      </c>
    </row>
    <row r="36" spans="1:19" x14ac:dyDescent="0.3">
      <c r="A36" s="63" t="s">
        <v>191</v>
      </c>
      <c r="B36" s="64">
        <f>VLOOKUP($A36,'Return Data'!$B$7:$R$1700,3,0)</f>
        <v>44071</v>
      </c>
      <c r="C36" s="65">
        <f>VLOOKUP($A36,'Return Data'!$B$7:$R$1700,4,0)</f>
        <v>20.725000000000001</v>
      </c>
      <c r="D36" s="65">
        <f>VLOOKUP($A36,'Return Data'!$B$7:$R$1700,10,0)</f>
        <v>28.910900000000002</v>
      </c>
      <c r="E36" s="66">
        <f t="shared" si="0"/>
        <v>14</v>
      </c>
      <c r="F36" s="65">
        <f>VLOOKUP($A36,'Return Data'!$B$7:$R$1700,11,0)</f>
        <v>8.5419999999999998</v>
      </c>
      <c r="G36" s="66">
        <f t="shared" si="1"/>
        <v>4</v>
      </c>
      <c r="H36" s="65">
        <f>VLOOKUP($A36,'Return Data'!$B$7:$R$1700,12,0)</f>
        <v>2.7719999999999998</v>
      </c>
      <c r="I36" s="66">
        <f t="shared" si="10"/>
        <v>16</v>
      </c>
      <c r="J36" s="65">
        <f>VLOOKUP($A36,'Return Data'!$B$7:$R$1700,13,0)</f>
        <v>15.2157</v>
      </c>
      <c r="K36" s="66">
        <f t="shared" si="11"/>
        <v>13</v>
      </c>
      <c r="L36" s="65">
        <f>VLOOKUP($A36,'Return Data'!$B$7:$R$1700,17,0)</f>
        <v>6.3293999999999997</v>
      </c>
      <c r="M36" s="66">
        <f t="shared" si="12"/>
        <v>4</v>
      </c>
      <c r="N36" s="65">
        <f>VLOOKUP($A36,'Return Data'!$B$7:$R$1700,14,0)</f>
        <v>10.063499999999999</v>
      </c>
      <c r="O36" s="66">
        <f t="shared" si="13"/>
        <v>4</v>
      </c>
      <c r="P36" s="65"/>
      <c r="Q36" s="66"/>
      <c r="R36" s="65">
        <f>VLOOKUP($A36,'Return Data'!$B$7:$R$1700,16,0)</f>
        <v>16.883700000000001</v>
      </c>
      <c r="S36" s="67">
        <f t="shared" si="5"/>
        <v>4</v>
      </c>
    </row>
    <row r="37" spans="1:19" x14ac:dyDescent="0.3">
      <c r="A37" s="63" t="s">
        <v>192</v>
      </c>
      <c r="B37" s="64">
        <f>VLOOKUP($A37,'Return Data'!$B$7:$R$1700,3,0)</f>
        <v>44071</v>
      </c>
      <c r="C37" s="65">
        <f>VLOOKUP($A37,'Return Data'!$B$7:$R$1700,4,0)</f>
        <v>18.349299999999999</v>
      </c>
      <c r="D37" s="65">
        <f>VLOOKUP($A37,'Return Data'!$B$7:$R$1700,10,0)</f>
        <v>19.338799999999999</v>
      </c>
      <c r="E37" s="66">
        <f t="shared" si="0"/>
        <v>62</v>
      </c>
      <c r="F37" s="65">
        <f>VLOOKUP($A37,'Return Data'!$B$7:$R$1700,11,0)</f>
        <v>-7.6109</v>
      </c>
      <c r="G37" s="66">
        <f t="shared" si="1"/>
        <v>64</v>
      </c>
      <c r="H37" s="65">
        <f>VLOOKUP($A37,'Return Data'!$B$7:$R$1700,12,0)</f>
        <v>-7.7896999999999998</v>
      </c>
      <c r="I37" s="66">
        <f t="shared" si="10"/>
        <v>62</v>
      </c>
      <c r="J37" s="65">
        <f>VLOOKUP($A37,'Return Data'!$B$7:$R$1700,13,0)</f>
        <v>4.3510999999999997</v>
      </c>
      <c r="K37" s="66">
        <f t="shared" si="11"/>
        <v>51</v>
      </c>
      <c r="L37" s="65">
        <f>VLOOKUP($A37,'Return Data'!$B$7:$R$1700,17,0)</f>
        <v>-2.1654</v>
      </c>
      <c r="M37" s="66">
        <f t="shared" si="12"/>
        <v>38</v>
      </c>
      <c r="N37" s="65">
        <f>VLOOKUP($A37,'Return Data'!$B$7:$R$1700,14,0)</f>
        <v>1.4258</v>
      </c>
      <c r="O37" s="66">
        <f t="shared" si="13"/>
        <v>38</v>
      </c>
      <c r="P37" s="65">
        <f>VLOOKUP($A37,'Return Data'!$B$7:$R$1700,15,0)</f>
        <v>10.8781</v>
      </c>
      <c r="Q37" s="66">
        <f>RANK(P37,P$8:P$71,0)</f>
        <v>4</v>
      </c>
      <c r="R37" s="65">
        <f>VLOOKUP($A37,'Return Data'!$B$7:$R$1700,16,0)</f>
        <v>11.4369</v>
      </c>
      <c r="S37" s="67">
        <f t="shared" si="5"/>
        <v>29</v>
      </c>
    </row>
    <row r="38" spans="1:19" x14ac:dyDescent="0.3">
      <c r="A38" s="63" t="s">
        <v>193</v>
      </c>
      <c r="B38" s="64">
        <f>VLOOKUP($A38,'Return Data'!$B$7:$R$1700,3,0)</f>
        <v>44071</v>
      </c>
      <c r="C38" s="65">
        <f>VLOOKUP($A38,'Return Data'!$B$7:$R$1700,4,0)</f>
        <v>49.802300000000002</v>
      </c>
      <c r="D38" s="65">
        <f>VLOOKUP($A38,'Return Data'!$B$7:$R$1700,10,0)</f>
        <v>24.0214</v>
      </c>
      <c r="E38" s="66">
        <f t="shared" si="0"/>
        <v>35</v>
      </c>
      <c r="F38" s="65">
        <f>VLOOKUP($A38,'Return Data'!$B$7:$R$1700,11,0)</f>
        <v>-4.4820000000000002</v>
      </c>
      <c r="G38" s="66">
        <f t="shared" si="1"/>
        <v>59</v>
      </c>
      <c r="H38" s="65">
        <f>VLOOKUP($A38,'Return Data'!$B$7:$R$1700,12,0)</f>
        <v>-14.696999999999999</v>
      </c>
      <c r="I38" s="66">
        <f t="shared" si="10"/>
        <v>63</v>
      </c>
      <c r="J38" s="65">
        <f>VLOOKUP($A38,'Return Data'!$B$7:$R$1700,13,0)</f>
        <v>-0.40200000000000002</v>
      </c>
      <c r="K38" s="66">
        <f t="shared" si="11"/>
        <v>61</v>
      </c>
      <c r="L38" s="65">
        <f>VLOOKUP($A38,'Return Data'!$B$7:$R$1700,17,0)</f>
        <v>-9.6670999999999996</v>
      </c>
      <c r="M38" s="66">
        <f t="shared" si="12"/>
        <v>54</v>
      </c>
      <c r="N38" s="65">
        <f>VLOOKUP($A38,'Return Data'!$B$7:$R$1700,14,0)</f>
        <v>-7.2619999999999996</v>
      </c>
      <c r="O38" s="66">
        <f t="shared" si="13"/>
        <v>48</v>
      </c>
      <c r="P38" s="65">
        <f>VLOOKUP($A38,'Return Data'!$B$7:$R$1700,15,0)</f>
        <v>2.1091000000000002</v>
      </c>
      <c r="Q38" s="66">
        <f>RANK(P38,P$8:P$71,0)</f>
        <v>37</v>
      </c>
      <c r="R38" s="65">
        <f>VLOOKUP($A38,'Return Data'!$B$7:$R$1700,16,0)</f>
        <v>9.5310000000000006</v>
      </c>
      <c r="S38" s="67">
        <f t="shared" si="5"/>
        <v>40</v>
      </c>
    </row>
    <row r="39" spans="1:19" x14ac:dyDescent="0.3">
      <c r="A39" s="63" t="s">
        <v>194</v>
      </c>
      <c r="B39" s="64">
        <f>VLOOKUP($A39,'Return Data'!$B$7:$R$1700,3,0)</f>
        <v>44071</v>
      </c>
      <c r="C39" s="65">
        <f>VLOOKUP($A39,'Return Data'!$B$7:$R$1700,4,0)</f>
        <v>12.191000000000001</v>
      </c>
      <c r="D39" s="65">
        <f>VLOOKUP($A39,'Return Data'!$B$7:$R$1700,10,0)</f>
        <v>26.866700000000002</v>
      </c>
      <c r="E39" s="66">
        <f t="shared" si="0"/>
        <v>19</v>
      </c>
      <c r="F39" s="65">
        <f>VLOOKUP($A39,'Return Data'!$B$7:$R$1700,11,0)</f>
        <v>15.4724</v>
      </c>
      <c r="G39" s="66">
        <f t="shared" si="1"/>
        <v>2</v>
      </c>
      <c r="H39" s="65">
        <f>VLOOKUP($A39,'Return Data'!$B$7:$R$1700,12,0)</f>
        <v>12.580500000000001</v>
      </c>
      <c r="I39" s="66">
        <f t="shared" si="10"/>
        <v>4</v>
      </c>
      <c r="J39" s="65"/>
      <c r="K39" s="66"/>
      <c r="L39" s="65"/>
      <c r="M39" s="66"/>
      <c r="N39" s="65"/>
      <c r="O39" s="66"/>
      <c r="P39" s="65"/>
      <c r="Q39" s="66"/>
      <c r="R39" s="65">
        <f>VLOOKUP($A39,'Return Data'!$B$7:$R$1700,16,0)</f>
        <v>19.760899999999999</v>
      </c>
      <c r="S39" s="67">
        <f t="shared" si="5"/>
        <v>2</v>
      </c>
    </row>
    <row r="40" spans="1:19" x14ac:dyDescent="0.3">
      <c r="A40" s="63" t="s">
        <v>195</v>
      </c>
      <c r="B40" s="64">
        <f>VLOOKUP($A40,'Return Data'!$B$7:$R$1700,3,0)</f>
        <v>44071</v>
      </c>
      <c r="C40" s="65">
        <f>VLOOKUP($A40,'Return Data'!$B$7:$R$1700,4,0)</f>
        <v>15.66</v>
      </c>
      <c r="D40" s="65">
        <f>VLOOKUP($A40,'Return Data'!$B$7:$R$1700,10,0)</f>
        <v>23.794499999999999</v>
      </c>
      <c r="E40" s="66">
        <f t="shared" ref="E40:E71" si="14">RANK(D40,D$8:D$71,0)</f>
        <v>37</v>
      </c>
      <c r="F40" s="65">
        <f>VLOOKUP($A40,'Return Data'!$B$7:$R$1700,11,0)</f>
        <v>7.4810999999999996</v>
      </c>
      <c r="G40" s="66">
        <f t="shared" ref="G40:G71" si="15">RANK(F40,F$8:F$71,0)</f>
        <v>9</v>
      </c>
      <c r="H40" s="65">
        <f>VLOOKUP($A40,'Return Data'!$B$7:$R$1700,12,0)</f>
        <v>0.32029999999999997</v>
      </c>
      <c r="I40" s="66">
        <f t="shared" si="10"/>
        <v>28</v>
      </c>
      <c r="J40" s="65">
        <f>VLOOKUP($A40,'Return Data'!$B$7:$R$1700,13,0)</f>
        <v>8.1492000000000004</v>
      </c>
      <c r="K40" s="66">
        <f t="shared" ref="K40:K71" si="16">RANK(J40,J$8:J$71,0)</f>
        <v>35</v>
      </c>
      <c r="L40" s="65">
        <f>VLOOKUP($A40,'Return Data'!$B$7:$R$1700,17,0)</f>
        <v>1.3003</v>
      </c>
      <c r="M40" s="66">
        <f t="shared" ref="M40:M50" si="17">RANK(L40,L$8:L$71,0)</f>
        <v>19</v>
      </c>
      <c r="N40" s="65">
        <f>VLOOKUP($A40,'Return Data'!$B$7:$R$1700,14,0)</f>
        <v>5.1969000000000003</v>
      </c>
      <c r="O40" s="66">
        <f t="shared" ref="O40:O49" si="18">RANK(N40,N$8:N$71,0)</f>
        <v>19</v>
      </c>
      <c r="P40" s="65"/>
      <c r="Q40" s="66"/>
      <c r="R40" s="65">
        <f>VLOOKUP($A40,'Return Data'!$B$7:$R$1700,16,0)</f>
        <v>9.9735999999999994</v>
      </c>
      <c r="S40" s="67">
        <f t="shared" ref="S40:S71" si="19">RANK(R40,R$8:R$71,0)</f>
        <v>38</v>
      </c>
    </row>
    <row r="41" spans="1:19" x14ac:dyDescent="0.3">
      <c r="A41" s="63" t="s">
        <v>196</v>
      </c>
      <c r="B41" s="64">
        <f>VLOOKUP($A41,'Return Data'!$B$7:$R$1700,3,0)</f>
        <v>44071</v>
      </c>
      <c r="C41" s="65">
        <f>VLOOKUP($A41,'Return Data'!$B$7:$R$1700,4,0)</f>
        <v>201.87</v>
      </c>
      <c r="D41" s="65">
        <f>VLOOKUP($A41,'Return Data'!$B$7:$R$1700,10,0)</f>
        <v>24.4268</v>
      </c>
      <c r="E41" s="66">
        <f t="shared" si="14"/>
        <v>31</v>
      </c>
      <c r="F41" s="65">
        <f>VLOOKUP($A41,'Return Data'!$B$7:$R$1700,11,0)</f>
        <v>5.1790000000000003</v>
      </c>
      <c r="G41" s="66">
        <f t="shared" si="15"/>
        <v>19</v>
      </c>
      <c r="H41" s="65">
        <f>VLOOKUP($A41,'Return Data'!$B$7:$R$1700,12,0)</f>
        <v>-0.21260000000000001</v>
      </c>
      <c r="I41" s="66">
        <f t="shared" si="10"/>
        <v>30</v>
      </c>
      <c r="J41" s="65">
        <f>VLOOKUP($A41,'Return Data'!$B$7:$R$1700,13,0)</f>
        <v>8.7309999999999999</v>
      </c>
      <c r="K41" s="66">
        <f t="shared" si="16"/>
        <v>34</v>
      </c>
      <c r="L41" s="65">
        <f>VLOOKUP($A41,'Return Data'!$B$7:$R$1700,17,0)</f>
        <v>-2.9190999999999998</v>
      </c>
      <c r="M41" s="66">
        <f t="shared" si="17"/>
        <v>43</v>
      </c>
      <c r="N41" s="65">
        <f>VLOOKUP($A41,'Return Data'!$B$7:$R$1700,14,0)</f>
        <v>1.6623000000000001</v>
      </c>
      <c r="O41" s="66">
        <f t="shared" si="18"/>
        <v>34</v>
      </c>
      <c r="P41" s="65">
        <f>VLOOKUP($A41,'Return Data'!$B$7:$R$1700,15,0)</f>
        <v>5.8170999999999999</v>
      </c>
      <c r="Q41" s="66">
        <f t="shared" ref="Q41:Q47" si="20">RANK(P41,P$8:P$71,0)</f>
        <v>33</v>
      </c>
      <c r="R41" s="65">
        <f>VLOOKUP($A41,'Return Data'!$B$7:$R$1700,16,0)</f>
        <v>9.3416999999999994</v>
      </c>
      <c r="S41" s="67">
        <f t="shared" si="19"/>
        <v>41</v>
      </c>
    </row>
    <row r="42" spans="1:19" x14ac:dyDescent="0.3">
      <c r="A42" s="63" t="s">
        <v>197</v>
      </c>
      <c r="B42" s="64">
        <f>VLOOKUP($A42,'Return Data'!$B$7:$R$1700,3,0)</f>
        <v>44071</v>
      </c>
      <c r="C42" s="65">
        <f>VLOOKUP($A42,'Return Data'!$B$7:$R$1700,4,0)</f>
        <v>216.42</v>
      </c>
      <c r="D42" s="65">
        <f>VLOOKUP($A42,'Return Data'!$B$7:$R$1700,10,0)</f>
        <v>24.037099999999999</v>
      </c>
      <c r="E42" s="66">
        <f t="shared" si="14"/>
        <v>34</v>
      </c>
      <c r="F42" s="65">
        <f>VLOOKUP($A42,'Return Data'!$B$7:$R$1700,11,0)</f>
        <v>5.4935</v>
      </c>
      <c r="G42" s="66">
        <f t="shared" si="15"/>
        <v>18</v>
      </c>
      <c r="H42" s="65">
        <f>VLOOKUP($A42,'Return Data'!$B$7:$R$1700,12,0)</f>
        <v>0.27339999999999998</v>
      </c>
      <c r="I42" s="66">
        <f t="shared" si="10"/>
        <v>29</v>
      </c>
      <c r="J42" s="65">
        <f>VLOOKUP($A42,'Return Data'!$B$7:$R$1700,13,0)</f>
        <v>9.2919999999999998</v>
      </c>
      <c r="K42" s="66">
        <f t="shared" si="16"/>
        <v>29</v>
      </c>
      <c r="L42" s="65">
        <f>VLOOKUP($A42,'Return Data'!$B$7:$R$1700,17,0)</f>
        <v>-2.2193999999999998</v>
      </c>
      <c r="M42" s="66">
        <f t="shared" si="17"/>
        <v>39</v>
      </c>
      <c r="N42" s="65">
        <f>VLOOKUP($A42,'Return Data'!$B$7:$R$1700,14,0)</f>
        <v>2.8995000000000002</v>
      </c>
      <c r="O42" s="66">
        <f t="shared" si="18"/>
        <v>32</v>
      </c>
      <c r="P42" s="65">
        <f>VLOOKUP($A42,'Return Data'!$B$7:$R$1700,15,0)</f>
        <v>9.4281000000000006</v>
      </c>
      <c r="Q42" s="66">
        <f t="shared" si="20"/>
        <v>16</v>
      </c>
      <c r="R42" s="65">
        <f>VLOOKUP($A42,'Return Data'!$B$7:$R$1700,16,0)</f>
        <v>12.8565</v>
      </c>
      <c r="S42" s="67">
        <f t="shared" si="19"/>
        <v>20</v>
      </c>
    </row>
    <row r="43" spans="1:19" x14ac:dyDescent="0.3">
      <c r="A43" s="63" t="s">
        <v>198</v>
      </c>
      <c r="B43" s="64">
        <f>VLOOKUP($A43,'Return Data'!$B$7:$R$1700,3,0)</f>
        <v>44071</v>
      </c>
      <c r="C43" s="65">
        <f>VLOOKUP($A43,'Return Data'!$B$7:$R$1700,4,0)</f>
        <v>119.09059999999999</v>
      </c>
      <c r="D43" s="65">
        <f>VLOOKUP($A43,'Return Data'!$B$7:$R$1700,10,0)</f>
        <v>39.7624</v>
      </c>
      <c r="E43" s="66">
        <f t="shared" si="14"/>
        <v>1</v>
      </c>
      <c r="F43" s="65">
        <f>VLOOKUP($A43,'Return Data'!$B$7:$R$1700,11,0)</f>
        <v>30.7438</v>
      </c>
      <c r="G43" s="66">
        <f t="shared" si="15"/>
        <v>1</v>
      </c>
      <c r="H43" s="65">
        <f>VLOOKUP($A43,'Return Data'!$B$7:$R$1700,12,0)</f>
        <v>19.587399999999999</v>
      </c>
      <c r="I43" s="66">
        <f t="shared" si="10"/>
        <v>1</v>
      </c>
      <c r="J43" s="65">
        <f>VLOOKUP($A43,'Return Data'!$B$7:$R$1700,13,0)</f>
        <v>34.051299999999998</v>
      </c>
      <c r="K43" s="66">
        <f t="shared" si="16"/>
        <v>2</v>
      </c>
      <c r="L43" s="65">
        <f>VLOOKUP($A43,'Return Data'!$B$7:$R$1700,17,0)</f>
        <v>9.9034999999999993</v>
      </c>
      <c r="M43" s="66">
        <f t="shared" si="17"/>
        <v>2</v>
      </c>
      <c r="N43" s="65">
        <f>VLOOKUP($A43,'Return Data'!$B$7:$R$1700,14,0)</f>
        <v>10.224600000000001</v>
      </c>
      <c r="O43" s="66">
        <f t="shared" si="18"/>
        <v>3</v>
      </c>
      <c r="P43" s="65">
        <f>VLOOKUP($A43,'Return Data'!$B$7:$R$1700,15,0)</f>
        <v>15.882099999999999</v>
      </c>
      <c r="Q43" s="66">
        <f t="shared" si="20"/>
        <v>1</v>
      </c>
      <c r="R43" s="65">
        <f>VLOOKUP($A43,'Return Data'!$B$7:$R$1700,16,0)</f>
        <v>15.665699999999999</v>
      </c>
      <c r="S43" s="67">
        <f t="shared" si="19"/>
        <v>6</v>
      </c>
    </row>
    <row r="44" spans="1:19" x14ac:dyDescent="0.3">
      <c r="A44" s="63" t="s">
        <v>199</v>
      </c>
      <c r="B44" s="64">
        <f>VLOOKUP($A44,'Return Data'!$B$7:$R$1700,3,0)</f>
        <v>44071</v>
      </c>
      <c r="C44" s="65">
        <f>VLOOKUP($A44,'Return Data'!$B$7:$R$1700,4,0)</f>
        <v>50.37</v>
      </c>
      <c r="D44" s="65">
        <f>VLOOKUP($A44,'Return Data'!$B$7:$R$1700,10,0)</f>
        <v>21.872699999999998</v>
      </c>
      <c r="E44" s="66">
        <f t="shared" si="14"/>
        <v>52</v>
      </c>
      <c r="F44" s="65">
        <f>VLOOKUP($A44,'Return Data'!$B$7:$R$1700,11,0)</f>
        <v>4.2424999999999997</v>
      </c>
      <c r="G44" s="66">
        <f t="shared" si="15"/>
        <v>22</v>
      </c>
      <c r="H44" s="65">
        <f>VLOOKUP($A44,'Return Data'!$B$7:$R$1700,12,0)</f>
        <v>-5.6741999999999999</v>
      </c>
      <c r="I44" s="66">
        <f t="shared" si="10"/>
        <v>55</v>
      </c>
      <c r="J44" s="65">
        <f>VLOOKUP($A44,'Return Data'!$B$7:$R$1700,13,0)</f>
        <v>-1.5633999999999999</v>
      </c>
      <c r="K44" s="66">
        <f t="shared" si="16"/>
        <v>62</v>
      </c>
      <c r="L44" s="65">
        <f>VLOOKUP($A44,'Return Data'!$B$7:$R$1700,17,0)</f>
        <v>-4.0603999999999996</v>
      </c>
      <c r="M44" s="66">
        <f t="shared" si="17"/>
        <v>48</v>
      </c>
      <c r="N44" s="65">
        <f>VLOOKUP($A44,'Return Data'!$B$7:$R$1700,14,0)</f>
        <v>0.20580000000000001</v>
      </c>
      <c r="O44" s="66">
        <f t="shared" si="18"/>
        <v>42</v>
      </c>
      <c r="P44" s="65">
        <f>VLOOKUP($A44,'Return Data'!$B$7:$R$1700,15,0)</f>
        <v>6.8693999999999997</v>
      </c>
      <c r="Q44" s="66">
        <f t="shared" si="20"/>
        <v>28</v>
      </c>
      <c r="R44" s="65">
        <f>VLOOKUP($A44,'Return Data'!$B$7:$R$1700,16,0)</f>
        <v>14.836</v>
      </c>
      <c r="S44" s="67">
        <f t="shared" si="19"/>
        <v>9</v>
      </c>
    </row>
    <row r="45" spans="1:19" x14ac:dyDescent="0.3">
      <c r="A45" s="63" t="s">
        <v>370</v>
      </c>
      <c r="B45" s="64">
        <f>VLOOKUP($A45,'Return Data'!$B$7:$R$1700,3,0)</f>
        <v>44071</v>
      </c>
      <c r="C45" s="65">
        <f>VLOOKUP($A45,'Return Data'!$B$7:$R$1700,4,0)</f>
        <v>153.44579999999999</v>
      </c>
      <c r="D45" s="65">
        <f>VLOOKUP($A45,'Return Data'!$B$7:$R$1700,10,0)</f>
        <v>25.911100000000001</v>
      </c>
      <c r="E45" s="66">
        <f t="shared" si="14"/>
        <v>23</v>
      </c>
      <c r="F45" s="65">
        <f>VLOOKUP($A45,'Return Data'!$B$7:$R$1700,11,0)</f>
        <v>7.6820000000000004</v>
      </c>
      <c r="G45" s="66">
        <f t="shared" si="15"/>
        <v>8</v>
      </c>
      <c r="H45" s="65">
        <f>VLOOKUP($A45,'Return Data'!$B$7:$R$1700,12,0)</f>
        <v>2.1004</v>
      </c>
      <c r="I45" s="66">
        <f t="shared" si="10"/>
        <v>19</v>
      </c>
      <c r="J45" s="65">
        <f>VLOOKUP($A45,'Return Data'!$B$7:$R$1700,13,0)</f>
        <v>11.5966</v>
      </c>
      <c r="K45" s="66">
        <f t="shared" si="16"/>
        <v>23</v>
      </c>
      <c r="L45" s="65">
        <f>VLOOKUP($A45,'Return Data'!$B$7:$R$1700,17,0)</f>
        <v>0.60850000000000004</v>
      </c>
      <c r="M45" s="66">
        <f t="shared" si="17"/>
        <v>22</v>
      </c>
      <c r="N45" s="65">
        <f>VLOOKUP($A45,'Return Data'!$B$7:$R$1700,14,0)</f>
        <v>2.9281000000000001</v>
      </c>
      <c r="O45" s="66">
        <f t="shared" si="18"/>
        <v>31</v>
      </c>
      <c r="P45" s="65">
        <f>VLOOKUP($A45,'Return Data'!$B$7:$R$1700,15,0)</f>
        <v>6.2755000000000001</v>
      </c>
      <c r="Q45" s="66">
        <f t="shared" si="20"/>
        <v>30</v>
      </c>
      <c r="R45" s="65">
        <f>VLOOKUP($A45,'Return Data'!$B$7:$R$1700,16,0)</f>
        <v>11.3033</v>
      </c>
      <c r="S45" s="67">
        <f t="shared" si="19"/>
        <v>30</v>
      </c>
    </row>
    <row r="46" spans="1:19" x14ac:dyDescent="0.3">
      <c r="A46" s="63" t="s">
        <v>201</v>
      </c>
      <c r="B46" s="64">
        <f>VLOOKUP($A46,'Return Data'!$B$7:$R$1700,3,0)</f>
        <v>44071</v>
      </c>
      <c r="C46" s="65">
        <f>VLOOKUP($A46,'Return Data'!$B$7:$R$1700,4,0)</f>
        <v>14.8818</v>
      </c>
      <c r="D46" s="65">
        <f>VLOOKUP($A46,'Return Data'!$B$7:$R$1700,10,0)</f>
        <v>34.451799999999999</v>
      </c>
      <c r="E46" s="66">
        <f t="shared" si="14"/>
        <v>6</v>
      </c>
      <c r="F46" s="65">
        <f>VLOOKUP($A46,'Return Data'!$B$7:$R$1700,11,0)</f>
        <v>6.665</v>
      </c>
      <c r="G46" s="66">
        <f t="shared" si="15"/>
        <v>14</v>
      </c>
      <c r="H46" s="65">
        <f>VLOOKUP($A46,'Return Data'!$B$7:$R$1700,12,0)</f>
        <v>6.4947999999999997</v>
      </c>
      <c r="I46" s="66">
        <f t="shared" si="10"/>
        <v>11</v>
      </c>
      <c r="J46" s="65">
        <f>VLOOKUP($A46,'Return Data'!$B$7:$R$1700,13,0)</f>
        <v>15.8613</v>
      </c>
      <c r="K46" s="66">
        <f t="shared" si="16"/>
        <v>11</v>
      </c>
      <c r="L46" s="65">
        <f>VLOOKUP($A46,'Return Data'!$B$7:$R$1700,17,0)</f>
        <v>2.9845999999999999</v>
      </c>
      <c r="M46" s="66">
        <f t="shared" si="17"/>
        <v>10</v>
      </c>
      <c r="N46" s="65">
        <f>VLOOKUP($A46,'Return Data'!$B$7:$R$1700,14,0)</f>
        <v>2.8650000000000002</v>
      </c>
      <c r="O46" s="66">
        <f t="shared" si="18"/>
        <v>33</v>
      </c>
      <c r="P46" s="65">
        <f>VLOOKUP($A46,'Return Data'!$B$7:$R$1700,15,0)</f>
        <v>8.3567</v>
      </c>
      <c r="Q46" s="66">
        <f t="shared" si="20"/>
        <v>20</v>
      </c>
      <c r="R46" s="65">
        <f>VLOOKUP($A46,'Return Data'!$B$7:$R$1700,16,0)</f>
        <v>7.5014000000000003</v>
      </c>
      <c r="S46" s="67">
        <f t="shared" si="19"/>
        <v>45</v>
      </c>
    </row>
    <row r="47" spans="1:19" x14ac:dyDescent="0.3">
      <c r="A47" s="63" t="s">
        <v>202</v>
      </c>
      <c r="B47" s="64">
        <f>VLOOKUP($A47,'Return Data'!$B$7:$R$1700,3,0)</f>
        <v>44071</v>
      </c>
      <c r="C47" s="65">
        <f>VLOOKUP($A47,'Return Data'!$B$7:$R$1700,4,0)</f>
        <v>15.8225</v>
      </c>
      <c r="D47" s="65">
        <f>VLOOKUP($A47,'Return Data'!$B$7:$R$1700,10,0)</f>
        <v>32.9801</v>
      </c>
      <c r="E47" s="66">
        <f t="shared" si="14"/>
        <v>9</v>
      </c>
      <c r="F47" s="65">
        <f>VLOOKUP($A47,'Return Data'!$B$7:$R$1700,11,0)</f>
        <v>8.1074999999999999</v>
      </c>
      <c r="G47" s="66">
        <f t="shared" si="15"/>
        <v>5</v>
      </c>
      <c r="H47" s="65">
        <f>VLOOKUP($A47,'Return Data'!$B$7:$R$1700,12,0)</f>
        <v>9.1696000000000009</v>
      </c>
      <c r="I47" s="66">
        <f t="shared" si="10"/>
        <v>8</v>
      </c>
      <c r="J47" s="65">
        <f>VLOOKUP($A47,'Return Data'!$B$7:$R$1700,13,0)</f>
        <v>18.944700000000001</v>
      </c>
      <c r="K47" s="66">
        <f t="shared" si="16"/>
        <v>7</v>
      </c>
      <c r="L47" s="65">
        <f>VLOOKUP($A47,'Return Data'!$B$7:$R$1700,17,0)</f>
        <v>5.5968</v>
      </c>
      <c r="M47" s="66">
        <f t="shared" si="17"/>
        <v>7</v>
      </c>
      <c r="N47" s="65">
        <f>VLOOKUP($A47,'Return Data'!$B$7:$R$1700,14,0)</f>
        <v>4.3215000000000003</v>
      </c>
      <c r="O47" s="66">
        <f t="shared" si="18"/>
        <v>24</v>
      </c>
      <c r="P47" s="65">
        <f>VLOOKUP($A47,'Return Data'!$B$7:$R$1700,15,0)</f>
        <v>10.0038</v>
      </c>
      <c r="Q47" s="66">
        <f t="shared" si="20"/>
        <v>11</v>
      </c>
      <c r="R47" s="65">
        <f>VLOOKUP($A47,'Return Data'!$B$7:$R$1700,16,0)</f>
        <v>8.7964000000000002</v>
      </c>
      <c r="S47" s="67">
        <f t="shared" si="19"/>
        <v>43</v>
      </c>
    </row>
    <row r="48" spans="1:19" x14ac:dyDescent="0.3">
      <c r="A48" s="63" t="s">
        <v>203</v>
      </c>
      <c r="B48" s="64">
        <f>VLOOKUP($A48,'Return Data'!$B$7:$R$1700,3,0)</f>
        <v>44071</v>
      </c>
      <c r="C48" s="65">
        <f>VLOOKUP($A48,'Return Data'!$B$7:$R$1700,4,0)</f>
        <v>15.5405</v>
      </c>
      <c r="D48" s="65">
        <f>VLOOKUP($A48,'Return Data'!$B$7:$R$1700,10,0)</f>
        <v>32.745399999999997</v>
      </c>
      <c r="E48" s="66">
        <f t="shared" si="14"/>
        <v>11</v>
      </c>
      <c r="F48" s="65">
        <f>VLOOKUP($A48,'Return Data'!$B$7:$R$1700,11,0)</f>
        <v>6.9774000000000003</v>
      </c>
      <c r="G48" s="66">
        <f t="shared" si="15"/>
        <v>13</v>
      </c>
      <c r="H48" s="65">
        <f>VLOOKUP($A48,'Return Data'!$B$7:$R$1700,12,0)</f>
        <v>8.5594000000000001</v>
      </c>
      <c r="I48" s="66">
        <f t="shared" si="10"/>
        <v>9</v>
      </c>
      <c r="J48" s="65">
        <f>VLOOKUP($A48,'Return Data'!$B$7:$R$1700,13,0)</f>
        <v>18.034199999999998</v>
      </c>
      <c r="K48" s="66">
        <f t="shared" si="16"/>
        <v>8</v>
      </c>
      <c r="L48" s="65">
        <f>VLOOKUP($A48,'Return Data'!$B$7:$R$1700,17,0)</f>
        <v>5.8090999999999999</v>
      </c>
      <c r="M48" s="66">
        <f t="shared" si="17"/>
        <v>5</v>
      </c>
      <c r="N48" s="65">
        <f>VLOOKUP($A48,'Return Data'!$B$7:$R$1700,14,0)</f>
        <v>5.0530999999999997</v>
      </c>
      <c r="O48" s="66">
        <f t="shared" si="18"/>
        <v>20</v>
      </c>
      <c r="P48" s="65"/>
      <c r="Q48" s="66"/>
      <c r="R48" s="65">
        <f>VLOOKUP($A48,'Return Data'!$B$7:$R$1700,16,0)</f>
        <v>10.5044</v>
      </c>
      <c r="S48" s="67">
        <f t="shared" si="19"/>
        <v>34</v>
      </c>
    </row>
    <row r="49" spans="1:19" x14ac:dyDescent="0.3">
      <c r="A49" s="63" t="s">
        <v>204</v>
      </c>
      <c r="B49" s="64">
        <f>VLOOKUP($A49,'Return Data'!$B$7:$R$1700,3,0)</f>
        <v>44071</v>
      </c>
      <c r="C49" s="65">
        <f>VLOOKUP($A49,'Return Data'!$B$7:$R$1700,4,0)</f>
        <v>15.8889</v>
      </c>
      <c r="D49" s="65">
        <f>VLOOKUP($A49,'Return Data'!$B$7:$R$1700,10,0)</f>
        <v>33.804600000000001</v>
      </c>
      <c r="E49" s="66">
        <f t="shared" si="14"/>
        <v>8</v>
      </c>
      <c r="F49" s="65">
        <f>VLOOKUP($A49,'Return Data'!$B$7:$R$1700,11,0)</f>
        <v>4.1711</v>
      </c>
      <c r="G49" s="66">
        <f t="shared" si="15"/>
        <v>24</v>
      </c>
      <c r="H49" s="65">
        <f>VLOOKUP($A49,'Return Data'!$B$7:$R$1700,12,0)</f>
        <v>10.961399999999999</v>
      </c>
      <c r="I49" s="66">
        <f t="shared" si="10"/>
        <v>6</v>
      </c>
      <c r="J49" s="65">
        <f>VLOOKUP($A49,'Return Data'!$B$7:$R$1700,13,0)</f>
        <v>25.779900000000001</v>
      </c>
      <c r="K49" s="66">
        <f t="shared" si="16"/>
        <v>5</v>
      </c>
      <c r="L49" s="65">
        <f>VLOOKUP($A49,'Return Data'!$B$7:$R$1700,17,0)</f>
        <v>8.1785999999999994</v>
      </c>
      <c r="M49" s="66">
        <f t="shared" si="17"/>
        <v>3</v>
      </c>
      <c r="N49" s="65">
        <f>VLOOKUP($A49,'Return Data'!$B$7:$R$1700,14,0)</f>
        <v>10.876799999999999</v>
      </c>
      <c r="O49" s="66">
        <f t="shared" si="18"/>
        <v>2</v>
      </c>
      <c r="P49" s="65"/>
      <c r="Q49" s="66"/>
      <c r="R49" s="65">
        <f>VLOOKUP($A49,'Return Data'!$B$7:$R$1700,16,0)</f>
        <v>14.526999999999999</v>
      </c>
      <c r="S49" s="67">
        <f t="shared" si="19"/>
        <v>11</v>
      </c>
    </row>
    <row r="50" spans="1:19" x14ac:dyDescent="0.3">
      <c r="A50" s="63" t="s">
        <v>205</v>
      </c>
      <c r="B50" s="64">
        <f>VLOOKUP($A50,'Return Data'!$B$7:$R$1700,3,0)</f>
        <v>44071</v>
      </c>
      <c r="C50" s="65">
        <f>VLOOKUP($A50,'Return Data'!$B$7:$R$1700,4,0)</f>
        <v>10.7682</v>
      </c>
      <c r="D50" s="65">
        <f>VLOOKUP($A50,'Return Data'!$B$7:$R$1700,10,0)</f>
        <v>23.046900000000001</v>
      </c>
      <c r="E50" s="66">
        <f t="shared" si="14"/>
        <v>44</v>
      </c>
      <c r="F50" s="65">
        <f>VLOOKUP($A50,'Return Data'!$B$7:$R$1700,11,0)</f>
        <v>-0.2215</v>
      </c>
      <c r="G50" s="66">
        <f t="shared" si="15"/>
        <v>47</v>
      </c>
      <c r="H50" s="65">
        <f>VLOOKUP($A50,'Return Data'!$B$7:$R$1700,12,0)</f>
        <v>-1.278</v>
      </c>
      <c r="I50" s="66">
        <f t="shared" si="10"/>
        <v>37</v>
      </c>
      <c r="J50" s="65">
        <f>VLOOKUP($A50,'Return Data'!$B$7:$R$1700,13,0)</f>
        <v>9.6324000000000005</v>
      </c>
      <c r="K50" s="66">
        <f t="shared" si="16"/>
        <v>26</v>
      </c>
      <c r="L50" s="65">
        <f>VLOOKUP($A50,'Return Data'!$B$7:$R$1700,17,0)</f>
        <v>2.7528000000000001</v>
      </c>
      <c r="M50" s="66">
        <f t="shared" si="17"/>
        <v>13</v>
      </c>
      <c r="N50" s="65"/>
      <c r="O50" s="66"/>
      <c r="P50" s="65"/>
      <c r="Q50" s="66"/>
      <c r="R50" s="65">
        <f>VLOOKUP($A50,'Return Data'!$B$7:$R$1700,16,0)</f>
        <v>3.0994999999999999</v>
      </c>
      <c r="S50" s="67">
        <f t="shared" si="19"/>
        <v>52</v>
      </c>
    </row>
    <row r="51" spans="1:19" x14ac:dyDescent="0.3">
      <c r="A51" s="63" t="s">
        <v>206</v>
      </c>
      <c r="B51" s="64">
        <f>VLOOKUP($A51,'Return Data'!$B$7:$R$1700,3,0)</f>
        <v>44071</v>
      </c>
      <c r="C51" s="65">
        <f>VLOOKUP($A51,'Return Data'!$B$7:$R$1700,4,0)</f>
        <v>11.4611</v>
      </c>
      <c r="D51" s="65">
        <f>VLOOKUP($A51,'Return Data'!$B$7:$R$1700,10,0)</f>
        <v>25.084299999999999</v>
      </c>
      <c r="E51" s="66">
        <f t="shared" si="14"/>
        <v>28</v>
      </c>
      <c r="F51" s="65">
        <f>VLOOKUP($A51,'Return Data'!$B$7:$R$1700,11,0)</f>
        <v>1.5659000000000001</v>
      </c>
      <c r="G51" s="66">
        <f t="shared" si="15"/>
        <v>42</v>
      </c>
      <c r="H51" s="65">
        <f>VLOOKUP($A51,'Return Data'!$B$7:$R$1700,12,0)</f>
        <v>1.8140000000000001</v>
      </c>
      <c r="I51" s="66">
        <f t="shared" si="10"/>
        <v>20</v>
      </c>
      <c r="J51" s="65">
        <f>VLOOKUP($A51,'Return Data'!$B$7:$R$1700,13,0)</f>
        <v>12.6332</v>
      </c>
      <c r="K51" s="66">
        <f t="shared" si="16"/>
        <v>20</v>
      </c>
      <c r="L51" s="65"/>
      <c r="M51" s="66"/>
      <c r="N51" s="65"/>
      <c r="O51" s="66"/>
      <c r="P51" s="65"/>
      <c r="Q51" s="66"/>
      <c r="R51" s="65">
        <f>VLOOKUP($A51,'Return Data'!$B$7:$R$1700,16,0)</f>
        <v>6.6512000000000002</v>
      </c>
      <c r="S51" s="67">
        <f t="shared" si="19"/>
        <v>46</v>
      </c>
    </row>
    <row r="52" spans="1:19" x14ac:dyDescent="0.3">
      <c r="A52" s="63" t="s">
        <v>207</v>
      </c>
      <c r="B52" s="64">
        <f>VLOOKUP($A52,'Return Data'!$B$7:$R$1700,3,0)</f>
        <v>44071</v>
      </c>
      <c r="C52" s="65">
        <f>VLOOKUP($A52,'Return Data'!$B$7:$R$1700,4,0)</f>
        <v>33.468899999999998</v>
      </c>
      <c r="D52" s="65">
        <f>VLOOKUP($A52,'Return Data'!$B$7:$R$1700,10,0)</f>
        <v>32.917499999999997</v>
      </c>
      <c r="E52" s="66">
        <f t="shared" si="14"/>
        <v>10</v>
      </c>
      <c r="F52" s="65">
        <f>VLOOKUP($A52,'Return Data'!$B$7:$R$1700,11,0)</f>
        <v>10.9392</v>
      </c>
      <c r="G52" s="66">
        <f t="shared" si="15"/>
        <v>3</v>
      </c>
      <c r="H52" s="65">
        <f>VLOOKUP($A52,'Return Data'!$B$7:$R$1700,12,0)</f>
        <v>18.471499999999999</v>
      </c>
      <c r="I52" s="66">
        <f t="shared" si="10"/>
        <v>2</v>
      </c>
      <c r="J52" s="65">
        <f>VLOOKUP($A52,'Return Data'!$B$7:$R$1700,13,0)</f>
        <v>35.221899999999998</v>
      </c>
      <c r="K52" s="66">
        <f t="shared" si="16"/>
        <v>1</v>
      </c>
      <c r="L52" s="65">
        <f>VLOOKUP($A52,'Return Data'!$B$7:$R$1700,17,0)</f>
        <v>17.488700000000001</v>
      </c>
      <c r="M52" s="66">
        <f>RANK(L52,L$8:L$71,0)</f>
        <v>1</v>
      </c>
      <c r="N52" s="65">
        <f>VLOOKUP($A52,'Return Data'!$B$7:$R$1700,14,0)</f>
        <v>15.885199999999999</v>
      </c>
      <c r="O52" s="66">
        <f>RANK(N52,N$8:N$71,0)</f>
        <v>1</v>
      </c>
      <c r="P52" s="65">
        <f>VLOOKUP($A52,'Return Data'!$B$7:$R$1700,15,0)</f>
        <v>15.5276</v>
      </c>
      <c r="Q52" s="66">
        <f>RANK(P52,P$8:P$71,0)</f>
        <v>2</v>
      </c>
      <c r="R52" s="65">
        <f>VLOOKUP($A52,'Return Data'!$B$7:$R$1700,16,0)</f>
        <v>20.687000000000001</v>
      </c>
      <c r="S52" s="67">
        <f t="shared" si="19"/>
        <v>1</v>
      </c>
    </row>
    <row r="53" spans="1:19" x14ac:dyDescent="0.3">
      <c r="A53" s="63" t="s">
        <v>208</v>
      </c>
      <c r="B53" s="64">
        <f>VLOOKUP($A53,'Return Data'!$B$7:$R$1700,3,0)</f>
        <v>44071</v>
      </c>
      <c r="C53" s="65">
        <f>VLOOKUP($A53,'Return Data'!$B$7:$R$1700,4,0)</f>
        <v>11.761200000000001</v>
      </c>
      <c r="D53" s="65">
        <f>VLOOKUP($A53,'Return Data'!$B$7:$R$1700,10,0)</f>
        <v>21.4009</v>
      </c>
      <c r="E53" s="66">
        <f t="shared" si="14"/>
        <v>55</v>
      </c>
      <c r="F53" s="65">
        <f>VLOOKUP($A53,'Return Data'!$B$7:$R$1700,11,0)</f>
        <v>5.9625000000000004</v>
      </c>
      <c r="G53" s="66">
        <f t="shared" si="15"/>
        <v>16</v>
      </c>
      <c r="H53" s="65">
        <f>VLOOKUP($A53,'Return Data'!$B$7:$R$1700,12,0)</f>
        <v>3.7179000000000002</v>
      </c>
      <c r="I53" s="66">
        <f t="shared" si="10"/>
        <v>14</v>
      </c>
      <c r="J53" s="65">
        <f>VLOOKUP($A53,'Return Data'!$B$7:$R$1700,13,0)</f>
        <v>14.1166</v>
      </c>
      <c r="K53" s="66">
        <f t="shared" si="16"/>
        <v>16</v>
      </c>
      <c r="L53" s="65"/>
      <c r="M53" s="66"/>
      <c r="N53" s="65"/>
      <c r="O53" s="66"/>
      <c r="P53" s="65"/>
      <c r="Q53" s="66"/>
      <c r="R53" s="65">
        <f>VLOOKUP($A53,'Return Data'!$B$7:$R$1700,16,0)</f>
        <v>10.7286</v>
      </c>
      <c r="S53" s="67">
        <f t="shared" si="19"/>
        <v>32</v>
      </c>
    </row>
    <row r="54" spans="1:19" x14ac:dyDescent="0.3">
      <c r="A54" s="63" t="s">
        <v>209</v>
      </c>
      <c r="B54" s="64">
        <f>VLOOKUP($A54,'Return Data'!$B$7:$R$1700,3,0)</f>
        <v>44071</v>
      </c>
      <c r="C54" s="65">
        <f>VLOOKUP($A54,'Return Data'!$B$7:$R$1700,4,0)</f>
        <v>98.600700000000003</v>
      </c>
      <c r="D54" s="65">
        <f>VLOOKUP($A54,'Return Data'!$B$7:$R$1700,10,0)</f>
        <v>24.191800000000001</v>
      </c>
      <c r="E54" s="66">
        <f t="shared" si="14"/>
        <v>32</v>
      </c>
      <c r="F54" s="65">
        <f>VLOOKUP($A54,'Return Data'!$B$7:$R$1700,11,0)</f>
        <v>-2.9923000000000002</v>
      </c>
      <c r="G54" s="66">
        <f t="shared" si="15"/>
        <v>53</v>
      </c>
      <c r="H54" s="65">
        <f>VLOOKUP($A54,'Return Data'!$B$7:$R$1700,12,0)</f>
        <v>-6.7138999999999998</v>
      </c>
      <c r="I54" s="66">
        <f t="shared" si="10"/>
        <v>58</v>
      </c>
      <c r="J54" s="65">
        <f>VLOOKUP($A54,'Return Data'!$B$7:$R$1700,13,0)</f>
        <v>1.8279000000000001</v>
      </c>
      <c r="K54" s="66">
        <f t="shared" si="16"/>
        <v>58</v>
      </c>
      <c r="L54" s="65">
        <f>VLOOKUP($A54,'Return Data'!$B$7:$R$1700,17,0)</f>
        <v>-5.0705999999999998</v>
      </c>
      <c r="M54" s="66">
        <f t="shared" ref="M54:M61" si="21">RANK(L54,L$8:L$71,0)</f>
        <v>52</v>
      </c>
      <c r="N54" s="65">
        <f>VLOOKUP($A54,'Return Data'!$B$7:$R$1700,14,0)</f>
        <v>-0.54410000000000003</v>
      </c>
      <c r="O54" s="66">
        <f>RANK(N54,N$8:N$71,0)</f>
        <v>44</v>
      </c>
      <c r="P54" s="65">
        <f>VLOOKUP($A54,'Return Data'!$B$7:$R$1700,15,0)</f>
        <v>6.1932</v>
      </c>
      <c r="Q54" s="66">
        <f>RANK(P54,P$8:P$71,0)</f>
        <v>31</v>
      </c>
      <c r="R54" s="65">
        <f>VLOOKUP($A54,'Return Data'!$B$7:$R$1700,16,0)</f>
        <v>9.6506000000000007</v>
      </c>
      <c r="S54" s="67">
        <f t="shared" si="19"/>
        <v>39</v>
      </c>
    </row>
    <row r="55" spans="1:19" x14ac:dyDescent="0.3">
      <c r="A55" s="63" t="s">
        <v>210</v>
      </c>
      <c r="B55" s="64">
        <f>VLOOKUP($A55,'Return Data'!$B$7:$R$1700,3,0)</f>
        <v>44071</v>
      </c>
      <c r="C55" s="65">
        <f>VLOOKUP($A55,'Return Data'!$B$7:$R$1700,4,0)</f>
        <v>9.2238000000000007</v>
      </c>
      <c r="D55" s="65">
        <f>VLOOKUP($A55,'Return Data'!$B$7:$R$1700,10,0)</f>
        <v>34.041499999999999</v>
      </c>
      <c r="E55" s="66">
        <f t="shared" si="14"/>
        <v>7</v>
      </c>
      <c r="F55" s="65">
        <f>VLOOKUP($A55,'Return Data'!$B$7:$R$1700,11,0)</f>
        <v>-2.3347000000000002</v>
      </c>
      <c r="G55" s="66">
        <f t="shared" si="15"/>
        <v>51</v>
      </c>
      <c r="H55" s="65">
        <f>VLOOKUP($A55,'Return Data'!$B$7:$R$1700,12,0)</f>
        <v>-0.23899999999999999</v>
      </c>
      <c r="I55" s="66">
        <f t="shared" si="10"/>
        <v>31</v>
      </c>
      <c r="J55" s="65">
        <f>VLOOKUP($A55,'Return Data'!$B$7:$R$1700,13,0)</f>
        <v>3.2172000000000001</v>
      </c>
      <c r="K55" s="66">
        <f t="shared" si="16"/>
        <v>56</v>
      </c>
      <c r="L55" s="65">
        <f>VLOOKUP($A55,'Return Data'!$B$7:$R$1700,17,0)</f>
        <v>-11.5647</v>
      </c>
      <c r="M55" s="66">
        <f t="shared" si="21"/>
        <v>55</v>
      </c>
      <c r="N55" s="65">
        <f>VLOOKUP($A55,'Return Data'!$B$7:$R$1700,14,0)</f>
        <v>-9.0221</v>
      </c>
      <c r="O55" s="66">
        <f>RANK(N55,N$8:N$71,0)</f>
        <v>50</v>
      </c>
      <c r="P55" s="65"/>
      <c r="Q55" s="66"/>
      <c r="R55" s="65">
        <f>VLOOKUP($A55,'Return Data'!$B$7:$R$1700,16,0)</f>
        <v>-2.1158999999999999</v>
      </c>
      <c r="S55" s="67">
        <f t="shared" si="19"/>
        <v>57</v>
      </c>
    </row>
    <row r="56" spans="1:19" x14ac:dyDescent="0.3">
      <c r="A56" s="63" t="s">
        <v>211</v>
      </c>
      <c r="B56" s="64">
        <f>VLOOKUP($A56,'Return Data'!$B$7:$R$1700,3,0)</f>
        <v>44071</v>
      </c>
      <c r="C56" s="65">
        <f>VLOOKUP($A56,'Return Data'!$B$7:$R$1700,4,0)</f>
        <v>7.8109000000000002</v>
      </c>
      <c r="D56" s="65">
        <f>VLOOKUP($A56,'Return Data'!$B$7:$R$1700,10,0)</f>
        <v>34.647500000000001</v>
      </c>
      <c r="E56" s="66">
        <f t="shared" si="14"/>
        <v>4</v>
      </c>
      <c r="F56" s="65">
        <f>VLOOKUP($A56,'Return Data'!$B$7:$R$1700,11,0)</f>
        <v>-2.8422999999999998</v>
      </c>
      <c r="G56" s="66">
        <f t="shared" si="15"/>
        <v>52</v>
      </c>
      <c r="H56" s="65">
        <f>VLOOKUP($A56,'Return Data'!$B$7:$R$1700,12,0)</f>
        <v>-1.0513999999999999</v>
      </c>
      <c r="I56" s="66">
        <f t="shared" si="10"/>
        <v>35</v>
      </c>
      <c r="J56" s="65">
        <f>VLOOKUP($A56,'Return Data'!$B$7:$R$1700,13,0)</f>
        <v>3.4159000000000002</v>
      </c>
      <c r="K56" s="66">
        <f t="shared" si="16"/>
        <v>54</v>
      </c>
      <c r="L56" s="65">
        <f>VLOOKUP($A56,'Return Data'!$B$7:$R$1700,17,0)</f>
        <v>-11.909599999999999</v>
      </c>
      <c r="M56" s="66">
        <f t="shared" si="21"/>
        <v>56</v>
      </c>
      <c r="N56" s="65">
        <f>VLOOKUP($A56,'Return Data'!$B$7:$R$1700,14,0)</f>
        <v>-8.8808000000000007</v>
      </c>
      <c r="O56" s="66">
        <f>RANK(N56,N$8:N$71,0)</f>
        <v>49</v>
      </c>
      <c r="P56" s="65"/>
      <c r="Q56" s="66"/>
      <c r="R56" s="65">
        <f>VLOOKUP($A56,'Return Data'!$B$7:$R$1700,16,0)</f>
        <v>-6.9440999999999997</v>
      </c>
      <c r="S56" s="67">
        <f t="shared" si="19"/>
        <v>61</v>
      </c>
    </row>
    <row r="57" spans="1:19" x14ac:dyDescent="0.3">
      <c r="A57" s="63" t="s">
        <v>212</v>
      </c>
      <c r="B57" s="64">
        <f>VLOOKUP($A57,'Return Data'!$B$7:$R$1700,3,0)</f>
        <v>44071</v>
      </c>
      <c r="C57" s="65">
        <f>VLOOKUP($A57,'Return Data'!$B$7:$R$1700,4,0)</f>
        <v>7.5881999999999996</v>
      </c>
      <c r="D57" s="65">
        <f>VLOOKUP($A57,'Return Data'!$B$7:$R$1700,10,0)</f>
        <v>34.595100000000002</v>
      </c>
      <c r="E57" s="66">
        <f t="shared" si="14"/>
        <v>5</v>
      </c>
      <c r="F57" s="65">
        <f>VLOOKUP($A57,'Return Data'!$B$7:$R$1700,11,0)</f>
        <v>-3.6052</v>
      </c>
      <c r="G57" s="66">
        <f t="shared" si="15"/>
        <v>56</v>
      </c>
      <c r="H57" s="65">
        <f>VLOOKUP($A57,'Return Data'!$B$7:$R$1700,12,0)</f>
        <v>-1.0109999999999999</v>
      </c>
      <c r="I57" s="66">
        <f t="shared" si="10"/>
        <v>34</v>
      </c>
      <c r="J57" s="65">
        <f>VLOOKUP($A57,'Return Data'!$B$7:$R$1700,13,0)</f>
        <v>3.4477000000000002</v>
      </c>
      <c r="K57" s="66">
        <f t="shared" si="16"/>
        <v>53</v>
      </c>
      <c r="L57" s="65">
        <f>VLOOKUP($A57,'Return Data'!$B$7:$R$1700,17,0)</f>
        <v>-12.435</v>
      </c>
      <c r="M57" s="66">
        <f t="shared" si="21"/>
        <v>57</v>
      </c>
      <c r="N57" s="65"/>
      <c r="O57" s="66"/>
      <c r="P57" s="65"/>
      <c r="Q57" s="66"/>
      <c r="R57" s="65">
        <f>VLOOKUP($A57,'Return Data'!$B$7:$R$1700,16,0)</f>
        <v>-8.3870000000000005</v>
      </c>
      <c r="S57" s="67">
        <f t="shared" si="19"/>
        <v>62</v>
      </c>
    </row>
    <row r="58" spans="1:19" x14ac:dyDescent="0.3">
      <c r="A58" s="63" t="s">
        <v>213</v>
      </c>
      <c r="B58" s="64">
        <f>VLOOKUP($A58,'Return Data'!$B$7:$R$1700,3,0)</f>
        <v>44071</v>
      </c>
      <c r="C58" s="65">
        <f>VLOOKUP($A58,'Return Data'!$B$7:$R$1700,4,0)</f>
        <v>7.1528</v>
      </c>
      <c r="D58" s="65">
        <f>VLOOKUP($A58,'Return Data'!$B$7:$R$1700,10,0)</f>
        <v>37.500999999999998</v>
      </c>
      <c r="E58" s="66">
        <f t="shared" si="14"/>
        <v>3</v>
      </c>
      <c r="F58" s="65">
        <f>VLOOKUP($A58,'Return Data'!$B$7:$R$1700,11,0)</f>
        <v>-3.7048999999999999</v>
      </c>
      <c r="G58" s="66">
        <f t="shared" si="15"/>
        <v>57</v>
      </c>
      <c r="H58" s="65">
        <f>VLOOKUP($A58,'Return Data'!$B$7:$R$1700,12,0)</f>
        <v>-2.7888000000000002</v>
      </c>
      <c r="I58" s="66">
        <f t="shared" si="10"/>
        <v>48</v>
      </c>
      <c r="J58" s="65">
        <f>VLOOKUP($A58,'Return Data'!$B$7:$R$1700,13,0)</f>
        <v>1.4077999999999999</v>
      </c>
      <c r="K58" s="66">
        <f t="shared" si="16"/>
        <v>59</v>
      </c>
      <c r="L58" s="65">
        <f>VLOOKUP($A58,'Return Data'!$B$7:$R$1700,17,0)</f>
        <v>-13.159800000000001</v>
      </c>
      <c r="M58" s="66">
        <f t="shared" si="21"/>
        <v>58</v>
      </c>
      <c r="N58" s="65"/>
      <c r="O58" s="66"/>
      <c r="P58" s="65"/>
      <c r="Q58" s="66"/>
      <c r="R58" s="65">
        <f>VLOOKUP($A58,'Return Data'!$B$7:$R$1700,16,0)</f>
        <v>-10.8491</v>
      </c>
      <c r="S58" s="67">
        <f t="shared" si="19"/>
        <v>64</v>
      </c>
    </row>
    <row r="59" spans="1:19" x14ac:dyDescent="0.3">
      <c r="A59" s="63" t="s">
        <v>214</v>
      </c>
      <c r="B59" s="64">
        <f>VLOOKUP($A59,'Return Data'!$B$7:$R$1700,3,0)</f>
        <v>44071</v>
      </c>
      <c r="C59" s="65">
        <f>VLOOKUP($A59,'Return Data'!$B$7:$R$1700,4,0)</f>
        <v>14.1629</v>
      </c>
      <c r="D59" s="65">
        <f>VLOOKUP($A59,'Return Data'!$B$7:$R$1700,10,0)</f>
        <v>25.9495</v>
      </c>
      <c r="E59" s="66">
        <f t="shared" si="14"/>
        <v>22</v>
      </c>
      <c r="F59" s="65">
        <f>VLOOKUP($A59,'Return Data'!$B$7:$R$1700,11,0)</f>
        <v>3.8982999999999999</v>
      </c>
      <c r="G59" s="66">
        <f t="shared" si="15"/>
        <v>26</v>
      </c>
      <c r="H59" s="65">
        <f>VLOOKUP($A59,'Return Data'!$B$7:$R$1700,12,0)</f>
        <v>-0.37980000000000003</v>
      </c>
      <c r="I59" s="66">
        <f t="shared" si="10"/>
        <v>32</v>
      </c>
      <c r="J59" s="65">
        <f>VLOOKUP($A59,'Return Data'!$B$7:$R$1700,13,0)</f>
        <v>9.6132000000000009</v>
      </c>
      <c r="K59" s="66">
        <f t="shared" si="16"/>
        <v>27</v>
      </c>
      <c r="L59" s="65">
        <f>VLOOKUP($A59,'Return Data'!$B$7:$R$1700,17,0)</f>
        <v>-1.2060999999999999</v>
      </c>
      <c r="M59" s="66">
        <f t="shared" si="21"/>
        <v>32</v>
      </c>
      <c r="N59" s="65">
        <f>VLOOKUP($A59,'Return Data'!$B$7:$R$1700,14,0)</f>
        <v>3.5089999999999999</v>
      </c>
      <c r="O59" s="66">
        <f>RANK(N59,N$8:N$71,0)</f>
        <v>27</v>
      </c>
      <c r="P59" s="65">
        <f>VLOOKUP($A59,'Return Data'!$B$7:$R$1700,15,0)</f>
        <v>7.8605</v>
      </c>
      <c r="Q59" s="66">
        <f>RANK(P59,P$8:P$71,0)</f>
        <v>24</v>
      </c>
      <c r="R59" s="65">
        <f>VLOOKUP($A59,'Return Data'!$B$7:$R$1700,16,0)</f>
        <v>6.6193</v>
      </c>
      <c r="S59" s="67">
        <f t="shared" si="19"/>
        <v>47</v>
      </c>
    </row>
    <row r="60" spans="1:19" x14ac:dyDescent="0.3">
      <c r="A60" s="63" t="s">
        <v>215</v>
      </c>
      <c r="B60" s="64">
        <f>VLOOKUP($A60,'Return Data'!$B$7:$R$1700,3,0)</f>
        <v>44071</v>
      </c>
      <c r="C60" s="65">
        <f>VLOOKUP($A60,'Return Data'!$B$7:$R$1700,4,0)</f>
        <v>15.5694</v>
      </c>
      <c r="D60" s="65">
        <f>VLOOKUP($A60,'Return Data'!$B$7:$R$1700,10,0)</f>
        <v>25.911000000000001</v>
      </c>
      <c r="E60" s="66">
        <f t="shared" si="14"/>
        <v>24</v>
      </c>
      <c r="F60" s="65">
        <f>VLOOKUP($A60,'Return Data'!$B$7:$R$1700,11,0)</f>
        <v>4.2854000000000001</v>
      </c>
      <c r="G60" s="66">
        <f t="shared" si="15"/>
        <v>20</v>
      </c>
      <c r="H60" s="65">
        <f>VLOOKUP($A60,'Return Data'!$B$7:$R$1700,12,0)</f>
        <v>0.65290000000000004</v>
      </c>
      <c r="I60" s="66">
        <f t="shared" si="10"/>
        <v>24</v>
      </c>
      <c r="J60" s="65">
        <f>VLOOKUP($A60,'Return Data'!$B$7:$R$1700,13,0)</f>
        <v>11.2036</v>
      </c>
      <c r="K60" s="66">
        <f t="shared" si="16"/>
        <v>24</v>
      </c>
      <c r="L60" s="65">
        <f>VLOOKUP($A60,'Return Data'!$B$7:$R$1700,17,0)</f>
        <v>0.12690000000000001</v>
      </c>
      <c r="M60" s="66">
        <f t="shared" si="21"/>
        <v>23</v>
      </c>
      <c r="N60" s="65">
        <f>VLOOKUP($A60,'Return Data'!$B$7:$R$1700,14,0)</f>
        <v>4.9484000000000004</v>
      </c>
      <c r="O60" s="66">
        <f>RANK(N60,N$8:N$71,0)</f>
        <v>22</v>
      </c>
      <c r="P60" s="65"/>
      <c r="Q60" s="66"/>
      <c r="R60" s="65">
        <f>VLOOKUP($A60,'Return Data'!$B$7:$R$1700,16,0)</f>
        <v>10.4826</v>
      </c>
      <c r="S60" s="67">
        <f t="shared" si="19"/>
        <v>35</v>
      </c>
    </row>
    <row r="61" spans="1:19" x14ac:dyDescent="0.3">
      <c r="A61" s="63" t="s">
        <v>216</v>
      </c>
      <c r="B61" s="64">
        <f>VLOOKUP($A61,'Return Data'!$B$7:$R$1700,3,0)</f>
        <v>44071</v>
      </c>
      <c r="C61" s="65">
        <f>VLOOKUP($A61,'Return Data'!$B$7:$R$1700,4,0)</f>
        <v>7.7957999999999998</v>
      </c>
      <c r="D61" s="65">
        <f>VLOOKUP($A61,'Return Data'!$B$7:$R$1700,10,0)</f>
        <v>38.3583</v>
      </c>
      <c r="E61" s="66">
        <f t="shared" si="14"/>
        <v>2</v>
      </c>
      <c r="F61" s="65">
        <f>VLOOKUP($A61,'Return Data'!$B$7:$R$1700,11,0)</f>
        <v>-4.8143000000000002</v>
      </c>
      <c r="G61" s="66">
        <f t="shared" si="15"/>
        <v>61</v>
      </c>
      <c r="H61" s="65">
        <f>VLOOKUP($A61,'Return Data'!$B$7:$R$1700,12,0)</f>
        <v>-1.7493000000000001</v>
      </c>
      <c r="I61" s="66">
        <f t="shared" si="10"/>
        <v>41</v>
      </c>
      <c r="J61" s="65">
        <f>VLOOKUP($A61,'Return Data'!$B$7:$R$1700,13,0)</f>
        <v>4.7596999999999996</v>
      </c>
      <c r="K61" s="66">
        <f t="shared" si="16"/>
        <v>48</v>
      </c>
      <c r="L61" s="65">
        <f>VLOOKUP($A61,'Return Data'!$B$7:$R$1700,17,0)</f>
        <v>-8.4664000000000001</v>
      </c>
      <c r="M61" s="66">
        <f t="shared" si="21"/>
        <v>53</v>
      </c>
      <c r="N61" s="65"/>
      <c r="O61" s="66"/>
      <c r="P61" s="65"/>
      <c r="Q61" s="66"/>
      <c r="R61" s="65">
        <f>VLOOKUP($A61,'Return Data'!$B$7:$R$1700,16,0)</f>
        <v>-9.7703000000000007</v>
      </c>
      <c r="S61" s="67">
        <f t="shared" si="19"/>
        <v>63</v>
      </c>
    </row>
    <row r="62" spans="1:19" x14ac:dyDescent="0.3">
      <c r="A62" s="63" t="s">
        <v>217</v>
      </c>
      <c r="B62" s="64">
        <f>VLOOKUP($A62,'Return Data'!$B$7:$R$1700,3,0)</f>
        <v>44071</v>
      </c>
      <c r="C62" s="65">
        <f>VLOOKUP($A62,'Return Data'!$B$7:$R$1700,4,0)</f>
        <v>8.9428999999999998</v>
      </c>
      <c r="D62" s="65">
        <f>VLOOKUP($A62,'Return Data'!$B$7:$R$1700,10,0)</f>
        <v>30.912600000000001</v>
      </c>
      <c r="E62" s="66">
        <f t="shared" si="14"/>
        <v>13</v>
      </c>
      <c r="F62" s="65">
        <f>VLOOKUP($A62,'Return Data'!$B$7:$R$1700,11,0)</f>
        <v>-4.8121</v>
      </c>
      <c r="G62" s="66">
        <f t="shared" si="15"/>
        <v>60</v>
      </c>
      <c r="H62" s="65">
        <f>VLOOKUP($A62,'Return Data'!$B$7:$R$1700,12,0)</f>
        <v>-1.6972</v>
      </c>
      <c r="I62" s="66">
        <f t="shared" si="10"/>
        <v>40</v>
      </c>
      <c r="J62" s="65">
        <f>VLOOKUP($A62,'Return Data'!$B$7:$R$1700,13,0)</f>
        <v>4.6124999999999998</v>
      </c>
      <c r="K62" s="66">
        <f t="shared" si="16"/>
        <v>49</v>
      </c>
      <c r="L62" s="65"/>
      <c r="M62" s="66"/>
      <c r="N62" s="65"/>
      <c r="O62" s="66"/>
      <c r="P62" s="65"/>
      <c r="Q62" s="66"/>
      <c r="R62" s="65">
        <f>VLOOKUP($A62,'Return Data'!$B$7:$R$1700,16,0)</f>
        <v>-5.0247999999999999</v>
      </c>
      <c r="S62" s="67">
        <f t="shared" si="19"/>
        <v>60</v>
      </c>
    </row>
    <row r="63" spans="1:19" x14ac:dyDescent="0.3">
      <c r="A63" s="63" t="s">
        <v>218</v>
      </c>
      <c r="B63" s="64">
        <f>VLOOKUP($A63,'Return Data'!$B$7:$R$1700,3,0)</f>
        <v>44071</v>
      </c>
      <c r="C63" s="65">
        <f>VLOOKUP($A63,'Return Data'!$B$7:$R$1700,4,0)</f>
        <v>19.797000000000001</v>
      </c>
      <c r="D63" s="65">
        <f>VLOOKUP($A63,'Return Data'!$B$7:$R$1700,10,0)</f>
        <v>23.111799999999999</v>
      </c>
      <c r="E63" s="66">
        <f t="shared" si="14"/>
        <v>43</v>
      </c>
      <c r="F63" s="65">
        <f>VLOOKUP($A63,'Return Data'!$B$7:$R$1700,11,0)</f>
        <v>1.1093</v>
      </c>
      <c r="G63" s="66">
        <f t="shared" si="15"/>
        <v>43</v>
      </c>
      <c r="H63" s="65">
        <f>VLOOKUP($A63,'Return Data'!$B$7:$R$1700,12,0)</f>
        <v>-4.1284000000000001</v>
      </c>
      <c r="I63" s="66">
        <f t="shared" si="10"/>
        <v>50</v>
      </c>
      <c r="J63" s="65">
        <f>VLOOKUP($A63,'Return Data'!$B$7:$R$1700,13,0)</f>
        <v>6.2748999999999997</v>
      </c>
      <c r="K63" s="66">
        <f t="shared" si="16"/>
        <v>42</v>
      </c>
      <c r="L63" s="65">
        <f>VLOOKUP($A63,'Return Data'!$B$7:$R$1700,17,0)</f>
        <v>1.4639</v>
      </c>
      <c r="M63" s="66">
        <f t="shared" ref="M63:M71" si="22">RANK(L63,L$8:L$71,0)</f>
        <v>17</v>
      </c>
      <c r="N63" s="65">
        <f>VLOOKUP($A63,'Return Data'!$B$7:$R$1700,14,0)</f>
        <v>4.9259000000000004</v>
      </c>
      <c r="O63" s="66">
        <f t="shared" ref="O63:O68" si="23">RANK(N63,N$8:N$71,0)</f>
        <v>23</v>
      </c>
      <c r="P63" s="65">
        <f>VLOOKUP($A63,'Return Data'!$B$7:$R$1700,15,0)</f>
        <v>10.56</v>
      </c>
      <c r="Q63" s="66">
        <f>RANK(P63,P$8:P$71,0)</f>
        <v>8</v>
      </c>
      <c r="R63" s="65">
        <f>VLOOKUP($A63,'Return Data'!$B$7:$R$1700,16,0)</f>
        <v>12.317299999999999</v>
      </c>
      <c r="S63" s="67">
        <f t="shared" si="19"/>
        <v>23</v>
      </c>
    </row>
    <row r="64" spans="1:19" x14ac:dyDescent="0.3">
      <c r="A64" s="63" t="s">
        <v>219</v>
      </c>
      <c r="B64" s="64">
        <f>VLOOKUP($A64,'Return Data'!$B$7:$R$1700,3,0)</f>
        <v>44071</v>
      </c>
      <c r="C64" s="65">
        <f>VLOOKUP($A64,'Return Data'!$B$7:$R$1700,4,0)</f>
        <v>84.37</v>
      </c>
      <c r="D64" s="65">
        <f>VLOOKUP($A64,'Return Data'!$B$7:$R$1700,10,0)</f>
        <v>20.511399999999998</v>
      </c>
      <c r="E64" s="66">
        <f t="shared" si="14"/>
        <v>61</v>
      </c>
      <c r="F64" s="65">
        <f>VLOOKUP($A64,'Return Data'!$B$7:$R$1700,11,0)</f>
        <v>2.2418999999999998</v>
      </c>
      <c r="G64" s="66">
        <f t="shared" si="15"/>
        <v>38</v>
      </c>
      <c r="H64" s="65">
        <f>VLOOKUP($A64,'Return Data'!$B$7:$R$1700,12,0)</f>
        <v>-1.1482000000000001</v>
      </c>
      <c r="I64" s="66">
        <f t="shared" si="10"/>
        <v>36</v>
      </c>
      <c r="J64" s="65">
        <f>VLOOKUP($A64,'Return Data'!$B$7:$R$1700,13,0)</f>
        <v>8.7382000000000009</v>
      </c>
      <c r="K64" s="66">
        <f t="shared" si="16"/>
        <v>33</v>
      </c>
      <c r="L64" s="65">
        <f>VLOOKUP($A64,'Return Data'!$B$7:$R$1700,17,0)</f>
        <v>-1.1859</v>
      </c>
      <c r="M64" s="66">
        <f t="shared" si="22"/>
        <v>31</v>
      </c>
      <c r="N64" s="65">
        <f>VLOOKUP($A64,'Return Data'!$B$7:$R$1700,14,0)</f>
        <v>5.3926999999999996</v>
      </c>
      <c r="O64" s="66">
        <f t="shared" si="23"/>
        <v>14</v>
      </c>
      <c r="P64" s="65">
        <f>VLOOKUP($A64,'Return Data'!$B$7:$R$1700,15,0)</f>
        <v>9.5808</v>
      </c>
      <c r="Q64" s="66">
        <f>RANK(P64,P$8:P$71,0)</f>
        <v>14</v>
      </c>
      <c r="R64" s="65">
        <f>VLOOKUP($A64,'Return Data'!$B$7:$R$1700,16,0)</f>
        <v>10.7135</v>
      </c>
      <c r="S64" s="67">
        <f t="shared" si="19"/>
        <v>33</v>
      </c>
    </row>
    <row r="65" spans="1:19" x14ac:dyDescent="0.3">
      <c r="A65" s="63" t="s">
        <v>220</v>
      </c>
      <c r="B65" s="64">
        <f>VLOOKUP($A65,'Return Data'!$B$7:$R$1700,3,0)</f>
        <v>44071</v>
      </c>
      <c r="C65" s="65">
        <f>VLOOKUP($A65,'Return Data'!$B$7:$R$1700,4,0)</f>
        <v>27.57</v>
      </c>
      <c r="D65" s="65">
        <f>VLOOKUP($A65,'Return Data'!$B$7:$R$1700,10,0)</f>
        <v>24.1892</v>
      </c>
      <c r="E65" s="66">
        <f t="shared" si="14"/>
        <v>33</v>
      </c>
      <c r="F65" s="65">
        <f>VLOOKUP($A65,'Return Data'!$B$7:$R$1700,11,0)</f>
        <v>6.2836999999999996</v>
      </c>
      <c r="G65" s="66">
        <f t="shared" si="15"/>
        <v>15</v>
      </c>
      <c r="H65" s="65">
        <f>VLOOKUP($A65,'Return Data'!$B$7:$R$1700,12,0)</f>
        <v>3.2584</v>
      </c>
      <c r="I65" s="66">
        <f t="shared" si="10"/>
        <v>15</v>
      </c>
      <c r="J65" s="65">
        <f>VLOOKUP($A65,'Return Data'!$B$7:$R$1700,13,0)</f>
        <v>13.456799999999999</v>
      </c>
      <c r="K65" s="66">
        <f t="shared" si="16"/>
        <v>18</v>
      </c>
      <c r="L65" s="65">
        <f>VLOOKUP($A65,'Return Data'!$B$7:$R$1700,17,0)</f>
        <v>2.7932999999999999</v>
      </c>
      <c r="M65" s="66">
        <f t="shared" si="22"/>
        <v>12</v>
      </c>
      <c r="N65" s="65">
        <f>VLOOKUP($A65,'Return Data'!$B$7:$R$1700,14,0)</f>
        <v>6.1294000000000004</v>
      </c>
      <c r="O65" s="66">
        <f t="shared" si="23"/>
        <v>11</v>
      </c>
      <c r="P65" s="65">
        <f>VLOOKUP($A65,'Return Data'!$B$7:$R$1700,15,0)</f>
        <v>6.4638999999999998</v>
      </c>
      <c r="Q65" s="66">
        <f>RANK(P65,P$8:P$71,0)</f>
        <v>29</v>
      </c>
      <c r="R65" s="65">
        <f>VLOOKUP($A65,'Return Data'!$B$7:$R$1700,16,0)</f>
        <v>10.1685</v>
      </c>
      <c r="S65" s="67">
        <f t="shared" si="19"/>
        <v>36</v>
      </c>
    </row>
    <row r="66" spans="1:19" x14ac:dyDescent="0.3">
      <c r="A66" s="63" t="s">
        <v>221</v>
      </c>
      <c r="B66" s="64">
        <f>VLOOKUP($A66,'Return Data'!$B$7:$R$1700,3,0)</f>
        <v>44071</v>
      </c>
      <c r="C66" s="65">
        <f>VLOOKUP($A66,'Return Data'!$B$7:$R$1700,4,0)</f>
        <v>14.366300000000001</v>
      </c>
      <c r="D66" s="65">
        <f>VLOOKUP($A66,'Return Data'!$B$7:$R$1700,10,0)</f>
        <v>28.875800000000002</v>
      </c>
      <c r="E66" s="66">
        <f t="shared" si="14"/>
        <v>15</v>
      </c>
      <c r="F66" s="65">
        <f>VLOOKUP($A66,'Return Data'!$B$7:$R$1700,11,0)</f>
        <v>7.3304999999999998</v>
      </c>
      <c r="G66" s="66">
        <f t="shared" si="15"/>
        <v>10</v>
      </c>
      <c r="H66" s="65">
        <f>VLOOKUP($A66,'Return Data'!$B$7:$R$1700,12,0)</f>
        <v>1.4111</v>
      </c>
      <c r="I66" s="66">
        <f t="shared" si="10"/>
        <v>23</v>
      </c>
      <c r="J66" s="65">
        <f>VLOOKUP($A66,'Return Data'!$B$7:$R$1700,13,0)</f>
        <v>13.5398</v>
      </c>
      <c r="K66" s="66">
        <f t="shared" si="16"/>
        <v>17</v>
      </c>
      <c r="L66" s="65">
        <f>VLOOKUP($A66,'Return Data'!$B$7:$R$1700,17,0)</f>
        <v>-2.3837000000000002</v>
      </c>
      <c r="M66" s="66">
        <f t="shared" si="22"/>
        <v>40</v>
      </c>
      <c r="N66" s="65">
        <f>VLOOKUP($A66,'Return Data'!$B$7:$R$1700,14,0)</f>
        <v>1.4443999999999999</v>
      </c>
      <c r="O66" s="66">
        <f t="shared" si="23"/>
        <v>37</v>
      </c>
      <c r="P66" s="65"/>
      <c r="Q66" s="66"/>
      <c r="R66" s="65">
        <f>VLOOKUP($A66,'Return Data'!$B$7:$R$1700,16,0)</f>
        <v>8.4999000000000002</v>
      </c>
      <c r="S66" s="67">
        <f t="shared" si="19"/>
        <v>44</v>
      </c>
    </row>
    <row r="67" spans="1:19" x14ac:dyDescent="0.3">
      <c r="A67" s="63" t="s">
        <v>222</v>
      </c>
      <c r="B67" s="64">
        <f>VLOOKUP($A67,'Return Data'!$B$7:$R$1700,3,0)</f>
        <v>44071</v>
      </c>
      <c r="C67" s="65">
        <f>VLOOKUP($A67,'Return Data'!$B$7:$R$1700,4,0)</f>
        <v>10.2668</v>
      </c>
      <c r="D67" s="65">
        <f>VLOOKUP($A67,'Return Data'!$B$7:$R$1700,10,0)</f>
        <v>26.261199999999999</v>
      </c>
      <c r="E67" s="66">
        <f t="shared" si="14"/>
        <v>20</v>
      </c>
      <c r="F67" s="65">
        <f>VLOOKUP($A67,'Return Data'!$B$7:$R$1700,11,0)</f>
        <v>2.3414999999999999</v>
      </c>
      <c r="G67" s="66">
        <f t="shared" si="15"/>
        <v>37</v>
      </c>
      <c r="H67" s="65">
        <f>VLOOKUP($A67,'Return Data'!$B$7:$R$1700,12,0)</f>
        <v>-3.7193000000000001</v>
      </c>
      <c r="I67" s="66">
        <f t="shared" si="10"/>
        <v>49</v>
      </c>
      <c r="J67" s="65">
        <f>VLOOKUP($A67,'Return Data'!$B$7:$R$1700,13,0)</f>
        <v>5.5972999999999997</v>
      </c>
      <c r="K67" s="66">
        <f t="shared" si="16"/>
        <v>45</v>
      </c>
      <c r="L67" s="65">
        <f>VLOOKUP($A67,'Return Data'!$B$7:$R$1700,17,0)</f>
        <v>-4.7301000000000002</v>
      </c>
      <c r="M67" s="66">
        <f t="shared" si="22"/>
        <v>50</v>
      </c>
      <c r="N67" s="65">
        <f>VLOOKUP($A67,'Return Data'!$B$7:$R$1700,14,0)</f>
        <v>-3.2761</v>
      </c>
      <c r="O67" s="66">
        <f t="shared" si="23"/>
        <v>47</v>
      </c>
      <c r="P67" s="65"/>
      <c r="Q67" s="66"/>
      <c r="R67" s="65">
        <f>VLOOKUP($A67,'Return Data'!$B$7:$R$1700,16,0)</f>
        <v>0.73580000000000001</v>
      </c>
      <c r="S67" s="67">
        <f t="shared" si="19"/>
        <v>54</v>
      </c>
    </row>
    <row r="68" spans="1:19" x14ac:dyDescent="0.3">
      <c r="A68" s="63" t="s">
        <v>223</v>
      </c>
      <c r="B68" s="64">
        <f>VLOOKUP($A68,'Return Data'!$B$7:$R$1700,3,0)</f>
        <v>44071</v>
      </c>
      <c r="C68" s="65">
        <f>VLOOKUP($A68,'Return Data'!$B$7:$R$1700,4,0)</f>
        <v>9.6236999999999995</v>
      </c>
      <c r="D68" s="65">
        <f>VLOOKUP($A68,'Return Data'!$B$7:$R$1700,10,0)</f>
        <v>24.838799999999999</v>
      </c>
      <c r="E68" s="66">
        <f t="shared" si="14"/>
        <v>29</v>
      </c>
      <c r="F68" s="65">
        <f>VLOOKUP($A68,'Return Data'!$B$7:$R$1700,11,0)</f>
        <v>4.2428999999999997</v>
      </c>
      <c r="G68" s="66">
        <f t="shared" si="15"/>
        <v>21</v>
      </c>
      <c r="H68" s="65">
        <f>VLOOKUP($A68,'Return Data'!$B$7:$R$1700,12,0)</f>
        <v>-2.0537999999999998</v>
      </c>
      <c r="I68" s="66">
        <f t="shared" si="10"/>
        <v>45</v>
      </c>
      <c r="J68" s="65">
        <f>VLOOKUP($A68,'Return Data'!$B$7:$R$1700,13,0)</f>
        <v>7.5946999999999996</v>
      </c>
      <c r="K68" s="66">
        <f t="shared" si="16"/>
        <v>38</v>
      </c>
      <c r="L68" s="65">
        <f>VLOOKUP($A68,'Return Data'!$B$7:$R$1700,17,0)</f>
        <v>-3.8816000000000002</v>
      </c>
      <c r="M68" s="66">
        <f t="shared" si="22"/>
        <v>47</v>
      </c>
      <c r="N68" s="65">
        <f>VLOOKUP($A68,'Return Data'!$B$7:$R$1700,14,0)</f>
        <v>-1.6364000000000001</v>
      </c>
      <c r="O68" s="66">
        <f t="shared" si="23"/>
        <v>46</v>
      </c>
      <c r="P68" s="65"/>
      <c r="Q68" s="66"/>
      <c r="R68" s="65">
        <f>VLOOKUP($A68,'Return Data'!$B$7:$R$1700,16,0)</f>
        <v>-1.1154999999999999</v>
      </c>
      <c r="S68" s="67">
        <f t="shared" si="19"/>
        <v>56</v>
      </c>
    </row>
    <row r="69" spans="1:19" x14ac:dyDescent="0.3">
      <c r="A69" s="63" t="s">
        <v>224</v>
      </c>
      <c r="B69" s="64">
        <f>VLOOKUP($A69,'Return Data'!$B$7:$R$1700,3,0)</f>
        <v>44071</v>
      </c>
      <c r="C69" s="65">
        <f>VLOOKUP($A69,'Return Data'!$B$7:$R$1700,4,0)</f>
        <v>8.8996999999999993</v>
      </c>
      <c r="D69" s="65">
        <f>VLOOKUP($A69,'Return Data'!$B$7:$R$1700,10,0)</f>
        <v>23.747900000000001</v>
      </c>
      <c r="E69" s="66">
        <f t="shared" si="14"/>
        <v>38</v>
      </c>
      <c r="F69" s="65">
        <f>VLOOKUP($A69,'Return Data'!$B$7:$R$1700,11,0)</f>
        <v>7.6989000000000001</v>
      </c>
      <c r="G69" s="66">
        <f t="shared" si="15"/>
        <v>7</v>
      </c>
      <c r="H69" s="65">
        <f>VLOOKUP($A69,'Return Data'!$B$7:$R$1700,12,0)</f>
        <v>4.9108999999999998</v>
      </c>
      <c r="I69" s="66">
        <f t="shared" si="10"/>
        <v>13</v>
      </c>
      <c r="J69" s="65">
        <f>VLOOKUP($A69,'Return Data'!$B$7:$R$1700,13,0)</f>
        <v>15.806100000000001</v>
      </c>
      <c r="K69" s="66">
        <f t="shared" si="16"/>
        <v>12</v>
      </c>
      <c r="L69" s="65">
        <f>VLOOKUP($A69,'Return Data'!$B$7:$R$1700,17,0)</f>
        <v>-4.7632000000000003</v>
      </c>
      <c r="M69" s="66">
        <f t="shared" si="22"/>
        <v>51</v>
      </c>
      <c r="N69" s="65"/>
      <c r="O69" s="66"/>
      <c r="P69" s="65"/>
      <c r="Q69" s="66"/>
      <c r="R69" s="65">
        <f>VLOOKUP($A69,'Return Data'!$B$7:$R$1700,16,0)</f>
        <v>-4.3663999999999996</v>
      </c>
      <c r="S69" s="67">
        <f t="shared" si="19"/>
        <v>59</v>
      </c>
    </row>
    <row r="70" spans="1:19" x14ac:dyDescent="0.3">
      <c r="A70" s="63" t="s">
        <v>225</v>
      </c>
      <c r="B70" s="64">
        <f>VLOOKUP($A70,'Return Data'!$B$7:$R$1700,3,0)</f>
        <v>44071</v>
      </c>
      <c r="C70" s="65">
        <f>VLOOKUP($A70,'Return Data'!$B$7:$R$1700,4,0)</f>
        <v>9.2883999999999993</v>
      </c>
      <c r="D70" s="65">
        <f>VLOOKUP($A70,'Return Data'!$B$7:$R$1700,10,0)</f>
        <v>23.206299999999999</v>
      </c>
      <c r="E70" s="66">
        <f t="shared" si="14"/>
        <v>41</v>
      </c>
      <c r="F70" s="65">
        <f>VLOOKUP($A70,'Return Data'!$B$7:$R$1700,11,0)</f>
        <v>7.7615999999999996</v>
      </c>
      <c r="G70" s="66">
        <f t="shared" si="15"/>
        <v>6</v>
      </c>
      <c r="H70" s="65">
        <f>VLOOKUP($A70,'Return Data'!$B$7:$R$1700,12,0)</f>
        <v>5.2415000000000003</v>
      </c>
      <c r="I70" s="66">
        <f t="shared" si="10"/>
        <v>12</v>
      </c>
      <c r="J70" s="65">
        <f>VLOOKUP($A70,'Return Data'!$B$7:$R$1700,13,0)</f>
        <v>17.020700000000001</v>
      </c>
      <c r="K70" s="66">
        <f t="shared" si="16"/>
        <v>10</v>
      </c>
      <c r="L70" s="65">
        <f>VLOOKUP($A70,'Return Data'!$B$7:$R$1700,17,0)</f>
        <v>-3.0247999999999999</v>
      </c>
      <c r="M70" s="66">
        <f t="shared" si="22"/>
        <v>44</v>
      </c>
      <c r="N70" s="65"/>
      <c r="O70" s="66"/>
      <c r="P70" s="65"/>
      <c r="Q70" s="66"/>
      <c r="R70" s="65">
        <f>VLOOKUP($A70,'Return Data'!$B$7:$R$1700,16,0)</f>
        <v>-2.9986000000000002</v>
      </c>
      <c r="S70" s="67">
        <f t="shared" si="19"/>
        <v>58</v>
      </c>
    </row>
    <row r="71" spans="1:19" x14ac:dyDescent="0.3">
      <c r="A71" s="63" t="s">
        <v>226</v>
      </c>
      <c r="B71" s="64">
        <f>VLOOKUP($A71,'Return Data'!$B$7:$R$1700,3,0)</f>
        <v>44071</v>
      </c>
      <c r="C71" s="65">
        <f>VLOOKUP($A71,'Return Data'!$B$7:$R$1700,4,0)</f>
        <v>98.256500000000003</v>
      </c>
      <c r="D71" s="65">
        <f>VLOOKUP($A71,'Return Data'!$B$7:$R$1700,10,0)</f>
        <v>23.5915</v>
      </c>
      <c r="E71" s="66">
        <f t="shared" si="14"/>
        <v>39</v>
      </c>
      <c r="F71" s="65">
        <f>VLOOKUP($A71,'Return Data'!$B$7:$R$1700,11,0)</f>
        <v>3.0204</v>
      </c>
      <c r="G71" s="66">
        <f t="shared" si="15"/>
        <v>34</v>
      </c>
      <c r="H71" s="65">
        <f>VLOOKUP($A71,'Return Data'!$B$7:$R$1700,12,0)</f>
        <v>2.3001999999999998</v>
      </c>
      <c r="I71" s="66">
        <f t="shared" si="10"/>
        <v>18</v>
      </c>
      <c r="J71" s="65">
        <f>VLOOKUP($A71,'Return Data'!$B$7:$R$1700,13,0)</f>
        <v>14.1717</v>
      </c>
      <c r="K71" s="66">
        <f t="shared" si="16"/>
        <v>15</v>
      </c>
      <c r="L71" s="65">
        <f>VLOOKUP($A71,'Return Data'!$B$7:$R$1700,17,0)</f>
        <v>2.1269999999999998</v>
      </c>
      <c r="M71" s="66">
        <f t="shared" si="22"/>
        <v>16</v>
      </c>
      <c r="N71" s="65">
        <f>VLOOKUP($A71,'Return Data'!$B$7:$R$1700,14,0)</f>
        <v>5.3648999999999996</v>
      </c>
      <c r="O71" s="66">
        <f>RANK(N71,N$8:N$71,0)</f>
        <v>16</v>
      </c>
      <c r="P71" s="65">
        <f>VLOOKUP($A71,'Return Data'!$B$7:$R$1700,15,0)</f>
        <v>8.4931000000000001</v>
      </c>
      <c r="Q71" s="66">
        <f>RANK(P71,P$8:P$71,0)</f>
        <v>18</v>
      </c>
      <c r="R71" s="65">
        <f>VLOOKUP($A71,'Return Data'!$B$7:$R$1700,16,0)</f>
        <v>11.572699999999999</v>
      </c>
      <c r="S71" s="67">
        <f t="shared" si="19"/>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25.787923437500009</v>
      </c>
      <c r="E73" s="74"/>
      <c r="F73" s="75">
        <f>AVERAGE(F8:F71)</f>
        <v>2.8468125000000004</v>
      </c>
      <c r="G73" s="74"/>
      <c r="H73" s="75">
        <f>AVERAGE(H8:H71)</f>
        <v>0.6351253968253967</v>
      </c>
      <c r="I73" s="74"/>
      <c r="J73" s="75">
        <f>AVERAGE(J8:J71)</f>
        <v>10.534914516129033</v>
      </c>
      <c r="K73" s="74"/>
      <c r="L73" s="75">
        <f>AVERAGE(L8:L71)</f>
        <v>-0.6797448275862068</v>
      </c>
      <c r="M73" s="74"/>
      <c r="N73" s="75">
        <f>AVERAGE(N8:N71)</f>
        <v>3.5835320000000013</v>
      </c>
      <c r="O73" s="74"/>
      <c r="P73" s="75">
        <f>AVERAGE(P8:P71)</f>
        <v>8.66826756756757</v>
      </c>
      <c r="Q73" s="74"/>
      <c r="R73" s="75">
        <f>AVERAGE(R8:R71)</f>
        <v>8.6381171874999989</v>
      </c>
      <c r="S73" s="76"/>
    </row>
    <row r="74" spans="1:19" x14ac:dyDescent="0.3">
      <c r="A74" s="73" t="s">
        <v>28</v>
      </c>
      <c r="B74" s="74"/>
      <c r="C74" s="74"/>
      <c r="D74" s="75">
        <f>MIN(D8:D71)</f>
        <v>15.0204</v>
      </c>
      <c r="E74" s="74"/>
      <c r="F74" s="75">
        <f>MIN(F8:F71)</f>
        <v>-7.6109</v>
      </c>
      <c r="G74" s="74"/>
      <c r="H74" s="75">
        <f>MIN(H8:H71)</f>
        <v>-14.696999999999999</v>
      </c>
      <c r="I74" s="74"/>
      <c r="J74" s="75">
        <f>MIN(J8:J71)</f>
        <v>-1.5633999999999999</v>
      </c>
      <c r="K74" s="74"/>
      <c r="L74" s="75">
        <f>MIN(L8:L71)</f>
        <v>-13.159800000000001</v>
      </c>
      <c r="M74" s="74"/>
      <c r="N74" s="75">
        <f>MIN(N8:N71)</f>
        <v>-9.0221</v>
      </c>
      <c r="O74" s="74"/>
      <c r="P74" s="75">
        <f>MIN(P8:P71)</f>
        <v>2.1091000000000002</v>
      </c>
      <c r="Q74" s="74"/>
      <c r="R74" s="75">
        <f>MIN(R8:R71)</f>
        <v>-10.8491</v>
      </c>
      <c r="S74" s="76"/>
    </row>
    <row r="75" spans="1:19" ht="15" thickBot="1" x14ac:dyDescent="0.35">
      <c r="A75" s="77" t="s">
        <v>29</v>
      </c>
      <c r="B75" s="78"/>
      <c r="C75" s="78"/>
      <c r="D75" s="79">
        <f>MAX(D8:D71)</f>
        <v>39.7624</v>
      </c>
      <c r="E75" s="78"/>
      <c r="F75" s="79">
        <f>MAX(F8:F71)</f>
        <v>30.7438</v>
      </c>
      <c r="G75" s="78"/>
      <c r="H75" s="79">
        <f>MAX(H8:H71)</f>
        <v>19.587399999999999</v>
      </c>
      <c r="I75" s="78"/>
      <c r="J75" s="79">
        <f>MAX(J8:J71)</f>
        <v>35.221899999999998</v>
      </c>
      <c r="K75" s="78"/>
      <c r="L75" s="79">
        <f>MAX(L8:L71)</f>
        <v>17.488700000000001</v>
      </c>
      <c r="M75" s="78"/>
      <c r="N75" s="79">
        <f>MAX(N8:N71)</f>
        <v>15.885199999999999</v>
      </c>
      <c r="O75" s="78"/>
      <c r="P75" s="79">
        <f>MAX(P8:P71)</f>
        <v>15.882099999999999</v>
      </c>
      <c r="Q75" s="78"/>
      <c r="R75" s="79">
        <f>MAX(R8:R71)</f>
        <v>20.687000000000001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44071</v>
      </c>
      <c r="C8" s="65">
        <f>VLOOKUP($A8,'Return Data'!$B$7:$R$1700,4,0)</f>
        <v>39.869999999999997</v>
      </c>
      <c r="D8" s="65">
        <f>VLOOKUP($A8,'Return Data'!$B$7:$R$1700,10,0)</f>
        <v>20.745000000000001</v>
      </c>
      <c r="E8" s="66">
        <f t="shared" ref="E8" si="0">RANK(D8,D$8:D$73,0)</f>
        <v>59</v>
      </c>
      <c r="F8" s="65">
        <f>VLOOKUP($A8,'Return Data'!$B$7:$R$1700,11,0)</f>
        <v>2.7576999999999998</v>
      </c>
      <c r="G8" s="66">
        <f t="shared" ref="G8" si="1">RANK(F8,F$8:F$73,0)</f>
        <v>32</v>
      </c>
      <c r="H8" s="65">
        <f>VLOOKUP($A8,'Return Data'!$B$7:$R$1700,12,0)</f>
        <v>-5.0099999999999999E-2</v>
      </c>
      <c r="I8" s="66">
        <f>RANK(H8,H$8:H$73,0)</f>
        <v>26</v>
      </c>
      <c r="J8" s="65">
        <f>VLOOKUP($A8,'Return Data'!$B$7:$R$1700,13,0)</f>
        <v>12.309900000000001</v>
      </c>
      <c r="K8" s="66">
        <f t="shared" ref="K8" si="2">RANK(J8,J$8:J$73,0)</f>
        <v>19</v>
      </c>
      <c r="L8" s="65">
        <f>VLOOKUP($A8,'Return Data'!$B$7:$R$1700,17,0)</f>
        <v>-2.6231</v>
      </c>
      <c r="M8" s="66">
        <f t="shared" ref="M8" si="3">RANK(L8,L$8:L$73,0)</f>
        <v>36</v>
      </c>
      <c r="N8" s="65">
        <f>VLOOKUP($A8,'Return Data'!$B$7:$R$1700,14,0)</f>
        <v>4.4737999999999998</v>
      </c>
      <c r="O8" s="66">
        <f>RANK(N8,N$8:N$73,0)</f>
        <v>15</v>
      </c>
      <c r="P8" s="65">
        <f>VLOOKUP($A8,'Return Data'!$B$7:$R$1700,15,0)</f>
        <v>8.1385000000000005</v>
      </c>
      <c r="Q8" s="66">
        <f>RANK(P8,P$8:P$73,0)</f>
        <v>17</v>
      </c>
      <c r="R8" s="65">
        <f>VLOOKUP($A8,'Return Data'!$B$7:$R$1700,16,0)</f>
        <v>10.452</v>
      </c>
      <c r="S8" s="67">
        <f t="shared" ref="S8" si="4">RANK(R8,R$8:R$73,0)</f>
        <v>32</v>
      </c>
    </row>
    <row r="9" spans="1:20" x14ac:dyDescent="0.3">
      <c r="A9" s="63" t="s">
        <v>267</v>
      </c>
      <c r="B9" s="64">
        <f>VLOOKUP($A9,'Return Data'!$B$7:$R$1700,3,0)</f>
        <v>44071</v>
      </c>
      <c r="C9" s="65">
        <f>VLOOKUP($A9,'Return Data'!$B$7:$R$1700,4,0)</f>
        <v>32.549999999999997</v>
      </c>
      <c r="D9" s="65">
        <f>VLOOKUP($A9,'Return Data'!$B$7:$R$1700,10,0)</f>
        <v>20.6449</v>
      </c>
      <c r="E9" s="66">
        <f t="shared" ref="E9:E72" si="5">RANK(D9,D$8:D$73,0)</f>
        <v>60</v>
      </c>
      <c r="F9" s="65">
        <f>VLOOKUP($A9,'Return Data'!$B$7:$R$1700,11,0)</f>
        <v>3.6953999999999998</v>
      </c>
      <c r="G9" s="66">
        <f t="shared" ref="G9:G72" si="6">RANK(F9,F$8:F$73,0)</f>
        <v>26</v>
      </c>
      <c r="H9" s="65">
        <f>VLOOKUP($A9,'Return Data'!$B$7:$R$1700,12,0)</f>
        <v>0.77400000000000002</v>
      </c>
      <c r="I9" s="66">
        <f t="shared" ref="I9:I72" si="7">RANK(H9,H$8:H$73,0)</f>
        <v>22</v>
      </c>
      <c r="J9" s="65">
        <f>VLOOKUP($A9,'Return Data'!$B$7:$R$1700,13,0)</f>
        <v>13.2568</v>
      </c>
      <c r="K9" s="66">
        <f t="shared" ref="K9:K72" si="8">RANK(J9,J$8:J$73,0)</f>
        <v>16</v>
      </c>
      <c r="L9" s="65">
        <f>VLOOKUP($A9,'Return Data'!$B$7:$R$1700,17,0)</f>
        <v>-1.5435000000000001</v>
      </c>
      <c r="M9" s="66">
        <f t="shared" ref="M9:M72" si="9">RANK(L9,L$8:L$73,0)</f>
        <v>28</v>
      </c>
      <c r="N9" s="65">
        <f>VLOOKUP($A9,'Return Data'!$B$7:$R$1700,14,0)</f>
        <v>5.2676999999999996</v>
      </c>
      <c r="O9" s="66">
        <f t="shared" ref="O9:O72" si="10">RANK(N9,N$8:N$73,0)</f>
        <v>12</v>
      </c>
      <c r="P9" s="65">
        <f>VLOOKUP($A9,'Return Data'!$B$7:$R$1700,15,0)</f>
        <v>8.8414000000000001</v>
      </c>
      <c r="Q9" s="66">
        <f t="shared" ref="Q9:Q72" si="11">RANK(P9,P$8:P$73,0)</f>
        <v>15</v>
      </c>
      <c r="R9" s="65">
        <f>VLOOKUP($A9,'Return Data'!$B$7:$R$1700,16,0)</f>
        <v>10.0274</v>
      </c>
      <c r="S9" s="67">
        <f t="shared" ref="S9:S72" si="12">RANK(R9,R$8:R$73,0)</f>
        <v>35</v>
      </c>
    </row>
    <row r="10" spans="1:20" x14ac:dyDescent="0.3">
      <c r="A10" s="63" t="s">
        <v>268</v>
      </c>
      <c r="B10" s="64">
        <f>VLOOKUP($A10,'Return Data'!$B$7:$R$1700,3,0)</f>
        <v>44071</v>
      </c>
      <c r="C10" s="65">
        <f>VLOOKUP($A10,'Return Data'!$B$7:$R$1700,4,0)</f>
        <v>48.007899999999999</v>
      </c>
      <c r="D10" s="65">
        <f>VLOOKUP($A10,'Return Data'!$B$7:$R$1700,10,0)</f>
        <v>18.230599999999999</v>
      </c>
      <c r="E10" s="66">
        <f t="shared" si="5"/>
        <v>65</v>
      </c>
      <c r="F10" s="65">
        <f>VLOOKUP($A10,'Return Data'!$B$7:$R$1700,11,0)</f>
        <v>-1.7874000000000001</v>
      </c>
      <c r="G10" s="66">
        <f t="shared" si="6"/>
        <v>52</v>
      </c>
      <c r="H10" s="65">
        <f>VLOOKUP($A10,'Return Data'!$B$7:$R$1700,12,0)</f>
        <v>-1.5313000000000001</v>
      </c>
      <c r="I10" s="66">
        <f t="shared" si="7"/>
        <v>35</v>
      </c>
      <c r="J10" s="65">
        <f>VLOOKUP($A10,'Return Data'!$B$7:$R$1700,13,0)</f>
        <v>8.6168999999999993</v>
      </c>
      <c r="K10" s="66">
        <f t="shared" si="8"/>
        <v>30</v>
      </c>
      <c r="L10" s="65">
        <f>VLOOKUP($A10,'Return Data'!$B$7:$R$1700,17,0)</f>
        <v>1.7728999999999999</v>
      </c>
      <c r="M10" s="66">
        <f t="shared" si="9"/>
        <v>15</v>
      </c>
      <c r="N10" s="65">
        <f>VLOOKUP($A10,'Return Data'!$B$7:$R$1700,14,0)</f>
        <v>7.8224</v>
      </c>
      <c r="O10" s="66">
        <f t="shared" si="10"/>
        <v>7</v>
      </c>
      <c r="P10" s="65">
        <f>VLOOKUP($A10,'Return Data'!$B$7:$R$1700,15,0)</f>
        <v>9.2281999999999993</v>
      </c>
      <c r="Q10" s="66">
        <f t="shared" si="11"/>
        <v>9</v>
      </c>
      <c r="R10" s="65">
        <f>VLOOKUP($A10,'Return Data'!$B$7:$R$1700,16,0)</f>
        <v>15.836600000000001</v>
      </c>
      <c r="S10" s="67">
        <f t="shared" si="12"/>
        <v>12</v>
      </c>
    </row>
    <row r="11" spans="1:20" x14ac:dyDescent="0.3">
      <c r="A11" s="63" t="s">
        <v>269</v>
      </c>
      <c r="B11" s="64">
        <f>VLOOKUP($A11,'Return Data'!$B$7:$R$1700,3,0)</f>
        <v>44071</v>
      </c>
      <c r="C11" s="65">
        <f>VLOOKUP($A11,'Return Data'!$B$7:$R$1700,4,0)</f>
        <v>44.48</v>
      </c>
      <c r="D11" s="65">
        <f>VLOOKUP($A11,'Return Data'!$B$7:$R$1700,10,0)</f>
        <v>24.384799999999998</v>
      </c>
      <c r="E11" s="66">
        <f t="shared" si="5"/>
        <v>31</v>
      </c>
      <c r="F11" s="65">
        <f>VLOOKUP($A11,'Return Data'!$B$7:$R$1700,11,0)</f>
        <v>2.7488999999999999</v>
      </c>
      <c r="G11" s="66">
        <f t="shared" si="6"/>
        <v>33</v>
      </c>
      <c r="H11" s="65">
        <f>VLOOKUP($A11,'Return Data'!$B$7:$R$1700,12,0)</f>
        <v>-4.4900000000000002E-2</v>
      </c>
      <c r="I11" s="66">
        <f t="shared" si="7"/>
        <v>25</v>
      </c>
      <c r="J11" s="65">
        <f>VLOOKUP($A11,'Return Data'!$B$7:$R$1700,13,0)</f>
        <v>7.0517000000000003</v>
      </c>
      <c r="K11" s="66">
        <f t="shared" si="8"/>
        <v>38</v>
      </c>
      <c r="L11" s="65">
        <f>VLOOKUP($A11,'Return Data'!$B$7:$R$1700,17,0)</f>
        <v>-4.2676999999999996</v>
      </c>
      <c r="M11" s="66">
        <f t="shared" si="9"/>
        <v>47</v>
      </c>
      <c r="N11" s="65">
        <f>VLOOKUP($A11,'Return Data'!$B$7:$R$1700,14,0)</f>
        <v>-0.2384</v>
      </c>
      <c r="O11" s="66">
        <f t="shared" si="10"/>
        <v>43</v>
      </c>
      <c r="P11" s="65">
        <f>VLOOKUP($A11,'Return Data'!$B$7:$R$1700,15,0)</f>
        <v>4.8871000000000002</v>
      </c>
      <c r="Q11" s="66">
        <f t="shared" si="11"/>
        <v>36</v>
      </c>
      <c r="R11" s="65">
        <f>VLOOKUP($A11,'Return Data'!$B$7:$R$1700,16,0)</f>
        <v>2.4786000000000001</v>
      </c>
      <c r="S11" s="67">
        <f t="shared" si="12"/>
        <v>52</v>
      </c>
    </row>
    <row r="12" spans="1:20" x14ac:dyDescent="0.3">
      <c r="A12" s="63" t="s">
        <v>270</v>
      </c>
      <c r="B12" s="64">
        <f>VLOOKUP($A12,'Return Data'!$B$7:$R$1700,3,0)</f>
        <v>44071</v>
      </c>
      <c r="C12" s="65">
        <f>VLOOKUP($A12,'Return Data'!$B$7:$R$1700,4,0)</f>
        <v>41.72</v>
      </c>
      <c r="D12" s="65">
        <f>VLOOKUP($A12,'Return Data'!$B$7:$R$1700,10,0)</f>
        <v>20.334599999999998</v>
      </c>
      <c r="E12" s="66">
        <f t="shared" si="5"/>
        <v>62</v>
      </c>
      <c r="F12" s="65">
        <f>VLOOKUP($A12,'Return Data'!$B$7:$R$1700,11,0)</f>
        <v>2.6575000000000002</v>
      </c>
      <c r="G12" s="66">
        <f t="shared" si="6"/>
        <v>34</v>
      </c>
      <c r="H12" s="65">
        <f>VLOOKUP($A12,'Return Data'!$B$7:$R$1700,12,0)</f>
        <v>1.7908999999999999</v>
      </c>
      <c r="I12" s="66">
        <f t="shared" si="7"/>
        <v>16</v>
      </c>
      <c r="J12" s="65">
        <f>VLOOKUP($A12,'Return Data'!$B$7:$R$1700,13,0)</f>
        <v>11.045999999999999</v>
      </c>
      <c r="K12" s="66">
        <f t="shared" si="8"/>
        <v>22</v>
      </c>
      <c r="L12" s="65">
        <f>VLOOKUP($A12,'Return Data'!$B$7:$R$1700,17,0)</f>
        <v>4.4680999999999997</v>
      </c>
      <c r="M12" s="66">
        <f t="shared" si="9"/>
        <v>8</v>
      </c>
      <c r="N12" s="65">
        <f>VLOOKUP($A12,'Return Data'!$B$7:$R$1700,14,0)</f>
        <v>4.8939000000000004</v>
      </c>
      <c r="O12" s="66">
        <f t="shared" si="10"/>
        <v>13</v>
      </c>
      <c r="P12" s="65">
        <f>VLOOKUP($A12,'Return Data'!$B$7:$R$1700,15,0)</f>
        <v>7.2015000000000002</v>
      </c>
      <c r="Q12" s="66">
        <f t="shared" si="11"/>
        <v>23</v>
      </c>
      <c r="R12" s="65">
        <f>VLOOKUP($A12,'Return Data'!$B$7:$R$1700,16,0)</f>
        <v>10.2378</v>
      </c>
      <c r="S12" s="67">
        <f t="shared" si="12"/>
        <v>33</v>
      </c>
    </row>
    <row r="13" spans="1:20" x14ac:dyDescent="0.3">
      <c r="A13" s="63" t="s">
        <v>271</v>
      </c>
      <c r="B13" s="64">
        <f>VLOOKUP($A13,'Return Data'!$B$7:$R$1700,3,0)</f>
        <v>44071</v>
      </c>
      <c r="C13" s="65">
        <f>VLOOKUP($A13,'Return Data'!$B$7:$R$1700,4,0)</f>
        <v>10.220000000000001</v>
      </c>
      <c r="D13" s="65">
        <f>VLOOKUP($A13,'Return Data'!$B$7:$R$1700,10,0)</f>
        <v>26.798999999999999</v>
      </c>
      <c r="E13" s="66">
        <f t="shared" si="5"/>
        <v>19</v>
      </c>
      <c r="F13" s="65">
        <f>VLOOKUP($A13,'Return Data'!$B$7:$R$1700,11,0)</f>
        <v>6.6806000000000001</v>
      </c>
      <c r="G13" s="66">
        <f t="shared" si="6"/>
        <v>13</v>
      </c>
      <c r="H13" s="65">
        <f>VLOOKUP($A13,'Return Data'!$B$7:$R$1700,12,0)</f>
        <v>14.4457</v>
      </c>
      <c r="I13" s="66">
        <f t="shared" si="7"/>
        <v>4</v>
      </c>
      <c r="J13" s="65">
        <f>VLOOKUP($A13,'Return Data'!$B$7:$R$1700,13,0)</f>
        <v>28.391999999999999</v>
      </c>
      <c r="K13" s="66">
        <f t="shared" si="8"/>
        <v>4</v>
      </c>
      <c r="L13" s="65">
        <f>VLOOKUP($A13,'Return Data'!$B$7:$R$1700,17,0)</f>
        <v>0.1469</v>
      </c>
      <c r="M13" s="66">
        <f t="shared" si="9"/>
        <v>19</v>
      </c>
      <c r="N13" s="65"/>
      <c r="O13" s="66"/>
      <c r="P13" s="65"/>
      <c r="Q13" s="66"/>
      <c r="R13" s="65">
        <f>VLOOKUP($A13,'Return Data'!$B$7:$R$1700,16,0)</f>
        <v>0.86619999999999997</v>
      </c>
      <c r="S13" s="67">
        <f t="shared" si="12"/>
        <v>55</v>
      </c>
    </row>
    <row r="14" spans="1:20" x14ac:dyDescent="0.3">
      <c r="A14" s="63" t="s">
        <v>272</v>
      </c>
      <c r="B14" s="64">
        <f>VLOOKUP($A14,'Return Data'!$B$7:$R$1700,3,0)</f>
        <v>44071</v>
      </c>
      <c r="C14" s="65">
        <f>VLOOKUP($A14,'Return Data'!$B$7:$R$1700,4,0)</f>
        <v>12.35</v>
      </c>
      <c r="D14" s="65">
        <f>VLOOKUP($A14,'Return Data'!$B$7:$R$1700,10,0)</f>
        <v>26.927</v>
      </c>
      <c r="E14" s="66">
        <f t="shared" si="5"/>
        <v>18</v>
      </c>
      <c r="F14" s="65">
        <f>VLOOKUP($A14,'Return Data'!$B$7:$R$1700,11,0)</f>
        <v>3.0024999999999999</v>
      </c>
      <c r="G14" s="66">
        <f t="shared" si="6"/>
        <v>29</v>
      </c>
      <c r="H14" s="65">
        <f>VLOOKUP($A14,'Return Data'!$B$7:$R$1700,12,0)</f>
        <v>8.6191999999999993</v>
      </c>
      <c r="I14" s="66">
        <f t="shared" si="7"/>
        <v>8</v>
      </c>
      <c r="J14" s="65">
        <f>VLOOKUP($A14,'Return Data'!$B$7:$R$1700,13,0)</f>
        <v>22.035599999999999</v>
      </c>
      <c r="K14" s="66">
        <f t="shared" si="8"/>
        <v>7</v>
      </c>
      <c r="L14" s="65"/>
      <c r="M14" s="66"/>
      <c r="N14" s="65"/>
      <c r="O14" s="66"/>
      <c r="P14" s="65"/>
      <c r="Q14" s="66"/>
      <c r="R14" s="65">
        <f>VLOOKUP($A14,'Return Data'!$B$7:$R$1700,16,0)</f>
        <v>12.015000000000001</v>
      </c>
      <c r="S14" s="67">
        <f t="shared" si="12"/>
        <v>26</v>
      </c>
    </row>
    <row r="15" spans="1:20" x14ac:dyDescent="0.3">
      <c r="A15" s="63" t="s">
        <v>273</v>
      </c>
      <c r="B15" s="64">
        <f>VLOOKUP($A15,'Return Data'!$B$7:$R$1700,3,0)</f>
        <v>44071</v>
      </c>
      <c r="C15" s="65">
        <f>VLOOKUP($A15,'Return Data'!$B$7:$R$1700,4,0)</f>
        <v>60.8</v>
      </c>
      <c r="D15" s="65">
        <f>VLOOKUP($A15,'Return Data'!$B$7:$R$1700,10,0)</f>
        <v>25.749700000000001</v>
      </c>
      <c r="E15" s="66">
        <f t="shared" si="5"/>
        <v>24</v>
      </c>
      <c r="F15" s="65">
        <f>VLOOKUP($A15,'Return Data'!$B$7:$R$1700,11,0)</f>
        <v>6.5918999999999999</v>
      </c>
      <c r="G15" s="66">
        <f t="shared" si="6"/>
        <v>14</v>
      </c>
      <c r="H15" s="65">
        <f>VLOOKUP($A15,'Return Data'!$B$7:$R$1700,12,0)</f>
        <v>11.070499999999999</v>
      </c>
      <c r="I15" s="66">
        <f t="shared" si="7"/>
        <v>5</v>
      </c>
      <c r="J15" s="65">
        <f>VLOOKUP($A15,'Return Data'!$B$7:$R$1700,13,0)</f>
        <v>24.666799999999999</v>
      </c>
      <c r="K15" s="66">
        <f t="shared" si="8"/>
        <v>6</v>
      </c>
      <c r="L15" s="65">
        <f>VLOOKUP($A15,'Return Data'!$B$7:$R$1700,17,0)</f>
        <v>3.2298</v>
      </c>
      <c r="M15" s="66">
        <f t="shared" si="9"/>
        <v>10</v>
      </c>
      <c r="N15" s="65">
        <f>VLOOKUP($A15,'Return Data'!$B$7:$R$1700,14,0)</f>
        <v>7.6407999999999996</v>
      </c>
      <c r="O15" s="66">
        <f t="shared" si="10"/>
        <v>8</v>
      </c>
      <c r="P15" s="65">
        <f>VLOOKUP($A15,'Return Data'!$B$7:$R$1700,15,0)</f>
        <v>9.8216999999999999</v>
      </c>
      <c r="Q15" s="66">
        <f t="shared" si="11"/>
        <v>5</v>
      </c>
      <c r="R15" s="65">
        <f>VLOOKUP($A15,'Return Data'!$B$7:$R$1700,16,0)</f>
        <v>16.974900000000002</v>
      </c>
      <c r="S15" s="67">
        <f t="shared" si="12"/>
        <v>10</v>
      </c>
    </row>
    <row r="16" spans="1:20" x14ac:dyDescent="0.3">
      <c r="A16" s="63" t="s">
        <v>274</v>
      </c>
      <c r="B16" s="64">
        <f>VLOOKUP($A16,'Return Data'!$B$7:$R$1700,3,0)</f>
        <v>44071</v>
      </c>
      <c r="C16" s="65">
        <f>VLOOKUP($A16,'Return Data'!$B$7:$R$1700,4,0)</f>
        <v>71.819999999999993</v>
      </c>
      <c r="D16" s="65">
        <f>VLOOKUP($A16,'Return Data'!$B$7:$R$1700,10,0)</f>
        <v>21.2561</v>
      </c>
      <c r="E16" s="66">
        <f t="shared" si="5"/>
        <v>56</v>
      </c>
      <c r="F16" s="65">
        <f>VLOOKUP($A16,'Return Data'!$B$7:$R$1700,11,0)</f>
        <v>2.9382000000000001</v>
      </c>
      <c r="G16" s="66">
        <f t="shared" si="6"/>
        <v>30</v>
      </c>
      <c r="H16" s="65">
        <f>VLOOKUP($A16,'Return Data'!$B$7:$R$1700,12,0)</f>
        <v>5.8823999999999996</v>
      </c>
      <c r="I16" s="66">
        <f t="shared" si="7"/>
        <v>11</v>
      </c>
      <c r="J16" s="65">
        <f>VLOOKUP($A16,'Return Data'!$B$7:$R$1700,13,0)</f>
        <v>16.2136</v>
      </c>
      <c r="K16" s="66">
        <f t="shared" si="8"/>
        <v>11</v>
      </c>
      <c r="L16" s="65">
        <f>VLOOKUP($A16,'Return Data'!$B$7:$R$1700,17,0)</f>
        <v>3.3142999999999998</v>
      </c>
      <c r="M16" s="66">
        <f t="shared" si="9"/>
        <v>9</v>
      </c>
      <c r="N16" s="65">
        <f>VLOOKUP($A16,'Return Data'!$B$7:$R$1700,14,0)</f>
        <v>8.8987999999999996</v>
      </c>
      <c r="O16" s="66">
        <f t="shared" si="10"/>
        <v>5</v>
      </c>
      <c r="P16" s="65">
        <f>VLOOKUP($A16,'Return Data'!$B$7:$R$1700,15,0)</f>
        <v>9.8630999999999993</v>
      </c>
      <c r="Q16" s="66">
        <f t="shared" si="11"/>
        <v>4</v>
      </c>
      <c r="R16" s="65">
        <f>VLOOKUP($A16,'Return Data'!$B$7:$R$1700,16,0)</f>
        <v>18.148399999999999</v>
      </c>
      <c r="S16" s="67">
        <f t="shared" si="12"/>
        <v>8</v>
      </c>
    </row>
    <row r="17" spans="1:19" x14ac:dyDescent="0.3">
      <c r="A17" s="63" t="s">
        <v>275</v>
      </c>
      <c r="B17" s="64">
        <f>VLOOKUP($A17,'Return Data'!$B$7:$R$1700,3,0)</f>
        <v>44071</v>
      </c>
      <c r="C17" s="65">
        <f>VLOOKUP($A17,'Return Data'!$B$7:$R$1700,4,0)</f>
        <v>50.287999999999997</v>
      </c>
      <c r="D17" s="65">
        <f>VLOOKUP($A17,'Return Data'!$B$7:$R$1700,10,0)</f>
        <v>22.590900000000001</v>
      </c>
      <c r="E17" s="66">
        <f t="shared" si="5"/>
        <v>47</v>
      </c>
      <c r="F17" s="65">
        <f>VLOOKUP($A17,'Return Data'!$B$7:$R$1700,11,0)</f>
        <v>2.2176</v>
      </c>
      <c r="G17" s="66">
        <f t="shared" si="6"/>
        <v>36</v>
      </c>
      <c r="H17" s="65">
        <f>VLOOKUP($A17,'Return Data'!$B$7:$R$1700,12,0)</f>
        <v>-2.6972999999999998</v>
      </c>
      <c r="I17" s="66">
        <f t="shared" si="7"/>
        <v>43</v>
      </c>
      <c r="J17" s="65">
        <f>VLOOKUP($A17,'Return Data'!$B$7:$R$1700,13,0)</f>
        <v>7.8771000000000004</v>
      </c>
      <c r="K17" s="66">
        <f t="shared" si="8"/>
        <v>32</v>
      </c>
      <c r="L17" s="65">
        <f>VLOOKUP($A17,'Return Data'!$B$7:$R$1700,17,0)</f>
        <v>1.8292999999999999</v>
      </c>
      <c r="M17" s="66">
        <f t="shared" si="9"/>
        <v>14</v>
      </c>
      <c r="N17" s="65">
        <f>VLOOKUP($A17,'Return Data'!$B$7:$R$1700,14,0)</f>
        <v>4.1562000000000001</v>
      </c>
      <c r="O17" s="66">
        <f t="shared" si="10"/>
        <v>21</v>
      </c>
      <c r="P17" s="65">
        <f>VLOOKUP($A17,'Return Data'!$B$7:$R$1700,15,0)</f>
        <v>9.5202000000000009</v>
      </c>
      <c r="Q17" s="66">
        <f t="shared" si="11"/>
        <v>7</v>
      </c>
      <c r="R17" s="65">
        <f>VLOOKUP($A17,'Return Data'!$B$7:$R$1700,16,0)</f>
        <v>12.5915</v>
      </c>
      <c r="S17" s="67">
        <f t="shared" si="12"/>
        <v>24</v>
      </c>
    </row>
    <row r="18" spans="1:19" x14ac:dyDescent="0.3">
      <c r="A18" s="63" t="s">
        <v>276</v>
      </c>
      <c r="B18" s="64">
        <f>VLOOKUP($A18,'Return Data'!$B$7:$R$1700,3,0)</f>
        <v>44071</v>
      </c>
      <c r="C18" s="65">
        <f>VLOOKUP($A18,'Return Data'!$B$7:$R$1700,4,0)</f>
        <v>46.85</v>
      </c>
      <c r="D18" s="65">
        <f>VLOOKUP($A18,'Return Data'!$B$7:$R$1700,10,0)</f>
        <v>22.611899999999999</v>
      </c>
      <c r="E18" s="66">
        <f t="shared" si="5"/>
        <v>45</v>
      </c>
      <c r="F18" s="65">
        <f>VLOOKUP($A18,'Return Data'!$B$7:$R$1700,11,0)</f>
        <v>-0.36149999999999999</v>
      </c>
      <c r="G18" s="66">
        <f t="shared" si="6"/>
        <v>47</v>
      </c>
      <c r="H18" s="65">
        <f>VLOOKUP($A18,'Return Data'!$B$7:$R$1700,12,0)</f>
        <v>-2.6999</v>
      </c>
      <c r="I18" s="66">
        <f t="shared" si="7"/>
        <v>44</v>
      </c>
      <c r="J18" s="65">
        <f>VLOOKUP($A18,'Return Data'!$B$7:$R$1700,13,0)</f>
        <v>5.3993000000000002</v>
      </c>
      <c r="K18" s="66">
        <f t="shared" si="8"/>
        <v>42</v>
      </c>
      <c r="L18" s="65">
        <f>VLOOKUP($A18,'Return Data'!$B$7:$R$1700,17,0)</f>
        <v>-1.6222000000000001</v>
      </c>
      <c r="M18" s="66">
        <f t="shared" si="9"/>
        <v>29</v>
      </c>
      <c r="N18" s="65">
        <f>VLOOKUP($A18,'Return Data'!$B$7:$R$1700,14,0)</f>
        <v>2.5251000000000001</v>
      </c>
      <c r="O18" s="66">
        <f t="shared" si="10"/>
        <v>29</v>
      </c>
      <c r="P18" s="65">
        <f>VLOOKUP($A18,'Return Data'!$B$7:$R$1700,15,0)</f>
        <v>5.6868999999999996</v>
      </c>
      <c r="Q18" s="66">
        <f t="shared" si="11"/>
        <v>32</v>
      </c>
      <c r="R18" s="65">
        <f>VLOOKUP($A18,'Return Data'!$B$7:$R$1700,16,0)</f>
        <v>14.151199999999999</v>
      </c>
      <c r="S18" s="67">
        <f t="shared" si="12"/>
        <v>19</v>
      </c>
    </row>
    <row r="19" spans="1:19" x14ac:dyDescent="0.3">
      <c r="A19" s="63" t="s">
        <v>277</v>
      </c>
      <c r="B19" s="64">
        <f>VLOOKUP($A19,'Return Data'!$B$7:$R$1700,3,0)</f>
        <v>44071</v>
      </c>
      <c r="C19" s="65">
        <f>VLOOKUP($A19,'Return Data'!$B$7:$R$1700,4,0)</f>
        <v>13.9284</v>
      </c>
      <c r="D19" s="65">
        <f>VLOOKUP($A19,'Return Data'!$B$7:$R$1700,10,0)</f>
        <v>21.474599999999999</v>
      </c>
      <c r="E19" s="66">
        <f t="shared" si="5"/>
        <v>54</v>
      </c>
      <c r="F19" s="65">
        <f>VLOOKUP($A19,'Return Data'!$B$7:$R$1700,11,0)</f>
        <v>-4.1917999999999997</v>
      </c>
      <c r="G19" s="66">
        <f t="shared" si="6"/>
        <v>59</v>
      </c>
      <c r="H19" s="65">
        <f>VLOOKUP($A19,'Return Data'!$B$7:$R$1700,12,0)</f>
        <v>-6.4001999999999999</v>
      </c>
      <c r="I19" s="66">
        <f t="shared" si="7"/>
        <v>56</v>
      </c>
      <c r="J19" s="65">
        <f>VLOOKUP($A19,'Return Data'!$B$7:$R$1700,13,0)</f>
        <v>3.4577</v>
      </c>
      <c r="K19" s="66">
        <f t="shared" si="8"/>
        <v>53</v>
      </c>
      <c r="L19" s="65">
        <f>VLOOKUP($A19,'Return Data'!$B$7:$R$1700,17,0)</f>
        <v>-2.2892000000000001</v>
      </c>
      <c r="M19" s="66">
        <f t="shared" si="9"/>
        <v>34</v>
      </c>
      <c r="N19" s="65">
        <f>VLOOKUP($A19,'Return Data'!$B$7:$R$1700,14,0)</f>
        <v>1.5248999999999999</v>
      </c>
      <c r="O19" s="66">
        <f t="shared" si="10"/>
        <v>35</v>
      </c>
      <c r="P19" s="65"/>
      <c r="Q19" s="66"/>
      <c r="R19" s="65">
        <f>VLOOKUP($A19,'Return Data'!$B$7:$R$1700,16,0)</f>
        <v>7.3598999999999997</v>
      </c>
      <c r="S19" s="67">
        <f t="shared" si="12"/>
        <v>44</v>
      </c>
    </row>
    <row r="20" spans="1:19" x14ac:dyDescent="0.3">
      <c r="A20" s="63" t="s">
        <v>278</v>
      </c>
      <c r="B20" s="64">
        <f>VLOOKUP($A20,'Return Data'!$B$7:$R$1700,3,0)</f>
        <v>44071</v>
      </c>
      <c r="C20" s="65">
        <f>VLOOKUP($A20,'Return Data'!$B$7:$R$1700,4,0)</f>
        <v>531.13430000000005</v>
      </c>
      <c r="D20" s="65">
        <f>VLOOKUP($A20,'Return Data'!$B$7:$R$1700,10,0)</f>
        <v>23.603000000000002</v>
      </c>
      <c r="E20" s="66">
        <f t="shared" si="5"/>
        <v>38</v>
      </c>
      <c r="F20" s="65">
        <f>VLOOKUP($A20,'Return Data'!$B$7:$R$1700,11,0)</f>
        <v>-1.0042</v>
      </c>
      <c r="G20" s="66">
        <f t="shared" si="6"/>
        <v>50</v>
      </c>
      <c r="H20" s="65">
        <f>VLOOKUP($A20,'Return Data'!$B$7:$R$1700,12,0)</f>
        <v>-7.9396000000000004</v>
      </c>
      <c r="I20" s="66">
        <f t="shared" si="7"/>
        <v>62</v>
      </c>
      <c r="J20" s="65">
        <f>VLOOKUP($A20,'Return Data'!$B$7:$R$1700,13,0)</f>
        <v>0.1234</v>
      </c>
      <c r="K20" s="66">
        <f t="shared" si="8"/>
        <v>62</v>
      </c>
      <c r="L20" s="65">
        <f>VLOOKUP($A20,'Return Data'!$B$7:$R$1700,17,0)</f>
        <v>-4.7662000000000004</v>
      </c>
      <c r="M20" s="66">
        <f t="shared" si="9"/>
        <v>50</v>
      </c>
      <c r="N20" s="65">
        <f>VLOOKUP($A20,'Return Data'!$B$7:$R$1700,14,0)</f>
        <v>0.35460000000000003</v>
      </c>
      <c r="O20" s="66">
        <f t="shared" si="10"/>
        <v>39</v>
      </c>
      <c r="P20" s="65">
        <f>VLOOKUP($A20,'Return Data'!$B$7:$R$1700,15,0)</f>
        <v>4.7666000000000004</v>
      </c>
      <c r="Q20" s="66">
        <f t="shared" si="11"/>
        <v>37</v>
      </c>
      <c r="R20" s="65">
        <f>VLOOKUP($A20,'Return Data'!$B$7:$R$1700,16,0)</f>
        <v>20.397400000000001</v>
      </c>
      <c r="S20" s="67">
        <f t="shared" si="12"/>
        <v>2</v>
      </c>
    </row>
    <row r="21" spans="1:19" x14ac:dyDescent="0.3">
      <c r="A21" s="63" t="s">
        <v>279</v>
      </c>
      <c r="B21" s="64">
        <f>VLOOKUP($A21,'Return Data'!$B$7:$R$1700,3,0)</f>
        <v>44071</v>
      </c>
      <c r="C21" s="65">
        <f>VLOOKUP($A21,'Return Data'!$B$7:$R$1700,4,0)</f>
        <v>354.18900000000002</v>
      </c>
      <c r="D21" s="65">
        <f>VLOOKUP($A21,'Return Data'!$B$7:$R$1700,10,0)</f>
        <v>25.725100000000001</v>
      </c>
      <c r="E21" s="66">
        <f t="shared" si="5"/>
        <v>25</v>
      </c>
      <c r="F21" s="65">
        <f>VLOOKUP($A21,'Return Data'!$B$7:$R$1700,11,0)</f>
        <v>1.6631</v>
      </c>
      <c r="G21" s="66">
        <f t="shared" si="6"/>
        <v>39</v>
      </c>
      <c r="H21" s="65">
        <f>VLOOKUP($A21,'Return Data'!$B$7:$R$1700,12,0)</f>
        <v>-5.0396000000000001</v>
      </c>
      <c r="I21" s="66">
        <f t="shared" si="7"/>
        <v>50</v>
      </c>
      <c r="J21" s="65">
        <f>VLOOKUP($A21,'Return Data'!$B$7:$R$1700,13,0)</f>
        <v>3.5400999999999998</v>
      </c>
      <c r="K21" s="66">
        <f t="shared" si="8"/>
        <v>52</v>
      </c>
      <c r="L21" s="65">
        <f>VLOOKUP($A21,'Return Data'!$B$7:$R$1700,17,0)</f>
        <v>-0.7107</v>
      </c>
      <c r="M21" s="66">
        <f t="shared" si="9"/>
        <v>25</v>
      </c>
      <c r="N21" s="65">
        <f>VLOOKUP($A21,'Return Data'!$B$7:$R$1700,14,0)</f>
        <v>3.6995</v>
      </c>
      <c r="O21" s="66">
        <f t="shared" si="10"/>
        <v>24</v>
      </c>
      <c r="P21" s="65">
        <f>VLOOKUP($A21,'Return Data'!$B$7:$R$1700,15,0)</f>
        <v>8.9898000000000007</v>
      </c>
      <c r="Q21" s="66">
        <f t="shared" si="11"/>
        <v>11</v>
      </c>
      <c r="R21" s="65">
        <f>VLOOKUP($A21,'Return Data'!$B$7:$R$1700,16,0)</f>
        <v>19.8887</v>
      </c>
      <c r="S21" s="67">
        <f t="shared" si="12"/>
        <v>4</v>
      </c>
    </row>
    <row r="22" spans="1:19" x14ac:dyDescent="0.3">
      <c r="A22" s="63" t="s">
        <v>280</v>
      </c>
      <c r="B22" s="64">
        <f>VLOOKUP($A22,'Return Data'!$B$7:$R$1700,3,0)</f>
        <v>44071</v>
      </c>
      <c r="C22" s="65">
        <f>VLOOKUP($A22,'Return Data'!$B$7:$R$1700,4,0)</f>
        <v>1575.3953265739699</v>
      </c>
      <c r="D22" s="65">
        <f>VLOOKUP($A22,'Return Data'!$B$7:$R$1700,10,0)</f>
        <v>23.096599999999999</v>
      </c>
      <c r="E22" s="66">
        <f t="shared" si="5"/>
        <v>42</v>
      </c>
      <c r="F22" s="65">
        <f>VLOOKUP($A22,'Return Data'!$B$7:$R$1700,11,0)</f>
        <v>3.3121999999999998</v>
      </c>
      <c r="G22" s="66">
        <f t="shared" si="6"/>
        <v>28</v>
      </c>
      <c r="H22" s="65">
        <f>VLOOKUP($A22,'Return Data'!$B$7:$R$1700,12,0)</f>
        <v>-7.3594999999999997</v>
      </c>
      <c r="I22" s="66">
        <f t="shared" si="7"/>
        <v>59</v>
      </c>
      <c r="J22" s="65">
        <f>VLOOKUP($A22,'Return Data'!$B$7:$R$1700,13,0)</f>
        <v>1.3834</v>
      </c>
      <c r="K22" s="66">
        <f t="shared" si="8"/>
        <v>60</v>
      </c>
      <c r="L22" s="65">
        <f>VLOOKUP($A22,'Return Data'!$B$7:$R$1700,17,0)</f>
        <v>-5.0422000000000002</v>
      </c>
      <c r="M22" s="66">
        <f t="shared" si="9"/>
        <v>51</v>
      </c>
      <c r="N22" s="65">
        <f>VLOOKUP($A22,'Return Data'!$B$7:$R$1700,14,0)</f>
        <v>-1.2249000000000001</v>
      </c>
      <c r="O22" s="66">
        <f t="shared" si="10"/>
        <v>46</v>
      </c>
      <c r="P22" s="65">
        <f>VLOOKUP($A22,'Return Data'!$B$7:$R$1700,15,0)</f>
        <v>4.9156000000000004</v>
      </c>
      <c r="Q22" s="66">
        <f t="shared" si="11"/>
        <v>35</v>
      </c>
      <c r="R22" s="65">
        <f>VLOOKUP($A22,'Return Data'!$B$7:$R$1700,16,0)</f>
        <v>23.014399999999998</v>
      </c>
      <c r="S22" s="67">
        <f t="shared" si="12"/>
        <v>1</v>
      </c>
    </row>
    <row r="23" spans="1:19" x14ac:dyDescent="0.3">
      <c r="A23" s="63" t="s">
        <v>281</v>
      </c>
      <c r="B23" s="64">
        <f>VLOOKUP($A23,'Return Data'!$B$7:$R$1700,3,0)</f>
        <v>44071</v>
      </c>
      <c r="C23" s="65">
        <f>VLOOKUP($A23,'Return Data'!$B$7:$R$1700,4,0)</f>
        <v>36.137500000000003</v>
      </c>
      <c r="D23" s="65">
        <f>VLOOKUP($A23,'Return Data'!$B$7:$R$1700,10,0)</f>
        <v>22.599699999999999</v>
      </c>
      <c r="E23" s="66">
        <f t="shared" si="5"/>
        <v>46</v>
      </c>
      <c r="F23" s="65">
        <f>VLOOKUP($A23,'Return Data'!$B$7:$R$1700,11,0)</f>
        <v>-3.6475</v>
      </c>
      <c r="G23" s="66">
        <f t="shared" si="6"/>
        <v>56</v>
      </c>
      <c r="H23" s="65">
        <f>VLOOKUP($A23,'Return Data'!$B$7:$R$1700,12,0)</f>
        <v>-5.2416999999999998</v>
      </c>
      <c r="I23" s="66">
        <f t="shared" si="7"/>
        <v>52</v>
      </c>
      <c r="J23" s="65">
        <f>VLOOKUP($A23,'Return Data'!$B$7:$R$1700,13,0)</f>
        <v>4.3639999999999999</v>
      </c>
      <c r="K23" s="66">
        <f t="shared" si="8"/>
        <v>46</v>
      </c>
      <c r="L23" s="65">
        <f>VLOOKUP($A23,'Return Data'!$B$7:$R$1700,17,0)</f>
        <v>-2.7648999999999999</v>
      </c>
      <c r="M23" s="66">
        <f t="shared" si="9"/>
        <v>38</v>
      </c>
      <c r="N23" s="65">
        <f>VLOOKUP($A23,'Return Data'!$B$7:$R$1700,14,0)</f>
        <v>0.28970000000000001</v>
      </c>
      <c r="O23" s="66">
        <f t="shared" si="10"/>
        <v>40</v>
      </c>
      <c r="P23" s="65">
        <f>VLOOKUP($A23,'Return Data'!$B$7:$R$1700,15,0)</f>
        <v>6.1913999999999998</v>
      </c>
      <c r="Q23" s="66">
        <f t="shared" si="11"/>
        <v>29</v>
      </c>
      <c r="R23" s="65">
        <f>VLOOKUP($A23,'Return Data'!$B$7:$R$1700,16,0)</f>
        <v>9.8656000000000006</v>
      </c>
      <c r="S23" s="67">
        <f t="shared" si="12"/>
        <v>38</v>
      </c>
    </row>
    <row r="24" spans="1:19" x14ac:dyDescent="0.3">
      <c r="A24" s="63" t="s">
        <v>282</v>
      </c>
      <c r="B24" s="64">
        <f>VLOOKUP($A24,'Return Data'!$B$7:$R$1700,3,0)</f>
        <v>44071</v>
      </c>
      <c r="C24" s="65">
        <f>VLOOKUP($A24,'Return Data'!$B$7:$R$1700,4,0)</f>
        <v>376.55</v>
      </c>
      <c r="D24" s="65">
        <f>VLOOKUP($A24,'Return Data'!$B$7:$R$1700,10,0)</f>
        <v>21.793800000000001</v>
      </c>
      <c r="E24" s="66">
        <f t="shared" si="5"/>
        <v>50</v>
      </c>
      <c r="F24" s="65">
        <f>VLOOKUP($A24,'Return Data'!$B$7:$R$1700,11,0)</f>
        <v>3.5815000000000001</v>
      </c>
      <c r="G24" s="66">
        <f t="shared" si="6"/>
        <v>27</v>
      </c>
      <c r="H24" s="65">
        <f>VLOOKUP($A24,'Return Data'!$B$7:$R$1700,12,0)</f>
        <v>-3.1507000000000001</v>
      </c>
      <c r="I24" s="66">
        <f t="shared" si="7"/>
        <v>48</v>
      </c>
      <c r="J24" s="65">
        <f>VLOOKUP($A24,'Return Data'!$B$7:$R$1700,13,0)</f>
        <v>7.1753999999999998</v>
      </c>
      <c r="K24" s="66">
        <f t="shared" si="8"/>
        <v>37</v>
      </c>
      <c r="L24" s="65">
        <f>VLOOKUP($A24,'Return Data'!$B$7:$R$1700,17,0)</f>
        <v>-0.89349999999999996</v>
      </c>
      <c r="M24" s="66">
        <f t="shared" si="9"/>
        <v>26</v>
      </c>
      <c r="N24" s="65">
        <f>VLOOKUP($A24,'Return Data'!$B$7:$R$1700,14,0)</f>
        <v>5.3577000000000004</v>
      </c>
      <c r="O24" s="66">
        <f t="shared" si="10"/>
        <v>11</v>
      </c>
      <c r="P24" s="65">
        <f>VLOOKUP($A24,'Return Data'!$B$7:$R$1700,15,0)</f>
        <v>7.1780999999999997</v>
      </c>
      <c r="Q24" s="66">
        <f t="shared" si="11"/>
        <v>24</v>
      </c>
      <c r="R24" s="65">
        <f>VLOOKUP($A24,'Return Data'!$B$7:$R$1700,16,0)</f>
        <v>18.820799999999998</v>
      </c>
      <c r="S24" s="67">
        <f t="shared" si="12"/>
        <v>6</v>
      </c>
    </row>
    <row r="25" spans="1:19" x14ac:dyDescent="0.3">
      <c r="A25" s="63" t="s">
        <v>283</v>
      </c>
      <c r="B25" s="64">
        <f>VLOOKUP($A25,'Return Data'!$B$7:$R$1700,3,0)</f>
        <v>44071</v>
      </c>
      <c r="C25" s="65">
        <f>VLOOKUP($A25,'Return Data'!$B$7:$R$1700,4,0)</f>
        <v>10.55</v>
      </c>
      <c r="D25" s="65">
        <f>VLOOKUP($A25,'Return Data'!$B$7:$R$1700,10,0)</f>
        <v>27.724</v>
      </c>
      <c r="E25" s="66">
        <f t="shared" si="5"/>
        <v>17</v>
      </c>
      <c r="F25" s="65">
        <f>VLOOKUP($A25,'Return Data'!$B$7:$R$1700,11,0)</f>
        <v>-5.2961999999999998</v>
      </c>
      <c r="G25" s="66">
        <f t="shared" si="6"/>
        <v>64</v>
      </c>
      <c r="H25" s="65">
        <f>VLOOKUP($A25,'Return Data'!$B$7:$R$1700,12,0)</f>
        <v>-7.7797000000000001</v>
      </c>
      <c r="I25" s="66">
        <f t="shared" si="7"/>
        <v>61</v>
      </c>
      <c r="J25" s="65">
        <f>VLOOKUP($A25,'Return Data'!$B$7:$R$1700,13,0)</f>
        <v>4.0434000000000001</v>
      </c>
      <c r="K25" s="66">
        <f t="shared" si="8"/>
        <v>49</v>
      </c>
      <c r="L25" s="65">
        <f>VLOOKUP($A25,'Return Data'!$B$7:$R$1700,17,0)</f>
        <v>-2.0194999999999999</v>
      </c>
      <c r="M25" s="66">
        <f t="shared" si="9"/>
        <v>32</v>
      </c>
      <c r="N25" s="65"/>
      <c r="O25" s="66"/>
      <c r="P25" s="65"/>
      <c r="Q25" s="66"/>
      <c r="R25" s="65">
        <f>VLOOKUP($A25,'Return Data'!$B$7:$R$1700,16,0)</f>
        <v>2.2225999999999999</v>
      </c>
      <c r="S25" s="67">
        <f t="shared" si="12"/>
        <v>54</v>
      </c>
    </row>
    <row r="26" spans="1:19" x14ac:dyDescent="0.3">
      <c r="A26" s="63" t="s">
        <v>284</v>
      </c>
      <c r="B26" s="64">
        <f>VLOOKUP($A26,'Return Data'!$B$7:$R$1700,3,0)</f>
        <v>44071</v>
      </c>
      <c r="C26" s="65">
        <f>VLOOKUP($A26,'Return Data'!$B$7:$R$1700,4,0)</f>
        <v>25.97</v>
      </c>
      <c r="D26" s="65">
        <f>VLOOKUP($A26,'Return Data'!$B$7:$R$1700,10,0)</f>
        <v>14.6578</v>
      </c>
      <c r="E26" s="66">
        <f t="shared" si="5"/>
        <v>66</v>
      </c>
      <c r="F26" s="65">
        <f>VLOOKUP($A26,'Return Data'!$B$7:$R$1700,11,0)</f>
        <v>-4.3814000000000002</v>
      </c>
      <c r="G26" s="66">
        <f t="shared" si="6"/>
        <v>60</v>
      </c>
      <c r="H26" s="65">
        <f>VLOOKUP($A26,'Return Data'!$B$7:$R$1700,12,0)</f>
        <v>-7.25</v>
      </c>
      <c r="I26" s="66">
        <f t="shared" si="7"/>
        <v>58</v>
      </c>
      <c r="J26" s="65">
        <f>VLOOKUP($A26,'Return Data'!$B$7:$R$1700,13,0)</f>
        <v>3.7555000000000001</v>
      </c>
      <c r="K26" s="66">
        <f t="shared" si="8"/>
        <v>51</v>
      </c>
      <c r="L26" s="65">
        <f>VLOOKUP($A26,'Return Data'!$B$7:$R$1700,17,0)</f>
        <v>-4.1317000000000004</v>
      </c>
      <c r="M26" s="66">
        <f t="shared" si="9"/>
        <v>46</v>
      </c>
      <c r="N26" s="65">
        <f>VLOOKUP($A26,'Return Data'!$B$7:$R$1700,14,0)</f>
        <v>1.9456</v>
      </c>
      <c r="O26" s="66">
        <f t="shared" si="10"/>
        <v>33</v>
      </c>
      <c r="P26" s="65">
        <f>VLOOKUP($A26,'Return Data'!$B$7:$R$1700,15,0)</f>
        <v>4.7266000000000004</v>
      </c>
      <c r="Q26" s="66">
        <f t="shared" si="11"/>
        <v>38</v>
      </c>
      <c r="R26" s="65">
        <f>VLOOKUP($A26,'Return Data'!$B$7:$R$1700,16,0)</f>
        <v>14.6744</v>
      </c>
      <c r="S26" s="67">
        <f t="shared" si="12"/>
        <v>17</v>
      </c>
    </row>
    <row r="27" spans="1:19" x14ac:dyDescent="0.3">
      <c r="A27" s="63" t="s">
        <v>285</v>
      </c>
      <c r="B27" s="64">
        <f>VLOOKUP($A27,'Return Data'!$B$7:$R$1700,3,0)</f>
        <v>44071</v>
      </c>
      <c r="C27" s="65">
        <f>VLOOKUP($A27,'Return Data'!$B$7:$R$1700,4,0)</f>
        <v>55.24</v>
      </c>
      <c r="D27" s="65">
        <f>VLOOKUP($A27,'Return Data'!$B$7:$R$1700,10,0)</f>
        <v>31.461200000000002</v>
      </c>
      <c r="E27" s="66">
        <f t="shared" si="5"/>
        <v>13</v>
      </c>
      <c r="F27" s="65">
        <f>VLOOKUP($A27,'Return Data'!$B$7:$R$1700,11,0)</f>
        <v>5.0789</v>
      </c>
      <c r="G27" s="66">
        <f t="shared" si="6"/>
        <v>18</v>
      </c>
      <c r="H27" s="65">
        <f>VLOOKUP($A27,'Return Data'!$B$7:$R$1700,12,0)</f>
        <v>-0.25280000000000002</v>
      </c>
      <c r="I27" s="66">
        <f t="shared" si="7"/>
        <v>28</v>
      </c>
      <c r="J27" s="65">
        <f>VLOOKUP($A27,'Return Data'!$B$7:$R$1700,13,0)</f>
        <v>8.9545999999999992</v>
      </c>
      <c r="K27" s="66">
        <f t="shared" si="8"/>
        <v>28</v>
      </c>
      <c r="L27" s="65">
        <f>VLOOKUP($A27,'Return Data'!$B$7:$R$1700,17,0)</f>
        <v>-2.9878999999999998</v>
      </c>
      <c r="M27" s="66">
        <f t="shared" si="9"/>
        <v>40</v>
      </c>
      <c r="N27" s="65">
        <f>VLOOKUP($A27,'Return Data'!$B$7:$R$1700,14,0)</f>
        <v>1.7945</v>
      </c>
      <c r="O27" s="66">
        <f t="shared" si="10"/>
        <v>34</v>
      </c>
      <c r="P27" s="65">
        <f>VLOOKUP($A27,'Return Data'!$B$7:$R$1700,15,0)</f>
        <v>7.1539000000000001</v>
      </c>
      <c r="Q27" s="66">
        <f t="shared" si="11"/>
        <v>25</v>
      </c>
      <c r="R27" s="65">
        <f>VLOOKUP($A27,'Return Data'!$B$7:$R$1700,16,0)</f>
        <v>15.7583</v>
      </c>
      <c r="S27" s="67">
        <f t="shared" si="12"/>
        <v>13</v>
      </c>
    </row>
    <row r="28" spans="1:19" x14ac:dyDescent="0.3">
      <c r="A28" s="63" t="s">
        <v>286</v>
      </c>
      <c r="B28" s="64">
        <f>VLOOKUP($A28,'Return Data'!$B$7:$R$1700,3,0)</f>
        <v>44071</v>
      </c>
      <c r="C28" s="65">
        <f>VLOOKUP($A28,'Return Data'!$B$7:$R$1700,4,0)</f>
        <v>9.59</v>
      </c>
      <c r="D28" s="65">
        <f>VLOOKUP($A28,'Return Data'!$B$7:$R$1700,10,0)</f>
        <v>20.628900000000002</v>
      </c>
      <c r="E28" s="66">
        <f t="shared" si="5"/>
        <v>61</v>
      </c>
      <c r="F28" s="65">
        <f>VLOOKUP($A28,'Return Data'!$B$7:$R$1700,11,0)</f>
        <v>0.94740000000000002</v>
      </c>
      <c r="G28" s="66">
        <f t="shared" si="6"/>
        <v>43</v>
      </c>
      <c r="H28" s="65">
        <f>VLOOKUP($A28,'Return Data'!$B$7:$R$1700,12,0)</f>
        <v>-5.4241000000000001</v>
      </c>
      <c r="I28" s="66">
        <f t="shared" si="7"/>
        <v>53</v>
      </c>
      <c r="J28" s="65">
        <f>VLOOKUP($A28,'Return Data'!$B$7:$R$1700,13,0)</f>
        <v>4.2390999999999996</v>
      </c>
      <c r="K28" s="66">
        <f t="shared" si="8"/>
        <v>48</v>
      </c>
      <c r="L28" s="65">
        <f>VLOOKUP($A28,'Return Data'!$B$7:$R$1700,17,0)</f>
        <v>-2.4091999999999998</v>
      </c>
      <c r="M28" s="66">
        <f t="shared" si="9"/>
        <v>35</v>
      </c>
      <c r="N28" s="65"/>
      <c r="O28" s="66"/>
      <c r="P28" s="65"/>
      <c r="Q28" s="66"/>
      <c r="R28" s="65">
        <f>VLOOKUP($A28,'Return Data'!$B$7:$R$1700,16,0)</f>
        <v>-1.5566</v>
      </c>
      <c r="S28" s="67">
        <f t="shared" si="12"/>
        <v>57</v>
      </c>
    </row>
    <row r="29" spans="1:19" x14ac:dyDescent="0.3">
      <c r="A29" s="63" t="s">
        <v>287</v>
      </c>
      <c r="B29" s="64">
        <f>VLOOKUP($A29,'Return Data'!$B$7:$R$1700,3,0)</f>
        <v>44071</v>
      </c>
      <c r="C29" s="65">
        <f>VLOOKUP($A29,'Return Data'!$B$7:$R$1700,4,0)</f>
        <v>53.79</v>
      </c>
      <c r="D29" s="65">
        <f>VLOOKUP($A29,'Return Data'!$B$7:$R$1700,10,0)</f>
        <v>21.5593</v>
      </c>
      <c r="E29" s="66">
        <f t="shared" si="5"/>
        <v>53</v>
      </c>
      <c r="F29" s="65">
        <f>VLOOKUP($A29,'Return Data'!$B$7:$R$1700,11,0)</f>
        <v>0.50449999999999995</v>
      </c>
      <c r="G29" s="66">
        <f t="shared" si="6"/>
        <v>44</v>
      </c>
      <c r="H29" s="65">
        <f>VLOOKUP($A29,'Return Data'!$B$7:$R$1700,12,0)</f>
        <v>0.73029999999999995</v>
      </c>
      <c r="I29" s="66">
        <f t="shared" si="7"/>
        <v>23</v>
      </c>
      <c r="J29" s="65">
        <f>VLOOKUP($A29,'Return Data'!$B$7:$R$1700,13,0)</f>
        <v>10.565300000000001</v>
      </c>
      <c r="K29" s="66">
        <f t="shared" si="8"/>
        <v>25</v>
      </c>
      <c r="L29" s="65">
        <f>VLOOKUP($A29,'Return Data'!$B$7:$R$1700,17,0)</f>
        <v>-0.16669999999999999</v>
      </c>
      <c r="M29" s="66">
        <f t="shared" si="9"/>
        <v>22</v>
      </c>
      <c r="N29" s="65">
        <f>VLOOKUP($A29,'Return Data'!$B$7:$R$1700,14,0)</f>
        <v>6.4619999999999997</v>
      </c>
      <c r="O29" s="66">
        <f t="shared" si="10"/>
        <v>9</v>
      </c>
      <c r="P29" s="65">
        <f>VLOOKUP($A29,'Return Data'!$B$7:$R$1700,15,0)</f>
        <v>8.9895999999999994</v>
      </c>
      <c r="Q29" s="66">
        <f t="shared" si="11"/>
        <v>12</v>
      </c>
      <c r="R29" s="65">
        <f>VLOOKUP($A29,'Return Data'!$B$7:$R$1700,16,0)</f>
        <v>13.093400000000001</v>
      </c>
      <c r="S29" s="67">
        <f t="shared" si="12"/>
        <v>22</v>
      </c>
    </row>
    <row r="30" spans="1:19" x14ac:dyDescent="0.3">
      <c r="A30" s="63" t="s">
        <v>288</v>
      </c>
      <c r="B30" s="64">
        <f>VLOOKUP($A30,'Return Data'!$B$7:$R$1700,3,0)</f>
        <v>44071</v>
      </c>
      <c r="C30" s="65">
        <f>VLOOKUP($A30,'Return Data'!$B$7:$R$1700,4,0)</f>
        <v>10.27</v>
      </c>
      <c r="D30" s="65">
        <f>VLOOKUP($A30,'Return Data'!$B$7:$R$1700,10,0)</f>
        <v>24.766100000000002</v>
      </c>
      <c r="E30" s="66">
        <f t="shared" si="5"/>
        <v>30</v>
      </c>
      <c r="F30" s="65">
        <f>VLOOKUP($A30,'Return Data'!$B$7:$R$1700,11,0)</f>
        <v>2.8708</v>
      </c>
      <c r="G30" s="66">
        <f t="shared" si="6"/>
        <v>31</v>
      </c>
      <c r="H30" s="65"/>
      <c r="I30" s="66"/>
      <c r="J30" s="65"/>
      <c r="K30" s="66"/>
      <c r="L30" s="65"/>
      <c r="M30" s="66"/>
      <c r="N30" s="65"/>
      <c r="O30" s="66"/>
      <c r="P30" s="65"/>
      <c r="Q30" s="66"/>
      <c r="R30" s="65">
        <f>VLOOKUP($A30,'Return Data'!$B$7:$R$1700,16,0)</f>
        <v>2.7</v>
      </c>
      <c r="S30" s="67">
        <f t="shared" si="12"/>
        <v>51</v>
      </c>
    </row>
    <row r="31" spans="1:19" x14ac:dyDescent="0.3">
      <c r="A31" s="63" t="s">
        <v>289</v>
      </c>
      <c r="B31" s="64">
        <f>VLOOKUP($A31,'Return Data'!$B$7:$R$1700,3,0)</f>
        <v>44071</v>
      </c>
      <c r="C31" s="65">
        <f>VLOOKUP($A31,'Return Data'!$B$7:$R$1700,4,0)</f>
        <v>17.759699999999999</v>
      </c>
      <c r="D31" s="65">
        <f>VLOOKUP($A31,'Return Data'!$B$7:$R$1700,10,0)</f>
        <v>25.3888</v>
      </c>
      <c r="E31" s="66">
        <f t="shared" si="5"/>
        <v>27</v>
      </c>
      <c r="F31" s="65">
        <f>VLOOKUP($A31,'Return Data'!$B$7:$R$1700,11,0)</f>
        <v>-1.5849</v>
      </c>
      <c r="G31" s="66">
        <f t="shared" si="6"/>
        <v>51</v>
      </c>
      <c r="H31" s="65">
        <f>VLOOKUP($A31,'Return Data'!$B$7:$R$1700,12,0)</f>
        <v>-2.5531000000000001</v>
      </c>
      <c r="I31" s="66">
        <f t="shared" si="7"/>
        <v>42</v>
      </c>
      <c r="J31" s="65">
        <f>VLOOKUP($A31,'Return Data'!$B$7:$R$1700,13,0)</f>
        <v>6.4997999999999996</v>
      </c>
      <c r="K31" s="66">
        <f t="shared" si="8"/>
        <v>40</v>
      </c>
      <c r="L31" s="65">
        <f>VLOOKUP($A31,'Return Data'!$B$7:$R$1700,17,0)</f>
        <v>0.64580000000000004</v>
      </c>
      <c r="M31" s="66">
        <f t="shared" si="9"/>
        <v>18</v>
      </c>
      <c r="N31" s="65">
        <f>VLOOKUP($A31,'Return Data'!$B$7:$R$1700,14,0)</f>
        <v>4.2049000000000003</v>
      </c>
      <c r="O31" s="66">
        <f t="shared" si="10"/>
        <v>19</v>
      </c>
      <c r="P31" s="65">
        <f>VLOOKUP($A31,'Return Data'!$B$7:$R$1700,15,0)</f>
        <v>8.9867000000000008</v>
      </c>
      <c r="Q31" s="66">
        <f t="shared" si="11"/>
        <v>13</v>
      </c>
      <c r="R31" s="65">
        <f>VLOOKUP($A31,'Return Data'!$B$7:$R$1700,16,0)</f>
        <v>4.7332999999999998</v>
      </c>
      <c r="S31" s="67">
        <f t="shared" si="12"/>
        <v>49</v>
      </c>
    </row>
    <row r="32" spans="1:19" x14ac:dyDescent="0.3">
      <c r="A32" s="63" t="s">
        <v>290</v>
      </c>
      <c r="B32" s="64">
        <f>VLOOKUP($A32,'Return Data'!$B$7:$R$1700,3,0)</f>
        <v>44071</v>
      </c>
      <c r="C32" s="65">
        <f>VLOOKUP($A32,'Return Data'!$B$7:$R$1700,4,0)</f>
        <v>45.347999999999999</v>
      </c>
      <c r="D32" s="65">
        <f>VLOOKUP($A32,'Return Data'!$B$7:$R$1700,10,0)</f>
        <v>20.9925</v>
      </c>
      <c r="E32" s="66">
        <f t="shared" si="5"/>
        <v>57</v>
      </c>
      <c r="F32" s="65">
        <f>VLOOKUP($A32,'Return Data'!$B$7:$R$1700,11,0)</f>
        <v>-0.53520000000000001</v>
      </c>
      <c r="G32" s="66">
        <f t="shared" si="6"/>
        <v>49</v>
      </c>
      <c r="H32" s="65">
        <f>VLOOKUP($A32,'Return Data'!$B$7:$R$1700,12,0)</f>
        <v>-2.5402999999999998</v>
      </c>
      <c r="I32" s="66">
        <f t="shared" si="7"/>
        <v>41</v>
      </c>
      <c r="J32" s="65">
        <f>VLOOKUP($A32,'Return Data'!$B$7:$R$1700,13,0)</f>
        <v>7.6204000000000001</v>
      </c>
      <c r="K32" s="66">
        <f t="shared" si="8"/>
        <v>34</v>
      </c>
      <c r="L32" s="65">
        <f>VLOOKUP($A32,'Return Data'!$B$7:$R$1700,17,0)</f>
        <v>1.3641000000000001</v>
      </c>
      <c r="M32" s="66">
        <f t="shared" si="9"/>
        <v>16</v>
      </c>
      <c r="N32" s="65">
        <f>VLOOKUP($A32,'Return Data'!$B$7:$R$1700,14,0)</f>
        <v>4.1852999999999998</v>
      </c>
      <c r="O32" s="66">
        <f t="shared" si="10"/>
        <v>20</v>
      </c>
      <c r="P32" s="65">
        <f>VLOOKUP($A32,'Return Data'!$B$7:$R$1700,15,0)</f>
        <v>8.1129999999999995</v>
      </c>
      <c r="Q32" s="66">
        <f t="shared" si="11"/>
        <v>18</v>
      </c>
      <c r="R32" s="65">
        <f>VLOOKUP($A32,'Return Data'!$B$7:$R$1700,16,0)</f>
        <v>10.775700000000001</v>
      </c>
      <c r="S32" s="67">
        <f t="shared" si="12"/>
        <v>30</v>
      </c>
    </row>
    <row r="33" spans="1:19" x14ac:dyDescent="0.3">
      <c r="A33" s="63" t="s">
        <v>291</v>
      </c>
      <c r="B33" s="64">
        <f>VLOOKUP($A33,'Return Data'!$B$7:$R$1700,3,0)</f>
        <v>44071</v>
      </c>
      <c r="C33" s="65">
        <f>VLOOKUP($A33,'Return Data'!$B$7:$R$1700,4,0)</f>
        <v>53.625</v>
      </c>
      <c r="D33" s="65">
        <f>VLOOKUP($A33,'Return Data'!$B$7:$R$1700,10,0)</f>
        <v>22.339300000000001</v>
      </c>
      <c r="E33" s="66">
        <f t="shared" si="5"/>
        <v>48</v>
      </c>
      <c r="F33" s="65">
        <f>VLOOKUP($A33,'Return Data'!$B$7:$R$1700,11,0)</f>
        <v>1.5221</v>
      </c>
      <c r="G33" s="66">
        <f t="shared" si="6"/>
        <v>41</v>
      </c>
      <c r="H33" s="65">
        <f>VLOOKUP($A33,'Return Data'!$B$7:$R$1700,12,0)</f>
        <v>-2.9236</v>
      </c>
      <c r="I33" s="66">
        <f t="shared" si="7"/>
        <v>45</v>
      </c>
      <c r="J33" s="65">
        <f>VLOOKUP($A33,'Return Data'!$B$7:$R$1700,13,0)</f>
        <v>6.1965000000000003</v>
      </c>
      <c r="K33" s="66">
        <f t="shared" si="8"/>
        <v>41</v>
      </c>
      <c r="L33" s="65">
        <f>VLOOKUP($A33,'Return Data'!$B$7:$R$1700,17,0)</f>
        <v>-3.4380000000000002</v>
      </c>
      <c r="M33" s="66">
        <f t="shared" si="9"/>
        <v>42</v>
      </c>
      <c r="N33" s="65">
        <f>VLOOKUP($A33,'Return Data'!$B$7:$R$1700,14,0)</f>
        <v>0.95189999999999997</v>
      </c>
      <c r="O33" s="66">
        <f t="shared" si="10"/>
        <v>37</v>
      </c>
      <c r="P33" s="65">
        <f>VLOOKUP($A33,'Return Data'!$B$7:$R$1700,15,0)</f>
        <v>7.3951000000000002</v>
      </c>
      <c r="Q33" s="66">
        <f t="shared" si="11"/>
        <v>22</v>
      </c>
      <c r="R33" s="65">
        <f>VLOOKUP($A33,'Return Data'!$B$7:$R$1700,16,0)</f>
        <v>12.271100000000001</v>
      </c>
      <c r="S33" s="67">
        <f t="shared" si="12"/>
        <v>25</v>
      </c>
    </row>
    <row r="34" spans="1:19" x14ac:dyDescent="0.3">
      <c r="A34" s="63" t="s">
        <v>292</v>
      </c>
      <c r="B34" s="64">
        <f>VLOOKUP($A34,'Return Data'!$B$7:$R$1700,3,0)</f>
        <v>44071</v>
      </c>
      <c r="C34" s="65">
        <f>VLOOKUP($A34,'Return Data'!$B$7:$R$1700,4,0)</f>
        <v>66.666899999999998</v>
      </c>
      <c r="D34" s="65">
        <f>VLOOKUP($A34,'Return Data'!$B$7:$R$1700,10,0)</f>
        <v>21.387799999999999</v>
      </c>
      <c r="E34" s="66">
        <f t="shared" si="5"/>
        <v>55</v>
      </c>
      <c r="F34" s="65">
        <f>VLOOKUP($A34,'Return Data'!$B$7:$R$1700,11,0)</f>
        <v>-6.5533000000000001</v>
      </c>
      <c r="G34" s="66">
        <f t="shared" si="6"/>
        <v>65</v>
      </c>
      <c r="H34" s="65">
        <f>VLOOKUP($A34,'Return Data'!$B$7:$R$1700,12,0)</f>
        <v>-7.5052000000000003</v>
      </c>
      <c r="I34" s="66">
        <f t="shared" si="7"/>
        <v>60</v>
      </c>
      <c r="J34" s="65">
        <f>VLOOKUP($A34,'Return Data'!$B$7:$R$1700,13,0)</f>
        <v>2.1103000000000001</v>
      </c>
      <c r="K34" s="66">
        <f t="shared" si="8"/>
        <v>58</v>
      </c>
      <c r="L34" s="65">
        <f>VLOOKUP($A34,'Return Data'!$B$7:$R$1700,17,0)</f>
        <v>-1.7948999999999999</v>
      </c>
      <c r="M34" s="66">
        <f t="shared" si="9"/>
        <v>30</v>
      </c>
      <c r="N34" s="65">
        <f>VLOOKUP($A34,'Return Data'!$B$7:$R$1700,14,0)</f>
        <v>4.0910000000000002</v>
      </c>
      <c r="O34" s="66">
        <f t="shared" si="10"/>
        <v>22</v>
      </c>
      <c r="P34" s="65">
        <f>VLOOKUP($A34,'Return Data'!$B$7:$R$1700,15,0)</f>
        <v>6.5019999999999998</v>
      </c>
      <c r="Q34" s="66">
        <f t="shared" si="11"/>
        <v>28</v>
      </c>
      <c r="R34" s="65">
        <f>VLOOKUP($A34,'Return Data'!$B$7:$R$1700,16,0)</f>
        <v>8.6696000000000009</v>
      </c>
      <c r="S34" s="67">
        <f t="shared" si="12"/>
        <v>40</v>
      </c>
    </row>
    <row r="35" spans="1:19" x14ac:dyDescent="0.3">
      <c r="A35" s="63" t="s">
        <v>436</v>
      </c>
      <c r="B35" s="64">
        <f>VLOOKUP($A35,'Return Data'!$B$7:$R$1700,3,0)</f>
        <v>44071</v>
      </c>
      <c r="C35" s="65">
        <f>VLOOKUP($A35,'Return Data'!$B$7:$R$1700,4,0)</f>
        <v>11.5099</v>
      </c>
      <c r="D35" s="65">
        <f>VLOOKUP($A35,'Return Data'!$B$7:$R$1700,10,0)</f>
        <v>21.690999999999999</v>
      </c>
      <c r="E35" s="66">
        <f t="shared" si="5"/>
        <v>52</v>
      </c>
      <c r="F35" s="65">
        <f>VLOOKUP($A35,'Return Data'!$B$7:$R$1700,11,0)</f>
        <v>1.9189000000000001</v>
      </c>
      <c r="G35" s="66">
        <f t="shared" si="6"/>
        <v>38</v>
      </c>
      <c r="H35" s="65">
        <f>VLOOKUP($A35,'Return Data'!$B$7:$R$1700,12,0)</f>
        <v>-3.1398000000000001</v>
      </c>
      <c r="I35" s="66">
        <f t="shared" si="7"/>
        <v>47</v>
      </c>
      <c r="J35" s="65">
        <f>VLOOKUP($A35,'Return Data'!$B$7:$R$1700,13,0)</f>
        <v>7.3133999999999997</v>
      </c>
      <c r="K35" s="66">
        <f t="shared" si="8"/>
        <v>35</v>
      </c>
      <c r="L35" s="65">
        <f>VLOOKUP($A35,'Return Data'!$B$7:$R$1700,17,0)</f>
        <v>-2.1850000000000001</v>
      </c>
      <c r="M35" s="66">
        <f t="shared" si="9"/>
        <v>33</v>
      </c>
      <c r="N35" s="65">
        <f>VLOOKUP($A35,'Return Data'!$B$7:$R$1700,14,0)</f>
        <v>-0.46889999999999998</v>
      </c>
      <c r="O35" s="66">
        <f t="shared" si="10"/>
        <v>44</v>
      </c>
      <c r="P35" s="65"/>
      <c r="Q35" s="66"/>
      <c r="R35" s="65">
        <f>VLOOKUP($A35,'Return Data'!$B$7:$R$1700,16,0)</f>
        <v>3.7073</v>
      </c>
      <c r="S35" s="67">
        <f t="shared" si="12"/>
        <v>50</v>
      </c>
    </row>
    <row r="36" spans="1:19" x14ac:dyDescent="0.3">
      <c r="A36" s="63" t="s">
        <v>294</v>
      </c>
      <c r="B36" s="64">
        <f>VLOOKUP($A36,'Return Data'!$B$7:$R$1700,3,0)</f>
        <v>44071</v>
      </c>
      <c r="C36" s="65">
        <f>VLOOKUP($A36,'Return Data'!$B$7:$R$1700,4,0)</f>
        <v>19.373999999999999</v>
      </c>
      <c r="D36" s="65">
        <f>VLOOKUP($A36,'Return Data'!$B$7:$R$1700,10,0)</f>
        <v>28.4237</v>
      </c>
      <c r="E36" s="66">
        <f t="shared" si="5"/>
        <v>16</v>
      </c>
      <c r="F36" s="65">
        <f>VLOOKUP($A36,'Return Data'!$B$7:$R$1700,11,0)</f>
        <v>7.7171000000000003</v>
      </c>
      <c r="G36" s="66">
        <f t="shared" si="6"/>
        <v>6</v>
      </c>
      <c r="H36" s="65">
        <f>VLOOKUP($A36,'Return Data'!$B$7:$R$1700,12,0)</f>
        <v>1.6048</v>
      </c>
      <c r="I36" s="66">
        <f t="shared" si="7"/>
        <v>18</v>
      </c>
      <c r="J36" s="65">
        <f>VLOOKUP($A36,'Return Data'!$B$7:$R$1700,13,0)</f>
        <v>13.424300000000001</v>
      </c>
      <c r="K36" s="66">
        <f t="shared" si="8"/>
        <v>14</v>
      </c>
      <c r="L36" s="65">
        <f>VLOOKUP($A36,'Return Data'!$B$7:$R$1700,17,0)</f>
        <v>4.6361999999999997</v>
      </c>
      <c r="M36" s="66">
        <f t="shared" si="9"/>
        <v>7</v>
      </c>
      <c r="N36" s="65">
        <f>VLOOKUP($A36,'Return Data'!$B$7:$R$1700,14,0)</f>
        <v>8.5111000000000008</v>
      </c>
      <c r="O36" s="66">
        <f t="shared" si="10"/>
        <v>6</v>
      </c>
      <c r="P36" s="65"/>
      <c r="Q36" s="66"/>
      <c r="R36" s="65">
        <f>VLOOKUP($A36,'Return Data'!$B$7:$R$1700,16,0)</f>
        <v>15.209099999999999</v>
      </c>
      <c r="S36" s="67">
        <f t="shared" si="12"/>
        <v>14</v>
      </c>
    </row>
    <row r="37" spans="1:19" x14ac:dyDescent="0.3">
      <c r="A37" s="63" t="s">
        <v>295</v>
      </c>
      <c r="B37" s="64">
        <f>VLOOKUP($A37,'Return Data'!$B$7:$R$1700,3,0)</f>
        <v>44071</v>
      </c>
      <c r="C37" s="65">
        <f>VLOOKUP($A37,'Return Data'!$B$7:$R$1700,4,0)</f>
        <v>17.011800000000001</v>
      </c>
      <c r="D37" s="65">
        <f>VLOOKUP($A37,'Return Data'!$B$7:$R$1700,10,0)</f>
        <v>18.902899999999999</v>
      </c>
      <c r="E37" s="66">
        <f t="shared" si="5"/>
        <v>64</v>
      </c>
      <c r="F37" s="65">
        <f>VLOOKUP($A37,'Return Data'!$B$7:$R$1700,11,0)</f>
        <v>-8.2462</v>
      </c>
      <c r="G37" s="66">
        <f t="shared" si="6"/>
        <v>66</v>
      </c>
      <c r="H37" s="65">
        <f>VLOOKUP($A37,'Return Data'!$B$7:$R$1700,12,0)</f>
        <v>-8.7187999999999999</v>
      </c>
      <c r="I37" s="66">
        <f t="shared" si="7"/>
        <v>63</v>
      </c>
      <c r="J37" s="65">
        <f>VLOOKUP($A37,'Return Data'!$B$7:$R$1700,13,0)</f>
        <v>2.9639000000000002</v>
      </c>
      <c r="K37" s="66">
        <f t="shared" si="8"/>
        <v>57</v>
      </c>
      <c r="L37" s="65">
        <f>VLOOKUP($A37,'Return Data'!$B$7:$R$1700,17,0)</f>
        <v>-3.4388000000000001</v>
      </c>
      <c r="M37" s="66">
        <f t="shared" si="9"/>
        <v>43</v>
      </c>
      <c r="N37" s="65">
        <f>VLOOKUP($A37,'Return Data'!$B$7:$R$1700,14,0)</f>
        <v>0.1242</v>
      </c>
      <c r="O37" s="66">
        <f t="shared" si="10"/>
        <v>41</v>
      </c>
      <c r="P37" s="65">
        <f>VLOOKUP($A37,'Return Data'!$B$7:$R$1700,15,0)</f>
        <v>9.3588000000000005</v>
      </c>
      <c r="Q37" s="66">
        <f t="shared" si="11"/>
        <v>8</v>
      </c>
      <c r="R37" s="65">
        <f>VLOOKUP($A37,'Return Data'!$B$7:$R$1700,16,0)</f>
        <v>9.9423999999999992</v>
      </c>
      <c r="S37" s="67">
        <f t="shared" si="12"/>
        <v>37</v>
      </c>
    </row>
    <row r="38" spans="1:19" x14ac:dyDescent="0.3">
      <c r="A38" s="63" t="s">
        <v>296</v>
      </c>
      <c r="B38" s="64">
        <f>VLOOKUP($A38,'Return Data'!$B$7:$R$1700,3,0)</f>
        <v>44071</v>
      </c>
      <c r="C38" s="65">
        <f>VLOOKUP($A38,'Return Data'!$B$7:$R$1700,4,0)</f>
        <v>46.944000000000003</v>
      </c>
      <c r="D38" s="65">
        <f>VLOOKUP($A38,'Return Data'!$B$7:$R$1700,10,0)</f>
        <v>23.801400000000001</v>
      </c>
      <c r="E38" s="66">
        <f t="shared" si="5"/>
        <v>36</v>
      </c>
      <c r="F38" s="65">
        <f>VLOOKUP($A38,'Return Data'!$B$7:$R$1700,11,0)</f>
        <v>-4.8278999999999996</v>
      </c>
      <c r="G38" s="66">
        <f t="shared" si="6"/>
        <v>61</v>
      </c>
      <c r="H38" s="65">
        <f>VLOOKUP($A38,'Return Data'!$B$7:$R$1700,12,0)</f>
        <v>-15.1517</v>
      </c>
      <c r="I38" s="66">
        <f t="shared" si="7"/>
        <v>64</v>
      </c>
      <c r="J38" s="65">
        <f>VLOOKUP($A38,'Return Data'!$B$7:$R$1700,13,0)</f>
        <v>-1.0952</v>
      </c>
      <c r="K38" s="66">
        <f t="shared" si="8"/>
        <v>63</v>
      </c>
      <c r="L38" s="65">
        <f>VLOOKUP($A38,'Return Data'!$B$7:$R$1700,17,0)</f>
        <v>-10.323700000000001</v>
      </c>
      <c r="M38" s="66">
        <f t="shared" si="9"/>
        <v>56</v>
      </c>
      <c r="N38" s="65">
        <f>VLOOKUP($A38,'Return Data'!$B$7:$R$1700,14,0)</f>
        <v>-8.0172000000000008</v>
      </c>
      <c r="O38" s="66">
        <f t="shared" si="10"/>
        <v>49</v>
      </c>
      <c r="P38" s="65">
        <f>VLOOKUP($A38,'Return Data'!$B$7:$R$1700,15,0)</f>
        <v>1.2835000000000001</v>
      </c>
      <c r="Q38" s="66">
        <f t="shared" si="11"/>
        <v>39</v>
      </c>
      <c r="R38" s="65">
        <f>VLOOKUP($A38,'Return Data'!$B$7:$R$1700,16,0)</f>
        <v>10.901199999999999</v>
      </c>
      <c r="S38" s="67">
        <f t="shared" si="12"/>
        <v>28</v>
      </c>
    </row>
    <row r="39" spans="1:19" x14ac:dyDescent="0.3">
      <c r="A39" s="63" t="s">
        <v>297</v>
      </c>
      <c r="B39" s="64">
        <f>VLOOKUP($A39,'Return Data'!$B$7:$R$1700,3,0)</f>
        <v>44071</v>
      </c>
      <c r="C39" s="65">
        <f>VLOOKUP($A39,'Return Data'!$B$7:$R$1700,4,0)</f>
        <v>12.0276</v>
      </c>
      <c r="D39" s="65">
        <f>VLOOKUP($A39,'Return Data'!$B$7:$R$1700,10,0)</f>
        <v>26.4758</v>
      </c>
      <c r="E39" s="66">
        <f t="shared" si="5"/>
        <v>20</v>
      </c>
      <c r="F39" s="65">
        <f>VLOOKUP($A39,'Return Data'!$B$7:$R$1700,11,0)</f>
        <v>14.7529</v>
      </c>
      <c r="G39" s="66">
        <f t="shared" si="6"/>
        <v>2</v>
      </c>
      <c r="H39" s="65"/>
      <c r="I39" s="66"/>
      <c r="J39" s="65"/>
      <c r="K39" s="66"/>
      <c r="L39" s="65"/>
      <c r="M39" s="66"/>
      <c r="N39" s="65"/>
      <c r="O39" s="66"/>
      <c r="P39" s="65"/>
      <c r="Q39" s="66"/>
      <c r="R39" s="65">
        <f>VLOOKUP($A39,'Return Data'!$B$7:$R$1700,16,0)</f>
        <v>18.2989</v>
      </c>
      <c r="S39" s="67">
        <f t="shared" si="12"/>
        <v>7</v>
      </c>
    </row>
    <row r="40" spans="1:19" x14ac:dyDescent="0.3">
      <c r="A40" s="63" t="s">
        <v>298</v>
      </c>
      <c r="B40" s="64">
        <f>VLOOKUP($A40,'Return Data'!$B$7:$R$1700,3,0)</f>
        <v>44071</v>
      </c>
      <c r="C40" s="65">
        <f>VLOOKUP($A40,'Return Data'!$B$7:$R$1700,4,0)</f>
        <v>14.65</v>
      </c>
      <c r="D40" s="65">
        <f>VLOOKUP($A40,'Return Data'!$B$7:$R$1700,10,0)</f>
        <v>23.5245</v>
      </c>
      <c r="E40" s="66">
        <f t="shared" si="5"/>
        <v>39</v>
      </c>
      <c r="F40" s="65">
        <f>VLOOKUP($A40,'Return Data'!$B$7:$R$1700,11,0)</f>
        <v>6.7784000000000004</v>
      </c>
      <c r="G40" s="66">
        <f t="shared" si="6"/>
        <v>11</v>
      </c>
      <c r="H40" s="65">
        <f>VLOOKUP($A40,'Return Data'!$B$7:$R$1700,12,0)</f>
        <v>-0.74529999999999996</v>
      </c>
      <c r="I40" s="66">
        <f t="shared" si="7"/>
        <v>32</v>
      </c>
      <c r="J40" s="65">
        <f>VLOOKUP($A40,'Return Data'!$B$7:$R$1700,13,0)</f>
        <v>6.5454999999999997</v>
      </c>
      <c r="K40" s="66">
        <f t="shared" si="8"/>
        <v>39</v>
      </c>
      <c r="L40" s="65">
        <f>VLOOKUP($A40,'Return Data'!$B$7:$R$1700,17,0)</f>
        <v>-0.30530000000000002</v>
      </c>
      <c r="M40" s="66">
        <f t="shared" si="9"/>
        <v>24</v>
      </c>
      <c r="N40" s="65">
        <f>VLOOKUP($A40,'Return Data'!$B$7:$R$1700,14,0)</f>
        <v>3.4016000000000002</v>
      </c>
      <c r="O40" s="66">
        <f t="shared" si="10"/>
        <v>26</v>
      </c>
      <c r="P40" s="65"/>
      <c r="Q40" s="66"/>
      <c r="R40" s="65">
        <f>VLOOKUP($A40,'Return Data'!$B$7:$R$1700,16,0)</f>
        <v>8.4305000000000003</v>
      </c>
      <c r="S40" s="67">
        <f t="shared" si="12"/>
        <v>42</v>
      </c>
    </row>
    <row r="41" spans="1:19" x14ac:dyDescent="0.3">
      <c r="A41" s="63" t="s">
        <v>299</v>
      </c>
      <c r="B41" s="64">
        <f>VLOOKUP($A41,'Return Data'!$B$7:$R$1700,3,0)</f>
        <v>44071</v>
      </c>
      <c r="C41" s="65">
        <f>VLOOKUP($A41,'Return Data'!$B$7:$R$1700,4,0)</f>
        <v>574.03935320079597</v>
      </c>
      <c r="D41" s="65">
        <f>VLOOKUP($A41,'Return Data'!$B$7:$R$1700,10,0)</f>
        <v>24.297599999999999</v>
      </c>
      <c r="E41" s="66">
        <f t="shared" si="5"/>
        <v>32</v>
      </c>
      <c r="F41" s="65">
        <f>VLOOKUP($A41,'Return Data'!$B$7:$R$1700,11,0)</f>
        <v>4.9615</v>
      </c>
      <c r="G41" s="66">
        <f t="shared" si="6"/>
        <v>20</v>
      </c>
      <c r="H41" s="65">
        <f>VLOOKUP($A41,'Return Data'!$B$7:$R$1700,12,0)</f>
        <v>-0.51849999999999996</v>
      </c>
      <c r="I41" s="66">
        <f t="shared" si="7"/>
        <v>30</v>
      </c>
      <c r="J41" s="65">
        <f>VLOOKUP($A41,'Return Data'!$B$7:$R$1700,13,0)</f>
        <v>8.3659999999999997</v>
      </c>
      <c r="K41" s="66">
        <f t="shared" si="8"/>
        <v>31</v>
      </c>
      <c r="L41" s="65">
        <f>VLOOKUP($A41,'Return Data'!$B$7:$R$1700,17,0)</f>
        <v>-3.2812000000000001</v>
      </c>
      <c r="M41" s="66">
        <f t="shared" si="9"/>
        <v>41</v>
      </c>
      <c r="N41" s="65">
        <f>VLOOKUP($A41,'Return Data'!$B$7:$R$1700,14,0)</f>
        <v>1.2310000000000001</v>
      </c>
      <c r="O41" s="66">
        <f t="shared" si="10"/>
        <v>36</v>
      </c>
      <c r="P41" s="65">
        <f>VLOOKUP($A41,'Return Data'!$B$7:$R$1700,15,0)</f>
        <v>5.2774000000000001</v>
      </c>
      <c r="Q41" s="66">
        <f t="shared" si="11"/>
        <v>34</v>
      </c>
      <c r="R41" s="65">
        <f>VLOOKUP($A41,'Return Data'!$B$7:$R$1700,16,0)</f>
        <v>18.033899999999999</v>
      </c>
      <c r="S41" s="67">
        <f t="shared" si="12"/>
        <v>9</v>
      </c>
    </row>
    <row r="42" spans="1:19" x14ac:dyDescent="0.3">
      <c r="A42" s="63" t="s">
        <v>300</v>
      </c>
      <c r="B42" s="64">
        <f>VLOOKUP($A42,'Return Data'!$B$7:$R$1700,3,0)</f>
        <v>44071</v>
      </c>
      <c r="C42" s="65">
        <f>VLOOKUP($A42,'Return Data'!$B$7:$R$1700,4,0)</f>
        <v>313.75234500234001</v>
      </c>
      <c r="D42" s="65">
        <f>VLOOKUP($A42,'Return Data'!$B$7:$R$1700,10,0)</f>
        <v>23.877300000000002</v>
      </c>
      <c r="E42" s="66">
        <f t="shared" si="5"/>
        <v>35</v>
      </c>
      <c r="F42" s="65">
        <f>VLOOKUP($A42,'Return Data'!$B$7:$R$1700,11,0)</f>
        <v>5.2260999999999997</v>
      </c>
      <c r="G42" s="66">
        <f t="shared" si="6"/>
        <v>17</v>
      </c>
      <c r="H42" s="65">
        <f>VLOOKUP($A42,'Return Data'!$B$7:$R$1700,12,0)</f>
        <v>-0.1057</v>
      </c>
      <c r="I42" s="66">
        <f t="shared" si="7"/>
        <v>27</v>
      </c>
      <c r="J42" s="65">
        <f>VLOOKUP($A42,'Return Data'!$B$7:$R$1700,13,0)</f>
        <v>8.77</v>
      </c>
      <c r="K42" s="66">
        <f t="shared" si="8"/>
        <v>29</v>
      </c>
      <c r="L42" s="65">
        <f>VLOOKUP($A42,'Return Data'!$B$7:$R$1700,17,0)</f>
        <v>-2.7707000000000002</v>
      </c>
      <c r="M42" s="66">
        <f t="shared" si="9"/>
        <v>39</v>
      </c>
      <c r="N42" s="65">
        <f>VLOOKUP($A42,'Return Data'!$B$7:$R$1700,14,0)</f>
        <v>2.2829000000000002</v>
      </c>
      <c r="O42" s="66">
        <f t="shared" si="10"/>
        <v>30</v>
      </c>
      <c r="P42" s="65">
        <f>VLOOKUP($A42,'Return Data'!$B$7:$R$1700,15,0)</f>
        <v>8.8531999999999993</v>
      </c>
      <c r="Q42" s="66">
        <f t="shared" si="11"/>
        <v>14</v>
      </c>
      <c r="R42" s="65">
        <f>VLOOKUP($A42,'Return Data'!$B$7:$R$1700,16,0)</f>
        <v>15.150700000000001</v>
      </c>
      <c r="S42" s="67">
        <f t="shared" si="12"/>
        <v>15</v>
      </c>
    </row>
    <row r="43" spans="1:19" x14ac:dyDescent="0.3">
      <c r="A43" s="63" t="s">
        <v>301</v>
      </c>
      <c r="B43" s="64">
        <f>VLOOKUP($A43,'Return Data'!$B$7:$R$1700,3,0)</f>
        <v>44071</v>
      </c>
      <c r="C43" s="65">
        <f>VLOOKUP($A43,'Return Data'!$B$7:$R$1700,4,0)</f>
        <v>114.56829999999999</v>
      </c>
      <c r="D43" s="65">
        <f>VLOOKUP($A43,'Return Data'!$B$7:$R$1700,10,0)</f>
        <v>39.101500000000001</v>
      </c>
      <c r="E43" s="66">
        <f t="shared" si="5"/>
        <v>1</v>
      </c>
      <c r="F43" s="65">
        <f>VLOOKUP($A43,'Return Data'!$B$7:$R$1700,11,0)</f>
        <v>29.559799999999999</v>
      </c>
      <c r="G43" s="66">
        <f t="shared" si="6"/>
        <v>1</v>
      </c>
      <c r="H43" s="65">
        <f>VLOOKUP($A43,'Return Data'!$B$7:$R$1700,12,0)</f>
        <v>17.993200000000002</v>
      </c>
      <c r="I43" s="66">
        <f t="shared" si="7"/>
        <v>2</v>
      </c>
      <c r="J43" s="65">
        <f>VLOOKUP($A43,'Return Data'!$B$7:$R$1700,13,0)</f>
        <v>31.6859</v>
      </c>
      <c r="K43" s="66">
        <f t="shared" si="8"/>
        <v>2</v>
      </c>
      <c r="L43" s="65">
        <f>VLOOKUP($A43,'Return Data'!$B$7:$R$1700,17,0)</f>
        <v>8.4929000000000006</v>
      </c>
      <c r="M43" s="66">
        <f t="shared" si="9"/>
        <v>3</v>
      </c>
      <c r="N43" s="65">
        <f>VLOOKUP($A43,'Return Data'!$B$7:$R$1700,14,0)</f>
        <v>9.1263000000000005</v>
      </c>
      <c r="O43" s="66">
        <f t="shared" si="10"/>
        <v>4</v>
      </c>
      <c r="P43" s="65">
        <f>VLOOKUP($A43,'Return Data'!$B$7:$R$1700,15,0)</f>
        <v>15.152200000000001</v>
      </c>
      <c r="Q43" s="66">
        <f t="shared" si="11"/>
        <v>2</v>
      </c>
      <c r="R43" s="65">
        <f>VLOOKUP($A43,'Return Data'!$B$7:$R$1700,16,0)</f>
        <v>12.6814</v>
      </c>
      <c r="S43" s="67">
        <f t="shared" si="12"/>
        <v>23</v>
      </c>
    </row>
    <row r="44" spans="1:19" x14ac:dyDescent="0.3">
      <c r="A44" s="63" t="s">
        <v>302</v>
      </c>
      <c r="B44" s="64">
        <f>VLOOKUP($A44,'Return Data'!$B$7:$R$1700,3,0)</f>
        <v>44071</v>
      </c>
      <c r="C44" s="65">
        <f>VLOOKUP($A44,'Return Data'!$B$7:$R$1700,4,0)</f>
        <v>49.82</v>
      </c>
      <c r="D44" s="65">
        <f>VLOOKUP($A44,'Return Data'!$B$7:$R$1700,10,0)</f>
        <v>21.72</v>
      </c>
      <c r="E44" s="66">
        <f t="shared" si="5"/>
        <v>51</v>
      </c>
      <c r="F44" s="65">
        <f>VLOOKUP($A44,'Return Data'!$B$7:$R$1700,11,0)</f>
        <v>3.9866000000000001</v>
      </c>
      <c r="G44" s="66">
        <f t="shared" si="6"/>
        <v>23</v>
      </c>
      <c r="H44" s="65">
        <f>VLOOKUP($A44,'Return Data'!$B$7:$R$1700,12,0)</f>
        <v>-6.0176999999999996</v>
      </c>
      <c r="I44" s="66">
        <f t="shared" si="7"/>
        <v>55</v>
      </c>
      <c r="J44" s="65">
        <f>VLOOKUP($A44,'Return Data'!$B$7:$R$1700,13,0)</f>
        <v>-2.0448</v>
      </c>
      <c r="K44" s="66">
        <f t="shared" si="8"/>
        <v>64</v>
      </c>
      <c r="L44" s="65">
        <f>VLOOKUP($A44,'Return Data'!$B$7:$R$1700,17,0)</f>
        <v>-4.4627999999999997</v>
      </c>
      <c r="M44" s="66">
        <f t="shared" si="9"/>
        <v>48</v>
      </c>
      <c r="N44" s="65">
        <f>VLOOKUP($A44,'Return Data'!$B$7:$R$1700,14,0)</f>
        <v>-0.14000000000000001</v>
      </c>
      <c r="O44" s="66">
        <f t="shared" si="10"/>
        <v>42</v>
      </c>
      <c r="P44" s="65">
        <f>VLOOKUP($A44,'Return Data'!$B$7:$R$1700,15,0)</f>
        <v>6.5528000000000004</v>
      </c>
      <c r="Q44" s="66">
        <f t="shared" si="11"/>
        <v>27</v>
      </c>
      <c r="R44" s="65">
        <f>VLOOKUP($A44,'Return Data'!$B$7:$R$1700,16,0)</f>
        <v>14.5243</v>
      </c>
      <c r="S44" s="67">
        <f t="shared" si="12"/>
        <v>18</v>
      </c>
    </row>
    <row r="45" spans="1:19" x14ac:dyDescent="0.3">
      <c r="A45" s="63" t="s">
        <v>373</v>
      </c>
      <c r="B45" s="64">
        <f>VLOOKUP($A45,'Return Data'!$B$7:$R$1700,3,0)</f>
        <v>44071</v>
      </c>
      <c r="C45" s="65">
        <f>VLOOKUP($A45,'Return Data'!$B$7:$R$1700,4,0)</f>
        <v>455.12939785108603</v>
      </c>
      <c r="D45" s="65">
        <f>VLOOKUP($A45,'Return Data'!$B$7:$R$1700,10,0)</f>
        <v>25.723700000000001</v>
      </c>
      <c r="E45" s="66">
        <f t="shared" si="5"/>
        <v>26</v>
      </c>
      <c r="F45" s="65">
        <f>VLOOKUP($A45,'Return Data'!$B$7:$R$1700,11,0)</f>
        <v>7.3510999999999997</v>
      </c>
      <c r="G45" s="66">
        <f t="shared" si="6"/>
        <v>9</v>
      </c>
      <c r="H45" s="65">
        <f>VLOOKUP($A45,'Return Data'!$B$7:$R$1700,12,0)</f>
        <v>1.6138999999999999</v>
      </c>
      <c r="I45" s="66">
        <f t="shared" si="7"/>
        <v>17</v>
      </c>
      <c r="J45" s="65">
        <f>VLOOKUP($A45,'Return Data'!$B$7:$R$1700,13,0)</f>
        <v>10.894399999999999</v>
      </c>
      <c r="K45" s="66">
        <f t="shared" si="8"/>
        <v>24</v>
      </c>
      <c r="L45" s="65">
        <f>VLOOKUP($A45,'Return Data'!$B$7:$R$1700,17,0)</f>
        <v>-1.4800000000000001E-2</v>
      </c>
      <c r="M45" s="66">
        <f t="shared" si="9"/>
        <v>20</v>
      </c>
      <c r="N45" s="65">
        <f>VLOOKUP($A45,'Return Data'!$B$7:$R$1700,14,0)</f>
        <v>2.2488999999999999</v>
      </c>
      <c r="O45" s="66">
        <f t="shared" si="10"/>
        <v>32</v>
      </c>
      <c r="P45" s="65">
        <f>VLOOKUP($A45,'Return Data'!$B$7:$R$1700,15,0)</f>
        <v>5.5933999999999999</v>
      </c>
      <c r="Q45" s="66">
        <f t="shared" si="11"/>
        <v>33</v>
      </c>
      <c r="R45" s="65">
        <f>VLOOKUP($A45,'Return Data'!$B$7:$R$1700,16,0)</f>
        <v>14.934200000000001</v>
      </c>
      <c r="S45" s="67">
        <f t="shared" si="12"/>
        <v>16</v>
      </c>
    </row>
    <row r="46" spans="1:19" x14ac:dyDescent="0.3">
      <c r="A46" s="63" t="s">
        <v>304</v>
      </c>
      <c r="B46" s="64">
        <f>VLOOKUP($A46,'Return Data'!$B$7:$R$1700,3,0)</f>
        <v>44071</v>
      </c>
      <c r="C46" s="65">
        <f>VLOOKUP($A46,'Return Data'!$B$7:$R$1700,4,0)</f>
        <v>14.8834</v>
      </c>
      <c r="D46" s="65">
        <f>VLOOKUP($A46,'Return Data'!$B$7:$R$1700,10,0)</f>
        <v>32.578499999999998</v>
      </c>
      <c r="E46" s="66">
        <f t="shared" si="5"/>
        <v>12</v>
      </c>
      <c r="F46" s="65">
        <f>VLOOKUP($A46,'Return Data'!$B$7:$R$1700,11,0)</f>
        <v>6.7255000000000003</v>
      </c>
      <c r="G46" s="66">
        <f t="shared" si="6"/>
        <v>12</v>
      </c>
      <c r="H46" s="65">
        <f>VLOOKUP($A46,'Return Data'!$B$7:$R$1700,12,0)</f>
        <v>8.1674000000000007</v>
      </c>
      <c r="I46" s="66">
        <f t="shared" si="7"/>
        <v>9</v>
      </c>
      <c r="J46" s="65">
        <f>VLOOKUP($A46,'Return Data'!$B$7:$R$1700,13,0)</f>
        <v>17.4603</v>
      </c>
      <c r="K46" s="66">
        <f t="shared" si="8"/>
        <v>9</v>
      </c>
      <c r="L46" s="65">
        <f>VLOOKUP($A46,'Return Data'!$B$7:$R$1700,17,0)</f>
        <v>5.0975000000000001</v>
      </c>
      <c r="M46" s="66">
        <f t="shared" si="9"/>
        <v>5</v>
      </c>
      <c r="N46" s="65">
        <f>VLOOKUP($A46,'Return Data'!$B$7:$R$1700,14,0)</f>
        <v>4.2489999999999997</v>
      </c>
      <c r="O46" s="66">
        <f t="shared" si="10"/>
        <v>18</v>
      </c>
      <c r="P46" s="65"/>
      <c r="Q46" s="66"/>
      <c r="R46" s="65">
        <f>VLOOKUP($A46,'Return Data'!$B$7:$R$1700,16,0)</f>
        <v>9.4281000000000006</v>
      </c>
      <c r="S46" s="67">
        <f t="shared" si="12"/>
        <v>39</v>
      </c>
    </row>
    <row r="47" spans="1:19" x14ac:dyDescent="0.3">
      <c r="A47" s="63" t="s">
        <v>305</v>
      </c>
      <c r="B47" s="64">
        <f>VLOOKUP($A47,'Return Data'!$B$7:$R$1700,3,0)</f>
        <v>44071</v>
      </c>
      <c r="C47" s="65">
        <f>VLOOKUP($A47,'Return Data'!$B$7:$R$1700,4,0)</f>
        <v>15.483700000000001</v>
      </c>
      <c r="D47" s="65">
        <f>VLOOKUP($A47,'Return Data'!$B$7:$R$1700,10,0)</f>
        <v>32.8628</v>
      </c>
      <c r="E47" s="66">
        <f t="shared" si="5"/>
        <v>10</v>
      </c>
      <c r="F47" s="65">
        <f>VLOOKUP($A47,'Return Data'!$B$7:$R$1700,11,0)</f>
        <v>7.9273999999999996</v>
      </c>
      <c r="G47" s="66">
        <f t="shared" si="6"/>
        <v>5</v>
      </c>
      <c r="H47" s="65">
        <f>VLOOKUP($A47,'Return Data'!$B$7:$R$1700,12,0)</f>
        <v>8.8920999999999992</v>
      </c>
      <c r="I47" s="66">
        <f t="shared" si="7"/>
        <v>7</v>
      </c>
      <c r="J47" s="65">
        <f>VLOOKUP($A47,'Return Data'!$B$7:$R$1700,13,0)</f>
        <v>18.5382</v>
      </c>
      <c r="K47" s="66">
        <f t="shared" si="8"/>
        <v>8</v>
      </c>
      <c r="L47" s="65">
        <f>VLOOKUP($A47,'Return Data'!$B$7:$R$1700,17,0)</f>
        <v>4.9917999999999996</v>
      </c>
      <c r="M47" s="66">
        <f t="shared" si="9"/>
        <v>6</v>
      </c>
      <c r="N47" s="65">
        <f>VLOOKUP($A47,'Return Data'!$B$7:$R$1700,14,0)</f>
        <v>3.7231000000000001</v>
      </c>
      <c r="O47" s="66">
        <f t="shared" si="10"/>
        <v>23</v>
      </c>
      <c r="P47" s="65">
        <f>VLOOKUP($A47,'Return Data'!$B$7:$R$1700,15,0)</f>
        <v>9.5655000000000001</v>
      </c>
      <c r="Q47" s="66">
        <f t="shared" si="11"/>
        <v>6</v>
      </c>
      <c r="R47" s="65">
        <f>VLOOKUP($A47,'Return Data'!$B$7:$R$1700,16,0)</f>
        <v>8.3627000000000002</v>
      </c>
      <c r="S47" s="67">
        <f t="shared" si="12"/>
        <v>43</v>
      </c>
    </row>
    <row r="48" spans="1:19" x14ac:dyDescent="0.3">
      <c r="A48" s="63" t="s">
        <v>306</v>
      </c>
      <c r="B48" s="64">
        <f>VLOOKUP($A48,'Return Data'!$B$7:$R$1700,3,0)</f>
        <v>44071</v>
      </c>
      <c r="C48" s="65">
        <f>VLOOKUP($A48,'Return Data'!$B$7:$R$1700,4,0)</f>
        <v>14.5596</v>
      </c>
      <c r="D48" s="65">
        <f>VLOOKUP($A48,'Return Data'!$B$7:$R$1700,10,0)</f>
        <v>34.333500000000001</v>
      </c>
      <c r="E48" s="66">
        <f t="shared" si="5"/>
        <v>6</v>
      </c>
      <c r="F48" s="65">
        <f>VLOOKUP($A48,'Return Data'!$B$7:$R$1700,11,0)</f>
        <v>6.4828000000000001</v>
      </c>
      <c r="G48" s="66">
        <f t="shared" si="6"/>
        <v>15</v>
      </c>
      <c r="H48" s="65">
        <f>VLOOKUP($A48,'Return Data'!$B$7:$R$1700,12,0)</f>
        <v>6.2202000000000002</v>
      </c>
      <c r="I48" s="66">
        <f t="shared" si="7"/>
        <v>10</v>
      </c>
      <c r="J48" s="65">
        <f>VLOOKUP($A48,'Return Data'!$B$7:$R$1700,13,0)</f>
        <v>15.457100000000001</v>
      </c>
      <c r="K48" s="66">
        <f t="shared" si="8"/>
        <v>12</v>
      </c>
      <c r="L48" s="65">
        <f>VLOOKUP($A48,'Return Data'!$B$7:$R$1700,17,0)</f>
        <v>2.3915999999999999</v>
      </c>
      <c r="M48" s="66">
        <f t="shared" si="9"/>
        <v>11</v>
      </c>
      <c r="N48" s="65">
        <f>VLOOKUP($A48,'Return Data'!$B$7:$R$1700,14,0)</f>
        <v>2.2572999999999999</v>
      </c>
      <c r="O48" s="66">
        <f t="shared" si="10"/>
        <v>31</v>
      </c>
      <c r="P48" s="65">
        <f>VLOOKUP($A48,'Return Data'!$B$7:$R$1700,15,0)</f>
        <v>7.9225000000000003</v>
      </c>
      <c r="Q48" s="66">
        <f t="shared" si="11"/>
        <v>19</v>
      </c>
      <c r="R48" s="65">
        <f>VLOOKUP($A48,'Return Data'!$B$7:$R$1700,16,0)</f>
        <v>7.0782999999999996</v>
      </c>
      <c r="S48" s="67">
        <f t="shared" si="12"/>
        <v>46</v>
      </c>
    </row>
    <row r="49" spans="1:19" x14ac:dyDescent="0.3">
      <c r="A49" s="63" t="s">
        <v>307</v>
      </c>
      <c r="B49" s="64">
        <f>VLOOKUP($A49,'Return Data'!$B$7:$R$1700,3,0)</f>
        <v>44071</v>
      </c>
      <c r="C49" s="65">
        <f>VLOOKUP($A49,'Return Data'!$B$7:$R$1700,4,0)</f>
        <v>15.472300000000001</v>
      </c>
      <c r="D49" s="65">
        <f>VLOOKUP($A49,'Return Data'!$B$7:$R$1700,10,0)</f>
        <v>33.635300000000001</v>
      </c>
      <c r="E49" s="66">
        <f t="shared" si="5"/>
        <v>9</v>
      </c>
      <c r="F49" s="65">
        <f>VLOOKUP($A49,'Return Data'!$B$7:$R$1700,11,0)</f>
        <v>3.9093</v>
      </c>
      <c r="G49" s="66">
        <f t="shared" si="6"/>
        <v>24</v>
      </c>
      <c r="H49" s="65">
        <f>VLOOKUP($A49,'Return Data'!$B$7:$R$1700,12,0)</f>
        <v>10.5433</v>
      </c>
      <c r="I49" s="66">
        <f t="shared" si="7"/>
        <v>6</v>
      </c>
      <c r="J49" s="65">
        <f>VLOOKUP($A49,'Return Data'!$B$7:$R$1700,13,0)</f>
        <v>25.148</v>
      </c>
      <c r="K49" s="66">
        <f t="shared" si="8"/>
        <v>5</v>
      </c>
      <c r="L49" s="65">
        <f>VLOOKUP($A49,'Return Data'!$B$7:$R$1700,17,0)</f>
        <v>7.4797000000000002</v>
      </c>
      <c r="M49" s="66">
        <f t="shared" si="9"/>
        <v>4</v>
      </c>
      <c r="N49" s="65">
        <f>VLOOKUP($A49,'Return Data'!$B$7:$R$1700,14,0)</f>
        <v>10.0342</v>
      </c>
      <c r="O49" s="66">
        <f t="shared" si="10"/>
        <v>3</v>
      </c>
      <c r="P49" s="65"/>
      <c r="Q49" s="66"/>
      <c r="R49" s="65">
        <f>VLOOKUP($A49,'Return Data'!$B$7:$R$1700,16,0)</f>
        <v>13.639099999999999</v>
      </c>
      <c r="S49" s="67">
        <f t="shared" si="12"/>
        <v>21</v>
      </c>
    </row>
    <row r="50" spans="1:19" x14ac:dyDescent="0.3">
      <c r="A50" s="63" t="s">
        <v>308</v>
      </c>
      <c r="B50" s="64">
        <f>VLOOKUP($A50,'Return Data'!$B$7:$R$1700,3,0)</f>
        <v>44071</v>
      </c>
      <c r="C50" s="65">
        <f>VLOOKUP($A50,'Return Data'!$B$7:$R$1700,4,0)</f>
        <v>11.2463</v>
      </c>
      <c r="D50" s="65">
        <f>VLOOKUP($A50,'Return Data'!$B$7:$R$1700,10,0)</f>
        <v>24.878399999999999</v>
      </c>
      <c r="E50" s="66">
        <f t="shared" si="5"/>
        <v>28</v>
      </c>
      <c r="F50" s="65">
        <f>VLOOKUP($A50,'Return Data'!$B$7:$R$1700,11,0)</f>
        <v>1.2486999999999999</v>
      </c>
      <c r="G50" s="66">
        <f t="shared" si="6"/>
        <v>42</v>
      </c>
      <c r="H50" s="65">
        <f>VLOOKUP($A50,'Return Data'!$B$7:$R$1700,12,0)</f>
        <v>1.3308</v>
      </c>
      <c r="I50" s="66">
        <f t="shared" si="7"/>
        <v>20</v>
      </c>
      <c r="J50" s="65">
        <f>VLOOKUP($A50,'Return Data'!$B$7:$R$1700,13,0)</f>
        <v>11.915699999999999</v>
      </c>
      <c r="K50" s="66">
        <f t="shared" si="8"/>
        <v>21</v>
      </c>
      <c r="L50" s="65"/>
      <c r="M50" s="66"/>
      <c r="N50" s="65"/>
      <c r="O50" s="66"/>
      <c r="P50" s="65"/>
      <c r="Q50" s="66"/>
      <c r="R50" s="65">
        <f>VLOOKUP($A50,'Return Data'!$B$7:$R$1700,16,0)</f>
        <v>5.7027000000000001</v>
      </c>
      <c r="S50" s="67">
        <f t="shared" si="12"/>
        <v>48</v>
      </c>
    </row>
    <row r="51" spans="1:19" x14ac:dyDescent="0.3">
      <c r="A51" s="63" t="s">
        <v>309</v>
      </c>
      <c r="B51" s="64">
        <f>VLOOKUP($A51,'Return Data'!$B$7:$R$1700,3,0)</f>
        <v>44071</v>
      </c>
      <c r="C51" s="65">
        <f>VLOOKUP($A51,'Return Data'!$B$7:$R$1700,4,0)</f>
        <v>10.561</v>
      </c>
      <c r="D51" s="65">
        <f>VLOOKUP($A51,'Return Data'!$B$7:$R$1700,10,0)</f>
        <v>22.859500000000001</v>
      </c>
      <c r="E51" s="66">
        <f t="shared" si="5"/>
        <v>43</v>
      </c>
      <c r="F51" s="65">
        <f>VLOOKUP($A51,'Return Data'!$B$7:$R$1700,11,0)</f>
        <v>-0.5171</v>
      </c>
      <c r="G51" s="66">
        <f t="shared" si="6"/>
        <v>48</v>
      </c>
      <c r="H51" s="65">
        <f>VLOOKUP($A51,'Return Data'!$B$7:$R$1700,12,0)</f>
        <v>-1.7179</v>
      </c>
      <c r="I51" s="66">
        <f t="shared" si="7"/>
        <v>36</v>
      </c>
      <c r="J51" s="65">
        <f>VLOOKUP($A51,'Return Data'!$B$7:$R$1700,13,0)</f>
        <v>8.9785000000000004</v>
      </c>
      <c r="K51" s="66">
        <f t="shared" si="8"/>
        <v>27</v>
      </c>
      <c r="L51" s="65">
        <f>VLOOKUP($A51,'Return Data'!$B$7:$R$1700,17,0)</f>
        <v>2.0268999999999999</v>
      </c>
      <c r="M51" s="66">
        <f t="shared" si="9"/>
        <v>13</v>
      </c>
      <c r="N51" s="65"/>
      <c r="O51" s="66"/>
      <c r="P51" s="65"/>
      <c r="Q51" s="66"/>
      <c r="R51" s="65">
        <f>VLOOKUP($A51,'Return Data'!$B$7:$R$1700,16,0)</f>
        <v>2.2766999999999999</v>
      </c>
      <c r="S51" s="67">
        <f t="shared" si="12"/>
        <v>53</v>
      </c>
    </row>
    <row r="52" spans="1:19" x14ac:dyDescent="0.3">
      <c r="A52" s="63" t="s">
        <v>310</v>
      </c>
      <c r="B52" s="64">
        <f>VLOOKUP($A52,'Return Data'!$B$7:$R$1700,3,0)</f>
        <v>44071</v>
      </c>
      <c r="C52" s="65">
        <f>VLOOKUP($A52,'Return Data'!$B$7:$R$1700,4,0)</f>
        <v>45.815600000000003</v>
      </c>
      <c r="D52" s="65">
        <f>VLOOKUP($A52,'Return Data'!$B$7:$R$1700,10,0)</f>
        <v>34.0869</v>
      </c>
      <c r="E52" s="66">
        <f t="shared" si="5"/>
        <v>7</v>
      </c>
      <c r="F52" s="65">
        <f>VLOOKUP($A52,'Return Data'!$B$7:$R$1700,11,0)</f>
        <v>8.8262</v>
      </c>
      <c r="G52" s="66">
        <f t="shared" si="6"/>
        <v>4</v>
      </c>
      <c r="H52" s="65">
        <f>VLOOKUP($A52,'Return Data'!$B$7:$R$1700,12,0)</f>
        <v>16.145600000000002</v>
      </c>
      <c r="I52" s="66">
        <f t="shared" si="7"/>
        <v>3</v>
      </c>
      <c r="J52" s="65">
        <f>VLOOKUP($A52,'Return Data'!$B$7:$R$1700,13,0)</f>
        <v>30.8307</v>
      </c>
      <c r="K52" s="66">
        <f t="shared" si="8"/>
        <v>3</v>
      </c>
      <c r="L52" s="65">
        <f>VLOOKUP($A52,'Return Data'!$B$7:$R$1700,17,0)</f>
        <v>11.897600000000001</v>
      </c>
      <c r="M52" s="66">
        <f t="shared" si="9"/>
        <v>2</v>
      </c>
      <c r="N52" s="65">
        <f>VLOOKUP($A52,'Return Data'!$B$7:$R$1700,14,0)</f>
        <v>11.7072</v>
      </c>
      <c r="O52" s="66">
        <f t="shared" si="10"/>
        <v>2</v>
      </c>
      <c r="P52" s="65">
        <f>VLOOKUP($A52,'Return Data'!$B$7:$R$1700,15,0)</f>
        <v>15.2872</v>
      </c>
      <c r="Q52" s="66">
        <f t="shared" si="11"/>
        <v>1</v>
      </c>
      <c r="R52" s="65">
        <f>VLOOKUP($A52,'Return Data'!$B$7:$R$1700,16,0)</f>
        <v>19.808399999999999</v>
      </c>
      <c r="S52" s="67">
        <f t="shared" si="12"/>
        <v>5</v>
      </c>
    </row>
    <row r="53" spans="1:19" x14ac:dyDescent="0.3">
      <c r="A53" s="63" t="s">
        <v>311</v>
      </c>
      <c r="B53" s="64">
        <f>VLOOKUP($A53,'Return Data'!$B$7:$R$1700,3,0)</f>
        <v>44071</v>
      </c>
      <c r="C53" s="65">
        <f>VLOOKUP($A53,'Return Data'!$B$7:$R$1700,4,0)</f>
        <v>32.614199999999997</v>
      </c>
      <c r="D53" s="65">
        <f>VLOOKUP($A53,'Return Data'!$B$7:$R$1700,10,0)</f>
        <v>32.7502</v>
      </c>
      <c r="E53" s="66">
        <f t="shared" si="5"/>
        <v>11</v>
      </c>
      <c r="F53" s="65">
        <f>VLOOKUP($A53,'Return Data'!$B$7:$R$1700,11,0)</f>
        <v>10.667999999999999</v>
      </c>
      <c r="G53" s="66">
        <f t="shared" si="6"/>
        <v>3</v>
      </c>
      <c r="H53" s="65">
        <f>VLOOKUP($A53,'Return Data'!$B$7:$R$1700,12,0)</f>
        <v>18.0335</v>
      </c>
      <c r="I53" s="66">
        <f t="shared" si="7"/>
        <v>1</v>
      </c>
      <c r="J53" s="65">
        <f>VLOOKUP($A53,'Return Data'!$B$7:$R$1700,13,0)</f>
        <v>34.552599999999998</v>
      </c>
      <c r="K53" s="66">
        <f t="shared" si="8"/>
        <v>1</v>
      </c>
      <c r="L53" s="65">
        <f>VLOOKUP($A53,'Return Data'!$B$7:$R$1700,17,0)</f>
        <v>16.683800000000002</v>
      </c>
      <c r="M53" s="66">
        <f t="shared" si="9"/>
        <v>1</v>
      </c>
      <c r="N53" s="65">
        <f>VLOOKUP($A53,'Return Data'!$B$7:$R$1700,14,0)</f>
        <v>15.118399999999999</v>
      </c>
      <c r="O53" s="66">
        <f t="shared" si="10"/>
        <v>1</v>
      </c>
      <c r="P53" s="65">
        <f>VLOOKUP($A53,'Return Data'!$B$7:$R$1700,15,0)</f>
        <v>15.0176</v>
      </c>
      <c r="Q53" s="66">
        <f t="shared" si="11"/>
        <v>3</v>
      </c>
      <c r="R53" s="65">
        <f>VLOOKUP($A53,'Return Data'!$B$7:$R$1700,16,0)</f>
        <v>20.202100000000002</v>
      </c>
      <c r="S53" s="67">
        <f t="shared" si="12"/>
        <v>3</v>
      </c>
    </row>
    <row r="54" spans="1:19" x14ac:dyDescent="0.3">
      <c r="A54" s="63" t="s">
        <v>312</v>
      </c>
      <c r="B54" s="64">
        <f>VLOOKUP($A54,'Return Data'!$B$7:$R$1700,3,0)</f>
        <v>44071</v>
      </c>
      <c r="C54" s="65">
        <f>VLOOKUP($A54,'Return Data'!$B$7:$R$1700,4,0)</f>
        <v>11.399100000000001</v>
      </c>
      <c r="D54" s="65">
        <f>VLOOKUP($A54,'Return Data'!$B$7:$R$1700,10,0)</f>
        <v>20.8325</v>
      </c>
      <c r="E54" s="66">
        <f t="shared" si="5"/>
        <v>58</v>
      </c>
      <c r="F54" s="65">
        <f>VLOOKUP($A54,'Return Data'!$B$7:$R$1700,11,0)</f>
        <v>4.9747000000000003</v>
      </c>
      <c r="G54" s="66">
        <f t="shared" si="6"/>
        <v>19</v>
      </c>
      <c r="H54" s="65">
        <f>VLOOKUP($A54,'Return Data'!$B$7:$R$1700,12,0)</f>
        <v>2.2423000000000002</v>
      </c>
      <c r="I54" s="66">
        <f t="shared" si="7"/>
        <v>15</v>
      </c>
      <c r="J54" s="65">
        <f>VLOOKUP($A54,'Return Data'!$B$7:$R$1700,13,0)</f>
        <v>11.9534</v>
      </c>
      <c r="K54" s="66">
        <f t="shared" si="8"/>
        <v>20</v>
      </c>
      <c r="L54" s="65"/>
      <c r="M54" s="66"/>
      <c r="N54" s="65"/>
      <c r="O54" s="66"/>
      <c r="P54" s="65"/>
      <c r="Q54" s="66"/>
      <c r="R54" s="65">
        <f>VLOOKUP($A54,'Return Data'!$B$7:$R$1700,16,0)</f>
        <v>8.5744000000000007</v>
      </c>
      <c r="S54" s="67">
        <f t="shared" si="12"/>
        <v>41</v>
      </c>
    </row>
    <row r="55" spans="1:19" x14ac:dyDescent="0.3">
      <c r="A55" s="63" t="s">
        <v>313</v>
      </c>
      <c r="B55" s="64">
        <f>VLOOKUP($A55,'Return Data'!$B$7:$R$1700,3,0)</f>
        <v>44071</v>
      </c>
      <c r="C55" s="65">
        <f>VLOOKUP($A55,'Return Data'!$B$7:$R$1700,4,0)</f>
        <v>95.614099999999993</v>
      </c>
      <c r="D55" s="65">
        <f>VLOOKUP($A55,'Return Data'!$B$7:$R$1700,10,0)</f>
        <v>24.0807</v>
      </c>
      <c r="E55" s="66">
        <f t="shared" si="5"/>
        <v>33</v>
      </c>
      <c r="F55" s="65">
        <f>VLOOKUP($A55,'Return Data'!$B$7:$R$1700,11,0)</f>
        <v>-3.1594000000000002</v>
      </c>
      <c r="G55" s="66">
        <f t="shared" si="6"/>
        <v>55</v>
      </c>
      <c r="H55" s="65">
        <f>VLOOKUP($A55,'Return Data'!$B$7:$R$1700,12,0)</f>
        <v>-6.9790000000000001</v>
      </c>
      <c r="I55" s="66">
        <f t="shared" si="7"/>
        <v>57</v>
      </c>
      <c r="J55" s="65">
        <f>VLOOKUP($A55,'Return Data'!$B$7:$R$1700,13,0)</f>
        <v>1.4458</v>
      </c>
      <c r="K55" s="66">
        <f t="shared" si="8"/>
        <v>59</v>
      </c>
      <c r="L55" s="65">
        <f>VLOOKUP($A55,'Return Data'!$B$7:$R$1700,17,0)</f>
        <v>-5.4497</v>
      </c>
      <c r="M55" s="66">
        <f t="shared" si="9"/>
        <v>53</v>
      </c>
      <c r="N55" s="65">
        <f>VLOOKUP($A55,'Return Data'!$B$7:$R$1700,14,0)</f>
        <v>-1.0166999999999999</v>
      </c>
      <c r="O55" s="66">
        <f t="shared" si="10"/>
        <v>45</v>
      </c>
      <c r="P55" s="65">
        <f>VLOOKUP($A55,'Return Data'!$B$7:$R$1700,15,0)</f>
        <v>5.7270000000000003</v>
      </c>
      <c r="Q55" s="66">
        <f t="shared" si="11"/>
        <v>31</v>
      </c>
      <c r="R55" s="65">
        <f>VLOOKUP($A55,'Return Data'!$B$7:$R$1700,16,0)</f>
        <v>13.7812</v>
      </c>
      <c r="S55" s="67">
        <f t="shared" si="12"/>
        <v>20</v>
      </c>
    </row>
    <row r="56" spans="1:19" x14ac:dyDescent="0.3">
      <c r="A56" s="63" t="s">
        <v>314</v>
      </c>
      <c r="B56" s="64">
        <f>VLOOKUP($A56,'Return Data'!$B$7:$R$1700,3,0)</f>
        <v>44071</v>
      </c>
      <c r="C56" s="65">
        <f>VLOOKUP($A56,'Return Data'!$B$7:$R$1700,4,0)</f>
        <v>9.0325000000000006</v>
      </c>
      <c r="D56" s="65">
        <f>VLOOKUP($A56,'Return Data'!$B$7:$R$1700,10,0)</f>
        <v>33.985500000000002</v>
      </c>
      <c r="E56" s="66">
        <f t="shared" si="5"/>
        <v>8</v>
      </c>
      <c r="F56" s="65">
        <f>VLOOKUP($A56,'Return Data'!$B$7:$R$1700,11,0)</f>
        <v>-2.4167999999999998</v>
      </c>
      <c r="G56" s="66">
        <f t="shared" si="6"/>
        <v>53</v>
      </c>
      <c r="H56" s="65">
        <f>VLOOKUP($A56,'Return Data'!$B$7:$R$1700,12,0)</f>
        <v>-0.35959999999999998</v>
      </c>
      <c r="I56" s="66">
        <f t="shared" si="7"/>
        <v>29</v>
      </c>
      <c r="J56" s="65">
        <f>VLOOKUP($A56,'Return Data'!$B$7:$R$1700,13,0)</f>
        <v>3.0543</v>
      </c>
      <c r="K56" s="66">
        <f t="shared" si="8"/>
        <v>56</v>
      </c>
      <c r="L56" s="65">
        <f>VLOOKUP($A56,'Return Data'!$B$7:$R$1700,17,0)</f>
        <v>-11.82</v>
      </c>
      <c r="M56" s="66">
        <f t="shared" si="9"/>
        <v>57</v>
      </c>
      <c r="N56" s="65">
        <f>VLOOKUP($A56,'Return Data'!$B$7:$R$1700,14,0)</f>
        <v>-9.3180999999999994</v>
      </c>
      <c r="O56" s="66">
        <f t="shared" si="10"/>
        <v>51</v>
      </c>
      <c r="P56" s="65"/>
      <c r="Q56" s="66"/>
      <c r="R56" s="65">
        <f>VLOOKUP($A56,'Return Data'!$B$7:$R$1700,16,0)</f>
        <v>-2.6574</v>
      </c>
      <c r="S56" s="67">
        <f t="shared" si="12"/>
        <v>59</v>
      </c>
    </row>
    <row r="57" spans="1:19" x14ac:dyDescent="0.3">
      <c r="A57" s="63" t="s">
        <v>315</v>
      </c>
      <c r="B57" s="64">
        <f>VLOOKUP($A57,'Return Data'!$B$7:$R$1700,3,0)</f>
        <v>44071</v>
      </c>
      <c r="C57" s="65">
        <f>VLOOKUP($A57,'Return Data'!$B$7:$R$1700,4,0)</f>
        <v>7.6797000000000004</v>
      </c>
      <c r="D57" s="65">
        <f>VLOOKUP($A57,'Return Data'!$B$7:$R$1700,10,0)</f>
        <v>34.620600000000003</v>
      </c>
      <c r="E57" s="66">
        <f t="shared" si="5"/>
        <v>4</v>
      </c>
      <c r="F57" s="65">
        <f>VLOOKUP($A57,'Return Data'!$B$7:$R$1700,11,0)</f>
        <v>-2.8906000000000001</v>
      </c>
      <c r="G57" s="66">
        <f t="shared" si="6"/>
        <v>54</v>
      </c>
      <c r="H57" s="65">
        <f>VLOOKUP($A57,'Return Data'!$B$7:$R$1700,12,0)</f>
        <v>-1.1379999999999999</v>
      </c>
      <c r="I57" s="66">
        <f t="shared" si="7"/>
        <v>33</v>
      </c>
      <c r="J57" s="65">
        <f>VLOOKUP($A57,'Return Data'!$B$7:$R$1700,13,0)</f>
        <v>3.2869999999999999</v>
      </c>
      <c r="K57" s="66">
        <f t="shared" si="8"/>
        <v>54</v>
      </c>
      <c r="L57" s="65">
        <f>VLOOKUP($A57,'Return Data'!$B$7:$R$1700,17,0)</f>
        <v>-12.1905</v>
      </c>
      <c r="M57" s="66">
        <f t="shared" si="9"/>
        <v>58</v>
      </c>
      <c r="N57" s="65">
        <f>VLOOKUP($A57,'Return Data'!$B$7:$R$1700,14,0)</f>
        <v>-9.2948000000000004</v>
      </c>
      <c r="O57" s="66">
        <f t="shared" si="10"/>
        <v>50</v>
      </c>
      <c r="P57" s="65"/>
      <c r="Q57" s="66"/>
      <c r="R57" s="65">
        <f>VLOOKUP($A57,'Return Data'!$B$7:$R$1700,16,0)</f>
        <v>-7.4021999999999997</v>
      </c>
      <c r="S57" s="67">
        <f t="shared" si="12"/>
        <v>63</v>
      </c>
    </row>
    <row r="58" spans="1:19" x14ac:dyDescent="0.3">
      <c r="A58" s="63" t="s">
        <v>316</v>
      </c>
      <c r="B58" s="64">
        <f>VLOOKUP($A58,'Return Data'!$B$7:$R$1700,3,0)</f>
        <v>44071</v>
      </c>
      <c r="C58" s="65">
        <f>VLOOKUP($A58,'Return Data'!$B$7:$R$1700,4,0)</f>
        <v>6.9035000000000002</v>
      </c>
      <c r="D58" s="65">
        <f>VLOOKUP($A58,'Return Data'!$B$7:$R$1700,10,0)</f>
        <v>37.405000000000001</v>
      </c>
      <c r="E58" s="66">
        <f t="shared" si="5"/>
        <v>3</v>
      </c>
      <c r="F58" s="65">
        <f>VLOOKUP($A58,'Return Data'!$B$7:$R$1700,11,0)</f>
        <v>-3.8403</v>
      </c>
      <c r="G58" s="66">
        <f t="shared" si="6"/>
        <v>58</v>
      </c>
      <c r="H58" s="65">
        <f>VLOOKUP($A58,'Return Data'!$B$7:$R$1700,12,0)</f>
        <v>-2.9929999999999999</v>
      </c>
      <c r="I58" s="66">
        <f t="shared" si="7"/>
        <v>46</v>
      </c>
      <c r="J58" s="65">
        <f>VLOOKUP($A58,'Return Data'!$B$7:$R$1700,13,0)</f>
        <v>1.1220000000000001</v>
      </c>
      <c r="K58" s="66">
        <f t="shared" si="8"/>
        <v>61</v>
      </c>
      <c r="L58" s="65">
        <f>VLOOKUP($A58,'Return Data'!$B$7:$R$1700,17,0)</f>
        <v>-13.837899999999999</v>
      </c>
      <c r="M58" s="66">
        <f t="shared" si="9"/>
        <v>60</v>
      </c>
      <c r="N58" s="65"/>
      <c r="O58" s="66"/>
      <c r="P58" s="65"/>
      <c r="Q58" s="66"/>
      <c r="R58" s="65">
        <f>VLOOKUP($A58,'Return Data'!$B$7:$R$1700,16,0)</f>
        <v>-11.926500000000001</v>
      </c>
      <c r="S58" s="67">
        <f t="shared" si="12"/>
        <v>66</v>
      </c>
    </row>
    <row r="59" spans="1:19" x14ac:dyDescent="0.3">
      <c r="A59" s="63" t="s">
        <v>317</v>
      </c>
      <c r="B59" s="64">
        <f>VLOOKUP($A59,'Return Data'!$B$7:$R$1700,3,0)</f>
        <v>44071</v>
      </c>
      <c r="C59" s="65">
        <f>VLOOKUP($A59,'Return Data'!$B$7:$R$1700,4,0)</f>
        <v>7.4619</v>
      </c>
      <c r="D59" s="65">
        <f>VLOOKUP($A59,'Return Data'!$B$7:$R$1700,10,0)</f>
        <v>34.487400000000001</v>
      </c>
      <c r="E59" s="66">
        <f t="shared" si="5"/>
        <v>5</v>
      </c>
      <c r="F59" s="65">
        <f>VLOOKUP($A59,'Return Data'!$B$7:$R$1700,11,0)</f>
        <v>-3.7595999999999998</v>
      </c>
      <c r="G59" s="66">
        <f t="shared" si="6"/>
        <v>57</v>
      </c>
      <c r="H59" s="65">
        <f>VLOOKUP($A59,'Return Data'!$B$7:$R$1700,12,0)</f>
        <v>-1.2493000000000001</v>
      </c>
      <c r="I59" s="66">
        <f t="shared" si="7"/>
        <v>34</v>
      </c>
      <c r="J59" s="65">
        <f>VLOOKUP($A59,'Return Data'!$B$7:$R$1700,13,0)</f>
        <v>3.1147999999999998</v>
      </c>
      <c r="K59" s="66">
        <f t="shared" si="8"/>
        <v>55</v>
      </c>
      <c r="L59" s="65">
        <f>VLOOKUP($A59,'Return Data'!$B$7:$R$1700,17,0)</f>
        <v>-12.776</v>
      </c>
      <c r="M59" s="66">
        <f t="shared" si="9"/>
        <v>59</v>
      </c>
      <c r="N59" s="65"/>
      <c r="O59" s="66"/>
      <c r="P59" s="65"/>
      <c r="Q59" s="66"/>
      <c r="R59" s="65">
        <f>VLOOKUP($A59,'Return Data'!$B$7:$R$1700,16,0)</f>
        <v>-8.8736999999999995</v>
      </c>
      <c r="S59" s="67">
        <f t="shared" si="12"/>
        <v>64</v>
      </c>
    </row>
    <row r="60" spans="1:19" x14ac:dyDescent="0.3">
      <c r="A60" s="63" t="s">
        <v>318</v>
      </c>
      <c r="B60" s="64">
        <f>VLOOKUP($A60,'Return Data'!$B$7:$R$1700,3,0)</f>
        <v>44071</v>
      </c>
      <c r="C60" s="65">
        <f>VLOOKUP($A60,'Return Data'!$B$7:$R$1700,4,0)</f>
        <v>7.6357999999999997</v>
      </c>
      <c r="D60" s="65">
        <f>VLOOKUP($A60,'Return Data'!$B$7:$R$1700,10,0)</f>
        <v>38.284599999999998</v>
      </c>
      <c r="E60" s="66">
        <f t="shared" si="5"/>
        <v>2</v>
      </c>
      <c r="F60" s="65">
        <f>VLOOKUP($A60,'Return Data'!$B$7:$R$1700,11,0)</f>
        <v>-4.9126000000000003</v>
      </c>
      <c r="G60" s="66">
        <f t="shared" si="6"/>
        <v>62</v>
      </c>
      <c r="H60" s="65">
        <f>VLOOKUP($A60,'Return Data'!$B$7:$R$1700,12,0)</f>
        <v>-1.9026000000000001</v>
      </c>
      <c r="I60" s="66">
        <f t="shared" si="7"/>
        <v>38</v>
      </c>
      <c r="J60" s="65">
        <f>VLOOKUP($A60,'Return Data'!$B$7:$R$1700,13,0)</f>
        <v>4.5399000000000003</v>
      </c>
      <c r="K60" s="66">
        <f t="shared" si="8"/>
        <v>45</v>
      </c>
      <c r="L60" s="65">
        <f>VLOOKUP($A60,'Return Data'!$B$7:$R$1700,17,0)</f>
        <v>-9.0731000000000002</v>
      </c>
      <c r="M60" s="66">
        <f t="shared" si="9"/>
        <v>55</v>
      </c>
      <c r="N60" s="65"/>
      <c r="O60" s="66"/>
      <c r="P60" s="65"/>
      <c r="Q60" s="66"/>
      <c r="R60" s="65">
        <f>VLOOKUP($A60,'Return Data'!$B$7:$R$1700,16,0)</f>
        <v>-10.5395</v>
      </c>
      <c r="S60" s="67">
        <f t="shared" si="12"/>
        <v>65</v>
      </c>
    </row>
    <row r="61" spans="1:19" x14ac:dyDescent="0.3">
      <c r="A61" s="63" t="s">
        <v>319</v>
      </c>
      <c r="B61" s="64">
        <f>VLOOKUP($A61,'Return Data'!$B$7:$R$1700,3,0)</f>
        <v>44071</v>
      </c>
      <c r="C61" s="65">
        <f>VLOOKUP($A61,'Return Data'!$B$7:$R$1700,4,0)</f>
        <v>15.249499999999999</v>
      </c>
      <c r="D61" s="65">
        <f>VLOOKUP($A61,'Return Data'!$B$7:$R$1700,10,0)</f>
        <v>25.859400000000001</v>
      </c>
      <c r="E61" s="66">
        <f t="shared" si="5"/>
        <v>23</v>
      </c>
      <c r="F61" s="65">
        <f>VLOOKUP($A61,'Return Data'!$B$7:$R$1700,11,0)</f>
        <v>4.1852999999999998</v>
      </c>
      <c r="G61" s="66">
        <f t="shared" si="6"/>
        <v>21</v>
      </c>
      <c r="H61" s="65">
        <f>VLOOKUP($A61,'Return Data'!$B$7:$R$1700,12,0)</f>
        <v>0.48759999999999998</v>
      </c>
      <c r="I61" s="66">
        <f t="shared" si="7"/>
        <v>24</v>
      </c>
      <c r="J61" s="65">
        <f>VLOOKUP($A61,'Return Data'!$B$7:$R$1700,13,0)</f>
        <v>10.9458</v>
      </c>
      <c r="K61" s="66">
        <f t="shared" si="8"/>
        <v>23</v>
      </c>
      <c r="L61" s="65">
        <f>VLOOKUP($A61,'Return Data'!$B$7:$R$1700,17,0)</f>
        <v>-0.25990000000000002</v>
      </c>
      <c r="M61" s="66">
        <f t="shared" si="9"/>
        <v>23</v>
      </c>
      <c r="N61" s="65">
        <f>VLOOKUP($A61,'Return Data'!$B$7:$R$1700,14,0)</f>
        <v>4.4135999999999997</v>
      </c>
      <c r="O61" s="66">
        <f t="shared" si="10"/>
        <v>17</v>
      </c>
      <c r="P61" s="65"/>
      <c r="Q61" s="66"/>
      <c r="R61" s="65">
        <f>VLOOKUP($A61,'Return Data'!$B$7:$R$1700,16,0)</f>
        <v>9.9672999999999998</v>
      </c>
      <c r="S61" s="67">
        <f t="shared" si="12"/>
        <v>36</v>
      </c>
    </row>
    <row r="62" spans="1:19" x14ac:dyDescent="0.3">
      <c r="A62" s="63" t="s">
        <v>320</v>
      </c>
      <c r="B62" s="64">
        <f>VLOOKUP($A62,'Return Data'!$B$7:$R$1700,3,0)</f>
        <v>44071</v>
      </c>
      <c r="C62" s="65">
        <f>VLOOKUP($A62,'Return Data'!$B$7:$R$1700,4,0)</f>
        <v>13.864000000000001</v>
      </c>
      <c r="D62" s="65">
        <f>VLOOKUP($A62,'Return Data'!$B$7:$R$1700,10,0)</f>
        <v>25.9436</v>
      </c>
      <c r="E62" s="66">
        <f t="shared" si="5"/>
        <v>22</v>
      </c>
      <c r="F62" s="65">
        <f>VLOOKUP($A62,'Return Data'!$B$7:$R$1700,11,0)</f>
        <v>3.8275999999999999</v>
      </c>
      <c r="G62" s="66">
        <f t="shared" si="6"/>
        <v>25</v>
      </c>
      <c r="H62" s="65">
        <f>VLOOKUP($A62,'Return Data'!$B$7:$R$1700,12,0)</f>
        <v>-0.55230000000000001</v>
      </c>
      <c r="I62" s="66">
        <f t="shared" si="7"/>
        <v>31</v>
      </c>
      <c r="J62" s="65">
        <f>VLOOKUP($A62,'Return Data'!$B$7:$R$1700,13,0)</f>
        <v>9.3073999999999995</v>
      </c>
      <c r="K62" s="66">
        <f t="shared" si="8"/>
        <v>26</v>
      </c>
      <c r="L62" s="65">
        <f>VLOOKUP($A62,'Return Data'!$B$7:$R$1700,17,0)</f>
        <v>-1.5301</v>
      </c>
      <c r="M62" s="66">
        <f t="shared" si="9"/>
        <v>27</v>
      </c>
      <c r="N62" s="65">
        <f>VLOOKUP($A62,'Return Data'!$B$7:$R$1700,14,0)</f>
        <v>3.1625000000000001</v>
      </c>
      <c r="O62" s="66">
        <f t="shared" si="10"/>
        <v>27</v>
      </c>
      <c r="P62" s="65">
        <f>VLOOKUP($A62,'Return Data'!$B$7:$R$1700,15,0)</f>
        <v>7.4936999999999996</v>
      </c>
      <c r="Q62" s="66">
        <f t="shared" si="11"/>
        <v>20</v>
      </c>
      <c r="R62" s="65">
        <f>VLOOKUP($A62,'Return Data'!$B$7:$R$1700,16,0)</f>
        <v>6.2012999999999998</v>
      </c>
      <c r="S62" s="67">
        <f t="shared" si="12"/>
        <v>47</v>
      </c>
    </row>
    <row r="63" spans="1:19" x14ac:dyDescent="0.3">
      <c r="A63" s="63" t="s">
        <v>321</v>
      </c>
      <c r="B63" s="64">
        <f>VLOOKUP($A63,'Return Data'!$B$7:$R$1700,3,0)</f>
        <v>44071</v>
      </c>
      <c r="C63" s="65">
        <f>VLOOKUP($A63,'Return Data'!$B$7:$R$1700,4,0)</f>
        <v>8.8674999999999997</v>
      </c>
      <c r="D63" s="65">
        <f>VLOOKUP($A63,'Return Data'!$B$7:$R$1700,10,0)</f>
        <v>30.816099999999999</v>
      </c>
      <c r="E63" s="66">
        <f t="shared" si="5"/>
        <v>14</v>
      </c>
      <c r="F63" s="65">
        <f>VLOOKUP($A63,'Return Data'!$B$7:$R$1700,11,0)</f>
        <v>-4.9489999999999998</v>
      </c>
      <c r="G63" s="66">
        <f t="shared" si="6"/>
        <v>63</v>
      </c>
      <c r="H63" s="65">
        <f>VLOOKUP($A63,'Return Data'!$B$7:$R$1700,12,0)</f>
        <v>-1.9104000000000001</v>
      </c>
      <c r="I63" s="66">
        <f t="shared" si="7"/>
        <v>39</v>
      </c>
      <c r="J63" s="65">
        <f>VLOOKUP($A63,'Return Data'!$B$7:$R$1700,13,0)</f>
        <v>4.3087999999999997</v>
      </c>
      <c r="K63" s="66">
        <f t="shared" si="8"/>
        <v>47</v>
      </c>
      <c r="L63" s="65"/>
      <c r="M63" s="66"/>
      <c r="N63" s="65"/>
      <c r="O63" s="66"/>
      <c r="P63" s="65"/>
      <c r="Q63" s="66"/>
      <c r="R63" s="65">
        <f>VLOOKUP($A63,'Return Data'!$B$7:$R$1700,16,0)</f>
        <v>-5.3952</v>
      </c>
      <c r="S63" s="67">
        <f t="shared" si="12"/>
        <v>61</v>
      </c>
    </row>
    <row r="64" spans="1:19" x14ac:dyDescent="0.3">
      <c r="A64" s="63" t="s">
        <v>322</v>
      </c>
      <c r="B64" s="64">
        <f>VLOOKUP($A64,'Return Data'!$B$7:$R$1700,3,0)</f>
        <v>44071</v>
      </c>
      <c r="C64" s="65">
        <f>VLOOKUP($A64,'Return Data'!$B$7:$R$1700,4,0)</f>
        <v>18.334900000000001</v>
      </c>
      <c r="D64" s="65">
        <f>VLOOKUP($A64,'Return Data'!$B$7:$R$1700,10,0)</f>
        <v>22.679200000000002</v>
      </c>
      <c r="E64" s="66">
        <f t="shared" si="5"/>
        <v>44</v>
      </c>
      <c r="F64" s="65">
        <f>VLOOKUP($A64,'Return Data'!$B$7:$R$1700,11,0)</f>
        <v>0.36070000000000002</v>
      </c>
      <c r="G64" s="66">
        <f t="shared" si="6"/>
        <v>45</v>
      </c>
      <c r="H64" s="65">
        <f>VLOOKUP($A64,'Return Data'!$B$7:$R$1700,12,0)</f>
        <v>-5.2137000000000002</v>
      </c>
      <c r="I64" s="66">
        <f t="shared" si="7"/>
        <v>51</v>
      </c>
      <c r="J64" s="65">
        <f>VLOOKUP($A64,'Return Data'!$B$7:$R$1700,13,0)</f>
        <v>4.6740000000000004</v>
      </c>
      <c r="K64" s="66">
        <f t="shared" si="8"/>
        <v>44</v>
      </c>
      <c r="L64" s="65">
        <f>VLOOKUP($A64,'Return Data'!$B$7:$R$1700,17,0)</f>
        <v>-2.3400000000000001E-2</v>
      </c>
      <c r="M64" s="66">
        <f t="shared" si="9"/>
        <v>21</v>
      </c>
      <c r="N64" s="65">
        <f>VLOOKUP($A64,'Return Data'!$B$7:$R$1700,14,0)</f>
        <v>3.4994999999999998</v>
      </c>
      <c r="O64" s="66">
        <f t="shared" si="10"/>
        <v>25</v>
      </c>
      <c r="P64" s="65">
        <f>VLOOKUP($A64,'Return Data'!$B$7:$R$1700,15,0)</f>
        <v>9.1641999999999992</v>
      </c>
      <c r="Q64" s="66">
        <f t="shared" si="11"/>
        <v>10</v>
      </c>
      <c r="R64" s="65">
        <f>VLOOKUP($A64,'Return Data'!$B$7:$R$1700,16,0)</f>
        <v>10.8612</v>
      </c>
      <c r="S64" s="67">
        <f t="shared" si="12"/>
        <v>29</v>
      </c>
    </row>
    <row r="65" spans="1:19" x14ac:dyDescent="0.3">
      <c r="A65" s="63" t="s">
        <v>323</v>
      </c>
      <c r="B65" s="64">
        <f>VLOOKUP($A65,'Return Data'!$B$7:$R$1700,3,0)</f>
        <v>44071</v>
      </c>
      <c r="C65" s="65">
        <f>VLOOKUP($A65,'Return Data'!$B$7:$R$1700,4,0)</f>
        <v>121.30605908532</v>
      </c>
      <c r="D65" s="65">
        <f>VLOOKUP($A65,'Return Data'!$B$7:$R$1700,10,0)</f>
        <v>20.210699999999999</v>
      </c>
      <c r="E65" s="66">
        <f t="shared" si="5"/>
        <v>63</v>
      </c>
      <c r="F65" s="65">
        <f>VLOOKUP($A65,'Return Data'!$B$7:$R$1700,11,0)</f>
        <v>1.6544000000000001</v>
      </c>
      <c r="G65" s="66">
        <f t="shared" si="6"/>
        <v>40</v>
      </c>
      <c r="H65" s="65">
        <f>VLOOKUP($A65,'Return Data'!$B$7:$R$1700,12,0)</f>
        <v>-1.8431999999999999</v>
      </c>
      <c r="I65" s="66">
        <f t="shared" si="7"/>
        <v>37</v>
      </c>
      <c r="J65" s="65">
        <f>VLOOKUP($A65,'Return Data'!$B$7:$R$1700,13,0)</f>
        <v>7.8293999999999997</v>
      </c>
      <c r="K65" s="66">
        <f t="shared" si="8"/>
        <v>33</v>
      </c>
      <c r="L65" s="65">
        <f>VLOOKUP($A65,'Return Data'!$B$7:$R$1700,17,0)</f>
        <v>-1.9361999999999999</v>
      </c>
      <c r="M65" s="66">
        <f t="shared" si="9"/>
        <v>31</v>
      </c>
      <c r="N65" s="65">
        <f>VLOOKUP($A65,'Return Data'!$B$7:$R$1700,14,0)</f>
        <v>4.6547000000000001</v>
      </c>
      <c r="O65" s="66">
        <f t="shared" si="10"/>
        <v>14</v>
      </c>
      <c r="P65" s="65">
        <f>VLOOKUP($A65,'Return Data'!$B$7:$R$1700,15,0)</f>
        <v>8.6394000000000002</v>
      </c>
      <c r="Q65" s="66">
        <f t="shared" si="11"/>
        <v>16</v>
      </c>
      <c r="R65" s="65">
        <f>VLOOKUP($A65,'Return Data'!$B$7:$R$1700,16,0)</f>
        <v>10.757099999999999</v>
      </c>
      <c r="S65" s="67">
        <f t="shared" si="12"/>
        <v>31</v>
      </c>
    </row>
    <row r="66" spans="1:19" x14ac:dyDescent="0.3">
      <c r="A66" s="63" t="s">
        <v>324</v>
      </c>
      <c r="B66" s="64">
        <f>VLOOKUP($A66,'Return Data'!$B$7:$R$1700,3,0)</f>
        <v>44071</v>
      </c>
      <c r="C66" s="65">
        <f>VLOOKUP($A66,'Return Data'!$B$7:$R$1700,4,0)</f>
        <v>26.41</v>
      </c>
      <c r="D66" s="65">
        <f>VLOOKUP($A66,'Return Data'!$B$7:$R$1700,10,0)</f>
        <v>23.990600000000001</v>
      </c>
      <c r="E66" s="66">
        <f t="shared" si="5"/>
        <v>34</v>
      </c>
      <c r="F66" s="65">
        <f>VLOOKUP($A66,'Return Data'!$B$7:$R$1700,11,0)</f>
        <v>6.0643000000000002</v>
      </c>
      <c r="G66" s="66">
        <f t="shared" si="6"/>
        <v>16</v>
      </c>
      <c r="H66" s="65">
        <f>VLOOKUP($A66,'Return Data'!$B$7:$R$1700,12,0)</f>
        <v>2.9228000000000001</v>
      </c>
      <c r="I66" s="66">
        <f t="shared" si="7"/>
        <v>14</v>
      </c>
      <c r="J66" s="65">
        <f>VLOOKUP($A66,'Return Data'!$B$7:$R$1700,13,0)</f>
        <v>12.9598</v>
      </c>
      <c r="K66" s="66">
        <f t="shared" si="8"/>
        <v>18</v>
      </c>
      <c r="L66" s="65">
        <f>VLOOKUP($A66,'Return Data'!$B$7:$R$1700,17,0)</f>
        <v>2.3896999999999999</v>
      </c>
      <c r="M66" s="66">
        <f t="shared" si="9"/>
        <v>12</v>
      </c>
      <c r="N66" s="65">
        <f>VLOOKUP($A66,'Return Data'!$B$7:$R$1700,14,0)</f>
        <v>5.6532999999999998</v>
      </c>
      <c r="O66" s="66">
        <f t="shared" si="10"/>
        <v>10</v>
      </c>
      <c r="P66" s="65">
        <f>VLOOKUP($A66,'Return Data'!$B$7:$R$1700,15,0)</f>
        <v>5.7324000000000002</v>
      </c>
      <c r="Q66" s="66">
        <f t="shared" si="11"/>
        <v>30</v>
      </c>
      <c r="R66" s="65">
        <f>VLOOKUP($A66,'Return Data'!$B$7:$R$1700,16,0)</f>
        <v>11.827299999999999</v>
      </c>
      <c r="S66" s="67">
        <f t="shared" si="12"/>
        <v>27</v>
      </c>
    </row>
    <row r="67" spans="1:19" x14ac:dyDescent="0.3">
      <c r="A67" s="63" t="s">
        <v>325</v>
      </c>
      <c r="B67" s="64">
        <f>VLOOKUP($A67,'Return Data'!$B$7:$R$1700,3,0)</f>
        <v>44071</v>
      </c>
      <c r="C67" s="65">
        <f>VLOOKUP($A67,'Return Data'!$B$7:$R$1700,4,0)</f>
        <v>13.641</v>
      </c>
      <c r="D67" s="65">
        <f>VLOOKUP($A67,'Return Data'!$B$7:$R$1700,10,0)</f>
        <v>28.829699999999999</v>
      </c>
      <c r="E67" s="66">
        <f t="shared" si="5"/>
        <v>15</v>
      </c>
      <c r="F67" s="65">
        <f>VLOOKUP($A67,'Return Data'!$B$7:$R$1700,11,0)</f>
        <v>7.2515000000000001</v>
      </c>
      <c r="G67" s="66">
        <f t="shared" si="6"/>
        <v>10</v>
      </c>
      <c r="H67" s="65">
        <f>VLOOKUP($A67,'Return Data'!$B$7:$R$1700,12,0)</f>
        <v>1.2966</v>
      </c>
      <c r="I67" s="66">
        <f t="shared" si="7"/>
        <v>21</v>
      </c>
      <c r="J67" s="65">
        <f>VLOOKUP($A67,'Return Data'!$B$7:$R$1700,13,0)</f>
        <v>13.366099999999999</v>
      </c>
      <c r="K67" s="66">
        <f t="shared" si="8"/>
        <v>15</v>
      </c>
      <c r="L67" s="65">
        <f>VLOOKUP($A67,'Return Data'!$B$7:$R$1700,17,0)</f>
        <v>-2.7547999999999999</v>
      </c>
      <c r="M67" s="66">
        <f t="shared" si="9"/>
        <v>37</v>
      </c>
      <c r="N67" s="65">
        <f>VLOOKUP($A67,'Return Data'!$B$7:$R$1700,14,0)</f>
        <v>0.75060000000000004</v>
      </c>
      <c r="O67" s="66">
        <f t="shared" si="10"/>
        <v>38</v>
      </c>
      <c r="P67" s="65"/>
      <c r="Q67" s="66"/>
      <c r="R67" s="65">
        <f>VLOOKUP($A67,'Return Data'!$B$7:$R$1700,16,0)</f>
        <v>7.2416</v>
      </c>
      <c r="S67" s="67">
        <f t="shared" si="12"/>
        <v>45</v>
      </c>
    </row>
    <row r="68" spans="1:19" x14ac:dyDescent="0.3">
      <c r="A68" s="63" t="s">
        <v>326</v>
      </c>
      <c r="B68" s="64">
        <f>VLOOKUP($A68,'Return Data'!$B$7:$R$1700,3,0)</f>
        <v>44071</v>
      </c>
      <c r="C68" s="65">
        <f>VLOOKUP($A68,'Return Data'!$B$7:$R$1700,4,0)</f>
        <v>9.7975999999999992</v>
      </c>
      <c r="D68" s="65">
        <f>VLOOKUP($A68,'Return Data'!$B$7:$R$1700,10,0)</f>
        <v>26.195900000000002</v>
      </c>
      <c r="E68" s="66">
        <f t="shared" si="5"/>
        <v>21</v>
      </c>
      <c r="F68" s="65">
        <f>VLOOKUP($A68,'Return Data'!$B$7:$R$1700,11,0)</f>
        <v>2.2021000000000002</v>
      </c>
      <c r="G68" s="66">
        <f t="shared" si="6"/>
        <v>37</v>
      </c>
      <c r="H68" s="65">
        <f>VLOOKUP($A68,'Return Data'!$B$7:$R$1700,12,0)</f>
        <v>-3.9376000000000002</v>
      </c>
      <c r="I68" s="66">
        <f t="shared" si="7"/>
        <v>49</v>
      </c>
      <c r="J68" s="65">
        <f>VLOOKUP($A68,'Return Data'!$B$7:$R$1700,13,0)</f>
        <v>5.2610999999999999</v>
      </c>
      <c r="K68" s="66">
        <f t="shared" si="8"/>
        <v>43</v>
      </c>
      <c r="L68" s="65">
        <f>VLOOKUP($A68,'Return Data'!$B$7:$R$1700,17,0)</f>
        <v>-5.3398000000000003</v>
      </c>
      <c r="M68" s="66">
        <f t="shared" si="9"/>
        <v>52</v>
      </c>
      <c r="N68" s="65">
        <f>VLOOKUP($A68,'Return Data'!$B$7:$R$1700,14,0)</f>
        <v>-4.3303000000000003</v>
      </c>
      <c r="O68" s="66">
        <f t="shared" si="10"/>
        <v>48</v>
      </c>
      <c r="P68" s="65"/>
      <c r="Q68" s="66"/>
      <c r="R68" s="65">
        <f>VLOOKUP($A68,'Return Data'!$B$7:$R$1700,16,0)</f>
        <v>-0.56769999999999998</v>
      </c>
      <c r="S68" s="67">
        <f t="shared" si="12"/>
        <v>56</v>
      </c>
    </row>
    <row r="69" spans="1:19" x14ac:dyDescent="0.3">
      <c r="A69" s="63" t="s">
        <v>327</v>
      </c>
      <c r="B69" s="64">
        <f>VLOOKUP($A69,'Return Data'!$B$7:$R$1700,3,0)</f>
        <v>44071</v>
      </c>
      <c r="C69" s="65">
        <f>VLOOKUP($A69,'Return Data'!$B$7:$R$1700,4,0)</f>
        <v>9.1795000000000009</v>
      </c>
      <c r="D69" s="65">
        <f>VLOOKUP($A69,'Return Data'!$B$7:$R$1700,10,0)</f>
        <v>24.782499999999999</v>
      </c>
      <c r="E69" s="66">
        <f t="shared" si="5"/>
        <v>29</v>
      </c>
      <c r="F69" s="65">
        <f>VLOOKUP($A69,'Return Data'!$B$7:$R$1700,11,0)</f>
        <v>4.1208</v>
      </c>
      <c r="G69" s="66">
        <f t="shared" si="6"/>
        <v>22</v>
      </c>
      <c r="H69" s="65">
        <f>VLOOKUP($A69,'Return Data'!$B$7:$R$1700,12,0)</f>
        <v>-2.2397</v>
      </c>
      <c r="I69" s="66">
        <f t="shared" si="7"/>
        <v>40</v>
      </c>
      <c r="J69" s="65">
        <f>VLOOKUP($A69,'Return Data'!$B$7:$R$1700,13,0)</f>
        <v>7.3110999999999997</v>
      </c>
      <c r="K69" s="66">
        <f t="shared" si="8"/>
        <v>36</v>
      </c>
      <c r="L69" s="65">
        <f>VLOOKUP($A69,'Return Data'!$B$7:$R$1700,17,0)</f>
        <v>-4.6971999999999996</v>
      </c>
      <c r="M69" s="66">
        <f t="shared" si="9"/>
        <v>49</v>
      </c>
      <c r="N69" s="65">
        <f>VLOOKUP($A69,'Return Data'!$B$7:$R$1700,14,0)</f>
        <v>-2.8561999999999999</v>
      </c>
      <c r="O69" s="66">
        <f t="shared" si="10"/>
        <v>47</v>
      </c>
      <c r="P69" s="65"/>
      <c r="Q69" s="66"/>
      <c r="R69" s="65">
        <f>VLOOKUP($A69,'Return Data'!$B$7:$R$1700,16,0)</f>
        <v>-2.4727999999999999</v>
      </c>
      <c r="S69" s="67">
        <f t="shared" si="12"/>
        <v>58</v>
      </c>
    </row>
    <row r="70" spans="1:19" x14ac:dyDescent="0.3">
      <c r="A70" s="63" t="s">
        <v>328</v>
      </c>
      <c r="B70" s="64">
        <f>VLOOKUP($A70,'Return Data'!$B$7:$R$1700,3,0)</f>
        <v>44071</v>
      </c>
      <c r="C70" s="65">
        <f>VLOOKUP($A70,'Return Data'!$B$7:$R$1700,4,0)</f>
        <v>8.5972000000000008</v>
      </c>
      <c r="D70" s="65">
        <f>VLOOKUP($A70,'Return Data'!$B$7:$R$1700,10,0)</f>
        <v>23.61</v>
      </c>
      <c r="E70" s="66">
        <f t="shared" si="5"/>
        <v>37</v>
      </c>
      <c r="F70" s="65">
        <f>VLOOKUP($A70,'Return Data'!$B$7:$R$1700,11,0)</f>
        <v>7.4637000000000002</v>
      </c>
      <c r="G70" s="66">
        <f t="shared" si="6"/>
        <v>8</v>
      </c>
      <c r="H70" s="65">
        <f>VLOOKUP($A70,'Return Data'!$B$7:$R$1700,12,0)</f>
        <v>4.5633999999999997</v>
      </c>
      <c r="I70" s="66">
        <f t="shared" si="7"/>
        <v>13</v>
      </c>
      <c r="J70" s="65">
        <f>VLOOKUP($A70,'Return Data'!$B$7:$R$1700,13,0)</f>
        <v>15.2285</v>
      </c>
      <c r="K70" s="66">
        <f t="shared" si="8"/>
        <v>13</v>
      </c>
      <c r="L70" s="65">
        <f>VLOOKUP($A70,'Return Data'!$B$7:$R$1700,17,0)</f>
        <v>-5.7643000000000004</v>
      </c>
      <c r="M70" s="66">
        <f t="shared" si="9"/>
        <v>54</v>
      </c>
      <c r="N70" s="65"/>
      <c r="O70" s="66"/>
      <c r="P70" s="65"/>
      <c r="Q70" s="66"/>
      <c r="R70" s="65">
        <f>VLOOKUP($A70,'Return Data'!$B$7:$R$1700,16,0)</f>
        <v>-5.6246</v>
      </c>
      <c r="S70" s="67">
        <f t="shared" si="12"/>
        <v>62</v>
      </c>
    </row>
    <row r="71" spans="1:19" x14ac:dyDescent="0.3">
      <c r="A71" s="63" t="s">
        <v>329</v>
      </c>
      <c r="B71" s="64">
        <f>VLOOKUP($A71,'Return Data'!$B$7:$R$1700,3,0)</f>
        <v>44071</v>
      </c>
      <c r="C71" s="65">
        <f>VLOOKUP($A71,'Return Data'!$B$7:$R$1700,4,0)</f>
        <v>9.0068999999999999</v>
      </c>
      <c r="D71" s="65">
        <f>VLOOKUP($A71,'Return Data'!$B$7:$R$1700,10,0)</f>
        <v>23.097200000000001</v>
      </c>
      <c r="E71" s="66">
        <f t="shared" si="5"/>
        <v>41</v>
      </c>
      <c r="F71" s="65">
        <f>VLOOKUP($A71,'Return Data'!$B$7:$R$1700,11,0)</f>
        <v>7.5720000000000001</v>
      </c>
      <c r="G71" s="66">
        <f t="shared" si="6"/>
        <v>7</v>
      </c>
      <c r="H71" s="65">
        <f>VLOOKUP($A71,'Return Data'!$B$7:$R$1700,12,0)</f>
        <v>4.9607999999999999</v>
      </c>
      <c r="I71" s="66">
        <f t="shared" si="7"/>
        <v>12</v>
      </c>
      <c r="J71" s="65">
        <f>VLOOKUP($A71,'Return Data'!$B$7:$R$1700,13,0)</f>
        <v>16.604700000000001</v>
      </c>
      <c r="K71" s="66">
        <f t="shared" si="8"/>
        <v>10</v>
      </c>
      <c r="L71" s="65">
        <f>VLOOKUP($A71,'Return Data'!$B$7:$R$1700,17,0)</f>
        <v>-4.0278999999999998</v>
      </c>
      <c r="M71" s="66">
        <f t="shared" si="9"/>
        <v>45</v>
      </c>
      <c r="N71" s="65"/>
      <c r="O71" s="66"/>
      <c r="P71" s="65"/>
      <c r="Q71" s="66"/>
      <c r="R71" s="65">
        <f>VLOOKUP($A71,'Return Data'!$B$7:$R$1700,16,0)</f>
        <v>-4.2221000000000002</v>
      </c>
      <c r="S71" s="67">
        <f t="shared" si="12"/>
        <v>60</v>
      </c>
    </row>
    <row r="72" spans="1:19" x14ac:dyDescent="0.3">
      <c r="A72" s="63" t="s">
        <v>330</v>
      </c>
      <c r="B72" s="64">
        <f>VLOOKUP($A72,'Return Data'!$B$7:$R$1700,3,0)</f>
        <v>44071</v>
      </c>
      <c r="C72" s="65">
        <f>VLOOKUP($A72,'Return Data'!$B$7:$R$1700,4,0)</f>
        <v>92.146299999999997</v>
      </c>
      <c r="D72" s="65">
        <f>VLOOKUP($A72,'Return Data'!$B$7:$R$1700,10,0)</f>
        <v>23.302800000000001</v>
      </c>
      <c r="E72" s="66">
        <f t="shared" si="5"/>
        <v>40</v>
      </c>
      <c r="F72" s="65">
        <f>VLOOKUP($A72,'Return Data'!$B$7:$R$1700,11,0)</f>
        <v>2.5442999999999998</v>
      </c>
      <c r="G72" s="66">
        <f t="shared" si="6"/>
        <v>35</v>
      </c>
      <c r="H72" s="65">
        <f>VLOOKUP($A72,'Return Data'!$B$7:$R$1700,12,0)</f>
        <v>1.5883</v>
      </c>
      <c r="I72" s="66">
        <f t="shared" si="7"/>
        <v>19</v>
      </c>
      <c r="J72" s="65">
        <f>VLOOKUP($A72,'Return Data'!$B$7:$R$1700,13,0)</f>
        <v>13.085699999999999</v>
      </c>
      <c r="K72" s="66">
        <f t="shared" si="8"/>
        <v>17</v>
      </c>
      <c r="L72" s="65">
        <f>VLOOKUP($A72,'Return Data'!$B$7:$R$1700,17,0)</f>
        <v>1.1980999999999999</v>
      </c>
      <c r="M72" s="66">
        <f t="shared" si="9"/>
        <v>17</v>
      </c>
      <c r="N72" s="65">
        <f>VLOOKUP($A72,'Return Data'!$B$7:$R$1700,14,0)</f>
        <v>4.4405999999999999</v>
      </c>
      <c r="O72" s="66">
        <f t="shared" si="10"/>
        <v>16</v>
      </c>
      <c r="P72" s="65">
        <f>VLOOKUP($A72,'Return Data'!$B$7:$R$1700,15,0)</f>
        <v>7.4855999999999998</v>
      </c>
      <c r="Q72" s="66">
        <f t="shared" si="11"/>
        <v>21</v>
      </c>
      <c r="R72" s="65">
        <f>VLOOKUP($A72,'Return Data'!$B$7:$R$1700,16,0)</f>
        <v>10.1896</v>
      </c>
      <c r="S72" s="67">
        <f t="shared" si="12"/>
        <v>34</v>
      </c>
    </row>
    <row r="73" spans="1:19" x14ac:dyDescent="0.3">
      <c r="A73" s="63" t="s">
        <v>331</v>
      </c>
      <c r="B73" s="64">
        <f>VLOOKUP($A73,'Return Data'!$B$7:$R$1700,3,0)</f>
        <v>44071</v>
      </c>
      <c r="C73" s="65">
        <f>VLOOKUP($A73,'Return Data'!$B$7:$R$1700,4,0)</f>
        <v>150.73942422304401</v>
      </c>
      <c r="D73" s="65">
        <f>VLOOKUP($A73,'Return Data'!$B$7:$R$1700,10,0)</f>
        <v>22.267199999999999</v>
      </c>
      <c r="E73" s="66">
        <f t="shared" ref="E73" si="13">RANK(D73,D$8:D$73,0)</f>
        <v>49</v>
      </c>
      <c r="F73" s="65">
        <f>VLOOKUP($A73,'Return Data'!$B$7:$R$1700,11,0)</f>
        <v>-0.20130000000000001</v>
      </c>
      <c r="G73" s="66">
        <f t="shared" ref="G73" si="14">RANK(F73,F$8:F$73,0)</f>
        <v>46</v>
      </c>
      <c r="H73" s="65">
        <f>VLOOKUP($A73,'Return Data'!$B$7:$R$1700,12,0)</f>
        <v>-5.7127999999999997</v>
      </c>
      <c r="I73" s="66">
        <f t="shared" ref="I73" si="15">RANK(H73,H$8:H$73,0)</f>
        <v>54</v>
      </c>
      <c r="J73" s="65">
        <f>VLOOKUP($A73,'Return Data'!$B$7:$R$1700,13,0)</f>
        <v>3.7616999999999998</v>
      </c>
      <c r="K73" s="66">
        <f t="shared" ref="K73" si="16">RANK(J73,J$8:J$73,0)</f>
        <v>50</v>
      </c>
      <c r="L73" s="65">
        <f>VLOOKUP($A73,'Return Data'!$B$7:$R$1700,17,0)</f>
        <v>-3.5055999999999998</v>
      </c>
      <c r="M73" s="66">
        <f t="shared" ref="M73" si="17">RANK(L73,L$8:L$73,0)</f>
        <v>44</v>
      </c>
      <c r="N73" s="65">
        <f>VLOOKUP($A73,'Return Data'!$B$7:$R$1700,14,0)</f>
        <v>2.5427</v>
      </c>
      <c r="O73" s="66">
        <f t="shared" ref="O73" si="18">RANK(N73,N$8:N$73,0)</f>
        <v>28</v>
      </c>
      <c r="P73" s="65">
        <f>VLOOKUP($A73,'Return Data'!$B$7:$R$1700,15,0)</f>
        <v>7.0408999999999997</v>
      </c>
      <c r="Q73" s="66">
        <f t="shared" ref="Q73" si="19">RANK(P73,P$8:P$73,0)</f>
        <v>26</v>
      </c>
      <c r="R73" s="65">
        <f>VLOOKUP($A73,'Return Data'!$B$7:$R$1700,16,0)</f>
        <v>16.8386</v>
      </c>
      <c r="S73" s="67">
        <f t="shared" ref="S73" si="20">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25.610283333333332</v>
      </c>
      <c r="E75" s="74"/>
      <c r="F75" s="75">
        <f>AVERAGE(F8:F73)</f>
        <v>2.4843681818181809</v>
      </c>
      <c r="G75" s="74"/>
      <c r="H75" s="75">
        <f>AVERAGE(H8:H73)</f>
        <v>2.1709375000000045E-2</v>
      </c>
      <c r="I75" s="74"/>
      <c r="J75" s="75">
        <f>AVERAGE(J8:J73)</f>
        <v>9.9025062500000001</v>
      </c>
      <c r="K75" s="74"/>
      <c r="L75" s="75">
        <f>AVERAGE(L8:L73)</f>
        <v>-1.353046666666667</v>
      </c>
      <c r="M75" s="74"/>
      <c r="N75" s="75">
        <f>AVERAGE(N8:N73)</f>
        <v>2.8777941176470585</v>
      </c>
      <c r="O75" s="74"/>
      <c r="P75" s="75">
        <f>AVERAGE(P8:P73)</f>
        <v>7.9037000000000006</v>
      </c>
      <c r="Q75" s="74"/>
      <c r="R75" s="75">
        <f>AVERAGE(R8:R73)</f>
        <v>8.8081530303030302</v>
      </c>
      <c r="S75" s="76"/>
    </row>
    <row r="76" spans="1:19" x14ac:dyDescent="0.3">
      <c r="A76" s="73" t="s">
        <v>28</v>
      </c>
      <c r="B76" s="74"/>
      <c r="C76" s="74"/>
      <c r="D76" s="75">
        <f>MIN(D8:D73)</f>
        <v>14.6578</v>
      </c>
      <c r="E76" s="74"/>
      <c r="F76" s="75">
        <f>MIN(F8:F73)</f>
        <v>-8.2462</v>
      </c>
      <c r="G76" s="74"/>
      <c r="H76" s="75">
        <f>MIN(H8:H73)</f>
        <v>-15.1517</v>
      </c>
      <c r="I76" s="74"/>
      <c r="J76" s="75">
        <f>MIN(J8:J73)</f>
        <v>-2.0448</v>
      </c>
      <c r="K76" s="74"/>
      <c r="L76" s="75">
        <f>MIN(L8:L73)</f>
        <v>-13.837899999999999</v>
      </c>
      <c r="M76" s="74"/>
      <c r="N76" s="75">
        <f>MIN(N8:N73)</f>
        <v>-9.3180999999999994</v>
      </c>
      <c r="O76" s="74"/>
      <c r="P76" s="75">
        <f>MIN(P8:P73)</f>
        <v>1.2835000000000001</v>
      </c>
      <c r="Q76" s="74"/>
      <c r="R76" s="75">
        <f>MIN(R8:R73)</f>
        <v>-11.926500000000001</v>
      </c>
      <c r="S76" s="76"/>
    </row>
    <row r="77" spans="1:19" ht="15" thickBot="1" x14ac:dyDescent="0.35">
      <c r="A77" s="77" t="s">
        <v>29</v>
      </c>
      <c r="B77" s="78"/>
      <c r="C77" s="78"/>
      <c r="D77" s="79">
        <f>MAX(D8:D73)</f>
        <v>39.101500000000001</v>
      </c>
      <c r="E77" s="78"/>
      <c r="F77" s="79">
        <f>MAX(F8:F73)</f>
        <v>29.559799999999999</v>
      </c>
      <c r="G77" s="78"/>
      <c r="H77" s="79">
        <f>MAX(H8:H73)</f>
        <v>18.0335</v>
      </c>
      <c r="I77" s="78"/>
      <c r="J77" s="79">
        <f>MAX(J8:J73)</f>
        <v>34.552599999999998</v>
      </c>
      <c r="K77" s="78"/>
      <c r="L77" s="79">
        <f>MAX(L8:L73)</f>
        <v>16.683800000000002</v>
      </c>
      <c r="M77" s="78"/>
      <c r="N77" s="79">
        <f>MAX(N8:N73)</f>
        <v>15.118399999999999</v>
      </c>
      <c r="O77" s="78"/>
      <c r="P77" s="79">
        <f>MAX(P8:P73)</f>
        <v>15.2872</v>
      </c>
      <c r="Q77" s="78"/>
      <c r="R77" s="79">
        <f>MAX(R8:R73)</f>
        <v>23.014399999999998</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44071</v>
      </c>
      <c r="C8" s="65">
        <f>VLOOKUP($A8,'Return Data'!$B$7:$R$1700,4,0)</f>
        <v>11.05</v>
      </c>
      <c r="D8" s="65">
        <f>VLOOKUP($A8,'Return Data'!$B$7:$R$1700,8,0)</f>
        <v>3.4643999999999999</v>
      </c>
      <c r="E8" s="66">
        <f>RANK(D8,D$8:D$10,0)</f>
        <v>3</v>
      </c>
      <c r="F8" s="65">
        <f>VLOOKUP($A8,'Return Data'!$B$7:$R$1700,9,0)</f>
        <v>2.9823</v>
      </c>
      <c r="G8" s="66">
        <f t="shared" ref="G8" si="0">RANK(F8,F$8:F$10,0)</f>
        <v>3</v>
      </c>
      <c r="H8" s="65">
        <f>VLOOKUP($A8,'Return Data'!$B$7:$R$1700,10,0)</f>
        <v>16.807600000000001</v>
      </c>
      <c r="I8" s="66">
        <f t="shared" ref="I8" si="1">RANK(H8,H$8:H$10,0)</f>
        <v>3</v>
      </c>
      <c r="J8" s="65">
        <f>VLOOKUP($A8,'Return Data'!$B$7:$R$1700,11,0)</f>
        <v>10.3896</v>
      </c>
      <c r="K8" s="66">
        <f t="shared" ref="K8" si="2">RANK(J8,J$8:J$10,0)</f>
        <v>1</v>
      </c>
      <c r="L8" s="65"/>
      <c r="M8" s="66"/>
      <c r="N8" s="65"/>
      <c r="O8" s="66"/>
      <c r="P8" s="65">
        <f>VLOOKUP($A8,'Return Data'!$B$7:$R$1700,16,0)</f>
        <v>10.5</v>
      </c>
      <c r="Q8" s="67">
        <f>RANK(P8,P$8:P$10,0)</f>
        <v>2</v>
      </c>
    </row>
    <row r="9" spans="1:18" x14ac:dyDescent="0.3">
      <c r="A9" s="63" t="s">
        <v>49</v>
      </c>
      <c r="B9" s="64">
        <f>VLOOKUP($A9,'Return Data'!$B$7:$R$1700,3,0)</f>
        <v>44071</v>
      </c>
      <c r="C9" s="65">
        <f>VLOOKUP($A9,'Return Data'!$B$7:$R$1700,4,0)</f>
        <v>11.05</v>
      </c>
      <c r="D9" s="65">
        <f>VLOOKUP($A9,'Return Data'!$B$7:$R$1700,8,0)</f>
        <v>4.0490000000000004</v>
      </c>
      <c r="E9" s="66">
        <f t="shared" ref="E9:E10" si="3">RANK(D9,D$8:D$10,0)</f>
        <v>1</v>
      </c>
      <c r="F9" s="65">
        <f>VLOOKUP($A9,'Return Data'!$B$7:$R$1700,9,0)</f>
        <v>5.7416</v>
      </c>
      <c r="G9" s="66">
        <f t="shared" ref="G9" si="4">RANK(F9,F$8:F$10,0)</f>
        <v>1</v>
      </c>
      <c r="H9" s="65">
        <f>VLOOKUP($A9,'Return Data'!$B$7:$R$1700,10,0)</f>
        <v>23.463699999999999</v>
      </c>
      <c r="I9" s="66">
        <f t="shared" ref="I9:O10" si="5">RANK(H9,H$8:H$10,0)</f>
        <v>1</v>
      </c>
      <c r="J9" s="65">
        <f>VLOOKUP($A9,'Return Data'!$B$7:$R$1700,11,0)</f>
        <v>9.0818999999999992</v>
      </c>
      <c r="K9" s="66">
        <f t="shared" si="5"/>
        <v>2</v>
      </c>
      <c r="L9" s="65">
        <f>VLOOKUP($A9,'Return Data'!$B$7:$R$1700,12,0)</f>
        <v>4.0490000000000004</v>
      </c>
      <c r="M9" s="66">
        <f t="shared" si="5"/>
        <v>1</v>
      </c>
      <c r="N9" s="65">
        <f>VLOOKUP($A9,'Return Data'!$B$7:$R$1700,13,0)</f>
        <v>12.9857</v>
      </c>
      <c r="O9" s="66">
        <f t="shared" ref="O9" si="6">RANK(N9,N$8:N$10,0)</f>
        <v>1</v>
      </c>
      <c r="P9" s="65">
        <f>VLOOKUP($A9,'Return Data'!$B$7:$R$1700,16,0)</f>
        <v>9.2250999999999994</v>
      </c>
      <c r="Q9" s="67">
        <f t="shared" ref="Q9:Q10" si="7">RANK(P9,P$8:P$10,0)</f>
        <v>3</v>
      </c>
    </row>
    <row r="10" spans="1:18" x14ac:dyDescent="0.3">
      <c r="A10" s="63" t="s">
        <v>50</v>
      </c>
      <c r="B10" s="64">
        <f>VLOOKUP($A10,'Return Data'!$B$7:$R$1700,3,0)</f>
        <v>44071</v>
      </c>
      <c r="C10" s="65">
        <f>VLOOKUP($A10,'Return Data'!$B$7:$R$1700,4,0)</f>
        <v>114.4049</v>
      </c>
      <c r="D10" s="65">
        <f>VLOOKUP($A10,'Return Data'!$B$7:$R$1700,8,0)</f>
        <v>3.6495000000000002</v>
      </c>
      <c r="E10" s="66">
        <f t="shared" si="3"/>
        <v>2</v>
      </c>
      <c r="F10" s="65">
        <f>VLOOKUP($A10,'Return Data'!$B$7:$R$1700,9,0)</f>
        <v>3.4394999999999998</v>
      </c>
      <c r="G10" s="66">
        <f t="shared" ref="G10" si="8">RANK(F10,F$8:F$10,0)</f>
        <v>2</v>
      </c>
      <c r="H10" s="65">
        <f>VLOOKUP($A10,'Return Data'!$B$7:$R$1700,10,0)</f>
        <v>22.260100000000001</v>
      </c>
      <c r="I10" s="66">
        <f t="shared" si="5"/>
        <v>2</v>
      </c>
      <c r="J10" s="65">
        <f>VLOOKUP($A10,'Return Data'!$B$7:$R$1700,11,0)</f>
        <v>1.2490000000000001</v>
      </c>
      <c r="K10" s="66">
        <f t="shared" si="5"/>
        <v>3</v>
      </c>
      <c r="L10" s="65">
        <f>VLOOKUP($A10,'Return Data'!$B$7:$R$1700,12,0)</f>
        <v>-3.8216999999999999</v>
      </c>
      <c r="M10" s="66">
        <f t="shared" si="5"/>
        <v>2</v>
      </c>
      <c r="N10" s="65">
        <f>VLOOKUP($A10,'Return Data'!$B$7:$R$1700,13,0)</f>
        <v>6.1112000000000002</v>
      </c>
      <c r="O10" s="66">
        <f t="shared" si="5"/>
        <v>2</v>
      </c>
      <c r="P10" s="65">
        <f>VLOOKUP($A10,'Return Data'!$B$7:$R$1700,16,0)</f>
        <v>11.936199999999999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3.720966666666667</v>
      </c>
      <c r="E12" s="74"/>
      <c r="F12" s="75">
        <f>AVERAGE(F8:F10)</f>
        <v>4.0544666666666664</v>
      </c>
      <c r="G12" s="74"/>
      <c r="H12" s="75">
        <f>AVERAGE(H8:H10)</f>
        <v>20.843799999999998</v>
      </c>
      <c r="I12" s="74"/>
      <c r="J12" s="75">
        <f>AVERAGE(J8:J10)</f>
        <v>6.9068333333333323</v>
      </c>
      <c r="K12" s="74"/>
      <c r="L12" s="75">
        <f>AVERAGE(L8:L10)</f>
        <v>0.11365000000000025</v>
      </c>
      <c r="M12" s="74"/>
      <c r="N12" s="75">
        <f>AVERAGE(N8:N10)</f>
        <v>9.548449999999999</v>
      </c>
      <c r="O12" s="74"/>
      <c r="P12" s="75">
        <f>AVERAGE(P8:P10)</f>
        <v>10.553766666666666</v>
      </c>
      <c r="Q12" s="76"/>
    </row>
    <row r="13" spans="1:18" x14ac:dyDescent="0.3">
      <c r="A13" s="73" t="s">
        <v>28</v>
      </c>
      <c r="B13" s="74"/>
      <c r="C13" s="74"/>
      <c r="D13" s="75">
        <f>MIN(D8:D10)</f>
        <v>3.4643999999999999</v>
      </c>
      <c r="E13" s="74"/>
      <c r="F13" s="75">
        <f>MIN(F8:F10)</f>
        <v>2.9823</v>
      </c>
      <c r="G13" s="74"/>
      <c r="H13" s="75">
        <f>MIN(H8:H10)</f>
        <v>16.807600000000001</v>
      </c>
      <c r="I13" s="74"/>
      <c r="J13" s="75">
        <f>MIN(J8:J10)</f>
        <v>1.2490000000000001</v>
      </c>
      <c r="K13" s="74"/>
      <c r="L13" s="75">
        <f>MIN(L8:L10)</f>
        <v>-3.8216999999999999</v>
      </c>
      <c r="M13" s="74"/>
      <c r="N13" s="75">
        <f>MIN(N8:N10)</f>
        <v>6.1112000000000002</v>
      </c>
      <c r="O13" s="74"/>
      <c r="P13" s="75">
        <f>MIN(P8:P10)</f>
        <v>9.2250999999999994</v>
      </c>
      <c r="Q13" s="76"/>
    </row>
    <row r="14" spans="1:18" ht="15" thickBot="1" x14ac:dyDescent="0.35">
      <c r="A14" s="77" t="s">
        <v>29</v>
      </c>
      <c r="B14" s="78"/>
      <c r="C14" s="78"/>
      <c r="D14" s="79">
        <f>MAX(D8:D10)</f>
        <v>4.0490000000000004</v>
      </c>
      <c r="E14" s="78"/>
      <c r="F14" s="79">
        <f>MAX(F8:F10)</f>
        <v>5.7416</v>
      </c>
      <c r="G14" s="78"/>
      <c r="H14" s="79">
        <f>MAX(H8:H10)</f>
        <v>23.463699999999999</v>
      </c>
      <c r="I14" s="78"/>
      <c r="J14" s="79">
        <f>MAX(J8:J10)</f>
        <v>10.3896</v>
      </c>
      <c r="K14" s="78"/>
      <c r="L14" s="79">
        <f>MAX(L8:L10)</f>
        <v>4.0490000000000004</v>
      </c>
      <c r="M14" s="78"/>
      <c r="N14" s="79">
        <f>MAX(N8:N10)</f>
        <v>12.9857</v>
      </c>
      <c r="O14" s="78"/>
      <c r="P14" s="79">
        <f>MAX(P8:P10)</f>
        <v>11.936199999999999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ERLfnvBk7eZNz+gW40MezzIcv2CE4XQkqsbjAyJzF1GtqoK+QjKhAtR7E+kNb//nJeJnfktW75yzoSYLToXTVQ==" saltValue="Pqfa4urf4VNY6pwdlHuhh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44071</v>
      </c>
      <c r="C8" s="65">
        <f>VLOOKUP($A8,'Return Data'!$B$7:$R$1700,4,0)</f>
        <v>10.96</v>
      </c>
      <c r="D8" s="65">
        <f>VLOOKUP($A8,'Return Data'!$B$7:$R$1700,8,0)</f>
        <v>3.4939</v>
      </c>
      <c r="E8" s="66">
        <f>RANK(D8,D$8:D$10,0)</f>
        <v>3</v>
      </c>
      <c r="F8" s="65">
        <f>VLOOKUP($A8,'Return Data'!$B$7:$R$1700,9,0)</f>
        <v>2.8142999999999998</v>
      </c>
      <c r="G8" s="66">
        <f t="shared" ref="G8:G10" si="0">RANK(F8,F$8:F$10,0)</f>
        <v>3</v>
      </c>
      <c r="H8" s="65">
        <f>VLOOKUP($A8,'Return Data'!$B$7:$R$1700,10,0)</f>
        <v>16.471800000000002</v>
      </c>
      <c r="I8" s="66">
        <f t="shared" ref="I8" si="1">RANK(H8,H$8:H$10,0)</f>
        <v>3</v>
      </c>
      <c r="J8" s="65">
        <f>VLOOKUP($A8,'Return Data'!$B$7:$R$1700,11,0)</f>
        <v>9.6</v>
      </c>
      <c r="K8" s="66">
        <f t="shared" ref="K8" si="2">RANK(J8,J$8:J$10,0)</f>
        <v>1</v>
      </c>
      <c r="L8" s="65"/>
      <c r="M8" s="66"/>
      <c r="N8" s="65"/>
      <c r="O8" s="66"/>
      <c r="P8" s="65">
        <f>VLOOKUP($A8,'Return Data'!$B$7:$R$1700,16,0)</f>
        <v>9.6</v>
      </c>
      <c r="Q8" s="67">
        <f>RANK(P8,P$8:P$10,0)</f>
        <v>2</v>
      </c>
    </row>
    <row r="9" spans="1:17" x14ac:dyDescent="0.3">
      <c r="A9" s="63" t="s">
        <v>51</v>
      </c>
      <c r="B9" s="64">
        <f>VLOOKUP($A9,'Return Data'!$B$7:$R$1700,3,0)</f>
        <v>44071</v>
      </c>
      <c r="C9" s="65">
        <f>VLOOKUP($A9,'Return Data'!$B$7:$R$1700,4,0)</f>
        <v>10.99</v>
      </c>
      <c r="D9" s="65">
        <f>VLOOKUP($A9,'Return Data'!$B$7:$R$1700,8,0)</f>
        <v>4.0720000000000001</v>
      </c>
      <c r="E9" s="66">
        <f t="shared" ref="E9:E10" si="3">RANK(D9,D$8:D$10,0)</f>
        <v>1</v>
      </c>
      <c r="F9" s="65">
        <f>VLOOKUP($A9,'Return Data'!$B$7:$R$1700,9,0)</f>
        <v>5.7747999999999999</v>
      </c>
      <c r="G9" s="66">
        <f t="shared" si="0"/>
        <v>1</v>
      </c>
      <c r="H9" s="65">
        <f>VLOOKUP($A9,'Return Data'!$B$7:$R$1700,10,0)</f>
        <v>23.3446</v>
      </c>
      <c r="I9" s="66">
        <f t="shared" ref="I9:O10" si="4">RANK(H9,H$8:H$10,0)</f>
        <v>1</v>
      </c>
      <c r="J9" s="65">
        <f>VLOOKUP($A9,'Return Data'!$B$7:$R$1700,11,0)</f>
        <v>8.9197000000000006</v>
      </c>
      <c r="K9" s="66">
        <f t="shared" si="4"/>
        <v>2</v>
      </c>
      <c r="L9" s="65">
        <f>VLOOKUP($A9,'Return Data'!$B$7:$R$1700,12,0)</f>
        <v>3.6791999999999998</v>
      </c>
      <c r="M9" s="66">
        <f t="shared" si="4"/>
        <v>1</v>
      </c>
      <c r="N9" s="65">
        <f>VLOOKUP($A9,'Return Data'!$B$7:$R$1700,13,0)</f>
        <v>12.372199999999999</v>
      </c>
      <c r="O9" s="66">
        <f t="shared" ref="O9" si="5">RANK(N9,N$8:N$10,0)</f>
        <v>1</v>
      </c>
      <c r="P9" s="65">
        <f>VLOOKUP($A9,'Return Data'!$B$7:$R$1700,16,0)</f>
        <v>8.7007999999999992</v>
      </c>
      <c r="Q9" s="67">
        <f t="shared" ref="Q9:Q10" si="6">RANK(P9,P$8:P$10,0)</f>
        <v>3</v>
      </c>
    </row>
    <row r="10" spans="1:17" x14ac:dyDescent="0.3">
      <c r="A10" s="63" t="s">
        <v>52</v>
      </c>
      <c r="B10" s="64">
        <f>VLOOKUP($A10,'Return Data'!$B$7:$R$1700,3,0)</f>
        <v>44071</v>
      </c>
      <c r="C10" s="65">
        <f>VLOOKUP($A10,'Return Data'!$B$7:$R$1700,4,0)</f>
        <v>476.21374375702101</v>
      </c>
      <c r="D10" s="65">
        <f>VLOOKUP($A10,'Return Data'!$B$7:$R$1700,8,0)</f>
        <v>3.6223000000000001</v>
      </c>
      <c r="E10" s="66">
        <f t="shared" si="3"/>
        <v>2</v>
      </c>
      <c r="F10" s="65">
        <f>VLOOKUP($A10,'Return Data'!$B$7:$R$1700,9,0)</f>
        <v>3.3803000000000001</v>
      </c>
      <c r="G10" s="66">
        <f t="shared" si="0"/>
        <v>2</v>
      </c>
      <c r="H10" s="65">
        <f>VLOOKUP($A10,'Return Data'!$B$7:$R$1700,10,0)</f>
        <v>22.027200000000001</v>
      </c>
      <c r="I10" s="66">
        <f t="shared" si="4"/>
        <v>2</v>
      </c>
      <c r="J10" s="65">
        <f>VLOOKUP($A10,'Return Data'!$B$7:$R$1700,11,0)</f>
        <v>0.84809999999999997</v>
      </c>
      <c r="K10" s="66">
        <f t="shared" si="4"/>
        <v>3</v>
      </c>
      <c r="L10" s="65">
        <f>VLOOKUP($A10,'Return Data'!$B$7:$R$1700,12,0)</f>
        <v>-4.4020999999999999</v>
      </c>
      <c r="M10" s="66">
        <f t="shared" si="4"/>
        <v>2</v>
      </c>
      <c r="N10" s="65">
        <f>VLOOKUP($A10,'Return Data'!$B$7:$R$1700,13,0)</f>
        <v>5.2667999999999999</v>
      </c>
      <c r="O10" s="66">
        <f t="shared" si="4"/>
        <v>2</v>
      </c>
      <c r="P10" s="65">
        <f>VLOOKUP($A10,'Return Data'!$B$7:$R$1700,16,0)</f>
        <v>13.9032</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3.7294</v>
      </c>
      <c r="E12" s="74"/>
      <c r="F12" s="75">
        <f>AVERAGE(F8:F10)</f>
        <v>3.9898000000000002</v>
      </c>
      <c r="G12" s="74"/>
      <c r="H12" s="75">
        <f>AVERAGE(H8:H10)</f>
        <v>20.614533333333334</v>
      </c>
      <c r="I12" s="74"/>
      <c r="J12" s="75">
        <f>AVERAGE(J8:J10)</f>
        <v>6.4559333333333333</v>
      </c>
      <c r="K12" s="74"/>
      <c r="L12" s="75">
        <f>AVERAGE(L8:L10)</f>
        <v>-0.36145000000000005</v>
      </c>
      <c r="M12" s="74"/>
      <c r="N12" s="75">
        <f>AVERAGE(N8:N10)</f>
        <v>8.8194999999999997</v>
      </c>
      <c r="O12" s="74"/>
      <c r="P12" s="75">
        <f>AVERAGE(P8:P10)</f>
        <v>10.734666666666667</v>
      </c>
      <c r="Q12" s="76"/>
    </row>
    <row r="13" spans="1:17" x14ac:dyDescent="0.3">
      <c r="A13" s="73" t="s">
        <v>28</v>
      </c>
      <c r="B13" s="74"/>
      <c r="C13" s="74"/>
      <c r="D13" s="75">
        <f>MIN(D8:D10)</f>
        <v>3.4939</v>
      </c>
      <c r="E13" s="74"/>
      <c r="F13" s="75">
        <f>MIN(F8:F10)</f>
        <v>2.8142999999999998</v>
      </c>
      <c r="G13" s="74"/>
      <c r="H13" s="75">
        <f>MIN(H8:H10)</f>
        <v>16.471800000000002</v>
      </c>
      <c r="I13" s="74"/>
      <c r="J13" s="75">
        <f>MIN(J8:J10)</f>
        <v>0.84809999999999997</v>
      </c>
      <c r="K13" s="74"/>
      <c r="L13" s="75">
        <f>MIN(L8:L10)</f>
        <v>-4.4020999999999999</v>
      </c>
      <c r="M13" s="74"/>
      <c r="N13" s="75">
        <f>MIN(N8:N10)</f>
        <v>5.2667999999999999</v>
      </c>
      <c r="O13" s="74"/>
      <c r="P13" s="75">
        <f>MIN(P8:P10)</f>
        <v>8.7007999999999992</v>
      </c>
      <c r="Q13" s="76"/>
    </row>
    <row r="14" spans="1:17" ht="15" thickBot="1" x14ac:dyDescent="0.35">
      <c r="A14" s="77" t="s">
        <v>29</v>
      </c>
      <c r="B14" s="78"/>
      <c r="C14" s="78"/>
      <c r="D14" s="79">
        <f>MAX(D8:D10)</f>
        <v>4.0720000000000001</v>
      </c>
      <c r="E14" s="78"/>
      <c r="F14" s="79">
        <f>MAX(F8:F10)</f>
        <v>5.7747999999999999</v>
      </c>
      <c r="G14" s="78"/>
      <c r="H14" s="79">
        <f>MAX(H8:H10)</f>
        <v>23.3446</v>
      </c>
      <c r="I14" s="78"/>
      <c r="J14" s="79">
        <f>MAX(J8:J10)</f>
        <v>9.6</v>
      </c>
      <c r="K14" s="78"/>
      <c r="L14" s="79">
        <f>MAX(L8:L10)</f>
        <v>3.6791999999999998</v>
      </c>
      <c r="M14" s="78"/>
      <c r="N14" s="79">
        <f>MAX(N8:N10)</f>
        <v>12.372199999999999</v>
      </c>
      <c r="O14" s="78"/>
      <c r="P14" s="79">
        <f>MAX(P8:P10)</f>
        <v>13.9032</v>
      </c>
      <c r="Q14" s="80"/>
    </row>
    <row r="15" spans="1:17" x14ac:dyDescent="0.3">
      <c r="A15" s="112" t="s">
        <v>433</v>
      </c>
    </row>
    <row r="16" spans="1:17" x14ac:dyDescent="0.3">
      <c r="A16" s="14" t="s">
        <v>340</v>
      </c>
    </row>
  </sheetData>
  <sheetProtection algorithmName="SHA-512" hashValue="Do8K+mIq354ef1MGOfygaOKxf/V5zXtNDHiSx2TyZvLgMUbYEdhVEDGreZRxDJnPwhew82hkzlFAzQjtDdZIMA==" saltValue="8YMsI3ZjH+zCJSjnzT+dsw=="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44071</v>
      </c>
      <c r="C8" s="65">
        <f>VLOOKUP($A8,'Return Data'!$B$7:$R$1700,4,0)</f>
        <v>46.500599999999999</v>
      </c>
      <c r="D8" s="65">
        <f>VLOOKUP($A8,'Return Data'!$B$7:$R$1700,10,0)</f>
        <v>30.093800000000002</v>
      </c>
      <c r="E8" s="66">
        <f>RANK(D8,D$8:D$23,0)</f>
        <v>2</v>
      </c>
      <c r="F8" s="65">
        <f>VLOOKUP($A8,'Return Data'!$B$7:$R$1700,11,0)</f>
        <v>9.3781999999999996</v>
      </c>
      <c r="G8" s="66">
        <f>RANK(F8,F$8:F$23,0)</f>
        <v>3</v>
      </c>
      <c r="H8" s="65">
        <f>VLOOKUP($A8,'Return Data'!$B$7:$R$1700,12,0)</f>
        <v>-1.2910999999999999</v>
      </c>
      <c r="I8" s="66">
        <f>RANK(H8,H$8:H$23,0)</f>
        <v>5</v>
      </c>
      <c r="J8" s="65">
        <f>VLOOKUP($A8,'Return Data'!$B$7:$R$1700,13,0)</f>
        <v>4.3453999999999997</v>
      </c>
      <c r="K8" s="66">
        <f>RANK(J8,J$8:J$23,0)</f>
        <v>10</v>
      </c>
      <c r="L8" s="65">
        <f>VLOOKUP($A8,'Return Data'!$B$7:$R$1700,17,0)</f>
        <v>-10.726900000000001</v>
      </c>
      <c r="M8" s="66">
        <f>RANK(L8,L$8:L$23,0)</f>
        <v>12</v>
      </c>
      <c r="N8" s="65">
        <f>VLOOKUP($A8,'Return Data'!$B$7:$R$1700,14,0)</f>
        <v>-6.742</v>
      </c>
      <c r="O8" s="66">
        <f>RANK(N8,N$8:N$23,0)</f>
        <v>12</v>
      </c>
      <c r="P8" s="65">
        <f>VLOOKUP($A8,'Return Data'!$B$7:$R$1700,15,0)</f>
        <v>4.0422000000000002</v>
      </c>
      <c r="Q8" s="66">
        <f>RANK(P8,P$8:P$23,0)</f>
        <v>10</v>
      </c>
      <c r="R8" s="65">
        <f>VLOOKUP($A8,'Return Data'!$B$7:$R$1700,16,0)</f>
        <v>13.161</v>
      </c>
      <c r="S8" s="67">
        <f>RANK(R8,R$8:R$23,0)</f>
        <v>7</v>
      </c>
    </row>
    <row r="9" spans="1:20" x14ac:dyDescent="0.3">
      <c r="A9" s="63" t="s">
        <v>31</v>
      </c>
      <c r="B9" s="64">
        <f>VLOOKUP($A9,'Return Data'!$B$7:$R$1700,3,0)</f>
        <v>44071</v>
      </c>
      <c r="C9" s="65">
        <f>VLOOKUP($A9,'Return Data'!$B$7:$R$1700,4,0)</f>
        <v>273.06900000000002</v>
      </c>
      <c r="D9" s="65">
        <f>VLOOKUP($A9,'Return Data'!$B$7:$R$1700,10,0)</f>
        <v>25.1296</v>
      </c>
      <c r="E9" s="66">
        <f t="shared" ref="E9:E23" si="0">RANK(D9,D$8:D$23,0)</f>
        <v>6</v>
      </c>
      <c r="F9" s="65">
        <f>VLOOKUP($A9,'Return Data'!$B$7:$R$1700,11,0)</f>
        <v>2.7370999999999999</v>
      </c>
      <c r="G9" s="66">
        <f t="shared" ref="G9:G23" si="1">RANK(F9,F$8:F$23,0)</f>
        <v>11</v>
      </c>
      <c r="H9" s="65">
        <f>VLOOKUP($A9,'Return Data'!$B$7:$R$1700,12,0)</f>
        <v>-5.0026000000000002</v>
      </c>
      <c r="I9" s="66">
        <f t="shared" ref="I9:I23" si="2">RANK(H9,H$8:H$23,0)</f>
        <v>13</v>
      </c>
      <c r="J9" s="65">
        <f>VLOOKUP($A9,'Return Data'!$B$7:$R$1700,13,0)</f>
        <v>2.5792000000000002</v>
      </c>
      <c r="K9" s="66">
        <f t="shared" ref="K9:K23" si="3">RANK(J9,J$8:J$23,0)</f>
        <v>14</v>
      </c>
      <c r="L9" s="65">
        <f>VLOOKUP($A9,'Return Data'!$B$7:$R$1700,17,0)</f>
        <v>-5.8867000000000003</v>
      </c>
      <c r="M9" s="66">
        <f t="shared" ref="M9:M23" si="4">RANK(L9,L$8:L$23,0)</f>
        <v>9</v>
      </c>
      <c r="N9" s="65">
        <f>VLOOKUP($A9,'Return Data'!$B$7:$R$1700,14,0)</f>
        <v>1.0633999999999999</v>
      </c>
      <c r="O9" s="66">
        <f t="shared" ref="O9:O23" si="5">RANK(N9,N$8:N$23,0)</f>
        <v>5</v>
      </c>
      <c r="P9" s="65">
        <f>VLOOKUP($A9,'Return Data'!$B$7:$R$1700,15,0)</f>
        <v>6.7853000000000003</v>
      </c>
      <c r="Q9" s="66">
        <f t="shared" ref="Q9:Q23" si="6">RANK(P9,P$8:P$23,0)</f>
        <v>4</v>
      </c>
      <c r="R9" s="65">
        <f>VLOOKUP($A9,'Return Data'!$B$7:$R$1700,16,0)</f>
        <v>13.2446</v>
      </c>
      <c r="S9" s="67">
        <f t="shared" ref="S9:S23" si="7">RANK(R9,R$8:R$23,0)</f>
        <v>6</v>
      </c>
    </row>
    <row r="10" spans="1:20" x14ac:dyDescent="0.3">
      <c r="A10" s="63" t="s">
        <v>32</v>
      </c>
      <c r="B10" s="64">
        <f>VLOOKUP($A10,'Return Data'!$B$7:$R$1700,3,0)</f>
        <v>44071</v>
      </c>
      <c r="C10" s="65">
        <f>VLOOKUP($A10,'Return Data'!$B$7:$R$1700,4,0)</f>
        <v>152.04</v>
      </c>
      <c r="D10" s="65">
        <f>VLOOKUP($A10,'Return Data'!$B$7:$R$1700,10,0)</f>
        <v>21.398900000000001</v>
      </c>
      <c r="E10" s="66">
        <f t="shared" si="0"/>
        <v>13</v>
      </c>
      <c r="F10" s="65">
        <f>VLOOKUP($A10,'Return Data'!$B$7:$R$1700,11,0)</f>
        <v>16.398700000000002</v>
      </c>
      <c r="G10" s="66">
        <f t="shared" si="1"/>
        <v>1</v>
      </c>
      <c r="H10" s="65">
        <f>VLOOKUP($A10,'Return Data'!$B$7:$R$1700,12,0)</f>
        <v>6.2251000000000003</v>
      </c>
      <c r="I10" s="66">
        <f t="shared" si="2"/>
        <v>1</v>
      </c>
      <c r="J10" s="65">
        <f>VLOOKUP($A10,'Return Data'!$B$7:$R$1700,13,0)</f>
        <v>12.6723</v>
      </c>
      <c r="K10" s="66">
        <f t="shared" si="3"/>
        <v>1</v>
      </c>
      <c r="L10" s="65">
        <f>VLOOKUP($A10,'Return Data'!$B$7:$R$1700,17,0)</f>
        <v>-0.34310000000000002</v>
      </c>
      <c r="M10" s="66">
        <f t="shared" si="4"/>
        <v>2</v>
      </c>
      <c r="N10" s="65">
        <f>VLOOKUP($A10,'Return Data'!$B$7:$R$1700,14,0)</f>
        <v>3.7877999999999998</v>
      </c>
      <c r="O10" s="66">
        <f t="shared" si="5"/>
        <v>3</v>
      </c>
      <c r="P10" s="65">
        <f>VLOOKUP($A10,'Return Data'!$B$7:$R$1700,15,0)</f>
        <v>6.0349000000000004</v>
      </c>
      <c r="Q10" s="66">
        <f t="shared" si="6"/>
        <v>8</v>
      </c>
      <c r="R10" s="65">
        <f>VLOOKUP($A10,'Return Data'!$B$7:$R$1700,16,0)</f>
        <v>18.486999999999998</v>
      </c>
      <c r="S10" s="67">
        <f t="shared" si="7"/>
        <v>1</v>
      </c>
    </row>
    <row r="11" spans="1:20" x14ac:dyDescent="0.3">
      <c r="A11" s="63" t="s">
        <v>33</v>
      </c>
      <c r="B11" s="64">
        <f>VLOOKUP($A11,'Return Data'!$B$7:$R$1700,3,0)</f>
        <v>44071</v>
      </c>
      <c r="C11" s="65">
        <f>VLOOKUP($A11,'Return Data'!$B$7:$R$1700,4,0)</f>
        <v>10.210000000000001</v>
      </c>
      <c r="D11" s="65">
        <f>VLOOKUP($A11,'Return Data'!$B$7:$R$1700,10,0)</f>
        <v>21.547599999999999</v>
      </c>
      <c r="E11" s="66">
        <f t="shared" si="0"/>
        <v>12</v>
      </c>
      <c r="F11" s="65">
        <f>VLOOKUP($A11,'Return Data'!$B$7:$R$1700,11,0)</f>
        <v>1.5920000000000001</v>
      </c>
      <c r="G11" s="66">
        <f t="shared" si="1"/>
        <v>12</v>
      </c>
      <c r="H11" s="65">
        <f>VLOOKUP($A11,'Return Data'!$B$7:$R$1700,12,0)</f>
        <v>-2.1093000000000002</v>
      </c>
      <c r="I11" s="66">
        <f t="shared" si="2"/>
        <v>8</v>
      </c>
      <c r="J11" s="65">
        <f>VLOOKUP($A11,'Return Data'!$B$7:$R$1700,13,0)</f>
        <v>3.9714999999999998</v>
      </c>
      <c r="K11" s="66">
        <f t="shared" si="3"/>
        <v>12</v>
      </c>
      <c r="L11" s="65"/>
      <c r="M11" s="66"/>
      <c r="N11" s="65"/>
      <c r="O11" s="66"/>
      <c r="P11" s="65"/>
      <c r="Q11" s="66"/>
      <c r="R11" s="65">
        <f>VLOOKUP($A11,'Return Data'!$B$7:$R$1700,16,0)</f>
        <v>1.0318000000000001</v>
      </c>
      <c r="S11" s="67">
        <f t="shared" si="7"/>
        <v>14</v>
      </c>
    </row>
    <row r="12" spans="1:20" x14ac:dyDescent="0.3">
      <c r="A12" s="63" t="s">
        <v>34</v>
      </c>
      <c r="B12" s="64">
        <f>VLOOKUP($A12,'Return Data'!$B$7:$R$1700,3,0)</f>
        <v>44071</v>
      </c>
      <c r="C12" s="65">
        <f>VLOOKUP($A12,'Return Data'!$B$7:$R$1700,4,0)</f>
        <v>45.71</v>
      </c>
      <c r="D12" s="65">
        <f>VLOOKUP($A12,'Return Data'!$B$7:$R$1700,10,0)</f>
        <v>38.347499999999997</v>
      </c>
      <c r="E12" s="66">
        <f t="shared" si="0"/>
        <v>1</v>
      </c>
      <c r="F12" s="65">
        <f>VLOOKUP($A12,'Return Data'!$B$7:$R$1700,11,0)</f>
        <v>-0.71679999999999999</v>
      </c>
      <c r="G12" s="66">
        <f t="shared" si="1"/>
        <v>15</v>
      </c>
      <c r="H12" s="65">
        <f>VLOOKUP($A12,'Return Data'!$B$7:$R$1700,12,0)</f>
        <v>-3.8292000000000002</v>
      </c>
      <c r="I12" s="66">
        <f t="shared" si="2"/>
        <v>11</v>
      </c>
      <c r="J12" s="65">
        <f>VLOOKUP($A12,'Return Data'!$B$7:$R$1700,13,0)</f>
        <v>3.0897999999999999</v>
      </c>
      <c r="K12" s="66">
        <f t="shared" si="3"/>
        <v>13</v>
      </c>
      <c r="L12" s="65">
        <f>VLOOKUP($A12,'Return Data'!$B$7:$R$1700,17,0)</f>
        <v>-8.9893999999999998</v>
      </c>
      <c r="M12" s="66">
        <f t="shared" si="4"/>
        <v>11</v>
      </c>
      <c r="N12" s="65">
        <f>VLOOKUP($A12,'Return Data'!$B$7:$R$1700,14,0)</f>
        <v>-3.9289000000000001</v>
      </c>
      <c r="O12" s="66">
        <f t="shared" si="5"/>
        <v>11</v>
      </c>
      <c r="P12" s="65">
        <f>VLOOKUP($A12,'Return Data'!$B$7:$R$1700,15,0)</f>
        <v>5.1402000000000001</v>
      </c>
      <c r="Q12" s="66">
        <f t="shared" si="6"/>
        <v>9</v>
      </c>
      <c r="R12" s="65">
        <f>VLOOKUP($A12,'Return Data'!$B$7:$R$1700,16,0)</f>
        <v>12.9444</v>
      </c>
      <c r="S12" s="67">
        <f t="shared" si="7"/>
        <v>9</v>
      </c>
    </row>
    <row r="13" spans="1:20" x14ac:dyDescent="0.3">
      <c r="A13" s="63" t="s">
        <v>35</v>
      </c>
      <c r="B13" s="64">
        <f>VLOOKUP($A13,'Return Data'!$B$7:$R$1700,3,0)</f>
        <v>44071</v>
      </c>
      <c r="C13" s="65">
        <f>VLOOKUP($A13,'Return Data'!$B$7:$R$1700,4,0)</f>
        <v>11.6732</v>
      </c>
      <c r="D13" s="65">
        <f>VLOOKUP($A13,'Return Data'!$B$7:$R$1700,10,0)</f>
        <v>22.589300000000001</v>
      </c>
      <c r="E13" s="66">
        <f t="shared" si="0"/>
        <v>9</v>
      </c>
      <c r="F13" s="65">
        <f>VLOOKUP($A13,'Return Data'!$B$7:$R$1700,11,0)</f>
        <v>4.0400999999999998</v>
      </c>
      <c r="G13" s="66">
        <f t="shared" si="1"/>
        <v>5</v>
      </c>
      <c r="H13" s="65">
        <f>VLOOKUP($A13,'Return Data'!$B$7:$R$1700,12,0)</f>
        <v>-1.3011999999999999</v>
      </c>
      <c r="I13" s="66">
        <f t="shared" si="2"/>
        <v>6</v>
      </c>
      <c r="J13" s="65">
        <f>VLOOKUP($A13,'Return Data'!$B$7:$R$1700,13,0)</f>
        <v>7.8944000000000001</v>
      </c>
      <c r="K13" s="66">
        <f t="shared" si="3"/>
        <v>5</v>
      </c>
      <c r="L13" s="65">
        <f>VLOOKUP($A13,'Return Data'!$B$7:$R$1700,17,0)</f>
        <v>-4.5843999999999996</v>
      </c>
      <c r="M13" s="66">
        <f t="shared" si="4"/>
        <v>8</v>
      </c>
      <c r="N13" s="65">
        <f>VLOOKUP($A13,'Return Data'!$B$7:$R$1700,14,0)</f>
        <v>-3.0777000000000001</v>
      </c>
      <c r="O13" s="66">
        <f t="shared" si="5"/>
        <v>9</v>
      </c>
      <c r="P13" s="65"/>
      <c r="Q13" s="66"/>
      <c r="R13" s="65">
        <f>VLOOKUP($A13,'Return Data'!$B$7:$R$1700,16,0)</f>
        <v>3.1566000000000001</v>
      </c>
      <c r="S13" s="67">
        <f t="shared" si="7"/>
        <v>13</v>
      </c>
    </row>
    <row r="14" spans="1:20" x14ac:dyDescent="0.3">
      <c r="A14" s="63" t="s">
        <v>36</v>
      </c>
      <c r="B14" s="64">
        <f>VLOOKUP($A14,'Return Data'!$B$7:$R$1700,3,0)</f>
        <v>44071</v>
      </c>
      <c r="C14" s="65">
        <f>VLOOKUP($A14,'Return Data'!$B$7:$R$1700,4,0)</f>
        <v>255.608387302484</v>
      </c>
      <c r="D14" s="65">
        <f>VLOOKUP($A14,'Return Data'!$B$7:$R$1700,10,0)</f>
        <v>21.9163</v>
      </c>
      <c r="E14" s="66">
        <f t="shared" si="0"/>
        <v>11</v>
      </c>
      <c r="F14" s="65">
        <f>VLOOKUP($A14,'Return Data'!$B$7:$R$1700,11,0)</f>
        <v>-2.7902999999999998</v>
      </c>
      <c r="G14" s="66">
        <f t="shared" si="1"/>
        <v>16</v>
      </c>
      <c r="H14" s="65">
        <f>VLOOKUP($A14,'Return Data'!$B$7:$R$1700,12,0)</f>
        <v>-5.9678000000000004</v>
      </c>
      <c r="I14" s="66">
        <f t="shared" si="2"/>
        <v>14</v>
      </c>
      <c r="J14" s="65">
        <f>VLOOKUP($A14,'Return Data'!$B$7:$R$1700,13,0)</f>
        <v>6.2001999999999997</v>
      </c>
      <c r="K14" s="66">
        <f t="shared" si="3"/>
        <v>8</v>
      </c>
      <c r="L14" s="65">
        <f>VLOOKUP($A14,'Return Data'!$B$7:$R$1700,17,0)</f>
        <v>-2.5284</v>
      </c>
      <c r="M14" s="66">
        <f t="shared" si="4"/>
        <v>4</v>
      </c>
      <c r="N14" s="65">
        <f>VLOOKUP($A14,'Return Data'!$B$7:$R$1700,14,0)</f>
        <v>0.04</v>
      </c>
      <c r="O14" s="66">
        <f t="shared" si="5"/>
        <v>7</v>
      </c>
      <c r="P14" s="65">
        <f>VLOOKUP($A14,'Return Data'!$B$7:$R$1700,15,0)</f>
        <v>8.5094999999999992</v>
      </c>
      <c r="Q14" s="66">
        <f t="shared" si="6"/>
        <v>2</v>
      </c>
      <c r="R14" s="65">
        <f>VLOOKUP($A14,'Return Data'!$B$7:$R$1700,16,0)</f>
        <v>14.9551</v>
      </c>
      <c r="S14" s="67">
        <f t="shared" si="7"/>
        <v>4</v>
      </c>
    </row>
    <row r="15" spans="1:20" x14ac:dyDescent="0.3">
      <c r="A15" s="63" t="s">
        <v>37</v>
      </c>
      <c r="B15" s="64">
        <f>VLOOKUP($A15,'Return Data'!$B$7:$R$1700,3,0)</f>
        <v>44071</v>
      </c>
      <c r="C15" s="65">
        <f>VLOOKUP($A15,'Return Data'!$B$7:$R$1700,4,0)</f>
        <v>35.588000000000001</v>
      </c>
      <c r="D15" s="65">
        <f>VLOOKUP($A15,'Return Data'!$B$7:$R$1700,10,0)</f>
        <v>26.683800000000002</v>
      </c>
      <c r="E15" s="66">
        <f t="shared" si="0"/>
        <v>5</v>
      </c>
      <c r="F15" s="65">
        <f>VLOOKUP($A15,'Return Data'!$B$7:$R$1700,11,0)</f>
        <v>3.1417000000000002</v>
      </c>
      <c r="G15" s="66">
        <f t="shared" si="1"/>
        <v>9</v>
      </c>
      <c r="H15" s="65">
        <f>VLOOKUP($A15,'Return Data'!$B$7:$R$1700,12,0)</f>
        <v>-1.3717999999999999</v>
      </c>
      <c r="I15" s="66">
        <f t="shared" si="2"/>
        <v>7</v>
      </c>
      <c r="J15" s="65">
        <f>VLOOKUP($A15,'Return Data'!$B$7:$R$1700,13,0)</f>
        <v>6.3853</v>
      </c>
      <c r="K15" s="66">
        <f t="shared" si="3"/>
        <v>7</v>
      </c>
      <c r="L15" s="65">
        <f>VLOOKUP($A15,'Return Data'!$B$7:$R$1700,17,0)</f>
        <v>-3.1156000000000001</v>
      </c>
      <c r="M15" s="66">
        <f t="shared" si="4"/>
        <v>5</v>
      </c>
      <c r="N15" s="65">
        <f>VLOOKUP($A15,'Return Data'!$B$7:$R$1700,14,0)</f>
        <v>0.1822</v>
      </c>
      <c r="O15" s="66">
        <f t="shared" si="5"/>
        <v>6</v>
      </c>
      <c r="P15" s="65">
        <f>VLOOKUP($A15,'Return Data'!$B$7:$R$1700,15,0)</f>
        <v>7.5871000000000004</v>
      </c>
      <c r="Q15" s="66">
        <f t="shared" si="6"/>
        <v>3</v>
      </c>
      <c r="R15" s="65">
        <f>VLOOKUP($A15,'Return Data'!$B$7:$R$1700,16,0)</f>
        <v>12.666700000000001</v>
      </c>
      <c r="S15" s="67">
        <f t="shared" si="7"/>
        <v>10</v>
      </c>
    </row>
    <row r="16" spans="1:20" x14ac:dyDescent="0.3">
      <c r="A16" s="63" t="s">
        <v>38</v>
      </c>
      <c r="B16" s="64">
        <f>VLOOKUP($A16,'Return Data'!$B$7:$R$1700,3,0)</f>
        <v>44071</v>
      </c>
      <c r="C16" s="65">
        <f>VLOOKUP($A16,'Return Data'!$B$7:$R$1700,4,0)</f>
        <v>74.058800000000005</v>
      </c>
      <c r="D16" s="65">
        <f>VLOOKUP($A16,'Return Data'!$B$7:$R$1700,10,0)</f>
        <v>27.9117</v>
      </c>
      <c r="E16" s="66">
        <f t="shared" si="0"/>
        <v>3</v>
      </c>
      <c r="F16" s="65">
        <f>VLOOKUP($A16,'Return Data'!$B$7:$R$1700,11,0)</f>
        <v>3.4390000000000001</v>
      </c>
      <c r="G16" s="66">
        <f t="shared" si="1"/>
        <v>7</v>
      </c>
      <c r="H16" s="65">
        <f>VLOOKUP($A16,'Return Data'!$B$7:$R$1700,12,0)</f>
        <v>-1.1949000000000001</v>
      </c>
      <c r="I16" s="66">
        <f t="shared" si="2"/>
        <v>4</v>
      </c>
      <c r="J16" s="65">
        <f>VLOOKUP($A16,'Return Data'!$B$7:$R$1700,13,0)</f>
        <v>8.5040999999999993</v>
      </c>
      <c r="K16" s="66">
        <f t="shared" si="3"/>
        <v>4</v>
      </c>
      <c r="L16" s="65">
        <f>VLOOKUP($A16,'Return Data'!$B$7:$R$1700,17,0)</f>
        <v>-1.0847</v>
      </c>
      <c r="M16" s="66">
        <f t="shared" si="4"/>
        <v>3</v>
      </c>
      <c r="N16" s="65">
        <f>VLOOKUP($A16,'Return Data'!$B$7:$R$1700,14,0)</f>
        <v>3.8214999999999999</v>
      </c>
      <c r="O16" s="66">
        <f t="shared" si="5"/>
        <v>2</v>
      </c>
      <c r="P16" s="65">
        <f>VLOOKUP($A16,'Return Data'!$B$7:$R$1700,15,0)</f>
        <v>6.7727000000000004</v>
      </c>
      <c r="Q16" s="66">
        <f t="shared" si="6"/>
        <v>5</v>
      </c>
      <c r="R16" s="65">
        <f>VLOOKUP($A16,'Return Data'!$B$7:$R$1700,16,0)</f>
        <v>14.0474</v>
      </c>
      <c r="S16" s="67">
        <f t="shared" si="7"/>
        <v>5</v>
      </c>
    </row>
    <row r="17" spans="1:19" x14ac:dyDescent="0.3">
      <c r="A17" s="63" t="s">
        <v>39</v>
      </c>
      <c r="B17" s="64">
        <f>VLOOKUP($A17,'Return Data'!$B$7:$R$1700,3,0)</f>
        <v>44071</v>
      </c>
      <c r="C17" s="65">
        <f>VLOOKUP($A17,'Return Data'!$B$7:$R$1700,4,0)</f>
        <v>50.07</v>
      </c>
      <c r="D17" s="65">
        <f>VLOOKUP($A17,'Return Data'!$B$7:$R$1700,10,0)</f>
        <v>22.271100000000001</v>
      </c>
      <c r="E17" s="66">
        <f t="shared" si="0"/>
        <v>10</v>
      </c>
      <c r="F17" s="65">
        <f>VLOOKUP($A17,'Return Data'!$B$7:$R$1700,11,0)</f>
        <v>3.7075</v>
      </c>
      <c r="G17" s="66">
        <f t="shared" si="1"/>
        <v>6</v>
      </c>
      <c r="H17" s="65">
        <f>VLOOKUP($A17,'Return Data'!$B$7:$R$1700,12,0)</f>
        <v>-6.4810999999999996</v>
      </c>
      <c r="I17" s="66">
        <f t="shared" si="2"/>
        <v>15</v>
      </c>
      <c r="J17" s="65">
        <f>VLOOKUP($A17,'Return Data'!$B$7:$R$1700,13,0)</f>
        <v>-2.4357000000000002</v>
      </c>
      <c r="K17" s="66">
        <f t="shared" si="3"/>
        <v>16</v>
      </c>
      <c r="L17" s="65">
        <f>VLOOKUP($A17,'Return Data'!$B$7:$R$1700,17,0)</f>
        <v>-4.4855</v>
      </c>
      <c r="M17" s="66">
        <f t="shared" si="4"/>
        <v>7</v>
      </c>
      <c r="N17" s="65">
        <f>VLOOKUP($A17,'Return Data'!$B$7:$R$1700,14,0)</f>
        <v>-0.30409999999999998</v>
      </c>
      <c r="O17" s="66">
        <f t="shared" si="5"/>
        <v>8</v>
      </c>
      <c r="P17" s="65">
        <f>VLOOKUP($A17,'Return Data'!$B$7:$R$1700,15,0)</f>
        <v>6.3680000000000003</v>
      </c>
      <c r="Q17" s="66">
        <f t="shared" si="6"/>
        <v>7</v>
      </c>
      <c r="R17" s="65">
        <f>VLOOKUP($A17,'Return Data'!$B$7:$R$1700,16,0)</f>
        <v>11.561400000000001</v>
      </c>
      <c r="S17" s="67">
        <f t="shared" si="7"/>
        <v>11</v>
      </c>
    </row>
    <row r="18" spans="1:19" x14ac:dyDescent="0.3">
      <c r="A18" s="63" t="s">
        <v>40</v>
      </c>
      <c r="B18" s="64">
        <f>VLOOKUP($A18,'Return Data'!$B$7:$R$1700,3,0)</f>
        <v>44071</v>
      </c>
      <c r="C18" s="65">
        <f>VLOOKUP($A18,'Return Data'!$B$7:$R$1700,4,0)</f>
        <v>133.68549999999999</v>
      </c>
      <c r="D18" s="65">
        <f>VLOOKUP($A18,'Return Data'!$B$7:$R$1700,10,0)</f>
        <v>20.398399999999999</v>
      </c>
      <c r="E18" s="66">
        <f t="shared" si="0"/>
        <v>14</v>
      </c>
      <c r="F18" s="65">
        <f>VLOOKUP($A18,'Return Data'!$B$7:$R$1700,11,0)</f>
        <v>4.7271999999999998</v>
      </c>
      <c r="G18" s="66">
        <f t="shared" si="1"/>
        <v>4</v>
      </c>
      <c r="H18" s="65">
        <f>VLOOKUP($A18,'Return Data'!$B$7:$R$1700,12,0)</f>
        <v>-3.7427999999999999</v>
      </c>
      <c r="I18" s="66">
        <f t="shared" si="2"/>
        <v>10</v>
      </c>
      <c r="J18" s="65">
        <f>VLOOKUP($A18,'Return Data'!$B$7:$R$1700,13,0)</f>
        <v>4.2408000000000001</v>
      </c>
      <c r="K18" s="66">
        <f t="shared" si="3"/>
        <v>11</v>
      </c>
      <c r="L18" s="65">
        <f>VLOOKUP($A18,'Return Data'!$B$7:$R$1700,17,0)</f>
        <v>-3.9594</v>
      </c>
      <c r="M18" s="66">
        <f t="shared" si="4"/>
        <v>6</v>
      </c>
      <c r="N18" s="65">
        <f>VLOOKUP($A18,'Return Data'!$B$7:$R$1700,14,0)</f>
        <v>1.173</v>
      </c>
      <c r="O18" s="66">
        <f t="shared" si="5"/>
        <v>4</v>
      </c>
      <c r="P18" s="65">
        <f>VLOOKUP($A18,'Return Data'!$B$7:$R$1700,15,0)</f>
        <v>9.6000999999999994</v>
      </c>
      <c r="Q18" s="66">
        <f t="shared" si="6"/>
        <v>1</v>
      </c>
      <c r="R18" s="65">
        <f>VLOOKUP($A18,'Return Data'!$B$7:$R$1700,16,0)</f>
        <v>17.386299999999999</v>
      </c>
      <c r="S18" s="67">
        <f t="shared" si="7"/>
        <v>2</v>
      </c>
    </row>
    <row r="19" spans="1:19" x14ac:dyDescent="0.3">
      <c r="A19" s="63" t="s">
        <v>41</v>
      </c>
      <c r="B19" s="64">
        <f>VLOOKUP($A19,'Return Data'!$B$7:$R$1700,3,0)</f>
        <v>44071</v>
      </c>
      <c r="C19" s="65">
        <f>VLOOKUP($A19,'Return Data'!$B$7:$R$1700,4,0)</f>
        <v>9.9718</v>
      </c>
      <c r="D19" s="65">
        <f>VLOOKUP($A19,'Return Data'!$B$7:$R$1700,10,0)</f>
        <v>20.1798</v>
      </c>
      <c r="E19" s="66">
        <f t="shared" si="0"/>
        <v>15</v>
      </c>
      <c r="F19" s="65">
        <f>VLOOKUP($A19,'Return Data'!$B$7:$R$1700,11,0)</f>
        <v>0.27550000000000002</v>
      </c>
      <c r="G19" s="66">
        <f t="shared" si="1"/>
        <v>14</v>
      </c>
      <c r="H19" s="65">
        <f>VLOOKUP($A19,'Return Data'!$B$7:$R$1700,12,0)</f>
        <v>-4.7702</v>
      </c>
      <c r="I19" s="66">
        <f t="shared" si="2"/>
        <v>12</v>
      </c>
      <c r="J19" s="65">
        <f>VLOOKUP($A19,'Return Data'!$B$7:$R$1700,13,0)</f>
        <v>6.1055999999999999</v>
      </c>
      <c r="K19" s="66">
        <f t="shared" si="3"/>
        <v>9</v>
      </c>
      <c r="L19" s="65"/>
      <c r="M19" s="66"/>
      <c r="N19" s="65"/>
      <c r="O19" s="66"/>
      <c r="P19" s="65"/>
      <c r="Q19" s="66"/>
      <c r="R19" s="65">
        <f>VLOOKUP($A19,'Return Data'!$B$7:$R$1700,16,0)</f>
        <v>-0.1326</v>
      </c>
      <c r="S19" s="67">
        <f t="shared" si="7"/>
        <v>15</v>
      </c>
    </row>
    <row r="20" spans="1:19" x14ac:dyDescent="0.3">
      <c r="A20" s="63" t="s">
        <v>42</v>
      </c>
      <c r="B20" s="64">
        <f>VLOOKUP($A20,'Return Data'!$B$7:$R$1700,3,0)</f>
        <v>44071</v>
      </c>
      <c r="C20" s="65">
        <f>VLOOKUP($A20,'Return Data'!$B$7:$R$1700,4,0)</f>
        <v>9.7652999999999999</v>
      </c>
      <c r="D20" s="65">
        <f>VLOOKUP($A20,'Return Data'!$B$7:$R$1700,10,0)</f>
        <v>19.953600000000002</v>
      </c>
      <c r="E20" s="66">
        <f t="shared" si="0"/>
        <v>16</v>
      </c>
      <c r="F20" s="65">
        <f>VLOOKUP($A20,'Return Data'!$B$7:$R$1700,11,0)</f>
        <v>1.1884999999999999</v>
      </c>
      <c r="G20" s="66">
        <f t="shared" si="1"/>
        <v>13</v>
      </c>
      <c r="H20" s="65">
        <f>VLOOKUP($A20,'Return Data'!$B$7:$R$1700,12,0)</f>
        <v>-3.2564000000000002</v>
      </c>
      <c r="I20" s="66">
        <f t="shared" si="2"/>
        <v>9</v>
      </c>
      <c r="J20" s="65">
        <f>VLOOKUP($A20,'Return Data'!$B$7:$R$1700,13,0)</f>
        <v>6.5359999999999996</v>
      </c>
      <c r="K20" s="66">
        <f t="shared" si="3"/>
        <v>6</v>
      </c>
      <c r="L20" s="65"/>
      <c r="M20" s="66"/>
      <c r="N20" s="65"/>
      <c r="O20" s="66"/>
      <c r="P20" s="65"/>
      <c r="Q20" s="66"/>
      <c r="R20" s="65">
        <f>VLOOKUP($A20,'Return Data'!$B$7:$R$1700,16,0)</f>
        <v>-1.1400999999999999</v>
      </c>
      <c r="S20" s="67">
        <f t="shared" si="7"/>
        <v>16</v>
      </c>
    </row>
    <row r="21" spans="1:19" x14ac:dyDescent="0.3">
      <c r="A21" s="63" t="s">
        <v>43</v>
      </c>
      <c r="B21" s="64">
        <f>VLOOKUP($A21,'Return Data'!$B$7:$R$1700,3,0)</f>
        <v>44071</v>
      </c>
      <c r="C21" s="65">
        <f>VLOOKUP($A21,'Return Data'!$B$7:$R$1700,4,0)</f>
        <v>226.40880000000001</v>
      </c>
      <c r="D21" s="65">
        <f>VLOOKUP($A21,'Return Data'!$B$7:$R$1700,10,0)</f>
        <v>27.351500000000001</v>
      </c>
      <c r="E21" s="66">
        <f t="shared" si="0"/>
        <v>4</v>
      </c>
      <c r="F21" s="65">
        <f>VLOOKUP($A21,'Return Data'!$B$7:$R$1700,11,0)</f>
        <v>2.8593000000000002</v>
      </c>
      <c r="G21" s="66">
        <f t="shared" si="1"/>
        <v>10</v>
      </c>
      <c r="H21" s="65">
        <f>VLOOKUP($A21,'Return Data'!$B$7:$R$1700,12,0)</f>
        <v>-7.3419999999999996</v>
      </c>
      <c r="I21" s="66">
        <f t="shared" si="2"/>
        <v>16</v>
      </c>
      <c r="J21" s="65">
        <f>VLOOKUP($A21,'Return Data'!$B$7:$R$1700,13,0)</f>
        <v>1.6355</v>
      </c>
      <c r="K21" s="66">
        <f t="shared" si="3"/>
        <v>15</v>
      </c>
      <c r="L21" s="65">
        <f>VLOOKUP($A21,'Return Data'!$B$7:$R$1700,17,0)</f>
        <v>-8.7414000000000005</v>
      </c>
      <c r="M21" s="66">
        <f t="shared" si="4"/>
        <v>10</v>
      </c>
      <c r="N21" s="65">
        <f>VLOOKUP($A21,'Return Data'!$B$7:$R$1700,14,0)</f>
        <v>-3.8654999999999999</v>
      </c>
      <c r="O21" s="66">
        <f t="shared" si="5"/>
        <v>10</v>
      </c>
      <c r="P21" s="65">
        <f>VLOOKUP($A21,'Return Data'!$B$7:$R$1700,15,0)</f>
        <v>3.9742000000000002</v>
      </c>
      <c r="Q21" s="66">
        <f t="shared" si="6"/>
        <v>11</v>
      </c>
      <c r="R21" s="65">
        <f>VLOOKUP($A21,'Return Data'!$B$7:$R$1700,16,0)</f>
        <v>15.154</v>
      </c>
      <c r="S21" s="67">
        <f t="shared" si="7"/>
        <v>3</v>
      </c>
    </row>
    <row r="22" spans="1:19" x14ac:dyDescent="0.3">
      <c r="A22" s="63" t="s">
        <v>44</v>
      </c>
      <c r="B22" s="64">
        <f>VLOOKUP($A22,'Return Data'!$B$7:$R$1700,3,0)</f>
        <v>44071</v>
      </c>
      <c r="C22" s="65">
        <f>VLOOKUP($A22,'Return Data'!$B$7:$R$1700,4,0)</f>
        <v>10.97</v>
      </c>
      <c r="D22" s="65">
        <f>VLOOKUP($A22,'Return Data'!$B$7:$R$1700,10,0)</f>
        <v>24.800899999999999</v>
      </c>
      <c r="E22" s="66">
        <f t="shared" si="0"/>
        <v>7</v>
      </c>
      <c r="F22" s="65">
        <f>VLOOKUP($A22,'Return Data'!$B$7:$R$1700,11,0)</f>
        <v>10.696300000000001</v>
      </c>
      <c r="G22" s="66">
        <f t="shared" si="1"/>
        <v>2</v>
      </c>
      <c r="H22" s="65">
        <f>VLOOKUP($A22,'Return Data'!$B$7:$R$1700,12,0)</f>
        <v>1.5741000000000001</v>
      </c>
      <c r="I22" s="66">
        <f t="shared" si="2"/>
        <v>2</v>
      </c>
      <c r="J22" s="65">
        <f>VLOOKUP($A22,'Return Data'!$B$7:$R$1700,13,0)</f>
        <v>12.397500000000001</v>
      </c>
      <c r="K22" s="66">
        <f t="shared" si="3"/>
        <v>2</v>
      </c>
      <c r="L22" s="65"/>
      <c r="M22" s="66"/>
      <c r="N22" s="65"/>
      <c r="O22" s="66"/>
      <c r="P22" s="65"/>
      <c r="Q22" s="66"/>
      <c r="R22" s="65">
        <f>VLOOKUP($A22,'Return Data'!$B$7:$R$1700,16,0)</f>
        <v>5.4923000000000002</v>
      </c>
      <c r="S22" s="67">
        <f t="shared" si="7"/>
        <v>12</v>
      </c>
    </row>
    <row r="23" spans="1:19" x14ac:dyDescent="0.3">
      <c r="A23" s="63" t="s">
        <v>45</v>
      </c>
      <c r="B23" s="64">
        <f>VLOOKUP($A23,'Return Data'!$B$7:$R$1700,3,0)</f>
        <v>44071</v>
      </c>
      <c r="C23" s="65">
        <f>VLOOKUP($A23,'Return Data'!$B$7:$R$1700,4,0)</f>
        <v>64.470399999999998</v>
      </c>
      <c r="D23" s="65">
        <f>VLOOKUP($A23,'Return Data'!$B$7:$R$1700,10,0)</f>
        <v>22.894400000000001</v>
      </c>
      <c r="E23" s="66">
        <f t="shared" si="0"/>
        <v>8</v>
      </c>
      <c r="F23" s="65">
        <f>VLOOKUP($A23,'Return Data'!$B$7:$R$1700,11,0)</f>
        <v>3.1766999999999999</v>
      </c>
      <c r="G23" s="66">
        <f t="shared" si="1"/>
        <v>8</v>
      </c>
      <c r="H23" s="65">
        <f>VLOOKUP($A23,'Return Data'!$B$7:$R$1700,12,0)</f>
        <v>0.878</v>
      </c>
      <c r="I23" s="66">
        <f t="shared" si="2"/>
        <v>3</v>
      </c>
      <c r="J23" s="65">
        <f>VLOOKUP($A23,'Return Data'!$B$7:$R$1700,13,0)</f>
        <v>12.152699999999999</v>
      </c>
      <c r="K23" s="66">
        <f t="shared" si="3"/>
        <v>3</v>
      </c>
      <c r="L23" s="65">
        <f>VLOOKUP($A23,'Return Data'!$B$7:$R$1700,17,0)</f>
        <v>0.42420000000000002</v>
      </c>
      <c r="M23" s="66">
        <f t="shared" si="4"/>
        <v>1</v>
      </c>
      <c r="N23" s="65">
        <f>VLOOKUP($A23,'Return Data'!$B$7:$R$1700,14,0)</f>
        <v>5.383</v>
      </c>
      <c r="O23" s="66">
        <f t="shared" si="5"/>
        <v>1</v>
      </c>
      <c r="P23" s="65">
        <f>VLOOKUP($A23,'Return Data'!$B$7:$R$1700,15,0)</f>
        <v>6.6814</v>
      </c>
      <c r="Q23" s="66">
        <f t="shared" si="6"/>
        <v>6</v>
      </c>
      <c r="R23" s="65">
        <f>VLOOKUP($A23,'Return Data'!$B$7:$R$1700,16,0)</f>
        <v>13.119300000000001</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24.591762500000002</v>
      </c>
      <c r="E25" s="74"/>
      <c r="F25" s="75">
        <f>AVERAGE(F8:F23)</f>
        <v>3.9906687500000002</v>
      </c>
      <c r="G25" s="74"/>
      <c r="H25" s="75">
        <f>AVERAGE(H8:H23)</f>
        <v>-2.4364499999999998</v>
      </c>
      <c r="I25" s="74"/>
      <c r="J25" s="75">
        <f>AVERAGE(J8:J23)</f>
        <v>6.0171625000000004</v>
      </c>
      <c r="K25" s="74"/>
      <c r="L25" s="75">
        <f>AVERAGE(L8:L23)</f>
        <v>-4.5017750000000003</v>
      </c>
      <c r="M25" s="74"/>
      <c r="N25" s="75">
        <f>AVERAGE(N8:N23)</f>
        <v>-0.20560833333333348</v>
      </c>
      <c r="O25" s="74"/>
      <c r="P25" s="75">
        <f>AVERAGE(P8:P23)</f>
        <v>6.4996</v>
      </c>
      <c r="Q25" s="74"/>
      <c r="R25" s="75">
        <f>AVERAGE(R8:R23)</f>
        <v>10.320950000000002</v>
      </c>
      <c r="S25" s="76"/>
    </row>
    <row r="26" spans="1:19" x14ac:dyDescent="0.3">
      <c r="A26" s="73" t="s">
        <v>28</v>
      </c>
      <c r="B26" s="74"/>
      <c r="C26" s="74"/>
      <c r="D26" s="75">
        <f>MIN(D8:D23)</f>
        <v>19.953600000000002</v>
      </c>
      <c r="E26" s="74"/>
      <c r="F26" s="75">
        <f>MIN(F8:F23)</f>
        <v>-2.7902999999999998</v>
      </c>
      <c r="G26" s="74"/>
      <c r="H26" s="75">
        <f>MIN(H8:H23)</f>
        <v>-7.3419999999999996</v>
      </c>
      <c r="I26" s="74"/>
      <c r="J26" s="75">
        <f>MIN(J8:J23)</f>
        <v>-2.4357000000000002</v>
      </c>
      <c r="K26" s="74"/>
      <c r="L26" s="75">
        <f>MIN(L8:L23)</f>
        <v>-10.726900000000001</v>
      </c>
      <c r="M26" s="74"/>
      <c r="N26" s="75">
        <f>MIN(N8:N23)</f>
        <v>-6.742</v>
      </c>
      <c r="O26" s="74"/>
      <c r="P26" s="75">
        <f>MIN(P8:P23)</f>
        <v>3.9742000000000002</v>
      </c>
      <c r="Q26" s="74"/>
      <c r="R26" s="75">
        <f>MIN(R8:R23)</f>
        <v>-1.1400999999999999</v>
      </c>
      <c r="S26" s="76"/>
    </row>
    <row r="27" spans="1:19" ht="15" thickBot="1" x14ac:dyDescent="0.35">
      <c r="A27" s="77" t="s">
        <v>29</v>
      </c>
      <c r="B27" s="78"/>
      <c r="C27" s="78"/>
      <c r="D27" s="79">
        <f>MAX(D8:D23)</f>
        <v>38.347499999999997</v>
      </c>
      <c r="E27" s="78"/>
      <c r="F27" s="79">
        <f>MAX(F8:F23)</f>
        <v>16.398700000000002</v>
      </c>
      <c r="G27" s="78"/>
      <c r="H27" s="79">
        <f>MAX(H8:H23)</f>
        <v>6.2251000000000003</v>
      </c>
      <c r="I27" s="78"/>
      <c r="J27" s="79">
        <f>MAX(J8:J23)</f>
        <v>12.6723</v>
      </c>
      <c r="K27" s="78"/>
      <c r="L27" s="79">
        <f>MAX(L8:L23)</f>
        <v>0.42420000000000002</v>
      </c>
      <c r="M27" s="78"/>
      <c r="N27" s="79">
        <f>MAX(N8:N23)</f>
        <v>5.383</v>
      </c>
      <c r="O27" s="78"/>
      <c r="P27" s="79">
        <f>MAX(P8:P23)</f>
        <v>9.6000999999999994</v>
      </c>
      <c r="Q27" s="78"/>
      <c r="R27" s="79">
        <f>MAX(R8:R23)</f>
        <v>18.486999999999998</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44071</v>
      </c>
      <c r="C8" s="65">
        <f>VLOOKUP($A8,'Return Data'!$B$7:$R$1700,4,0)</f>
        <v>36.689100000000003</v>
      </c>
      <c r="D8" s="65">
        <f>VLOOKUP($A8,'Return Data'!$B$7:$R$1700,9,0)</f>
        <v>-0.60940000000000005</v>
      </c>
      <c r="E8" s="66">
        <f t="shared" ref="E8:E34" si="0">RANK(D8,D$8:D$34,0)</f>
        <v>7</v>
      </c>
      <c r="F8" s="65">
        <f>VLOOKUP($A8,'Return Data'!$B$7:$R$1700,10,0)</f>
        <v>14.047000000000001</v>
      </c>
      <c r="G8" s="66">
        <f t="shared" ref="G8:G34" si="1">RANK(F8,F$8:F$34,0)</f>
        <v>3</v>
      </c>
      <c r="H8" s="65">
        <f>VLOOKUP($A8,'Return Data'!$B$7:$R$1700,11,0)</f>
        <v>12.053000000000001</v>
      </c>
      <c r="I8" s="66">
        <f t="shared" ref="I8:I34" si="2">RANK(H8,H$8:H$34,0)</f>
        <v>2</v>
      </c>
      <c r="J8" s="65">
        <f>VLOOKUP($A8,'Return Data'!$B$7:$R$1700,12,0)</f>
        <v>9.2782</v>
      </c>
      <c r="K8" s="66">
        <f t="shared" ref="K8:K34" si="3">RANK(J8,J$8:J$34,0)</f>
        <v>15</v>
      </c>
      <c r="L8" s="65">
        <f>VLOOKUP($A8,'Return Data'!$B$7:$R$1700,13,0)</f>
        <v>9.4921000000000006</v>
      </c>
      <c r="M8" s="66">
        <f t="shared" ref="M8:M34" si="4">RANK(L8,L$8:L$34,0)</f>
        <v>16</v>
      </c>
      <c r="N8" s="65">
        <f>VLOOKUP($A8,'Return Data'!$B$7:$R$1700,17,0)</f>
        <v>9.9781999999999993</v>
      </c>
      <c r="O8" s="66">
        <f t="shared" ref="O8:O25" si="5">RANK(N8,N$8:N$34,0)</f>
        <v>8</v>
      </c>
      <c r="P8" s="65">
        <f>VLOOKUP($A8,'Return Data'!$B$7:$R$1700,14,0)</f>
        <v>8.2708999999999993</v>
      </c>
      <c r="Q8" s="66">
        <f t="shared" ref="Q8:Q25" si="6">RANK(P8,P$8:P$34,0)</f>
        <v>8</v>
      </c>
      <c r="R8" s="65">
        <f>VLOOKUP($A8,'Return Data'!$B$7:$R$1700,16,0)</f>
        <v>9.5806000000000004</v>
      </c>
      <c r="S8" s="67">
        <f t="shared" ref="S8:S34" si="7">RANK(R8,R$8:R$34,0)</f>
        <v>2</v>
      </c>
    </row>
    <row r="9" spans="1:19" x14ac:dyDescent="0.3">
      <c r="A9" s="82" t="s">
        <v>1479</v>
      </c>
      <c r="B9" s="64">
        <f>VLOOKUP($A9,'Return Data'!$B$7:$R$1700,3,0)</f>
        <v>44071</v>
      </c>
      <c r="C9" s="65">
        <f>VLOOKUP($A9,'Return Data'!$B$7:$R$1700,4,0)</f>
        <v>24.5443</v>
      </c>
      <c r="D9" s="65">
        <f>VLOOKUP($A9,'Return Data'!$B$7:$R$1700,9,0)</f>
        <v>-0.17269999999999999</v>
      </c>
      <c r="E9" s="66">
        <f t="shared" si="0"/>
        <v>5</v>
      </c>
      <c r="F9" s="65">
        <f>VLOOKUP($A9,'Return Data'!$B$7:$R$1700,10,0)</f>
        <v>10.472200000000001</v>
      </c>
      <c r="G9" s="66">
        <f t="shared" si="1"/>
        <v>9</v>
      </c>
      <c r="H9" s="65">
        <f>VLOOKUP($A9,'Return Data'!$B$7:$R$1700,11,0)</f>
        <v>11.229900000000001</v>
      </c>
      <c r="I9" s="66">
        <f t="shared" si="2"/>
        <v>3</v>
      </c>
      <c r="J9" s="65">
        <f>VLOOKUP($A9,'Return Data'!$B$7:$R$1700,12,0)</f>
        <v>10.5374</v>
      </c>
      <c r="K9" s="66">
        <f t="shared" si="3"/>
        <v>2</v>
      </c>
      <c r="L9" s="65">
        <f>VLOOKUP($A9,'Return Data'!$B$7:$R$1700,13,0)</f>
        <v>10.514200000000001</v>
      </c>
      <c r="M9" s="66">
        <f t="shared" si="4"/>
        <v>3</v>
      </c>
      <c r="N9" s="65">
        <f>VLOOKUP($A9,'Return Data'!$B$7:$R$1700,17,0)</f>
        <v>10.5481</v>
      </c>
      <c r="O9" s="66">
        <f t="shared" si="5"/>
        <v>1</v>
      </c>
      <c r="P9" s="65">
        <f>VLOOKUP($A9,'Return Data'!$B$7:$R$1700,14,0)</f>
        <v>8.8028999999999993</v>
      </c>
      <c r="Q9" s="66">
        <f t="shared" si="6"/>
        <v>1</v>
      </c>
      <c r="R9" s="65">
        <f>VLOOKUP($A9,'Return Data'!$B$7:$R$1700,16,0)</f>
        <v>9.1809999999999992</v>
      </c>
      <c r="S9" s="67">
        <f t="shared" si="7"/>
        <v>4</v>
      </c>
    </row>
    <row r="10" spans="1:19" x14ac:dyDescent="0.3">
      <c r="A10" s="82" t="s">
        <v>1482</v>
      </c>
      <c r="B10" s="64">
        <f>VLOOKUP($A10,'Return Data'!$B$7:$R$1700,3,0)</f>
        <v>44071</v>
      </c>
      <c r="C10" s="65">
        <f>VLOOKUP($A10,'Return Data'!$B$7:$R$1700,4,0)</f>
        <v>23.310600000000001</v>
      </c>
      <c r="D10" s="65">
        <f>VLOOKUP($A10,'Return Data'!$B$7:$R$1700,9,0)</f>
        <v>1.8465</v>
      </c>
      <c r="E10" s="66">
        <f t="shared" si="0"/>
        <v>2</v>
      </c>
      <c r="F10" s="65">
        <f>VLOOKUP($A10,'Return Data'!$B$7:$R$1700,10,0)</f>
        <v>11.250500000000001</v>
      </c>
      <c r="G10" s="66">
        <f t="shared" si="1"/>
        <v>6</v>
      </c>
      <c r="H10" s="65">
        <f>VLOOKUP($A10,'Return Data'!$B$7:$R$1700,11,0)</f>
        <v>7.1567999999999996</v>
      </c>
      <c r="I10" s="66">
        <f t="shared" si="2"/>
        <v>23</v>
      </c>
      <c r="J10" s="65">
        <f>VLOOKUP($A10,'Return Data'!$B$7:$R$1700,12,0)</f>
        <v>7.9165000000000001</v>
      </c>
      <c r="K10" s="66">
        <f t="shared" si="3"/>
        <v>23</v>
      </c>
      <c r="L10" s="65">
        <f>VLOOKUP($A10,'Return Data'!$B$7:$R$1700,13,0)</f>
        <v>8.2728000000000002</v>
      </c>
      <c r="M10" s="66">
        <f t="shared" si="4"/>
        <v>21</v>
      </c>
      <c r="N10" s="65">
        <f>VLOOKUP($A10,'Return Data'!$B$7:$R$1700,17,0)</f>
        <v>9.0550999999999995</v>
      </c>
      <c r="O10" s="66">
        <f t="shared" si="5"/>
        <v>14</v>
      </c>
      <c r="P10" s="65">
        <f>VLOOKUP($A10,'Return Data'!$B$7:$R$1700,14,0)</f>
        <v>8.3401999999999994</v>
      </c>
      <c r="Q10" s="66">
        <f t="shared" si="6"/>
        <v>7</v>
      </c>
      <c r="R10" s="65">
        <f>VLOOKUP($A10,'Return Data'!$B$7:$R$1700,16,0)</f>
        <v>9.0688999999999993</v>
      </c>
      <c r="S10" s="67">
        <f t="shared" si="7"/>
        <v>5</v>
      </c>
    </row>
    <row r="11" spans="1:19" x14ac:dyDescent="0.3">
      <c r="A11" s="82" t="s">
        <v>1484</v>
      </c>
      <c r="B11" s="64">
        <f>VLOOKUP($A11,'Return Data'!$B$7:$R$1700,3,0)</f>
        <v>44071</v>
      </c>
      <c r="C11" s="65">
        <f>VLOOKUP($A11,'Return Data'!$B$7:$R$1700,4,0)</f>
        <v>24.807500000000001</v>
      </c>
      <c r="D11" s="65">
        <f>VLOOKUP($A11,'Return Data'!$B$7:$R$1700,9,0)</f>
        <v>-2.6897000000000002</v>
      </c>
      <c r="E11" s="66">
        <f t="shared" si="0"/>
        <v>15</v>
      </c>
      <c r="F11" s="65">
        <f>VLOOKUP($A11,'Return Data'!$B$7:$R$1700,10,0)</f>
        <v>9.0021000000000004</v>
      </c>
      <c r="G11" s="66">
        <f t="shared" si="1"/>
        <v>17</v>
      </c>
      <c r="H11" s="65">
        <f>VLOOKUP($A11,'Return Data'!$B$7:$R$1700,11,0)</f>
        <v>9.2840000000000007</v>
      </c>
      <c r="I11" s="66">
        <f t="shared" si="2"/>
        <v>22</v>
      </c>
      <c r="J11" s="65">
        <f>VLOOKUP($A11,'Return Data'!$B$7:$R$1700,12,0)</f>
        <v>9.8368000000000002</v>
      </c>
      <c r="K11" s="66">
        <f t="shared" si="3"/>
        <v>12</v>
      </c>
      <c r="L11" s="65">
        <f>VLOOKUP($A11,'Return Data'!$B$7:$R$1700,13,0)</f>
        <v>10.102600000000001</v>
      </c>
      <c r="M11" s="66">
        <f t="shared" si="4"/>
        <v>6</v>
      </c>
      <c r="N11" s="65">
        <f>VLOOKUP($A11,'Return Data'!$B$7:$R$1700,17,0)</f>
        <v>8.9542999999999999</v>
      </c>
      <c r="O11" s="66">
        <f t="shared" si="5"/>
        <v>15</v>
      </c>
      <c r="P11" s="65">
        <f>VLOOKUP($A11,'Return Data'!$B$7:$R$1700,14,0)</f>
        <v>7.9184999999999999</v>
      </c>
      <c r="Q11" s="66">
        <f t="shared" si="6"/>
        <v>13</v>
      </c>
      <c r="R11" s="65">
        <f>VLOOKUP($A11,'Return Data'!$B$7:$R$1700,16,0)</f>
        <v>8.6414000000000009</v>
      </c>
      <c r="S11" s="67">
        <f t="shared" si="7"/>
        <v>15</v>
      </c>
    </row>
    <row r="12" spans="1:19" x14ac:dyDescent="0.3">
      <c r="A12" s="82" t="s">
        <v>1485</v>
      </c>
      <c r="B12" s="64">
        <f>VLOOKUP($A12,'Return Data'!$B$7:$R$1700,3,0)</f>
        <v>44071</v>
      </c>
      <c r="C12" s="65">
        <f>VLOOKUP($A12,'Return Data'!$B$7:$R$1700,4,0)</f>
        <v>17.642499999999998</v>
      </c>
      <c r="D12" s="65">
        <f>VLOOKUP($A12,'Return Data'!$B$7:$R$1700,9,0)</f>
        <v>-2.9889000000000001</v>
      </c>
      <c r="E12" s="66">
        <f t="shared" si="0"/>
        <v>19</v>
      </c>
      <c r="F12" s="65">
        <f>VLOOKUP($A12,'Return Data'!$B$7:$R$1700,10,0)</f>
        <v>4.6734</v>
      </c>
      <c r="G12" s="66">
        <f t="shared" si="1"/>
        <v>26</v>
      </c>
      <c r="H12" s="65">
        <f>VLOOKUP($A12,'Return Data'!$B$7:$R$1700,11,0)</f>
        <v>-12.9991</v>
      </c>
      <c r="I12" s="66">
        <f t="shared" si="2"/>
        <v>27</v>
      </c>
      <c r="J12" s="65">
        <f>VLOOKUP($A12,'Return Data'!$B$7:$R$1700,12,0)</f>
        <v>-3.4746000000000001</v>
      </c>
      <c r="K12" s="66">
        <f t="shared" si="3"/>
        <v>26</v>
      </c>
      <c r="L12" s="65">
        <f>VLOOKUP($A12,'Return Data'!$B$7:$R$1700,13,0)</f>
        <v>-0.19750000000000001</v>
      </c>
      <c r="M12" s="66">
        <f t="shared" si="4"/>
        <v>26</v>
      </c>
      <c r="N12" s="65">
        <f>VLOOKUP($A12,'Return Data'!$B$7:$R$1700,17,0)</f>
        <v>-6.9943999999999997</v>
      </c>
      <c r="O12" s="66">
        <f t="shared" si="5"/>
        <v>26</v>
      </c>
      <c r="P12" s="65">
        <f>VLOOKUP($A12,'Return Data'!$B$7:$R$1700,14,0)</f>
        <v>-2.9622000000000002</v>
      </c>
      <c r="Q12" s="66">
        <f t="shared" si="6"/>
        <v>25</v>
      </c>
      <c r="R12" s="65">
        <f>VLOOKUP($A12,'Return Data'!$B$7:$R$1700,16,0)</f>
        <v>4.5583999999999998</v>
      </c>
      <c r="S12" s="67">
        <f t="shared" si="7"/>
        <v>27</v>
      </c>
    </row>
    <row r="13" spans="1:19" x14ac:dyDescent="0.3">
      <c r="A13" s="82" t="s">
        <v>1487</v>
      </c>
      <c r="B13" s="64">
        <f>VLOOKUP($A13,'Return Data'!$B$7:$R$1700,3,0)</f>
        <v>44071</v>
      </c>
      <c r="C13" s="65">
        <f>VLOOKUP($A13,'Return Data'!$B$7:$R$1700,4,0)</f>
        <v>20.902699999999999</v>
      </c>
      <c r="D13" s="65">
        <f>VLOOKUP($A13,'Return Data'!$B$7:$R$1700,9,0)</f>
        <v>-1.9008</v>
      </c>
      <c r="E13" s="66">
        <f t="shared" si="0"/>
        <v>11</v>
      </c>
      <c r="F13" s="65">
        <f>VLOOKUP($A13,'Return Data'!$B$7:$R$1700,10,0)</f>
        <v>9.0366</v>
      </c>
      <c r="G13" s="66">
        <f t="shared" si="1"/>
        <v>16</v>
      </c>
      <c r="H13" s="65">
        <f>VLOOKUP($A13,'Return Data'!$B$7:$R$1700,11,0)</f>
        <v>10.103</v>
      </c>
      <c r="I13" s="66">
        <f t="shared" si="2"/>
        <v>13</v>
      </c>
      <c r="J13" s="65">
        <f>VLOOKUP($A13,'Return Data'!$B$7:$R$1700,12,0)</f>
        <v>9.2551000000000005</v>
      </c>
      <c r="K13" s="66">
        <f t="shared" si="3"/>
        <v>18</v>
      </c>
      <c r="L13" s="65">
        <f>VLOOKUP($A13,'Return Data'!$B$7:$R$1700,13,0)</f>
        <v>9.1582000000000008</v>
      </c>
      <c r="M13" s="66">
        <f t="shared" si="4"/>
        <v>17</v>
      </c>
      <c r="N13" s="65">
        <f>VLOOKUP($A13,'Return Data'!$B$7:$R$1700,17,0)</f>
        <v>9.3782999999999994</v>
      </c>
      <c r="O13" s="66">
        <f t="shared" si="5"/>
        <v>13</v>
      </c>
      <c r="P13" s="65">
        <f>VLOOKUP($A13,'Return Data'!$B$7:$R$1700,14,0)</f>
        <v>7.8868999999999998</v>
      </c>
      <c r="Q13" s="66">
        <f t="shared" si="6"/>
        <v>14</v>
      </c>
      <c r="R13" s="65">
        <f>VLOOKUP($A13,'Return Data'!$B$7:$R$1700,16,0)</f>
        <v>8.1226000000000003</v>
      </c>
      <c r="S13" s="67">
        <f t="shared" si="7"/>
        <v>18</v>
      </c>
    </row>
    <row r="14" spans="1:19" x14ac:dyDescent="0.3">
      <c r="A14" s="82" t="s">
        <v>1489</v>
      </c>
      <c r="B14" s="64">
        <f>VLOOKUP($A14,'Return Data'!$B$7:$R$1700,3,0)</f>
        <v>44071</v>
      </c>
      <c r="C14" s="65">
        <f>VLOOKUP($A14,'Return Data'!$B$7:$R$1700,4,0)</f>
        <v>37.623699999999999</v>
      </c>
      <c r="D14" s="65">
        <f>VLOOKUP($A14,'Return Data'!$B$7:$R$1700,9,0)</f>
        <v>-1.9558</v>
      </c>
      <c r="E14" s="66">
        <f t="shared" si="0"/>
        <v>12</v>
      </c>
      <c r="F14" s="65">
        <f>VLOOKUP($A14,'Return Data'!$B$7:$R$1700,10,0)</f>
        <v>7.1559999999999997</v>
      </c>
      <c r="G14" s="66">
        <f t="shared" si="1"/>
        <v>20</v>
      </c>
      <c r="H14" s="65">
        <f>VLOOKUP($A14,'Return Data'!$B$7:$R$1700,11,0)</f>
        <v>9.5618999999999996</v>
      </c>
      <c r="I14" s="66">
        <f t="shared" si="2"/>
        <v>17</v>
      </c>
      <c r="J14" s="65">
        <f>VLOOKUP($A14,'Return Data'!$B$7:$R$1700,12,0)</f>
        <v>9.2597000000000005</v>
      </c>
      <c r="K14" s="66">
        <f t="shared" si="3"/>
        <v>17</v>
      </c>
      <c r="L14" s="65">
        <f>VLOOKUP($A14,'Return Data'!$B$7:$R$1700,13,0)</f>
        <v>9.5434999999999999</v>
      </c>
      <c r="M14" s="66">
        <f t="shared" si="4"/>
        <v>14</v>
      </c>
      <c r="N14" s="65">
        <f>VLOOKUP($A14,'Return Data'!$B$7:$R$1700,17,0)</f>
        <v>9.9480000000000004</v>
      </c>
      <c r="O14" s="66">
        <f t="shared" si="5"/>
        <v>9</v>
      </c>
      <c r="P14" s="65">
        <f>VLOOKUP($A14,'Return Data'!$B$7:$R$1700,14,0)</f>
        <v>8.1015999999999995</v>
      </c>
      <c r="Q14" s="66">
        <f t="shared" si="6"/>
        <v>11</v>
      </c>
      <c r="R14" s="65">
        <f>VLOOKUP($A14,'Return Data'!$B$7:$R$1700,16,0)</f>
        <v>8.9118999999999993</v>
      </c>
      <c r="S14" s="67">
        <f t="shared" si="7"/>
        <v>10</v>
      </c>
    </row>
    <row r="15" spans="1:19" x14ac:dyDescent="0.3">
      <c r="A15" s="82" t="s">
        <v>1499</v>
      </c>
      <c r="B15" s="64">
        <f>VLOOKUP($A15,'Return Data'!$B$7:$R$1700,3,0)</f>
        <v>44071</v>
      </c>
      <c r="C15" s="65">
        <f>VLOOKUP($A15,'Return Data'!$B$7:$R$1700,4,0)</f>
        <v>3975.0846000000001</v>
      </c>
      <c r="D15" s="65">
        <f>VLOOKUP($A15,'Return Data'!$B$7:$R$1700,9,0)</f>
        <v>-5.7291999999999996</v>
      </c>
      <c r="E15" s="66">
        <f t="shared" si="0"/>
        <v>25</v>
      </c>
      <c r="F15" s="65">
        <f>VLOOKUP($A15,'Return Data'!$B$7:$R$1700,10,0)</f>
        <v>1.6677</v>
      </c>
      <c r="G15" s="66">
        <f t="shared" si="1"/>
        <v>27</v>
      </c>
      <c r="H15" s="65">
        <f>VLOOKUP($A15,'Return Data'!$B$7:$R$1700,11,0)</f>
        <v>-10.6244</v>
      </c>
      <c r="I15" s="66">
        <f t="shared" si="2"/>
        <v>26</v>
      </c>
      <c r="J15" s="65">
        <f>VLOOKUP($A15,'Return Data'!$B$7:$R$1700,12,0)</f>
        <v>-10.757300000000001</v>
      </c>
      <c r="K15" s="66">
        <f t="shared" si="3"/>
        <v>27</v>
      </c>
      <c r="L15" s="65">
        <f>VLOOKUP($A15,'Return Data'!$B$7:$R$1700,13,0)</f>
        <v>-7.0975999999999999</v>
      </c>
      <c r="M15" s="66">
        <f t="shared" si="4"/>
        <v>27</v>
      </c>
      <c r="N15" s="65">
        <f>VLOOKUP($A15,'Return Data'!$B$7:$R$1700,17,0)</f>
        <v>0.46360000000000001</v>
      </c>
      <c r="O15" s="66">
        <f t="shared" si="5"/>
        <v>25</v>
      </c>
      <c r="P15" s="65">
        <f>VLOOKUP($A15,'Return Data'!$B$7:$R$1700,14,0)</f>
        <v>2.7427000000000001</v>
      </c>
      <c r="Q15" s="66">
        <f t="shared" si="6"/>
        <v>24</v>
      </c>
      <c r="R15" s="65">
        <f>VLOOKUP($A15,'Return Data'!$B$7:$R$1700,16,0)</f>
        <v>7.3819999999999997</v>
      </c>
      <c r="S15" s="67">
        <f t="shared" si="7"/>
        <v>23</v>
      </c>
    </row>
    <row r="16" spans="1:19" x14ac:dyDescent="0.3">
      <c r="A16" s="82" t="s">
        <v>1501</v>
      </c>
      <c r="B16" s="64">
        <f>VLOOKUP($A16,'Return Data'!$B$7:$R$1700,3,0)</f>
        <v>44071</v>
      </c>
      <c r="C16" s="65">
        <f>VLOOKUP($A16,'Return Data'!$B$7:$R$1700,4,0)</f>
        <v>24.017199999999999</v>
      </c>
      <c r="D16" s="65">
        <f>VLOOKUP($A16,'Return Data'!$B$7:$R$1700,9,0)</f>
        <v>-1.4053</v>
      </c>
      <c r="E16" s="66">
        <f t="shared" si="0"/>
        <v>9</v>
      </c>
      <c r="F16" s="65">
        <f>VLOOKUP($A16,'Return Data'!$B$7:$R$1700,10,0)</f>
        <v>11.0482</v>
      </c>
      <c r="G16" s="66">
        <f t="shared" si="1"/>
        <v>7</v>
      </c>
      <c r="H16" s="65">
        <f>VLOOKUP($A16,'Return Data'!$B$7:$R$1700,11,0)</f>
        <v>10.663</v>
      </c>
      <c r="I16" s="66">
        <f t="shared" si="2"/>
        <v>9</v>
      </c>
      <c r="J16" s="65">
        <f>VLOOKUP($A16,'Return Data'!$B$7:$R$1700,12,0)</f>
        <v>10.423400000000001</v>
      </c>
      <c r="K16" s="66">
        <f t="shared" si="3"/>
        <v>3</v>
      </c>
      <c r="L16" s="65">
        <f>VLOOKUP($A16,'Return Data'!$B$7:$R$1700,13,0)</f>
        <v>10.5085</v>
      </c>
      <c r="M16" s="66">
        <f t="shared" si="4"/>
        <v>4</v>
      </c>
      <c r="N16" s="65">
        <f>VLOOKUP($A16,'Return Data'!$B$7:$R$1700,17,0)</f>
        <v>10.1699</v>
      </c>
      <c r="O16" s="66">
        <f t="shared" si="5"/>
        <v>5</v>
      </c>
      <c r="P16" s="65">
        <f>VLOOKUP($A16,'Return Data'!$B$7:$R$1700,14,0)</f>
        <v>8.6719000000000008</v>
      </c>
      <c r="Q16" s="66">
        <f t="shared" si="6"/>
        <v>2</v>
      </c>
      <c r="R16" s="65">
        <f>VLOOKUP($A16,'Return Data'!$B$7:$R$1700,16,0)</f>
        <v>8.9586000000000006</v>
      </c>
      <c r="S16" s="67">
        <f t="shared" si="7"/>
        <v>7</v>
      </c>
    </row>
    <row r="17" spans="1:19" x14ac:dyDescent="0.3">
      <c r="A17" s="82" t="s">
        <v>1503</v>
      </c>
      <c r="B17" s="64">
        <f>VLOOKUP($A17,'Return Data'!$B$7:$R$1700,3,0)</f>
        <v>44071</v>
      </c>
      <c r="C17" s="65">
        <f>VLOOKUP($A17,'Return Data'!$B$7:$R$1700,4,0)</f>
        <v>32.470700000000001</v>
      </c>
      <c r="D17" s="65">
        <f>VLOOKUP($A17,'Return Data'!$B$7:$R$1700,9,0)</f>
        <v>-2.5184000000000002</v>
      </c>
      <c r="E17" s="66">
        <f t="shared" si="0"/>
        <v>13</v>
      </c>
      <c r="F17" s="65">
        <f>VLOOKUP($A17,'Return Data'!$B$7:$R$1700,10,0)</f>
        <v>39.768799999999999</v>
      </c>
      <c r="G17" s="66">
        <f t="shared" si="1"/>
        <v>1</v>
      </c>
      <c r="H17" s="65">
        <f>VLOOKUP($A17,'Return Data'!$B$7:$R$1700,11,0)</f>
        <v>4.4166999999999996</v>
      </c>
      <c r="I17" s="66">
        <f t="shared" si="2"/>
        <v>25</v>
      </c>
      <c r="J17" s="65">
        <f>VLOOKUP($A17,'Return Data'!$B$7:$R$1700,12,0)</f>
        <v>5.1288</v>
      </c>
      <c r="K17" s="66">
        <f t="shared" si="3"/>
        <v>25</v>
      </c>
      <c r="L17" s="65">
        <f>VLOOKUP($A17,'Return Data'!$B$7:$R$1700,13,0)</f>
        <v>6.2747999999999999</v>
      </c>
      <c r="M17" s="66">
        <f t="shared" si="4"/>
        <v>23</v>
      </c>
      <c r="N17" s="65">
        <f>VLOOKUP($A17,'Return Data'!$B$7:$R$1700,17,0)</f>
        <v>3.3693</v>
      </c>
      <c r="O17" s="66">
        <f t="shared" si="5"/>
        <v>21</v>
      </c>
      <c r="P17" s="65">
        <f>VLOOKUP($A17,'Return Data'!$B$7:$R$1700,14,0)</f>
        <v>3.9621</v>
      </c>
      <c r="Q17" s="66">
        <f t="shared" si="6"/>
        <v>20</v>
      </c>
      <c r="R17" s="65">
        <f>VLOOKUP($A17,'Return Data'!$B$7:$R$1700,16,0)</f>
        <v>7.0640000000000001</v>
      </c>
      <c r="S17" s="67">
        <f t="shared" si="7"/>
        <v>25</v>
      </c>
    </row>
    <row r="18" spans="1:19" x14ac:dyDescent="0.3">
      <c r="A18" s="82" t="s">
        <v>1505</v>
      </c>
      <c r="B18" s="64">
        <f>VLOOKUP($A18,'Return Data'!$B$7:$R$1700,3,0)</f>
        <v>44071</v>
      </c>
      <c r="C18" s="65">
        <f>VLOOKUP($A18,'Return Data'!$B$7:$R$1700,4,0)</f>
        <v>46.664499999999997</v>
      </c>
      <c r="D18" s="65">
        <f>VLOOKUP($A18,'Return Data'!$B$7:$R$1700,9,0)</f>
        <v>-2.5754999999999999</v>
      </c>
      <c r="E18" s="66">
        <f t="shared" si="0"/>
        <v>14</v>
      </c>
      <c r="F18" s="65">
        <f>VLOOKUP($A18,'Return Data'!$B$7:$R$1700,10,0)</f>
        <v>10.6858</v>
      </c>
      <c r="G18" s="66">
        <f t="shared" si="1"/>
        <v>8</v>
      </c>
      <c r="H18" s="65">
        <f>VLOOKUP($A18,'Return Data'!$B$7:$R$1700,11,0)</f>
        <v>10.9071</v>
      </c>
      <c r="I18" s="66">
        <f t="shared" si="2"/>
        <v>6</v>
      </c>
      <c r="J18" s="65">
        <f>VLOOKUP($A18,'Return Data'!$B$7:$R$1700,12,0)</f>
        <v>10.700799999999999</v>
      </c>
      <c r="K18" s="66">
        <f t="shared" si="3"/>
        <v>1</v>
      </c>
      <c r="L18" s="65">
        <f>VLOOKUP($A18,'Return Data'!$B$7:$R$1700,13,0)</f>
        <v>10.730600000000001</v>
      </c>
      <c r="M18" s="66">
        <f t="shared" si="4"/>
        <v>1</v>
      </c>
      <c r="N18" s="65">
        <f>VLOOKUP($A18,'Return Data'!$B$7:$R$1700,17,0)</f>
        <v>10.507</v>
      </c>
      <c r="O18" s="66">
        <f t="shared" si="5"/>
        <v>2</v>
      </c>
      <c r="P18" s="65">
        <f>VLOOKUP($A18,'Return Data'!$B$7:$R$1700,14,0)</f>
        <v>8.5813000000000006</v>
      </c>
      <c r="Q18" s="66">
        <f t="shared" si="6"/>
        <v>5</v>
      </c>
      <c r="R18" s="65">
        <f>VLOOKUP($A18,'Return Data'!$B$7:$R$1700,16,0)</f>
        <v>9.4061000000000003</v>
      </c>
      <c r="S18" s="67">
        <f t="shared" si="7"/>
        <v>3</v>
      </c>
    </row>
    <row r="19" spans="1:19" x14ac:dyDescent="0.3">
      <c r="A19" s="82" t="s">
        <v>1507</v>
      </c>
      <c r="B19" s="64">
        <f>VLOOKUP($A19,'Return Data'!$B$7:$R$1700,3,0)</f>
        <v>44071</v>
      </c>
      <c r="C19" s="65">
        <f>VLOOKUP($A19,'Return Data'!$B$7:$R$1700,4,0)</f>
        <v>20.714300000000001</v>
      </c>
      <c r="D19" s="65">
        <f>VLOOKUP($A19,'Return Data'!$B$7:$R$1700,9,0)</f>
        <v>4.6966999999999999</v>
      </c>
      <c r="E19" s="66">
        <f t="shared" si="0"/>
        <v>1</v>
      </c>
      <c r="F19" s="65">
        <f>VLOOKUP($A19,'Return Data'!$B$7:$R$1700,10,0)</f>
        <v>13.108000000000001</v>
      </c>
      <c r="G19" s="66">
        <f t="shared" si="1"/>
        <v>4</v>
      </c>
      <c r="H19" s="65">
        <f>VLOOKUP($A19,'Return Data'!$B$7:$R$1700,11,0)</f>
        <v>9.9464000000000006</v>
      </c>
      <c r="I19" s="66">
        <f t="shared" si="2"/>
        <v>14</v>
      </c>
      <c r="J19" s="65">
        <f>VLOOKUP($A19,'Return Data'!$B$7:$R$1700,12,0)</f>
        <v>10.3546</v>
      </c>
      <c r="K19" s="66">
        <f t="shared" si="3"/>
        <v>5</v>
      </c>
      <c r="L19" s="65">
        <f>VLOOKUP($A19,'Return Data'!$B$7:$R$1700,13,0)</f>
        <v>6.9393000000000002</v>
      </c>
      <c r="M19" s="66">
        <f t="shared" si="4"/>
        <v>22</v>
      </c>
      <c r="N19" s="65">
        <f>VLOOKUP($A19,'Return Data'!$B$7:$R$1700,17,0)</f>
        <v>5.5898000000000003</v>
      </c>
      <c r="O19" s="66">
        <f t="shared" si="5"/>
        <v>18</v>
      </c>
      <c r="P19" s="65">
        <f>VLOOKUP($A19,'Return Data'!$B$7:$R$1700,14,0)</f>
        <v>5.9089</v>
      </c>
      <c r="Q19" s="66">
        <f t="shared" si="6"/>
        <v>17</v>
      </c>
      <c r="R19" s="65">
        <f>VLOOKUP($A19,'Return Data'!$B$7:$R$1700,16,0)</f>
        <v>7.6844999999999999</v>
      </c>
      <c r="S19" s="67">
        <f t="shared" si="7"/>
        <v>20</v>
      </c>
    </row>
    <row r="20" spans="1:19" x14ac:dyDescent="0.3">
      <c r="A20" s="82" t="s">
        <v>1508</v>
      </c>
      <c r="B20" s="64">
        <f>VLOOKUP($A20,'Return Data'!$B$7:$R$1700,3,0)</f>
        <v>44071</v>
      </c>
      <c r="C20" s="65">
        <f>VLOOKUP($A20,'Return Data'!$B$7:$R$1700,4,0)</f>
        <v>45.474699999999999</v>
      </c>
      <c r="D20" s="65">
        <f>VLOOKUP($A20,'Return Data'!$B$7:$R$1700,9,0)</f>
        <v>0.1502</v>
      </c>
      <c r="E20" s="66">
        <f t="shared" si="0"/>
        <v>4</v>
      </c>
      <c r="F20" s="65">
        <f>VLOOKUP($A20,'Return Data'!$B$7:$R$1700,10,0)</f>
        <v>9.5546000000000006</v>
      </c>
      <c r="G20" s="66">
        <f t="shared" si="1"/>
        <v>11</v>
      </c>
      <c r="H20" s="65">
        <f>VLOOKUP($A20,'Return Data'!$B$7:$R$1700,11,0)</f>
        <v>11.028700000000001</v>
      </c>
      <c r="I20" s="66">
        <f t="shared" si="2"/>
        <v>4</v>
      </c>
      <c r="J20" s="65">
        <f>VLOOKUP($A20,'Return Data'!$B$7:$R$1700,12,0)</f>
        <v>10.011699999999999</v>
      </c>
      <c r="K20" s="66">
        <f t="shared" si="3"/>
        <v>9</v>
      </c>
      <c r="L20" s="65">
        <f>VLOOKUP($A20,'Return Data'!$B$7:$R$1700,13,0)</f>
        <v>10.0936</v>
      </c>
      <c r="M20" s="66">
        <f t="shared" si="4"/>
        <v>7</v>
      </c>
      <c r="N20" s="65">
        <f>VLOOKUP($A20,'Return Data'!$B$7:$R$1700,17,0)</f>
        <v>10.4474</v>
      </c>
      <c r="O20" s="66">
        <f t="shared" si="5"/>
        <v>3</v>
      </c>
      <c r="P20" s="65">
        <f>VLOOKUP($A20,'Return Data'!$B$7:$R$1700,14,0)</f>
        <v>8.6000999999999994</v>
      </c>
      <c r="Q20" s="66">
        <f t="shared" si="6"/>
        <v>4</v>
      </c>
      <c r="R20" s="65">
        <f>VLOOKUP($A20,'Return Data'!$B$7:$R$1700,16,0)</f>
        <v>8.9571000000000005</v>
      </c>
      <c r="S20" s="67">
        <f t="shared" si="7"/>
        <v>8</v>
      </c>
    </row>
    <row r="21" spans="1:19" x14ac:dyDescent="0.3">
      <c r="A21" s="82" t="s">
        <v>1511</v>
      </c>
      <c r="B21" s="64">
        <f>VLOOKUP($A21,'Return Data'!$B$7:$R$1700,3,0)</f>
        <v>44071</v>
      </c>
      <c r="C21" s="65">
        <f>VLOOKUP($A21,'Return Data'!$B$7:$R$1700,4,0)</f>
        <v>1790.6165000000001</v>
      </c>
      <c r="D21" s="65">
        <f>VLOOKUP($A21,'Return Data'!$B$7:$R$1700,9,0)</f>
        <v>-2.9849000000000001</v>
      </c>
      <c r="E21" s="66">
        <f t="shared" si="0"/>
        <v>18</v>
      </c>
      <c r="F21" s="65">
        <f>VLOOKUP($A21,'Return Data'!$B$7:$R$1700,10,0)</f>
        <v>5.1242999999999999</v>
      </c>
      <c r="G21" s="66">
        <f t="shared" si="1"/>
        <v>25</v>
      </c>
      <c r="H21" s="65">
        <f>VLOOKUP($A21,'Return Data'!$B$7:$R$1700,11,0)</f>
        <v>6.5227000000000004</v>
      </c>
      <c r="I21" s="66">
        <f t="shared" si="2"/>
        <v>24</v>
      </c>
      <c r="J21" s="65">
        <f>VLOOKUP($A21,'Return Data'!$B$7:$R$1700,12,0)</f>
        <v>6.8856999999999999</v>
      </c>
      <c r="K21" s="66">
        <f t="shared" si="3"/>
        <v>24</v>
      </c>
      <c r="L21" s="65">
        <f>VLOOKUP($A21,'Return Data'!$B$7:$R$1700,13,0)</f>
        <v>5.0129000000000001</v>
      </c>
      <c r="M21" s="66">
        <f t="shared" si="4"/>
        <v>24</v>
      </c>
      <c r="N21" s="65">
        <f>VLOOKUP($A21,'Return Data'!$B$7:$R$1700,17,0)</f>
        <v>7.0187999999999997</v>
      </c>
      <c r="O21" s="66">
        <f t="shared" si="5"/>
        <v>16</v>
      </c>
      <c r="P21" s="65">
        <f>VLOOKUP($A21,'Return Data'!$B$7:$R$1700,14,0)</f>
        <v>6.9497</v>
      </c>
      <c r="Q21" s="66">
        <f t="shared" si="6"/>
        <v>15</v>
      </c>
      <c r="R21" s="65">
        <f>VLOOKUP($A21,'Return Data'!$B$7:$R$1700,16,0)</f>
        <v>8.7001000000000008</v>
      </c>
      <c r="S21" s="67">
        <f t="shared" si="7"/>
        <v>14</v>
      </c>
    </row>
    <row r="22" spans="1:19" x14ac:dyDescent="0.3">
      <c r="A22" s="82" t="s">
        <v>1513</v>
      </c>
      <c r="B22" s="64">
        <f>VLOOKUP($A22,'Return Data'!$B$7:$R$1700,3,0)</f>
        <v>44071</v>
      </c>
      <c r="C22" s="65">
        <f>VLOOKUP($A22,'Return Data'!$B$7:$R$1700,4,0)</f>
        <v>2936.35</v>
      </c>
      <c r="D22" s="65">
        <f>VLOOKUP($A22,'Return Data'!$B$7:$R$1700,9,0)</f>
        <v>-7.2915000000000001</v>
      </c>
      <c r="E22" s="66">
        <f t="shared" si="0"/>
        <v>27</v>
      </c>
      <c r="F22" s="65">
        <f>VLOOKUP($A22,'Return Data'!$B$7:$R$1700,10,0)</f>
        <v>8.1433999999999997</v>
      </c>
      <c r="G22" s="66">
        <f t="shared" si="1"/>
        <v>19</v>
      </c>
      <c r="H22" s="65">
        <f>VLOOKUP($A22,'Return Data'!$B$7:$R$1700,11,0)</f>
        <v>9.8765000000000001</v>
      </c>
      <c r="I22" s="66">
        <f t="shared" si="2"/>
        <v>15</v>
      </c>
      <c r="J22" s="65">
        <f>VLOOKUP($A22,'Return Data'!$B$7:$R$1700,12,0)</f>
        <v>9.6638000000000002</v>
      </c>
      <c r="K22" s="66">
        <f t="shared" si="3"/>
        <v>14</v>
      </c>
      <c r="L22" s="65">
        <f>VLOOKUP($A22,'Return Data'!$B$7:$R$1700,13,0)</f>
        <v>9.7660999999999998</v>
      </c>
      <c r="M22" s="66">
        <f t="shared" si="4"/>
        <v>10</v>
      </c>
      <c r="N22" s="65">
        <f>VLOOKUP($A22,'Return Data'!$B$7:$R$1700,17,0)</f>
        <v>10.016400000000001</v>
      </c>
      <c r="O22" s="66">
        <f t="shared" si="5"/>
        <v>6</v>
      </c>
      <c r="P22" s="65">
        <f>VLOOKUP($A22,'Return Data'!$B$7:$R$1700,14,0)</f>
        <v>8.2364999999999995</v>
      </c>
      <c r="Q22" s="66">
        <f t="shared" si="6"/>
        <v>9</v>
      </c>
      <c r="R22" s="65">
        <f>VLOOKUP($A22,'Return Data'!$B$7:$R$1700,16,0)</f>
        <v>8.5868000000000002</v>
      </c>
      <c r="S22" s="67">
        <f t="shared" si="7"/>
        <v>16</v>
      </c>
    </row>
    <row r="23" spans="1:19" x14ac:dyDescent="0.3">
      <c r="A23" s="82" t="s">
        <v>1515</v>
      </c>
      <c r="B23" s="64">
        <f>VLOOKUP($A23,'Return Data'!$B$7:$R$1700,3,0)</f>
        <v>44071</v>
      </c>
      <c r="C23" s="65">
        <f>VLOOKUP($A23,'Return Data'!$B$7:$R$1700,4,0)</f>
        <v>26.781600000000001</v>
      </c>
      <c r="D23" s="65">
        <f>VLOOKUP($A23,'Return Data'!$B$7:$R$1700,9,0)</f>
        <v>-5.4829999999999997</v>
      </c>
      <c r="E23" s="66">
        <f t="shared" si="0"/>
        <v>24</v>
      </c>
      <c r="F23" s="65">
        <f>VLOOKUP($A23,'Return Data'!$B$7:$R$1700,10,0)</f>
        <v>12.794499999999999</v>
      </c>
      <c r="G23" s="66">
        <f t="shared" si="1"/>
        <v>5</v>
      </c>
      <c r="H23" s="65">
        <f>VLOOKUP($A23,'Return Data'!$B$7:$R$1700,11,0)</f>
        <v>12.444900000000001</v>
      </c>
      <c r="I23" s="66">
        <f t="shared" si="2"/>
        <v>1</v>
      </c>
      <c r="J23" s="65">
        <f>VLOOKUP($A23,'Return Data'!$B$7:$R$1700,12,0)</f>
        <v>10.363300000000001</v>
      </c>
      <c r="K23" s="66">
        <f t="shared" si="3"/>
        <v>4</v>
      </c>
      <c r="L23" s="65">
        <f>VLOOKUP($A23,'Return Data'!$B$7:$R$1700,13,0)</f>
        <v>3.8573</v>
      </c>
      <c r="M23" s="66">
        <f t="shared" si="4"/>
        <v>25</v>
      </c>
      <c r="N23" s="65">
        <f>VLOOKUP($A23,'Return Data'!$B$7:$R$1700,17,0)</f>
        <v>2.8485</v>
      </c>
      <c r="O23" s="66">
        <f t="shared" si="5"/>
        <v>23</v>
      </c>
      <c r="P23" s="65">
        <f>VLOOKUP($A23,'Return Data'!$B$7:$R$1700,14,0)</f>
        <v>3.5583999999999998</v>
      </c>
      <c r="Q23" s="66">
        <f t="shared" si="6"/>
        <v>23</v>
      </c>
      <c r="R23" s="65">
        <f>VLOOKUP($A23,'Return Data'!$B$7:$R$1700,16,0)</f>
        <v>6.5583999999999998</v>
      </c>
      <c r="S23" s="67">
        <f t="shared" si="7"/>
        <v>26</v>
      </c>
    </row>
    <row r="24" spans="1:19" x14ac:dyDescent="0.3">
      <c r="A24" s="82" t="s">
        <v>1517</v>
      </c>
      <c r="B24" s="64">
        <f>VLOOKUP($A24,'Return Data'!$B$7:$R$1700,3,0)</f>
        <v>44071</v>
      </c>
      <c r="C24" s="65">
        <f>VLOOKUP($A24,'Return Data'!$B$7:$R$1700,4,0)</f>
        <v>42.0124</v>
      </c>
      <c r="D24" s="65">
        <f>VLOOKUP($A24,'Return Data'!$B$7:$R$1700,9,0)</f>
        <v>-3.6627000000000001</v>
      </c>
      <c r="E24" s="66">
        <f t="shared" si="0"/>
        <v>21</v>
      </c>
      <c r="F24" s="65">
        <f>VLOOKUP($A24,'Return Data'!$B$7:$R$1700,10,0)</f>
        <v>9.3804999999999996</v>
      </c>
      <c r="G24" s="66">
        <f t="shared" si="1"/>
        <v>14</v>
      </c>
      <c r="H24" s="65">
        <f>VLOOKUP($A24,'Return Data'!$B$7:$R$1700,11,0)</f>
        <v>10.272</v>
      </c>
      <c r="I24" s="66">
        <f t="shared" si="2"/>
        <v>12</v>
      </c>
      <c r="J24" s="65">
        <f>VLOOKUP($A24,'Return Data'!$B$7:$R$1700,12,0)</f>
        <v>9.9260999999999999</v>
      </c>
      <c r="K24" s="66">
        <f t="shared" si="3"/>
        <v>11</v>
      </c>
      <c r="L24" s="65">
        <f>VLOOKUP($A24,'Return Data'!$B$7:$R$1700,13,0)</f>
        <v>10.0799</v>
      </c>
      <c r="M24" s="66">
        <f t="shared" si="4"/>
        <v>8</v>
      </c>
      <c r="N24" s="65">
        <f>VLOOKUP($A24,'Return Data'!$B$7:$R$1700,17,0)</f>
        <v>10.440799999999999</v>
      </c>
      <c r="O24" s="66">
        <f t="shared" si="5"/>
        <v>4</v>
      </c>
      <c r="P24" s="65">
        <f>VLOOKUP($A24,'Return Data'!$B$7:$R$1700,14,0)</f>
        <v>8.6560000000000006</v>
      </c>
      <c r="Q24" s="66">
        <f t="shared" si="6"/>
        <v>3</v>
      </c>
      <c r="R24" s="65">
        <f>VLOOKUP($A24,'Return Data'!$B$7:$R$1700,16,0)</f>
        <v>9.0427999999999997</v>
      </c>
      <c r="S24" s="67">
        <f t="shared" si="7"/>
        <v>6</v>
      </c>
    </row>
    <row r="25" spans="1:19" x14ac:dyDescent="0.3">
      <c r="A25" s="82" t="s">
        <v>1518</v>
      </c>
      <c r="B25" s="64">
        <f>VLOOKUP($A25,'Return Data'!$B$7:$R$1700,3,0)</f>
        <v>44071</v>
      </c>
      <c r="C25" s="65">
        <f>VLOOKUP($A25,'Return Data'!$B$7:$R$1700,4,0)</f>
        <v>21.025099999999998</v>
      </c>
      <c r="D25" s="65">
        <f>VLOOKUP($A25,'Return Data'!$B$7:$R$1700,9,0)</f>
        <v>-3.2948</v>
      </c>
      <c r="E25" s="66">
        <f t="shared" si="0"/>
        <v>20</v>
      </c>
      <c r="F25" s="65">
        <f>VLOOKUP($A25,'Return Data'!$B$7:$R$1700,10,0)</f>
        <v>6.1978</v>
      </c>
      <c r="G25" s="66">
        <f t="shared" si="1"/>
        <v>24</v>
      </c>
      <c r="H25" s="65">
        <f>VLOOKUP($A25,'Return Data'!$B$7:$R$1700,11,0)</f>
        <v>10.570499999999999</v>
      </c>
      <c r="I25" s="66">
        <f t="shared" si="2"/>
        <v>10</v>
      </c>
      <c r="J25" s="65">
        <f>VLOOKUP($A25,'Return Data'!$B$7:$R$1700,12,0)</f>
        <v>9.7018000000000004</v>
      </c>
      <c r="K25" s="66">
        <f t="shared" si="3"/>
        <v>13</v>
      </c>
      <c r="L25" s="65">
        <f>VLOOKUP($A25,'Return Data'!$B$7:$R$1700,13,0)</f>
        <v>9.7523</v>
      </c>
      <c r="M25" s="66">
        <f t="shared" si="4"/>
        <v>11</v>
      </c>
      <c r="N25" s="65">
        <f>VLOOKUP($A25,'Return Data'!$B$7:$R$1700,17,0)</f>
        <v>9.9901</v>
      </c>
      <c r="O25" s="66">
        <f t="shared" si="5"/>
        <v>7</v>
      </c>
      <c r="P25" s="65">
        <f>VLOOKUP($A25,'Return Data'!$B$7:$R$1700,14,0)</f>
        <v>8.4382000000000001</v>
      </c>
      <c r="Q25" s="66">
        <f t="shared" si="6"/>
        <v>6</v>
      </c>
      <c r="R25" s="65">
        <f>VLOOKUP($A25,'Return Data'!$B$7:$R$1700,16,0)</f>
        <v>8.8119999999999994</v>
      </c>
      <c r="S25" s="67">
        <f t="shared" si="7"/>
        <v>12</v>
      </c>
    </row>
    <row r="26" spans="1:19" x14ac:dyDescent="0.3">
      <c r="A26" s="82" t="s">
        <v>1520</v>
      </c>
      <c r="B26" s="64">
        <f>VLOOKUP($A26,'Return Data'!$B$7:$R$1700,3,0)</f>
        <v>44071</v>
      </c>
      <c r="C26" s="65">
        <f>VLOOKUP($A26,'Return Data'!$B$7:$R$1700,4,0)</f>
        <v>11.652799999999999</v>
      </c>
      <c r="D26" s="65">
        <f>VLOOKUP($A26,'Return Data'!$B$7:$R$1700,9,0)</f>
        <v>-1.7051000000000001</v>
      </c>
      <c r="E26" s="66">
        <f t="shared" si="0"/>
        <v>10</v>
      </c>
      <c r="F26" s="65">
        <f>VLOOKUP($A26,'Return Data'!$B$7:$R$1700,10,0)</f>
        <v>7.0057999999999998</v>
      </c>
      <c r="G26" s="66">
        <f t="shared" si="1"/>
        <v>21</v>
      </c>
      <c r="H26" s="65">
        <f>VLOOKUP($A26,'Return Data'!$B$7:$R$1700,11,0)</f>
        <v>9.5277999999999992</v>
      </c>
      <c r="I26" s="66">
        <f t="shared" si="2"/>
        <v>19</v>
      </c>
      <c r="J26" s="65">
        <f>VLOOKUP($A26,'Return Data'!$B$7:$R$1700,12,0)</f>
        <v>8.9392999999999994</v>
      </c>
      <c r="K26" s="66">
        <f t="shared" si="3"/>
        <v>21</v>
      </c>
      <c r="L26" s="65">
        <f>VLOOKUP($A26,'Return Data'!$B$7:$R$1700,13,0)</f>
        <v>8.9727999999999994</v>
      </c>
      <c r="M26" s="66">
        <f t="shared" si="4"/>
        <v>20</v>
      </c>
      <c r="N26" s="65"/>
      <c r="O26" s="66"/>
      <c r="P26" s="65"/>
      <c r="Q26" s="66"/>
      <c r="R26" s="65">
        <f>VLOOKUP($A26,'Return Data'!$B$7:$R$1700,16,0)</f>
        <v>10.215400000000001</v>
      </c>
      <c r="S26" s="67">
        <f t="shared" si="7"/>
        <v>1</v>
      </c>
    </row>
    <row r="27" spans="1:19" x14ac:dyDescent="0.3">
      <c r="A27" s="82" t="s">
        <v>1523</v>
      </c>
      <c r="B27" s="64">
        <f>VLOOKUP($A27,'Return Data'!$B$7:$R$1700,3,0)</f>
        <v>44071</v>
      </c>
      <c r="C27" s="65">
        <f>VLOOKUP($A27,'Return Data'!$B$7:$R$1700,4,0)</f>
        <v>12.314399999999999</v>
      </c>
      <c r="D27" s="65">
        <f>VLOOKUP($A27,'Return Data'!$B$7:$R$1700,9,0)</f>
        <v>-2.7948</v>
      </c>
      <c r="E27" s="66">
        <f t="shared" si="0"/>
        <v>16</v>
      </c>
      <c r="F27" s="65">
        <f>VLOOKUP($A27,'Return Data'!$B$7:$R$1700,10,0)</f>
        <v>6.8129999999999997</v>
      </c>
      <c r="G27" s="66">
        <f t="shared" si="1"/>
        <v>23</v>
      </c>
      <c r="H27" s="65">
        <f>VLOOKUP($A27,'Return Data'!$B$7:$R$1700,11,0)</f>
        <v>9.3758999999999997</v>
      </c>
      <c r="I27" s="66">
        <f t="shared" si="2"/>
        <v>21</v>
      </c>
      <c r="J27" s="65">
        <f>VLOOKUP($A27,'Return Data'!$B$7:$R$1700,12,0)</f>
        <v>9.1242999999999999</v>
      </c>
      <c r="K27" s="66">
        <f t="shared" si="3"/>
        <v>20</v>
      </c>
      <c r="L27" s="65">
        <f>VLOOKUP($A27,'Return Data'!$B$7:$R$1700,13,0)</f>
        <v>9.1007999999999996</v>
      </c>
      <c r="M27" s="66">
        <f t="shared" si="4"/>
        <v>18</v>
      </c>
      <c r="N27" s="65">
        <f>VLOOKUP($A27,'Return Data'!$B$7:$R$1700,17,0)</f>
        <v>9.6664999999999992</v>
      </c>
      <c r="O27" s="66">
        <f t="shared" ref="O27:O34" si="8">RANK(N27,N$8:N$34,0)</f>
        <v>12</v>
      </c>
      <c r="P27" s="65"/>
      <c r="Q27" s="66"/>
      <c r="R27" s="65">
        <f>VLOOKUP($A27,'Return Data'!$B$7:$R$1700,16,0)</f>
        <v>8.8506999999999998</v>
      </c>
      <c r="S27" s="67">
        <f t="shared" si="7"/>
        <v>11</v>
      </c>
    </row>
    <row r="28" spans="1:19" x14ac:dyDescent="0.3">
      <c r="A28" s="82" t="s">
        <v>1525</v>
      </c>
      <c r="B28" s="64">
        <f>VLOOKUP($A28,'Return Data'!$B$7:$R$1700,3,0)</f>
        <v>44071</v>
      </c>
      <c r="C28" s="65">
        <f>VLOOKUP($A28,'Return Data'!$B$7:$R$1700,4,0)</f>
        <v>41.314300000000003</v>
      </c>
      <c r="D28" s="65">
        <f>VLOOKUP($A28,'Return Data'!$B$7:$R$1700,9,0)</f>
        <v>-0.30199999999999999</v>
      </c>
      <c r="E28" s="66">
        <f t="shared" si="0"/>
        <v>6</v>
      </c>
      <c r="F28" s="65">
        <f>VLOOKUP($A28,'Return Data'!$B$7:$R$1700,10,0)</f>
        <v>9.5337999999999994</v>
      </c>
      <c r="G28" s="66">
        <f t="shared" si="1"/>
        <v>12</v>
      </c>
      <c r="H28" s="65">
        <f>VLOOKUP($A28,'Return Data'!$B$7:$R$1700,11,0)</f>
        <v>9.5333000000000006</v>
      </c>
      <c r="I28" s="66">
        <f t="shared" si="2"/>
        <v>18</v>
      </c>
      <c r="J28" s="65">
        <f>VLOOKUP($A28,'Return Data'!$B$7:$R$1700,12,0)</f>
        <v>9.2720000000000002</v>
      </c>
      <c r="K28" s="66">
        <f t="shared" si="3"/>
        <v>16</v>
      </c>
      <c r="L28" s="65">
        <f>VLOOKUP($A28,'Return Data'!$B$7:$R$1700,13,0)</f>
        <v>9.6701999999999995</v>
      </c>
      <c r="M28" s="66">
        <f t="shared" si="4"/>
        <v>12</v>
      </c>
      <c r="N28" s="65">
        <f>VLOOKUP($A28,'Return Data'!$B$7:$R$1700,17,0)</f>
        <v>9.8565000000000005</v>
      </c>
      <c r="O28" s="66">
        <f t="shared" si="8"/>
        <v>11</v>
      </c>
      <c r="P28" s="65">
        <f>VLOOKUP($A28,'Return Data'!$B$7:$R$1700,14,0)</f>
        <v>7.9984000000000002</v>
      </c>
      <c r="Q28" s="66">
        <f t="shared" ref="Q28:Q34" si="9">RANK(P28,P$8:P$34,0)</f>
        <v>12</v>
      </c>
      <c r="R28" s="65">
        <f>VLOOKUP($A28,'Return Data'!$B$7:$R$1700,16,0)</f>
        <v>8.9560999999999993</v>
      </c>
      <c r="S28" s="67">
        <f t="shared" si="7"/>
        <v>9</v>
      </c>
    </row>
    <row r="29" spans="1:19" x14ac:dyDescent="0.3">
      <c r="A29" s="82" t="s">
        <v>1527</v>
      </c>
      <c r="B29" s="64">
        <f>VLOOKUP($A29,'Return Data'!$B$7:$R$1700,3,0)</f>
        <v>44071</v>
      </c>
      <c r="C29" s="65">
        <f>VLOOKUP($A29,'Return Data'!$B$7:$R$1700,4,0)</f>
        <v>36.8688</v>
      </c>
      <c r="D29" s="65">
        <f>VLOOKUP($A29,'Return Data'!$B$7:$R$1700,9,0)</f>
        <v>0.18840000000000001</v>
      </c>
      <c r="E29" s="66">
        <f t="shared" si="0"/>
        <v>3</v>
      </c>
      <c r="F29" s="65">
        <f>VLOOKUP($A29,'Return Data'!$B$7:$R$1700,10,0)</f>
        <v>8.1620000000000008</v>
      </c>
      <c r="G29" s="66">
        <f t="shared" si="1"/>
        <v>18</v>
      </c>
      <c r="H29" s="65">
        <f>VLOOKUP($A29,'Return Data'!$B$7:$R$1700,11,0)</f>
        <v>9.4059000000000008</v>
      </c>
      <c r="I29" s="66">
        <f t="shared" si="2"/>
        <v>20</v>
      </c>
      <c r="J29" s="65">
        <f>VLOOKUP($A29,'Return Data'!$B$7:$R$1700,12,0)</f>
        <v>7.9447999999999999</v>
      </c>
      <c r="K29" s="66">
        <f t="shared" si="3"/>
        <v>22</v>
      </c>
      <c r="L29" s="65">
        <f>VLOOKUP($A29,'Return Data'!$B$7:$R$1700,13,0)</f>
        <v>8.9844000000000008</v>
      </c>
      <c r="M29" s="66">
        <f t="shared" si="4"/>
        <v>19</v>
      </c>
      <c r="N29" s="65">
        <f>VLOOKUP($A29,'Return Data'!$B$7:$R$1700,17,0)</f>
        <v>4.2689000000000004</v>
      </c>
      <c r="O29" s="66">
        <f t="shared" si="8"/>
        <v>20</v>
      </c>
      <c r="P29" s="65">
        <f>VLOOKUP($A29,'Return Data'!$B$7:$R$1700,14,0)</f>
        <v>4.6578999999999997</v>
      </c>
      <c r="Q29" s="66">
        <f t="shared" si="9"/>
        <v>19</v>
      </c>
      <c r="R29" s="65">
        <f>VLOOKUP($A29,'Return Data'!$B$7:$R$1700,16,0)</f>
        <v>7.9173</v>
      </c>
      <c r="S29" s="67">
        <f t="shared" si="7"/>
        <v>19</v>
      </c>
    </row>
    <row r="30" spans="1:19" x14ac:dyDescent="0.3">
      <c r="A30" s="82" t="s">
        <v>1529</v>
      </c>
      <c r="B30" s="64">
        <f>VLOOKUP($A30,'Return Data'!$B$7:$R$1700,3,0)</f>
        <v>44071</v>
      </c>
      <c r="C30" s="65">
        <f>VLOOKUP($A30,'Return Data'!$B$7:$R$1700,4,0)</f>
        <v>35.338799999999999</v>
      </c>
      <c r="D30" s="65">
        <f>VLOOKUP($A30,'Return Data'!$B$7:$R$1700,9,0)</f>
        <v>-4.2659000000000002</v>
      </c>
      <c r="E30" s="66">
        <f t="shared" si="0"/>
        <v>22</v>
      </c>
      <c r="F30" s="65">
        <f>VLOOKUP($A30,'Return Data'!$B$7:$R$1700,10,0)</f>
        <v>34.127899999999997</v>
      </c>
      <c r="G30" s="66">
        <f t="shared" si="1"/>
        <v>2</v>
      </c>
      <c r="H30" s="65">
        <f>VLOOKUP($A30,'Return Data'!$B$7:$R$1700,11,0)</f>
        <v>10.905799999999999</v>
      </c>
      <c r="I30" s="66">
        <f t="shared" si="2"/>
        <v>7</v>
      </c>
      <c r="J30" s="65">
        <f>VLOOKUP($A30,'Return Data'!$B$7:$R$1700,12,0)</f>
        <v>10.2943</v>
      </c>
      <c r="K30" s="66">
        <f t="shared" si="3"/>
        <v>6</v>
      </c>
      <c r="L30" s="65">
        <f>VLOOKUP($A30,'Return Data'!$B$7:$R$1700,13,0)</f>
        <v>9.6583000000000006</v>
      </c>
      <c r="M30" s="66">
        <f t="shared" si="4"/>
        <v>13</v>
      </c>
      <c r="N30" s="65">
        <f>VLOOKUP($A30,'Return Data'!$B$7:$R$1700,17,0)</f>
        <v>4.5355999999999996</v>
      </c>
      <c r="O30" s="66">
        <f t="shared" si="8"/>
        <v>19</v>
      </c>
      <c r="P30" s="65">
        <f>VLOOKUP($A30,'Return Data'!$B$7:$R$1700,14,0)</f>
        <v>4.7148000000000003</v>
      </c>
      <c r="Q30" s="66">
        <f t="shared" si="9"/>
        <v>18</v>
      </c>
      <c r="R30" s="65">
        <f>VLOOKUP($A30,'Return Data'!$B$7:$R$1700,16,0)</f>
        <v>7.5648999999999997</v>
      </c>
      <c r="S30" s="67">
        <f t="shared" si="7"/>
        <v>21</v>
      </c>
    </row>
    <row r="31" spans="1:19" x14ac:dyDescent="0.3">
      <c r="A31" s="82" t="s">
        <v>1530</v>
      </c>
      <c r="B31" s="64">
        <f>VLOOKUP($A31,'Return Data'!$B$7:$R$1700,3,0)</f>
        <v>44071</v>
      </c>
      <c r="C31" s="65">
        <f>VLOOKUP($A31,'Return Data'!$B$7:$R$1700,4,0)</f>
        <v>25.229299999999999</v>
      </c>
      <c r="D31" s="65">
        <f>VLOOKUP($A31,'Return Data'!$B$7:$R$1700,9,0)</f>
        <v>-5.9804000000000004</v>
      </c>
      <c r="E31" s="66">
        <f t="shared" si="0"/>
        <v>26</v>
      </c>
      <c r="F31" s="65">
        <f>VLOOKUP($A31,'Return Data'!$B$7:$R$1700,10,0)</f>
        <v>6.9051999999999998</v>
      </c>
      <c r="G31" s="66">
        <f t="shared" si="1"/>
        <v>22</v>
      </c>
      <c r="H31" s="65">
        <f>VLOOKUP($A31,'Return Data'!$B$7:$R$1700,11,0)</f>
        <v>9.5981000000000005</v>
      </c>
      <c r="I31" s="66">
        <f t="shared" si="2"/>
        <v>16</v>
      </c>
      <c r="J31" s="65">
        <f>VLOOKUP($A31,'Return Data'!$B$7:$R$1700,12,0)</f>
        <v>9.2256999999999998</v>
      </c>
      <c r="K31" s="66">
        <f t="shared" si="3"/>
        <v>19</v>
      </c>
      <c r="L31" s="65">
        <f>VLOOKUP($A31,'Return Data'!$B$7:$R$1700,13,0)</f>
        <v>9.5023</v>
      </c>
      <c r="M31" s="66">
        <f t="shared" si="4"/>
        <v>15</v>
      </c>
      <c r="N31" s="65">
        <f>VLOOKUP($A31,'Return Data'!$B$7:$R$1700,17,0)</f>
        <v>9.8666999999999998</v>
      </c>
      <c r="O31" s="66">
        <f t="shared" si="8"/>
        <v>10</v>
      </c>
      <c r="P31" s="65">
        <f>VLOOKUP($A31,'Return Data'!$B$7:$R$1700,14,0)</f>
        <v>8.2006999999999994</v>
      </c>
      <c r="Q31" s="66">
        <f t="shared" si="9"/>
        <v>10</v>
      </c>
      <c r="R31" s="65">
        <f>VLOOKUP($A31,'Return Data'!$B$7:$R$1700,16,0)</f>
        <v>8.8111999999999995</v>
      </c>
      <c r="S31" s="67">
        <f t="shared" si="7"/>
        <v>13</v>
      </c>
    </row>
    <row r="32" spans="1:19" x14ac:dyDescent="0.3">
      <c r="A32" s="82" t="s">
        <v>1533</v>
      </c>
      <c r="B32" s="64">
        <f>VLOOKUP($A32,'Return Data'!$B$7:$R$1700,3,0)</f>
        <v>44071</v>
      </c>
      <c r="C32" s="65">
        <f>VLOOKUP($A32,'Return Data'!$B$7:$R$1700,4,0)</f>
        <v>33.581699999999998</v>
      </c>
      <c r="D32" s="65">
        <f>VLOOKUP($A32,'Return Data'!$B$7:$R$1700,9,0)</f>
        <v>-1.2119</v>
      </c>
      <c r="E32" s="66">
        <f t="shared" si="0"/>
        <v>8</v>
      </c>
      <c r="F32" s="65">
        <f>VLOOKUP($A32,'Return Data'!$B$7:$R$1700,10,0)</f>
        <v>9.2634000000000007</v>
      </c>
      <c r="G32" s="66">
        <f t="shared" si="1"/>
        <v>15</v>
      </c>
      <c r="H32" s="65">
        <f>VLOOKUP($A32,'Return Data'!$B$7:$R$1700,11,0)</f>
        <v>10.3583</v>
      </c>
      <c r="I32" s="66">
        <f t="shared" si="2"/>
        <v>11</v>
      </c>
      <c r="J32" s="65">
        <f>VLOOKUP($A32,'Return Data'!$B$7:$R$1700,12,0)</f>
        <v>9.9362999999999992</v>
      </c>
      <c r="K32" s="66">
        <f t="shared" si="3"/>
        <v>10</v>
      </c>
      <c r="L32" s="65">
        <f>VLOOKUP($A32,'Return Data'!$B$7:$R$1700,13,0)</f>
        <v>9.8701000000000008</v>
      </c>
      <c r="M32" s="66">
        <f t="shared" si="4"/>
        <v>9</v>
      </c>
      <c r="N32" s="65">
        <f>VLOOKUP($A32,'Return Data'!$B$7:$R$1700,17,0)</f>
        <v>2.6816</v>
      </c>
      <c r="O32" s="66">
        <f t="shared" si="8"/>
        <v>24</v>
      </c>
      <c r="P32" s="65">
        <f>VLOOKUP($A32,'Return Data'!$B$7:$R$1700,14,0)</f>
        <v>3.6945000000000001</v>
      </c>
      <c r="Q32" s="66">
        <f t="shared" si="9"/>
        <v>22</v>
      </c>
      <c r="R32" s="65">
        <f>VLOOKUP($A32,'Return Data'!$B$7:$R$1700,16,0)</f>
        <v>7.2785000000000002</v>
      </c>
      <c r="S32" s="67">
        <f t="shared" si="7"/>
        <v>24</v>
      </c>
    </row>
    <row r="33" spans="1:19" x14ac:dyDescent="0.3">
      <c r="A33" s="82" t="s">
        <v>1535</v>
      </c>
      <c r="B33" s="64">
        <f>VLOOKUP($A33,'Return Data'!$B$7:$R$1700,3,0)</f>
        <v>44071</v>
      </c>
      <c r="C33" s="65">
        <f>VLOOKUP($A33,'Return Data'!$B$7:$R$1700,4,0)</f>
        <v>39.1937</v>
      </c>
      <c r="D33" s="65">
        <f>VLOOKUP($A33,'Return Data'!$B$7:$R$1700,9,0)</f>
        <v>-4.3994999999999997</v>
      </c>
      <c r="E33" s="66">
        <f t="shared" si="0"/>
        <v>23</v>
      </c>
      <c r="F33" s="65">
        <f>VLOOKUP($A33,'Return Data'!$B$7:$R$1700,10,0)</f>
        <v>9.7415000000000003</v>
      </c>
      <c r="G33" s="66">
        <f t="shared" si="1"/>
        <v>10</v>
      </c>
      <c r="H33" s="65">
        <f>VLOOKUP($A33,'Return Data'!$B$7:$R$1700,11,0)</f>
        <v>10.7784</v>
      </c>
      <c r="I33" s="66">
        <f t="shared" si="2"/>
        <v>8</v>
      </c>
      <c r="J33" s="65">
        <f>VLOOKUP($A33,'Return Data'!$B$7:$R$1700,12,0)</f>
        <v>10.0402</v>
      </c>
      <c r="K33" s="66">
        <f t="shared" si="3"/>
        <v>8</v>
      </c>
      <c r="L33" s="65">
        <f>VLOOKUP($A33,'Return Data'!$B$7:$R$1700,13,0)</f>
        <v>10.135</v>
      </c>
      <c r="M33" s="66">
        <f t="shared" si="4"/>
        <v>5</v>
      </c>
      <c r="N33" s="65">
        <f>VLOOKUP($A33,'Return Data'!$B$7:$R$1700,17,0)</f>
        <v>6.9753999999999996</v>
      </c>
      <c r="O33" s="66">
        <f t="shared" si="8"/>
        <v>17</v>
      </c>
      <c r="P33" s="65">
        <f>VLOOKUP($A33,'Return Data'!$B$7:$R$1700,14,0)</f>
        <v>6.3354999999999997</v>
      </c>
      <c r="Q33" s="66">
        <f t="shared" si="9"/>
        <v>16</v>
      </c>
      <c r="R33" s="65">
        <f>VLOOKUP($A33,'Return Data'!$B$7:$R$1700,16,0)</f>
        <v>8.3802000000000003</v>
      </c>
      <c r="S33" s="67">
        <f t="shared" si="7"/>
        <v>17</v>
      </c>
    </row>
    <row r="34" spans="1:19" x14ac:dyDescent="0.3">
      <c r="A34" s="82" t="s">
        <v>1536</v>
      </c>
      <c r="B34" s="64">
        <f>VLOOKUP($A34,'Return Data'!$B$7:$R$1700,3,0)</f>
        <v>44071</v>
      </c>
      <c r="C34" s="65">
        <f>VLOOKUP($A34,'Return Data'!$B$7:$R$1700,4,0)</f>
        <v>23.544899999999998</v>
      </c>
      <c r="D34" s="65">
        <f>VLOOKUP($A34,'Return Data'!$B$7:$R$1700,9,0)</f>
        <v>-2.9779</v>
      </c>
      <c r="E34" s="66">
        <f t="shared" si="0"/>
        <v>17</v>
      </c>
      <c r="F34" s="65">
        <f>VLOOKUP($A34,'Return Data'!$B$7:$R$1700,10,0)</f>
        <v>9.4770000000000003</v>
      </c>
      <c r="G34" s="66">
        <f t="shared" si="1"/>
        <v>13</v>
      </c>
      <c r="H34" s="65">
        <f>VLOOKUP($A34,'Return Data'!$B$7:$R$1700,11,0)</f>
        <v>10.918799999999999</v>
      </c>
      <c r="I34" s="66">
        <f t="shared" si="2"/>
        <v>5</v>
      </c>
      <c r="J34" s="65">
        <f>VLOOKUP($A34,'Return Data'!$B$7:$R$1700,12,0)</f>
        <v>10.2157</v>
      </c>
      <c r="K34" s="66">
        <f t="shared" si="3"/>
        <v>7</v>
      </c>
      <c r="L34" s="65">
        <f>VLOOKUP($A34,'Return Data'!$B$7:$R$1700,13,0)</f>
        <v>10.5143</v>
      </c>
      <c r="M34" s="66">
        <f t="shared" si="4"/>
        <v>2</v>
      </c>
      <c r="N34" s="65">
        <f>VLOOKUP($A34,'Return Data'!$B$7:$R$1700,17,0)</f>
        <v>3.1171000000000002</v>
      </c>
      <c r="O34" s="66">
        <f t="shared" si="8"/>
        <v>22</v>
      </c>
      <c r="P34" s="65">
        <f>VLOOKUP($A34,'Return Data'!$B$7:$R$1700,14,0)</f>
        <v>3.8184</v>
      </c>
      <c r="Q34" s="66">
        <f t="shared" si="9"/>
        <v>21</v>
      </c>
      <c r="R34" s="65">
        <f>VLOOKUP($A34,'Return Data'!$B$7:$R$1700,16,0)</f>
        <v>7.3887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-2.2969740740740741</v>
      </c>
      <c r="E36" s="88"/>
      <c r="F36" s="89">
        <f>AVERAGE(F8:F34)</f>
        <v>10.894111111111105</v>
      </c>
      <c r="G36" s="88"/>
      <c r="H36" s="89">
        <f>AVERAGE(H8:H34)</f>
        <v>8.2524407407407434</v>
      </c>
      <c r="I36" s="88"/>
      <c r="J36" s="89">
        <f>AVERAGE(J8:J34)</f>
        <v>8.1483111111111093</v>
      </c>
      <c r="K36" s="88"/>
      <c r="L36" s="89">
        <f>AVERAGE(L8:L34)</f>
        <v>8.1189555555555533</v>
      </c>
      <c r="M36" s="88"/>
      <c r="N36" s="89">
        <f>AVERAGE(N8:N34)</f>
        <v>7.0268269230769249</v>
      </c>
      <c r="O36" s="88"/>
      <c r="P36" s="89">
        <f>AVERAGE(P8:P34)</f>
        <v>6.4033920000000011</v>
      </c>
      <c r="Q36" s="88"/>
      <c r="R36" s="89">
        <f>AVERAGE(R8:R34)</f>
        <v>8.3177851851851852</v>
      </c>
      <c r="S36" s="90"/>
    </row>
    <row r="37" spans="1:19" x14ac:dyDescent="0.3">
      <c r="A37" s="87" t="s">
        <v>28</v>
      </c>
      <c r="B37" s="88"/>
      <c r="C37" s="88"/>
      <c r="D37" s="89">
        <f>MIN(D8:D34)</f>
        <v>-7.2915000000000001</v>
      </c>
      <c r="E37" s="88"/>
      <c r="F37" s="89">
        <f>MIN(F8:F34)</f>
        <v>1.6677</v>
      </c>
      <c r="G37" s="88"/>
      <c r="H37" s="89">
        <f>MIN(H8:H34)</f>
        <v>-12.9991</v>
      </c>
      <c r="I37" s="88"/>
      <c r="J37" s="89">
        <f>MIN(J8:J34)</f>
        <v>-10.757300000000001</v>
      </c>
      <c r="K37" s="88"/>
      <c r="L37" s="89">
        <f>MIN(L8:L34)</f>
        <v>-7.0975999999999999</v>
      </c>
      <c r="M37" s="88"/>
      <c r="N37" s="89">
        <f>MIN(N8:N34)</f>
        <v>-6.9943999999999997</v>
      </c>
      <c r="O37" s="88"/>
      <c r="P37" s="89">
        <f>MIN(P8:P34)</f>
        <v>-2.9622000000000002</v>
      </c>
      <c r="Q37" s="88"/>
      <c r="R37" s="89">
        <f>MIN(R8:R34)</f>
        <v>4.5583999999999998</v>
      </c>
      <c r="S37" s="90"/>
    </row>
    <row r="38" spans="1:19" ht="15" thickBot="1" x14ac:dyDescent="0.35">
      <c r="A38" s="91" t="s">
        <v>29</v>
      </c>
      <c r="B38" s="92"/>
      <c r="C38" s="92"/>
      <c r="D38" s="93">
        <f>MAX(D8:D34)</f>
        <v>4.6966999999999999</v>
      </c>
      <c r="E38" s="92"/>
      <c r="F38" s="93">
        <f>MAX(F8:F34)</f>
        <v>39.768799999999999</v>
      </c>
      <c r="G38" s="92"/>
      <c r="H38" s="93">
        <f>MAX(H8:H34)</f>
        <v>12.444900000000001</v>
      </c>
      <c r="I38" s="92"/>
      <c r="J38" s="93">
        <f>MAX(J8:J34)</f>
        <v>10.700799999999999</v>
      </c>
      <c r="K38" s="92"/>
      <c r="L38" s="93">
        <f>MAX(L8:L34)</f>
        <v>10.730600000000001</v>
      </c>
      <c r="M38" s="92"/>
      <c r="N38" s="93">
        <f>MAX(N8:N34)</f>
        <v>10.5481</v>
      </c>
      <c r="O38" s="92"/>
      <c r="P38" s="93">
        <f>MAX(P8:P34)</f>
        <v>8.8028999999999993</v>
      </c>
      <c r="Q38" s="92"/>
      <c r="R38" s="93">
        <f>MAX(R8:R34)</f>
        <v>10.215400000000001</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44071</v>
      </c>
      <c r="C8" s="65">
        <f>VLOOKUP($A8,'Return Data'!$B$7:$R$1700,4,0)</f>
        <v>35.030299999999997</v>
      </c>
      <c r="D8" s="65">
        <f>VLOOKUP($A8,'Return Data'!$B$7:$R$1700,9,0)</f>
        <v>-1.3193999999999999</v>
      </c>
      <c r="E8" s="66">
        <f t="shared" ref="E8:E34" si="0">RANK(D8,D$8:D$34,0)</f>
        <v>7</v>
      </c>
      <c r="F8" s="65">
        <f>VLOOKUP($A8,'Return Data'!$B$7:$R$1700,10,0)</f>
        <v>13.3225</v>
      </c>
      <c r="G8" s="66">
        <f t="shared" ref="G8:G34" si="1">RANK(F8,F$8:F$34,0)</f>
        <v>3</v>
      </c>
      <c r="H8" s="65">
        <f>VLOOKUP($A8,'Return Data'!$B$7:$R$1700,11,0)</f>
        <v>11.3249</v>
      </c>
      <c r="I8" s="66">
        <f t="shared" ref="I8:I34" si="2">RANK(H8,H$8:H$34,0)</f>
        <v>2</v>
      </c>
      <c r="J8" s="65">
        <f>VLOOKUP($A8,'Return Data'!$B$7:$R$1700,12,0)</f>
        <v>8.5372000000000003</v>
      </c>
      <c r="K8" s="66">
        <f t="shared" ref="K8:K34" si="3">RANK(J8,J$8:J$34,0)</f>
        <v>18</v>
      </c>
      <c r="L8" s="65">
        <f>VLOOKUP($A8,'Return Data'!$B$7:$R$1700,13,0)</f>
        <v>8.7296999999999993</v>
      </c>
      <c r="M8" s="66">
        <f t="shared" ref="M8:M34" si="4">RANK(L8,L$8:L$34,0)</f>
        <v>16</v>
      </c>
      <c r="N8" s="65">
        <f>VLOOKUP($A8,'Return Data'!$B$7:$R$1700,17,0)</f>
        <v>9.2247000000000003</v>
      </c>
      <c r="O8" s="66">
        <f t="shared" ref="O8:O25" si="5">RANK(N8,N$8:N$34,0)</f>
        <v>8</v>
      </c>
      <c r="P8" s="65">
        <f>VLOOKUP($A8,'Return Data'!$B$7:$R$1700,14,0)</f>
        <v>7.5500999999999996</v>
      </c>
      <c r="Q8" s="66">
        <f t="shared" ref="Q8:Q25" si="6">RANK(P8,P$8:P$34,0)</f>
        <v>9</v>
      </c>
      <c r="R8" s="65">
        <f>VLOOKUP($A8,'Return Data'!$B$7:$R$1700,16,0)</f>
        <v>7.5073999999999996</v>
      </c>
      <c r="S8" s="67">
        <f t="shared" ref="S8:S34" si="7">RANK(R8,R$8:R$34,0)</f>
        <v>13</v>
      </c>
    </row>
    <row r="9" spans="1:19" x14ac:dyDescent="0.3">
      <c r="A9" s="82" t="s">
        <v>1480</v>
      </c>
      <c r="B9" s="64">
        <f>VLOOKUP($A9,'Return Data'!$B$7:$R$1700,3,0)</f>
        <v>44071</v>
      </c>
      <c r="C9" s="65">
        <f>VLOOKUP($A9,'Return Data'!$B$7:$R$1700,4,0)</f>
        <v>23.1813</v>
      </c>
      <c r="D9" s="65">
        <f>VLOOKUP($A9,'Return Data'!$B$7:$R$1700,9,0)</f>
        <v>-0.873</v>
      </c>
      <c r="E9" s="66">
        <f t="shared" si="0"/>
        <v>5</v>
      </c>
      <c r="F9" s="65">
        <f>VLOOKUP($A9,'Return Data'!$B$7:$R$1700,10,0)</f>
        <v>9.7621000000000002</v>
      </c>
      <c r="G9" s="66">
        <f t="shared" si="1"/>
        <v>9</v>
      </c>
      <c r="H9" s="65">
        <f>VLOOKUP($A9,'Return Data'!$B$7:$R$1700,11,0)</f>
        <v>10.513400000000001</v>
      </c>
      <c r="I9" s="66">
        <f t="shared" si="2"/>
        <v>3</v>
      </c>
      <c r="J9" s="65">
        <f>VLOOKUP($A9,'Return Data'!$B$7:$R$1700,12,0)</f>
        <v>9.8104999999999993</v>
      </c>
      <c r="K9" s="66">
        <f t="shared" si="3"/>
        <v>5</v>
      </c>
      <c r="L9" s="65">
        <f>VLOOKUP($A9,'Return Data'!$B$7:$R$1700,13,0)</f>
        <v>9.7841000000000005</v>
      </c>
      <c r="M9" s="66">
        <f t="shared" si="4"/>
        <v>4</v>
      </c>
      <c r="N9" s="65">
        <f>VLOOKUP($A9,'Return Data'!$B$7:$R$1700,17,0)</f>
        <v>9.8379999999999992</v>
      </c>
      <c r="O9" s="66">
        <f t="shared" si="5"/>
        <v>3</v>
      </c>
      <c r="P9" s="65">
        <f>VLOOKUP($A9,'Return Data'!$B$7:$R$1700,14,0)</f>
        <v>8.0823999999999998</v>
      </c>
      <c r="Q9" s="66">
        <f t="shared" si="6"/>
        <v>2</v>
      </c>
      <c r="R9" s="65">
        <f>VLOOKUP($A9,'Return Data'!$B$7:$R$1700,16,0)</f>
        <v>8.2502999999999993</v>
      </c>
      <c r="S9" s="67">
        <f t="shared" si="7"/>
        <v>4</v>
      </c>
    </row>
    <row r="10" spans="1:19" x14ac:dyDescent="0.3">
      <c r="A10" s="82" t="s">
        <v>1481</v>
      </c>
      <c r="B10" s="64">
        <f>VLOOKUP($A10,'Return Data'!$B$7:$R$1700,3,0)</f>
        <v>44071</v>
      </c>
      <c r="C10" s="65">
        <f>VLOOKUP($A10,'Return Data'!$B$7:$R$1700,4,0)</f>
        <v>22.209099999999999</v>
      </c>
      <c r="D10" s="65">
        <f>VLOOKUP($A10,'Return Data'!$B$7:$R$1700,9,0)</f>
        <v>1.1196999999999999</v>
      </c>
      <c r="E10" s="66">
        <f t="shared" si="0"/>
        <v>2</v>
      </c>
      <c r="F10" s="65">
        <f>VLOOKUP($A10,'Return Data'!$B$7:$R$1700,10,0)</f>
        <v>10.503299999999999</v>
      </c>
      <c r="G10" s="66">
        <f t="shared" si="1"/>
        <v>7</v>
      </c>
      <c r="H10" s="65">
        <f>VLOOKUP($A10,'Return Data'!$B$7:$R$1700,11,0)</f>
        <v>6.4199000000000002</v>
      </c>
      <c r="I10" s="66">
        <f t="shared" si="2"/>
        <v>23</v>
      </c>
      <c r="J10" s="65">
        <f>VLOOKUP($A10,'Return Data'!$B$7:$R$1700,12,0)</f>
        <v>7.1725000000000003</v>
      </c>
      <c r="K10" s="66">
        <f t="shared" si="3"/>
        <v>22</v>
      </c>
      <c r="L10" s="65">
        <f>VLOOKUP($A10,'Return Data'!$B$7:$R$1700,13,0)</f>
        <v>7.5232999999999999</v>
      </c>
      <c r="M10" s="66">
        <f t="shared" si="4"/>
        <v>21</v>
      </c>
      <c r="N10" s="65">
        <f>VLOOKUP($A10,'Return Data'!$B$7:$R$1700,17,0)</f>
        <v>8.3232999999999997</v>
      </c>
      <c r="O10" s="66">
        <f t="shared" si="5"/>
        <v>14</v>
      </c>
      <c r="P10" s="65">
        <f>VLOOKUP($A10,'Return Data'!$B$7:$R$1700,14,0)</f>
        <v>7.5991</v>
      </c>
      <c r="Q10" s="66">
        <f t="shared" si="6"/>
        <v>8</v>
      </c>
      <c r="R10" s="65">
        <f>VLOOKUP($A10,'Return Data'!$B$7:$R$1700,16,0)</f>
        <v>8.1618999999999993</v>
      </c>
      <c r="S10" s="67">
        <f t="shared" si="7"/>
        <v>6</v>
      </c>
    </row>
    <row r="11" spans="1:19" x14ac:dyDescent="0.3">
      <c r="A11" s="82" t="s">
        <v>1483</v>
      </c>
      <c r="B11" s="64">
        <f>VLOOKUP($A11,'Return Data'!$B$7:$R$1700,3,0)</f>
        <v>44071</v>
      </c>
      <c r="C11" s="65">
        <f>VLOOKUP($A11,'Return Data'!$B$7:$R$1700,4,0)</f>
        <v>23.683</v>
      </c>
      <c r="D11" s="65">
        <f>VLOOKUP($A11,'Return Data'!$B$7:$R$1700,9,0)</f>
        <v>-3.3018000000000001</v>
      </c>
      <c r="E11" s="66">
        <f t="shared" si="0"/>
        <v>13</v>
      </c>
      <c r="F11" s="65">
        <f>VLOOKUP($A11,'Return Data'!$B$7:$R$1700,10,0)</f>
        <v>8.3802000000000003</v>
      </c>
      <c r="G11" s="66">
        <f t="shared" si="1"/>
        <v>17</v>
      </c>
      <c r="H11" s="65">
        <f>VLOOKUP($A11,'Return Data'!$B$7:$R$1700,11,0)</f>
        <v>8.5713000000000008</v>
      </c>
      <c r="I11" s="66">
        <f t="shared" si="2"/>
        <v>19</v>
      </c>
      <c r="J11" s="65">
        <f>VLOOKUP($A11,'Return Data'!$B$7:$R$1700,12,0)</f>
        <v>9.0500000000000007</v>
      </c>
      <c r="K11" s="66">
        <f t="shared" si="3"/>
        <v>12</v>
      </c>
      <c r="L11" s="65">
        <f>VLOOKUP($A11,'Return Data'!$B$7:$R$1700,13,0)</f>
        <v>9.2675000000000001</v>
      </c>
      <c r="M11" s="66">
        <f t="shared" si="4"/>
        <v>6</v>
      </c>
      <c r="N11" s="65">
        <f>VLOOKUP($A11,'Return Data'!$B$7:$R$1700,17,0)</f>
        <v>8.0683000000000007</v>
      </c>
      <c r="O11" s="66">
        <f t="shared" si="5"/>
        <v>15</v>
      </c>
      <c r="P11" s="65">
        <f>VLOOKUP($A11,'Return Data'!$B$7:$R$1700,14,0)</f>
        <v>7.1132</v>
      </c>
      <c r="Q11" s="66">
        <f t="shared" si="6"/>
        <v>14</v>
      </c>
      <c r="R11" s="65">
        <f>VLOOKUP($A11,'Return Data'!$B$7:$R$1700,16,0)</f>
        <v>5.5480999999999998</v>
      </c>
      <c r="S11" s="67">
        <f t="shared" si="7"/>
        <v>26</v>
      </c>
    </row>
    <row r="12" spans="1:19" x14ac:dyDescent="0.3">
      <c r="A12" s="82" t="s">
        <v>1486</v>
      </c>
      <c r="B12" s="64">
        <f>VLOOKUP($A12,'Return Data'!$B$7:$R$1700,3,0)</f>
        <v>44071</v>
      </c>
      <c r="C12" s="65">
        <f>VLOOKUP($A12,'Return Data'!$B$7:$R$1700,4,0)</f>
        <v>16.591200000000001</v>
      </c>
      <c r="D12" s="65">
        <f>VLOOKUP($A12,'Return Data'!$B$7:$R$1700,9,0)</f>
        <v>-3.5306000000000002</v>
      </c>
      <c r="E12" s="66">
        <f t="shared" si="0"/>
        <v>17</v>
      </c>
      <c r="F12" s="65">
        <f>VLOOKUP($A12,'Return Data'!$B$7:$R$1700,10,0)</f>
        <v>4.1193999999999997</v>
      </c>
      <c r="G12" s="66">
        <f t="shared" si="1"/>
        <v>25</v>
      </c>
      <c r="H12" s="65">
        <f>VLOOKUP($A12,'Return Data'!$B$7:$R$1700,11,0)</f>
        <v>-13.5101</v>
      </c>
      <c r="I12" s="66">
        <f t="shared" si="2"/>
        <v>27</v>
      </c>
      <c r="J12" s="65">
        <f>VLOOKUP($A12,'Return Data'!$B$7:$R$1700,12,0)</f>
        <v>-4.0217999999999998</v>
      </c>
      <c r="K12" s="66">
        <f t="shared" si="3"/>
        <v>26</v>
      </c>
      <c r="L12" s="65">
        <f>VLOOKUP($A12,'Return Data'!$B$7:$R$1700,13,0)</f>
        <v>-0.75339999999999996</v>
      </c>
      <c r="M12" s="66">
        <f t="shared" si="4"/>
        <v>26</v>
      </c>
      <c r="N12" s="65">
        <f>VLOOKUP($A12,'Return Data'!$B$7:$R$1700,17,0)</f>
        <v>-7.5029000000000003</v>
      </c>
      <c r="O12" s="66">
        <f t="shared" si="5"/>
        <v>26</v>
      </c>
      <c r="P12" s="65">
        <f>VLOOKUP($A12,'Return Data'!$B$7:$R$1700,14,0)</f>
        <v>-3.5339999999999998</v>
      </c>
      <c r="Q12" s="66">
        <f t="shared" si="6"/>
        <v>25</v>
      </c>
      <c r="R12" s="65">
        <f>VLOOKUP($A12,'Return Data'!$B$7:$R$1700,16,0)</f>
        <v>4.4217000000000004</v>
      </c>
      <c r="S12" s="67">
        <f t="shared" si="7"/>
        <v>27</v>
      </c>
    </row>
    <row r="13" spans="1:19" x14ac:dyDescent="0.3">
      <c r="A13" s="82" t="s">
        <v>1488</v>
      </c>
      <c r="B13" s="64">
        <f>VLOOKUP($A13,'Return Data'!$B$7:$R$1700,3,0)</f>
        <v>44071</v>
      </c>
      <c r="C13" s="65">
        <f>VLOOKUP($A13,'Return Data'!$B$7:$R$1700,4,0)</f>
        <v>19.733000000000001</v>
      </c>
      <c r="D13" s="65">
        <f>VLOOKUP($A13,'Return Data'!$B$7:$R$1700,9,0)</f>
        <v>-2.5482</v>
      </c>
      <c r="E13" s="66">
        <f t="shared" si="0"/>
        <v>10</v>
      </c>
      <c r="F13" s="65">
        <f>VLOOKUP($A13,'Return Data'!$B$7:$R$1700,10,0)</f>
        <v>8.3803999999999998</v>
      </c>
      <c r="G13" s="66">
        <f t="shared" si="1"/>
        <v>16</v>
      </c>
      <c r="H13" s="65">
        <f>VLOOKUP($A13,'Return Data'!$B$7:$R$1700,11,0)</f>
        <v>9.4467999999999996</v>
      </c>
      <c r="I13" s="66">
        <f t="shared" si="2"/>
        <v>12</v>
      </c>
      <c r="J13" s="65">
        <f>VLOOKUP($A13,'Return Data'!$B$7:$R$1700,12,0)</f>
        <v>8.5671999999999997</v>
      </c>
      <c r="K13" s="66">
        <f t="shared" si="3"/>
        <v>17</v>
      </c>
      <c r="L13" s="65">
        <f>VLOOKUP($A13,'Return Data'!$B$7:$R$1700,13,0)</f>
        <v>8.4285999999999994</v>
      </c>
      <c r="M13" s="66">
        <f t="shared" si="4"/>
        <v>17</v>
      </c>
      <c r="N13" s="65">
        <f>VLOOKUP($A13,'Return Data'!$B$7:$R$1700,17,0)</f>
        <v>8.6187000000000005</v>
      </c>
      <c r="O13" s="66">
        <f t="shared" si="5"/>
        <v>13</v>
      </c>
      <c r="P13" s="65">
        <f>VLOOKUP($A13,'Return Data'!$B$7:$R$1700,14,0)</f>
        <v>7.1245000000000003</v>
      </c>
      <c r="Q13" s="66">
        <f t="shared" si="6"/>
        <v>13</v>
      </c>
      <c r="R13" s="65">
        <f>VLOOKUP($A13,'Return Data'!$B$7:$R$1700,16,0)</f>
        <v>7.5397999999999996</v>
      </c>
      <c r="S13" s="67">
        <f t="shared" si="7"/>
        <v>12</v>
      </c>
    </row>
    <row r="14" spans="1:19" x14ac:dyDescent="0.3">
      <c r="A14" s="82" t="s">
        <v>1490</v>
      </c>
      <c r="B14" s="64">
        <f>VLOOKUP($A14,'Return Data'!$B$7:$R$1700,3,0)</f>
        <v>44071</v>
      </c>
      <c r="C14" s="65">
        <f>VLOOKUP($A14,'Return Data'!$B$7:$R$1700,4,0)</f>
        <v>35.682299999999998</v>
      </c>
      <c r="D14" s="65">
        <f>VLOOKUP($A14,'Return Data'!$B$7:$R$1700,9,0)</f>
        <v>-2.5583</v>
      </c>
      <c r="E14" s="66">
        <f t="shared" si="0"/>
        <v>11</v>
      </c>
      <c r="F14" s="65">
        <f>VLOOKUP($A14,'Return Data'!$B$7:$R$1700,10,0)</f>
        <v>6.5244</v>
      </c>
      <c r="G14" s="66">
        <f t="shared" si="1"/>
        <v>20</v>
      </c>
      <c r="H14" s="65">
        <f>VLOOKUP($A14,'Return Data'!$B$7:$R$1700,11,0)</f>
        <v>8.9403000000000006</v>
      </c>
      <c r="I14" s="66">
        <f t="shared" si="2"/>
        <v>17</v>
      </c>
      <c r="J14" s="65">
        <f>VLOOKUP($A14,'Return Data'!$B$7:$R$1700,12,0)</f>
        <v>8.5746000000000002</v>
      </c>
      <c r="K14" s="66">
        <f t="shared" si="3"/>
        <v>16</v>
      </c>
      <c r="L14" s="65">
        <f>VLOOKUP($A14,'Return Data'!$B$7:$R$1700,13,0)</f>
        <v>8.8157999999999994</v>
      </c>
      <c r="M14" s="66">
        <f t="shared" si="4"/>
        <v>14</v>
      </c>
      <c r="N14" s="65">
        <f>VLOOKUP($A14,'Return Data'!$B$7:$R$1700,17,0)</f>
        <v>9.1715</v>
      </c>
      <c r="O14" s="66">
        <f t="shared" si="5"/>
        <v>9</v>
      </c>
      <c r="P14" s="65">
        <f>VLOOKUP($A14,'Return Data'!$B$7:$R$1700,14,0)</f>
        <v>7.3240999999999996</v>
      </c>
      <c r="Q14" s="66">
        <f t="shared" si="6"/>
        <v>11</v>
      </c>
      <c r="R14" s="65">
        <f>VLOOKUP($A14,'Return Data'!$B$7:$R$1700,16,0)</f>
        <v>7.3308</v>
      </c>
      <c r="S14" s="67">
        <f t="shared" si="7"/>
        <v>17</v>
      </c>
    </row>
    <row r="15" spans="1:19" x14ac:dyDescent="0.3">
      <c r="A15" s="82" t="s">
        <v>1498</v>
      </c>
      <c r="B15" s="64">
        <f>VLOOKUP($A15,'Return Data'!$B$7:$R$1700,3,0)</f>
        <v>44071</v>
      </c>
      <c r="C15" s="65">
        <f>VLOOKUP($A15,'Return Data'!$B$7:$R$1700,4,0)</f>
        <v>3762.1398594377501</v>
      </c>
      <c r="D15" s="65">
        <f>VLOOKUP($A15,'Return Data'!$B$7:$R$1700,9,0)</f>
        <v>-6.4752999999999998</v>
      </c>
      <c r="E15" s="66">
        <f t="shared" si="0"/>
        <v>26</v>
      </c>
      <c r="F15" s="65">
        <f>VLOOKUP($A15,'Return Data'!$B$7:$R$1700,10,0)</f>
        <v>0.91520000000000001</v>
      </c>
      <c r="G15" s="66">
        <f t="shared" si="1"/>
        <v>27</v>
      </c>
      <c r="H15" s="65">
        <f>VLOOKUP($A15,'Return Data'!$B$7:$R$1700,11,0)</f>
        <v>-11.318099999999999</v>
      </c>
      <c r="I15" s="66">
        <f t="shared" si="2"/>
        <v>26</v>
      </c>
      <c r="J15" s="65">
        <f>VLOOKUP($A15,'Return Data'!$B$7:$R$1700,12,0)</f>
        <v>-11.424799999999999</v>
      </c>
      <c r="K15" s="66">
        <f t="shared" si="3"/>
        <v>27</v>
      </c>
      <c r="L15" s="65">
        <f>VLOOKUP($A15,'Return Data'!$B$7:$R$1700,13,0)</f>
        <v>-7.7784000000000004</v>
      </c>
      <c r="M15" s="66">
        <f t="shared" si="4"/>
        <v>27</v>
      </c>
      <c r="N15" s="65">
        <f>VLOOKUP($A15,'Return Data'!$B$7:$R$1700,17,0)</f>
        <v>-0.29470000000000002</v>
      </c>
      <c r="O15" s="66">
        <f t="shared" si="5"/>
        <v>25</v>
      </c>
      <c r="P15" s="65">
        <f>VLOOKUP($A15,'Return Data'!$B$7:$R$1700,14,0)</f>
        <v>1.9782999999999999</v>
      </c>
      <c r="Q15" s="66">
        <f t="shared" si="6"/>
        <v>24</v>
      </c>
      <c r="R15" s="65">
        <f>VLOOKUP($A15,'Return Data'!$B$7:$R$1700,16,0)</f>
        <v>7.3891</v>
      </c>
      <c r="S15" s="67">
        <f t="shared" si="7"/>
        <v>16</v>
      </c>
    </row>
    <row r="16" spans="1:19" x14ac:dyDescent="0.3">
      <c r="A16" s="82" t="s">
        <v>1500</v>
      </c>
      <c r="B16" s="64">
        <f>VLOOKUP($A16,'Return Data'!$B$7:$R$1700,3,0)</f>
        <v>44071</v>
      </c>
      <c r="C16" s="65">
        <f>VLOOKUP($A16,'Return Data'!$B$7:$R$1700,4,0)</f>
        <v>23.723199999999999</v>
      </c>
      <c r="D16" s="65">
        <f>VLOOKUP($A16,'Return Data'!$B$7:$R$1700,9,0)</f>
        <v>-1.9176</v>
      </c>
      <c r="E16" s="66">
        <f t="shared" si="0"/>
        <v>8</v>
      </c>
      <c r="F16" s="65">
        <f>VLOOKUP($A16,'Return Data'!$B$7:$R$1700,10,0)</f>
        <v>10.601100000000001</v>
      </c>
      <c r="G16" s="66">
        <f t="shared" si="1"/>
        <v>6</v>
      </c>
      <c r="H16" s="65">
        <f>VLOOKUP($A16,'Return Data'!$B$7:$R$1700,11,0)</f>
        <v>10.332000000000001</v>
      </c>
      <c r="I16" s="66">
        <f t="shared" si="2"/>
        <v>7</v>
      </c>
      <c r="J16" s="65">
        <f>VLOOKUP($A16,'Return Data'!$B$7:$R$1700,12,0)</f>
        <v>10.1259</v>
      </c>
      <c r="K16" s="66">
        <f t="shared" si="3"/>
        <v>1</v>
      </c>
      <c r="L16" s="65">
        <f>VLOOKUP($A16,'Return Data'!$B$7:$R$1700,13,0)</f>
        <v>10.237</v>
      </c>
      <c r="M16" s="66">
        <f t="shared" si="4"/>
        <v>1</v>
      </c>
      <c r="N16" s="65">
        <f>VLOOKUP($A16,'Return Data'!$B$7:$R$1700,17,0)</f>
        <v>9.9519000000000002</v>
      </c>
      <c r="O16" s="66">
        <f t="shared" si="5"/>
        <v>1</v>
      </c>
      <c r="P16" s="65">
        <f>VLOOKUP($A16,'Return Data'!$B$7:$R$1700,14,0)</f>
        <v>8.4743999999999993</v>
      </c>
      <c r="Q16" s="66">
        <f t="shared" si="6"/>
        <v>1</v>
      </c>
      <c r="R16" s="65">
        <f>VLOOKUP($A16,'Return Data'!$B$7:$R$1700,16,0)</f>
        <v>8.8531999999999993</v>
      </c>
      <c r="S16" s="67">
        <f t="shared" si="7"/>
        <v>2</v>
      </c>
    </row>
    <row r="17" spans="1:19" x14ac:dyDescent="0.3">
      <c r="A17" s="82" t="s">
        <v>1502</v>
      </c>
      <c r="B17" s="64">
        <f>VLOOKUP($A17,'Return Data'!$B$7:$R$1700,3,0)</f>
        <v>44071</v>
      </c>
      <c r="C17" s="65">
        <f>VLOOKUP($A17,'Return Data'!$B$7:$R$1700,4,0)</f>
        <v>30.2913</v>
      </c>
      <c r="D17" s="65">
        <f>VLOOKUP($A17,'Return Data'!$B$7:$R$1700,9,0)</f>
        <v>-3.5266000000000002</v>
      </c>
      <c r="E17" s="66">
        <f t="shared" si="0"/>
        <v>16</v>
      </c>
      <c r="F17" s="65">
        <f>VLOOKUP($A17,'Return Data'!$B$7:$R$1700,10,0)</f>
        <v>38.635899999999999</v>
      </c>
      <c r="G17" s="66">
        <f t="shared" si="1"/>
        <v>1</v>
      </c>
      <c r="H17" s="65">
        <f>VLOOKUP($A17,'Return Data'!$B$7:$R$1700,11,0)</f>
        <v>3.4015</v>
      </c>
      <c r="I17" s="66">
        <f t="shared" si="2"/>
        <v>25</v>
      </c>
      <c r="J17" s="65">
        <f>VLOOKUP($A17,'Return Data'!$B$7:$R$1700,12,0)</f>
        <v>4.1151</v>
      </c>
      <c r="K17" s="66">
        <f t="shared" si="3"/>
        <v>25</v>
      </c>
      <c r="L17" s="65">
        <f>VLOOKUP($A17,'Return Data'!$B$7:$R$1700,13,0)</f>
        <v>5.2466999999999997</v>
      </c>
      <c r="M17" s="66">
        <f t="shared" si="4"/>
        <v>23</v>
      </c>
      <c r="N17" s="65">
        <f>VLOOKUP($A17,'Return Data'!$B$7:$R$1700,17,0)</f>
        <v>2.3813</v>
      </c>
      <c r="O17" s="66">
        <f t="shared" si="5"/>
        <v>23</v>
      </c>
      <c r="P17" s="65">
        <f>VLOOKUP($A17,'Return Data'!$B$7:$R$1700,14,0)</f>
        <v>2.9731000000000001</v>
      </c>
      <c r="Q17" s="66">
        <f t="shared" si="6"/>
        <v>22</v>
      </c>
      <c r="R17" s="65">
        <f>VLOOKUP($A17,'Return Data'!$B$7:$R$1700,16,0)</f>
        <v>6.4508000000000001</v>
      </c>
      <c r="S17" s="67">
        <f t="shared" si="7"/>
        <v>24</v>
      </c>
    </row>
    <row r="18" spans="1:19" x14ac:dyDescent="0.3">
      <c r="A18" s="82" t="s">
        <v>1504</v>
      </c>
      <c r="B18" s="64">
        <f>VLOOKUP($A18,'Return Data'!$B$7:$R$1700,3,0)</f>
        <v>44071</v>
      </c>
      <c r="C18" s="65">
        <f>VLOOKUP($A18,'Return Data'!$B$7:$R$1700,4,0)</f>
        <v>44.216900000000003</v>
      </c>
      <c r="D18" s="65">
        <f>VLOOKUP($A18,'Return Data'!$B$7:$R$1700,9,0)</f>
        <v>-3.335</v>
      </c>
      <c r="E18" s="66">
        <f t="shared" si="0"/>
        <v>14</v>
      </c>
      <c r="F18" s="65">
        <f>VLOOKUP($A18,'Return Data'!$B$7:$R$1700,10,0)</f>
        <v>9.9113000000000007</v>
      </c>
      <c r="G18" s="66">
        <f t="shared" si="1"/>
        <v>8</v>
      </c>
      <c r="H18" s="65">
        <f>VLOOKUP($A18,'Return Data'!$B$7:$R$1700,11,0)</f>
        <v>10.1157</v>
      </c>
      <c r="I18" s="66">
        <f t="shared" si="2"/>
        <v>8</v>
      </c>
      <c r="J18" s="65">
        <f>VLOOKUP($A18,'Return Data'!$B$7:$R$1700,12,0)</f>
        <v>9.8924000000000003</v>
      </c>
      <c r="K18" s="66">
        <f t="shared" si="3"/>
        <v>3</v>
      </c>
      <c r="L18" s="65">
        <f>VLOOKUP($A18,'Return Data'!$B$7:$R$1700,13,0)</f>
        <v>9.9031000000000002</v>
      </c>
      <c r="M18" s="66">
        <f t="shared" si="4"/>
        <v>3</v>
      </c>
      <c r="N18" s="65">
        <f>VLOOKUP($A18,'Return Data'!$B$7:$R$1700,17,0)</f>
        <v>9.6868999999999996</v>
      </c>
      <c r="O18" s="66">
        <f t="shared" si="5"/>
        <v>4</v>
      </c>
      <c r="P18" s="65">
        <f>VLOOKUP($A18,'Return Data'!$B$7:$R$1700,14,0)</f>
        <v>7.7122999999999999</v>
      </c>
      <c r="Q18" s="66">
        <f t="shared" si="6"/>
        <v>6</v>
      </c>
      <c r="R18" s="65">
        <f>VLOOKUP($A18,'Return Data'!$B$7:$R$1700,16,0)</f>
        <v>8.2032000000000007</v>
      </c>
      <c r="S18" s="67">
        <f t="shared" si="7"/>
        <v>5</v>
      </c>
    </row>
    <row r="19" spans="1:19" x14ac:dyDescent="0.3">
      <c r="A19" s="82" t="s">
        <v>1506</v>
      </c>
      <c r="B19" s="64">
        <f>VLOOKUP($A19,'Return Data'!$B$7:$R$1700,3,0)</f>
        <v>44071</v>
      </c>
      <c r="C19" s="65">
        <f>VLOOKUP($A19,'Return Data'!$B$7:$R$1700,4,0)</f>
        <v>19.397400000000001</v>
      </c>
      <c r="D19" s="65">
        <f>VLOOKUP($A19,'Return Data'!$B$7:$R$1700,9,0)</f>
        <v>4.2215999999999996</v>
      </c>
      <c r="E19" s="66">
        <f t="shared" si="0"/>
        <v>1</v>
      </c>
      <c r="F19" s="65">
        <f>VLOOKUP($A19,'Return Data'!$B$7:$R$1700,10,0)</f>
        <v>12.528600000000001</v>
      </c>
      <c r="G19" s="66">
        <f t="shared" si="1"/>
        <v>4</v>
      </c>
      <c r="H19" s="65">
        <f>VLOOKUP($A19,'Return Data'!$B$7:$R$1700,11,0)</f>
        <v>9.2462999999999997</v>
      </c>
      <c r="I19" s="66">
        <f t="shared" si="2"/>
        <v>14</v>
      </c>
      <c r="J19" s="65">
        <f>VLOOKUP($A19,'Return Data'!$B$7:$R$1700,12,0)</f>
        <v>9.5967000000000002</v>
      </c>
      <c r="K19" s="66">
        <f t="shared" si="3"/>
        <v>7</v>
      </c>
      <c r="L19" s="65">
        <f>VLOOKUP($A19,'Return Data'!$B$7:$R$1700,13,0)</f>
        <v>6.2077999999999998</v>
      </c>
      <c r="M19" s="66">
        <f t="shared" si="4"/>
        <v>22</v>
      </c>
      <c r="N19" s="65">
        <f>VLOOKUP($A19,'Return Data'!$B$7:$R$1700,17,0)</f>
        <v>4.7694000000000001</v>
      </c>
      <c r="O19" s="66">
        <f t="shared" si="5"/>
        <v>18</v>
      </c>
      <c r="P19" s="65">
        <f>VLOOKUP($A19,'Return Data'!$B$7:$R$1700,14,0)</f>
        <v>4.9352999999999998</v>
      </c>
      <c r="Q19" s="66">
        <f t="shared" si="6"/>
        <v>17</v>
      </c>
      <c r="R19" s="65">
        <f>VLOOKUP($A19,'Return Data'!$B$7:$R$1700,16,0)</f>
        <v>7.2698999999999998</v>
      </c>
      <c r="S19" s="67">
        <f t="shared" si="7"/>
        <v>19</v>
      </c>
    </row>
    <row r="20" spans="1:19" x14ac:dyDescent="0.3">
      <c r="A20" s="82" t="s">
        <v>1509</v>
      </c>
      <c r="B20" s="64">
        <f>VLOOKUP($A20,'Return Data'!$B$7:$R$1700,3,0)</f>
        <v>44071</v>
      </c>
      <c r="C20" s="65">
        <f>VLOOKUP($A20,'Return Data'!$B$7:$R$1700,4,0)</f>
        <v>43.473599999999998</v>
      </c>
      <c r="D20" s="65">
        <f>VLOOKUP($A20,'Return Data'!$B$7:$R$1700,9,0)</f>
        <v>-0.36549999999999999</v>
      </c>
      <c r="E20" s="66">
        <f t="shared" si="0"/>
        <v>3</v>
      </c>
      <c r="F20" s="65">
        <f>VLOOKUP($A20,'Return Data'!$B$7:$R$1700,10,0)</f>
        <v>9.0236999999999998</v>
      </c>
      <c r="G20" s="66">
        <f t="shared" si="1"/>
        <v>10</v>
      </c>
      <c r="H20" s="65">
        <f>VLOOKUP($A20,'Return Data'!$B$7:$R$1700,11,0)</f>
        <v>10.4848</v>
      </c>
      <c r="I20" s="66">
        <f t="shared" si="2"/>
        <v>4</v>
      </c>
      <c r="J20" s="65">
        <f>VLOOKUP($A20,'Return Data'!$B$7:$R$1700,12,0)</f>
        <v>9.4601000000000006</v>
      </c>
      <c r="K20" s="66">
        <f t="shared" si="3"/>
        <v>8</v>
      </c>
      <c r="L20" s="65">
        <f>VLOOKUP($A20,'Return Data'!$B$7:$R$1700,13,0)</f>
        <v>9.5299999999999994</v>
      </c>
      <c r="M20" s="66">
        <f t="shared" si="4"/>
        <v>5</v>
      </c>
      <c r="N20" s="65">
        <f>VLOOKUP($A20,'Return Data'!$B$7:$R$1700,17,0)</f>
        <v>9.8964999999999996</v>
      </c>
      <c r="O20" s="66">
        <f t="shared" si="5"/>
        <v>2</v>
      </c>
      <c r="P20" s="65">
        <f>VLOOKUP($A20,'Return Data'!$B$7:$R$1700,14,0)</f>
        <v>8.0609999999999999</v>
      </c>
      <c r="Q20" s="66">
        <f t="shared" si="6"/>
        <v>3</v>
      </c>
      <c r="R20" s="65">
        <f>VLOOKUP($A20,'Return Data'!$B$7:$R$1700,16,0)</f>
        <v>7.7378</v>
      </c>
      <c r="S20" s="67">
        <f t="shared" si="7"/>
        <v>11</v>
      </c>
    </row>
    <row r="21" spans="1:19" x14ac:dyDescent="0.3">
      <c r="A21" s="82" t="s">
        <v>1510</v>
      </c>
      <c r="B21" s="64">
        <f>VLOOKUP($A21,'Return Data'!$B$7:$R$1700,3,0)</f>
        <v>44071</v>
      </c>
      <c r="C21" s="65">
        <f>VLOOKUP($A21,'Return Data'!$B$7:$R$1700,4,0)</f>
        <v>1651.4549</v>
      </c>
      <c r="D21" s="65">
        <f>VLOOKUP($A21,'Return Data'!$B$7:$R$1700,9,0)</f>
        <v>-4.2850999999999999</v>
      </c>
      <c r="E21" s="66">
        <f t="shared" si="0"/>
        <v>20</v>
      </c>
      <c r="F21" s="65">
        <f>VLOOKUP($A21,'Return Data'!$B$7:$R$1700,10,0)</f>
        <v>3.8079999999999998</v>
      </c>
      <c r="G21" s="66">
        <f t="shared" si="1"/>
        <v>26</v>
      </c>
      <c r="H21" s="65">
        <f>VLOOKUP($A21,'Return Data'!$B$7:$R$1700,11,0)</f>
        <v>5.1859000000000002</v>
      </c>
      <c r="I21" s="66">
        <f t="shared" si="2"/>
        <v>24</v>
      </c>
      <c r="J21" s="65">
        <f>VLOOKUP($A21,'Return Data'!$B$7:$R$1700,12,0)</f>
        <v>5.6136999999999997</v>
      </c>
      <c r="K21" s="66">
        <f t="shared" si="3"/>
        <v>24</v>
      </c>
      <c r="L21" s="65">
        <f>VLOOKUP($A21,'Return Data'!$B$7:$R$1700,13,0)</f>
        <v>3.8001</v>
      </c>
      <c r="M21" s="66">
        <f t="shared" si="4"/>
        <v>24</v>
      </c>
      <c r="N21" s="65">
        <f>VLOOKUP($A21,'Return Data'!$B$7:$R$1700,17,0)</f>
        <v>5.8163</v>
      </c>
      <c r="O21" s="66">
        <f t="shared" si="5"/>
        <v>17</v>
      </c>
      <c r="P21" s="65">
        <f>VLOOKUP($A21,'Return Data'!$B$7:$R$1700,14,0)</f>
        <v>5.7724000000000002</v>
      </c>
      <c r="Q21" s="66">
        <f t="shared" si="6"/>
        <v>15</v>
      </c>
      <c r="R21" s="65">
        <f>VLOOKUP($A21,'Return Data'!$B$7:$R$1700,16,0)</f>
        <v>7.4720000000000004</v>
      </c>
      <c r="S21" s="67">
        <f t="shared" si="7"/>
        <v>15</v>
      </c>
    </row>
    <row r="22" spans="1:19" x14ac:dyDescent="0.3">
      <c r="A22" s="82" t="s">
        <v>1512</v>
      </c>
      <c r="B22" s="64">
        <f>VLOOKUP($A22,'Return Data'!$B$7:$R$1700,3,0)</f>
        <v>44071</v>
      </c>
      <c r="C22" s="65">
        <f>VLOOKUP($A22,'Return Data'!$B$7:$R$1700,4,0)</f>
        <v>2752.2231999999999</v>
      </c>
      <c r="D22" s="65">
        <f>VLOOKUP($A22,'Return Data'!$B$7:$R$1700,9,0)</f>
        <v>-8.1357999999999997</v>
      </c>
      <c r="E22" s="66">
        <f t="shared" si="0"/>
        <v>27</v>
      </c>
      <c r="F22" s="65">
        <f>VLOOKUP($A22,'Return Data'!$B$7:$R$1700,10,0)</f>
        <v>7.2782</v>
      </c>
      <c r="G22" s="66">
        <f t="shared" si="1"/>
        <v>18</v>
      </c>
      <c r="H22" s="65">
        <f>VLOOKUP($A22,'Return Data'!$B$7:$R$1700,11,0)</f>
        <v>8.9879999999999995</v>
      </c>
      <c r="I22" s="66">
        <f t="shared" si="2"/>
        <v>16</v>
      </c>
      <c r="J22" s="65">
        <f>VLOOKUP($A22,'Return Data'!$B$7:$R$1700,12,0)</f>
        <v>8.7579999999999991</v>
      </c>
      <c r="K22" s="66">
        <f t="shared" si="3"/>
        <v>14</v>
      </c>
      <c r="L22" s="65">
        <f>VLOOKUP($A22,'Return Data'!$B$7:$R$1700,13,0)</f>
        <v>8.84</v>
      </c>
      <c r="M22" s="66">
        <f t="shared" si="4"/>
        <v>13</v>
      </c>
      <c r="N22" s="65">
        <f>VLOOKUP($A22,'Return Data'!$B$7:$R$1700,17,0)</f>
        <v>9.0876000000000001</v>
      </c>
      <c r="O22" s="66">
        <f t="shared" si="5"/>
        <v>10</v>
      </c>
      <c r="P22" s="65">
        <f>VLOOKUP($A22,'Return Data'!$B$7:$R$1700,14,0)</f>
        <v>7.3258000000000001</v>
      </c>
      <c r="Q22" s="66">
        <f t="shared" si="6"/>
        <v>10</v>
      </c>
      <c r="R22" s="65">
        <f>VLOOKUP($A22,'Return Data'!$B$7:$R$1700,16,0)</f>
        <v>7.8231000000000002</v>
      </c>
      <c r="S22" s="67">
        <f t="shared" si="7"/>
        <v>9</v>
      </c>
    </row>
    <row r="23" spans="1:19" x14ac:dyDescent="0.3">
      <c r="A23" s="82" t="s">
        <v>1514</v>
      </c>
      <c r="B23" s="64">
        <f>VLOOKUP($A23,'Return Data'!$B$7:$R$1700,3,0)</f>
        <v>44071</v>
      </c>
      <c r="C23" s="65">
        <f>VLOOKUP($A23,'Return Data'!$B$7:$R$1700,4,0)</f>
        <v>26.2698</v>
      </c>
      <c r="D23" s="65">
        <f>VLOOKUP($A23,'Return Data'!$B$7:$R$1700,9,0)</f>
        <v>-5.7313999999999998</v>
      </c>
      <c r="E23" s="66">
        <f t="shared" si="0"/>
        <v>24</v>
      </c>
      <c r="F23" s="65">
        <f>VLOOKUP($A23,'Return Data'!$B$7:$R$1700,10,0)</f>
        <v>12.5274</v>
      </c>
      <c r="G23" s="66">
        <f t="shared" si="1"/>
        <v>5</v>
      </c>
      <c r="H23" s="65">
        <f>VLOOKUP($A23,'Return Data'!$B$7:$R$1700,11,0)</f>
        <v>12.174899999999999</v>
      </c>
      <c r="I23" s="66">
        <f t="shared" si="2"/>
        <v>1</v>
      </c>
      <c r="J23" s="65">
        <f>VLOOKUP($A23,'Return Data'!$B$7:$R$1700,12,0)</f>
        <v>10.0831</v>
      </c>
      <c r="K23" s="66">
        <f t="shared" si="3"/>
        <v>2</v>
      </c>
      <c r="L23" s="65">
        <f>VLOOKUP($A23,'Return Data'!$B$7:$R$1700,13,0)</f>
        <v>3.5903999999999998</v>
      </c>
      <c r="M23" s="66">
        <f t="shared" si="4"/>
        <v>25</v>
      </c>
      <c r="N23" s="65">
        <f>VLOOKUP($A23,'Return Data'!$B$7:$R$1700,17,0)</f>
        <v>2.5889000000000002</v>
      </c>
      <c r="O23" s="66">
        <f t="shared" si="5"/>
        <v>22</v>
      </c>
      <c r="P23" s="65">
        <f>VLOOKUP($A23,'Return Data'!$B$7:$R$1700,14,0)</f>
        <v>3.298</v>
      </c>
      <c r="Q23" s="66">
        <f t="shared" si="6"/>
        <v>21</v>
      </c>
      <c r="R23" s="65">
        <f>VLOOKUP($A23,'Return Data'!$B$7:$R$1700,16,0)</f>
        <v>5.7024999999999997</v>
      </c>
      <c r="S23" s="67">
        <f t="shared" si="7"/>
        <v>25</v>
      </c>
    </row>
    <row r="24" spans="1:19" x14ac:dyDescent="0.3">
      <c r="A24" s="82" t="s">
        <v>1516</v>
      </c>
      <c r="B24" s="64">
        <f>VLOOKUP($A24,'Return Data'!$B$7:$R$1700,3,0)</f>
        <v>44071</v>
      </c>
      <c r="C24" s="65">
        <f>VLOOKUP($A24,'Return Data'!$B$7:$R$1700,4,0)</f>
        <v>39.665900000000001</v>
      </c>
      <c r="D24" s="65">
        <f>VLOOKUP($A24,'Return Data'!$B$7:$R$1700,9,0)</f>
        <v>-4.4592999999999998</v>
      </c>
      <c r="E24" s="66">
        <f t="shared" si="0"/>
        <v>21</v>
      </c>
      <c r="F24" s="65">
        <f>VLOOKUP($A24,'Return Data'!$B$7:$R$1700,10,0)</f>
        <v>8.5489999999999995</v>
      </c>
      <c r="G24" s="66">
        <f t="shared" si="1"/>
        <v>14</v>
      </c>
      <c r="H24" s="65">
        <f>VLOOKUP($A24,'Return Data'!$B$7:$R$1700,11,0)</f>
        <v>9.4158000000000008</v>
      </c>
      <c r="I24" s="66">
        <f t="shared" si="2"/>
        <v>13</v>
      </c>
      <c r="J24" s="65">
        <f>VLOOKUP($A24,'Return Data'!$B$7:$R$1700,12,0)</f>
        <v>9.0512999999999995</v>
      </c>
      <c r="K24" s="66">
        <f t="shared" si="3"/>
        <v>11</v>
      </c>
      <c r="L24" s="65">
        <f>VLOOKUP($A24,'Return Data'!$B$7:$R$1700,13,0)</f>
        <v>9.1841000000000008</v>
      </c>
      <c r="M24" s="66">
        <f t="shared" si="4"/>
        <v>9</v>
      </c>
      <c r="N24" s="65">
        <f>VLOOKUP($A24,'Return Data'!$B$7:$R$1700,17,0)</f>
        <v>9.5381999999999998</v>
      </c>
      <c r="O24" s="66">
        <f t="shared" si="5"/>
        <v>5</v>
      </c>
      <c r="P24" s="65">
        <f>VLOOKUP($A24,'Return Data'!$B$7:$R$1700,14,0)</f>
        <v>7.7565999999999997</v>
      </c>
      <c r="Q24" s="66">
        <f t="shared" si="6"/>
        <v>5</v>
      </c>
      <c r="R24" s="65">
        <f>VLOOKUP($A24,'Return Data'!$B$7:$R$1700,16,0)</f>
        <v>7.8038999999999996</v>
      </c>
      <c r="S24" s="67">
        <f t="shared" si="7"/>
        <v>10</v>
      </c>
    </row>
    <row r="25" spans="1:19" x14ac:dyDescent="0.3">
      <c r="A25" s="82" t="s">
        <v>1519</v>
      </c>
      <c r="B25" s="64">
        <f>VLOOKUP($A25,'Return Data'!$B$7:$R$1700,3,0)</f>
        <v>44071</v>
      </c>
      <c r="C25" s="65">
        <f>VLOOKUP($A25,'Return Data'!$B$7:$R$1700,4,0)</f>
        <v>20.297499999999999</v>
      </c>
      <c r="D25" s="65">
        <f>VLOOKUP($A25,'Return Data'!$B$7:$R$1700,9,0)</f>
        <v>-3.7988</v>
      </c>
      <c r="E25" s="66">
        <f t="shared" si="0"/>
        <v>19</v>
      </c>
      <c r="F25" s="65">
        <f>VLOOKUP($A25,'Return Data'!$B$7:$R$1700,10,0)</f>
        <v>5.6901999999999999</v>
      </c>
      <c r="G25" s="66">
        <f t="shared" si="1"/>
        <v>24</v>
      </c>
      <c r="H25" s="65">
        <f>VLOOKUP($A25,'Return Data'!$B$7:$R$1700,11,0)</f>
        <v>10.052</v>
      </c>
      <c r="I25" s="66">
        <f t="shared" si="2"/>
        <v>9</v>
      </c>
      <c r="J25" s="65">
        <f>VLOOKUP($A25,'Return Data'!$B$7:$R$1700,12,0)</f>
        <v>9.1785999999999994</v>
      </c>
      <c r="K25" s="66">
        <f t="shared" si="3"/>
        <v>10</v>
      </c>
      <c r="L25" s="65">
        <f>VLOOKUP($A25,'Return Data'!$B$7:$R$1700,13,0)</f>
        <v>9.2196999999999996</v>
      </c>
      <c r="M25" s="66">
        <f t="shared" si="4"/>
        <v>7</v>
      </c>
      <c r="N25" s="65">
        <f>VLOOKUP($A25,'Return Data'!$B$7:$R$1700,17,0)</f>
        <v>9.4512999999999998</v>
      </c>
      <c r="O25" s="66">
        <f t="shared" si="5"/>
        <v>6</v>
      </c>
      <c r="P25" s="65">
        <f>VLOOKUP($A25,'Return Data'!$B$7:$R$1700,14,0)</f>
        <v>7.8983999999999996</v>
      </c>
      <c r="Q25" s="66">
        <f t="shared" si="6"/>
        <v>4</v>
      </c>
      <c r="R25" s="65">
        <f>VLOOKUP($A25,'Return Data'!$B$7:$R$1700,16,0)</f>
        <v>8.5007999999999999</v>
      </c>
      <c r="S25" s="67">
        <f t="shared" si="7"/>
        <v>3</v>
      </c>
    </row>
    <row r="26" spans="1:19" x14ac:dyDescent="0.3">
      <c r="A26" s="82" t="s">
        <v>1521</v>
      </c>
      <c r="B26" s="64">
        <f>VLOOKUP($A26,'Return Data'!$B$7:$R$1700,3,0)</f>
        <v>44071</v>
      </c>
      <c r="C26" s="65">
        <f>VLOOKUP($A26,'Return Data'!$B$7:$R$1700,4,0)</f>
        <v>11.4613</v>
      </c>
      <c r="D26" s="65">
        <f>VLOOKUP($A26,'Return Data'!$B$7:$R$1700,9,0)</f>
        <v>-2.7570000000000001</v>
      </c>
      <c r="E26" s="66">
        <f t="shared" si="0"/>
        <v>12</v>
      </c>
      <c r="F26" s="65">
        <f>VLOOKUP($A26,'Return Data'!$B$7:$R$1700,10,0)</f>
        <v>5.9340000000000002</v>
      </c>
      <c r="G26" s="66">
        <f t="shared" si="1"/>
        <v>23</v>
      </c>
      <c r="H26" s="65">
        <f>VLOOKUP($A26,'Return Data'!$B$7:$R$1700,11,0)</f>
        <v>8.4236000000000004</v>
      </c>
      <c r="I26" s="66">
        <f t="shared" si="2"/>
        <v>22</v>
      </c>
      <c r="J26" s="65">
        <f>VLOOKUP($A26,'Return Data'!$B$7:$R$1700,12,0)</f>
        <v>7.8185000000000002</v>
      </c>
      <c r="K26" s="66">
        <f t="shared" si="3"/>
        <v>21</v>
      </c>
      <c r="L26" s="65">
        <f>VLOOKUP($A26,'Return Data'!$B$7:$R$1700,13,0)</f>
        <v>7.8312999999999997</v>
      </c>
      <c r="M26" s="66">
        <f t="shared" si="4"/>
        <v>20</v>
      </c>
      <c r="N26" s="65"/>
      <c r="O26" s="66"/>
      <c r="P26" s="65"/>
      <c r="Q26" s="66"/>
      <c r="R26" s="65">
        <f>VLOOKUP($A26,'Return Data'!$B$7:$R$1700,16,0)</f>
        <v>9.0602</v>
      </c>
      <c r="S26" s="67">
        <f t="shared" si="7"/>
        <v>1</v>
      </c>
    </row>
    <row r="27" spans="1:19" x14ac:dyDescent="0.3">
      <c r="A27" s="82" t="s">
        <v>1522</v>
      </c>
      <c r="B27" s="64">
        <f>VLOOKUP($A27,'Return Data'!$B$7:$R$1700,3,0)</f>
        <v>44071</v>
      </c>
      <c r="C27" s="65">
        <f>VLOOKUP($A27,'Return Data'!$B$7:$R$1700,4,0)</f>
        <v>12.085900000000001</v>
      </c>
      <c r="D27" s="65">
        <f>VLOOKUP($A27,'Return Data'!$B$7:$R$1700,9,0)</f>
        <v>-3.5741999999999998</v>
      </c>
      <c r="E27" s="66">
        <f t="shared" si="0"/>
        <v>18</v>
      </c>
      <c r="F27" s="65">
        <f>VLOOKUP($A27,'Return Data'!$B$7:$R$1700,10,0)</f>
        <v>6.0083000000000002</v>
      </c>
      <c r="G27" s="66">
        <f t="shared" si="1"/>
        <v>22</v>
      </c>
      <c r="H27" s="65">
        <f>VLOOKUP($A27,'Return Data'!$B$7:$R$1700,11,0)</f>
        <v>8.4655000000000005</v>
      </c>
      <c r="I27" s="66">
        <f t="shared" si="2"/>
        <v>21</v>
      </c>
      <c r="J27" s="65">
        <f>VLOOKUP($A27,'Return Data'!$B$7:$R$1700,12,0)</f>
        <v>8.2482000000000006</v>
      </c>
      <c r="K27" s="66">
        <f t="shared" si="3"/>
        <v>20</v>
      </c>
      <c r="L27" s="65">
        <f>VLOOKUP($A27,'Return Data'!$B$7:$R$1700,13,0)</f>
        <v>8.2380999999999993</v>
      </c>
      <c r="M27" s="66">
        <f t="shared" si="4"/>
        <v>18</v>
      </c>
      <c r="N27" s="65">
        <f>VLOOKUP($A27,'Return Data'!$B$7:$R$1700,17,0)</f>
        <v>8.8343000000000007</v>
      </c>
      <c r="O27" s="66">
        <f t="shared" ref="O27:O34" si="8">RANK(N27,N$8:N$34,0)</f>
        <v>12</v>
      </c>
      <c r="P27" s="65"/>
      <c r="Q27" s="66"/>
      <c r="R27" s="65">
        <f>VLOOKUP($A27,'Return Data'!$B$7:$R$1700,16,0)</f>
        <v>8.0234000000000005</v>
      </c>
      <c r="S27" s="67">
        <f t="shared" si="7"/>
        <v>8</v>
      </c>
    </row>
    <row r="28" spans="1:19" x14ac:dyDescent="0.3">
      <c r="A28" s="82" t="s">
        <v>1524</v>
      </c>
      <c r="B28" s="64">
        <f>VLOOKUP($A28,'Return Data'!$B$7:$R$1700,3,0)</f>
        <v>44071</v>
      </c>
      <c r="C28" s="65">
        <f>VLOOKUP($A28,'Return Data'!$B$7:$R$1700,4,0)</f>
        <v>39.339799999999997</v>
      </c>
      <c r="D28" s="65">
        <f>VLOOKUP($A28,'Return Data'!$B$7:$R$1700,9,0)</f>
        <v>-1.1691</v>
      </c>
      <c r="E28" s="66">
        <f t="shared" si="0"/>
        <v>6</v>
      </c>
      <c r="F28" s="65">
        <f>VLOOKUP($A28,'Return Data'!$B$7:$R$1700,10,0)</f>
        <v>8.6920000000000002</v>
      </c>
      <c r="G28" s="66">
        <f t="shared" si="1"/>
        <v>13</v>
      </c>
      <c r="H28" s="65">
        <f>VLOOKUP($A28,'Return Data'!$B$7:$R$1700,11,0)</f>
        <v>8.6853999999999996</v>
      </c>
      <c r="I28" s="66">
        <f t="shared" si="2"/>
        <v>18</v>
      </c>
      <c r="J28" s="65">
        <f>VLOOKUP($A28,'Return Data'!$B$7:$R$1700,12,0)</f>
        <v>8.4117999999999995</v>
      </c>
      <c r="K28" s="66">
        <f t="shared" si="3"/>
        <v>19</v>
      </c>
      <c r="L28" s="65">
        <f>VLOOKUP($A28,'Return Data'!$B$7:$R$1700,13,0)</f>
        <v>8.7912999999999997</v>
      </c>
      <c r="M28" s="66">
        <f t="shared" si="4"/>
        <v>15</v>
      </c>
      <c r="N28" s="65">
        <f>VLOOKUP($A28,'Return Data'!$B$7:$R$1700,17,0)</f>
        <v>9.0334000000000003</v>
      </c>
      <c r="O28" s="66">
        <f t="shared" si="8"/>
        <v>11</v>
      </c>
      <c r="P28" s="65">
        <f>VLOOKUP($A28,'Return Data'!$B$7:$R$1700,14,0)</f>
        <v>7.2319000000000004</v>
      </c>
      <c r="Q28" s="66">
        <f t="shared" ref="Q28:Q34" si="9">RANK(P28,P$8:P$34,0)</f>
        <v>12</v>
      </c>
      <c r="R28" s="65">
        <f>VLOOKUP($A28,'Return Data'!$B$7:$R$1700,16,0)</f>
        <v>8.0421999999999993</v>
      </c>
      <c r="S28" s="67">
        <f t="shared" si="7"/>
        <v>7</v>
      </c>
    </row>
    <row r="29" spans="1:19" x14ac:dyDescent="0.3">
      <c r="A29" s="82" t="s">
        <v>1526</v>
      </c>
      <c r="B29" s="64">
        <f>VLOOKUP($A29,'Return Data'!$B$7:$R$1700,3,0)</f>
        <v>44071</v>
      </c>
      <c r="C29" s="65">
        <f>VLOOKUP($A29,'Return Data'!$B$7:$R$1700,4,0)</f>
        <v>34.558799999999998</v>
      </c>
      <c r="D29" s="65">
        <f>VLOOKUP($A29,'Return Data'!$B$7:$R$1700,9,0)</f>
        <v>-0.41889999999999999</v>
      </c>
      <c r="E29" s="66">
        <f t="shared" si="0"/>
        <v>4</v>
      </c>
      <c r="F29" s="65">
        <f>VLOOKUP($A29,'Return Data'!$B$7:$R$1700,10,0)</f>
        <v>7.1656000000000004</v>
      </c>
      <c r="G29" s="66">
        <f t="shared" si="1"/>
        <v>19</v>
      </c>
      <c r="H29" s="65">
        <f>VLOOKUP($A29,'Return Data'!$B$7:$R$1700,11,0)</f>
        <v>8.5052000000000003</v>
      </c>
      <c r="I29" s="66">
        <f t="shared" si="2"/>
        <v>20</v>
      </c>
      <c r="J29" s="65">
        <f>VLOOKUP($A29,'Return Data'!$B$7:$R$1700,12,0)</f>
        <v>7.0716000000000001</v>
      </c>
      <c r="K29" s="66">
        <f t="shared" si="3"/>
        <v>23</v>
      </c>
      <c r="L29" s="65">
        <f>VLOOKUP($A29,'Return Data'!$B$7:$R$1700,13,0)</f>
        <v>8.0876000000000001</v>
      </c>
      <c r="M29" s="66">
        <f t="shared" si="4"/>
        <v>19</v>
      </c>
      <c r="N29" s="65">
        <f>VLOOKUP($A29,'Return Data'!$B$7:$R$1700,17,0)</f>
        <v>3.4177</v>
      </c>
      <c r="O29" s="66">
        <f t="shared" si="8"/>
        <v>20</v>
      </c>
      <c r="P29" s="65">
        <f>VLOOKUP($A29,'Return Data'!$B$7:$R$1700,14,0)</f>
        <v>3.778</v>
      </c>
      <c r="Q29" s="66">
        <f t="shared" si="9"/>
        <v>19</v>
      </c>
      <c r="R29" s="65">
        <f>VLOOKUP($A29,'Return Data'!$B$7:$R$1700,16,0)</f>
        <v>7.3011999999999997</v>
      </c>
      <c r="S29" s="67">
        <f t="shared" si="7"/>
        <v>18</v>
      </c>
    </row>
    <row r="30" spans="1:19" x14ac:dyDescent="0.3">
      <c r="A30" s="82" t="s">
        <v>1528</v>
      </c>
      <c r="B30" s="64">
        <f>VLOOKUP($A30,'Return Data'!$B$7:$R$1700,3,0)</f>
        <v>44071</v>
      </c>
      <c r="C30" s="65">
        <f>VLOOKUP($A30,'Return Data'!$B$7:$R$1700,4,0)</f>
        <v>33.504399999999997</v>
      </c>
      <c r="D30" s="65">
        <f>VLOOKUP($A30,'Return Data'!$B$7:$R$1700,9,0)</f>
        <v>-4.6694000000000004</v>
      </c>
      <c r="E30" s="66">
        <f t="shared" si="0"/>
        <v>22</v>
      </c>
      <c r="F30" s="65">
        <f>VLOOKUP($A30,'Return Data'!$B$7:$R$1700,10,0)</f>
        <v>33.678699999999999</v>
      </c>
      <c r="G30" s="66">
        <f t="shared" si="1"/>
        <v>2</v>
      </c>
      <c r="H30" s="65">
        <f>VLOOKUP($A30,'Return Data'!$B$7:$R$1700,11,0)</f>
        <v>10.432499999999999</v>
      </c>
      <c r="I30" s="66">
        <f t="shared" si="2"/>
        <v>6</v>
      </c>
      <c r="J30" s="65">
        <f>VLOOKUP($A30,'Return Data'!$B$7:$R$1700,12,0)</f>
        <v>9.8421000000000003</v>
      </c>
      <c r="K30" s="66">
        <f t="shared" si="3"/>
        <v>4</v>
      </c>
      <c r="L30" s="65">
        <f>VLOOKUP($A30,'Return Data'!$B$7:$R$1700,13,0)</f>
        <v>9.2139000000000006</v>
      </c>
      <c r="M30" s="66">
        <f t="shared" si="4"/>
        <v>8</v>
      </c>
      <c r="N30" s="65">
        <f>VLOOKUP($A30,'Return Data'!$B$7:$R$1700,17,0)</f>
        <v>3.9819</v>
      </c>
      <c r="O30" s="66">
        <f t="shared" si="8"/>
        <v>19</v>
      </c>
      <c r="P30" s="65">
        <f>VLOOKUP($A30,'Return Data'!$B$7:$R$1700,14,0)</f>
        <v>4.0457000000000001</v>
      </c>
      <c r="Q30" s="66">
        <f t="shared" si="9"/>
        <v>18</v>
      </c>
      <c r="R30" s="65">
        <f>VLOOKUP($A30,'Return Data'!$B$7:$R$1700,16,0)</f>
        <v>7.2266000000000004</v>
      </c>
      <c r="S30" s="67">
        <f t="shared" si="7"/>
        <v>20</v>
      </c>
    </row>
    <row r="31" spans="1:19" x14ac:dyDescent="0.3">
      <c r="A31" s="82" t="s">
        <v>1531</v>
      </c>
      <c r="B31" s="64">
        <f>VLOOKUP($A31,'Return Data'!$B$7:$R$1700,3,0)</f>
        <v>44071</v>
      </c>
      <c r="C31" s="65">
        <f>VLOOKUP($A31,'Return Data'!$B$7:$R$1700,4,0)</f>
        <v>24.325399999999998</v>
      </c>
      <c r="D31" s="65">
        <f>VLOOKUP($A31,'Return Data'!$B$7:$R$1700,9,0)</f>
        <v>-6.4695999999999998</v>
      </c>
      <c r="E31" s="66">
        <f t="shared" si="0"/>
        <v>25</v>
      </c>
      <c r="F31" s="65">
        <f>VLOOKUP($A31,'Return Data'!$B$7:$R$1700,10,0)</f>
        <v>6.3986999999999998</v>
      </c>
      <c r="G31" s="66">
        <f t="shared" si="1"/>
        <v>21</v>
      </c>
      <c r="H31" s="65">
        <f>VLOOKUP($A31,'Return Data'!$B$7:$R$1700,11,0)</f>
        <v>9.0732999999999997</v>
      </c>
      <c r="I31" s="66">
        <f t="shared" si="2"/>
        <v>15</v>
      </c>
      <c r="J31" s="65">
        <f>VLOOKUP($A31,'Return Data'!$B$7:$R$1700,12,0)</f>
        <v>8.6913999999999998</v>
      </c>
      <c r="K31" s="66">
        <f t="shared" si="3"/>
        <v>15</v>
      </c>
      <c r="L31" s="65">
        <f>VLOOKUP($A31,'Return Data'!$B$7:$R$1700,13,0)</f>
        <v>8.9563000000000006</v>
      </c>
      <c r="M31" s="66">
        <f t="shared" si="4"/>
        <v>12</v>
      </c>
      <c r="N31" s="65">
        <f>VLOOKUP($A31,'Return Data'!$B$7:$R$1700,17,0)</f>
        <v>9.2995000000000001</v>
      </c>
      <c r="O31" s="66">
        <f t="shared" si="8"/>
        <v>7</v>
      </c>
      <c r="P31" s="65">
        <f>VLOOKUP($A31,'Return Data'!$B$7:$R$1700,14,0)</f>
        <v>7.6014999999999997</v>
      </c>
      <c r="Q31" s="66">
        <f t="shared" si="9"/>
        <v>7</v>
      </c>
      <c r="R31" s="65">
        <f>VLOOKUP($A31,'Return Data'!$B$7:$R$1700,16,0)</f>
        <v>7.0205000000000002</v>
      </c>
      <c r="S31" s="67">
        <f t="shared" si="7"/>
        <v>21</v>
      </c>
    </row>
    <row r="32" spans="1:19" x14ac:dyDescent="0.3">
      <c r="A32" s="82" t="s">
        <v>1532</v>
      </c>
      <c r="B32" s="64">
        <f>VLOOKUP($A32,'Return Data'!$B$7:$R$1700,3,0)</f>
        <v>44071</v>
      </c>
      <c r="C32" s="65">
        <f>VLOOKUP($A32,'Return Data'!$B$7:$R$1700,4,0)</f>
        <v>31.544799999999999</v>
      </c>
      <c r="D32" s="65">
        <f>VLOOKUP($A32,'Return Data'!$B$7:$R$1700,9,0)</f>
        <v>-1.9414</v>
      </c>
      <c r="E32" s="66">
        <f t="shared" si="0"/>
        <v>9</v>
      </c>
      <c r="F32" s="65">
        <f>VLOOKUP($A32,'Return Data'!$B$7:$R$1700,10,0)</f>
        <v>8.5162999999999993</v>
      </c>
      <c r="G32" s="66">
        <f t="shared" si="1"/>
        <v>15</v>
      </c>
      <c r="H32" s="65">
        <f>VLOOKUP($A32,'Return Data'!$B$7:$R$1700,11,0)</f>
        <v>9.6556999999999995</v>
      </c>
      <c r="I32" s="66">
        <f t="shared" si="2"/>
        <v>11</v>
      </c>
      <c r="J32" s="65">
        <f>VLOOKUP($A32,'Return Data'!$B$7:$R$1700,12,0)</f>
        <v>9.2225000000000001</v>
      </c>
      <c r="K32" s="66">
        <f t="shared" si="3"/>
        <v>9</v>
      </c>
      <c r="L32" s="65">
        <f>VLOOKUP($A32,'Return Data'!$B$7:$R$1700,13,0)</f>
        <v>9.1427999999999994</v>
      </c>
      <c r="M32" s="66">
        <f t="shared" si="4"/>
        <v>10</v>
      </c>
      <c r="N32" s="65">
        <f>VLOOKUP($A32,'Return Data'!$B$7:$R$1700,17,0)</f>
        <v>1.992</v>
      </c>
      <c r="O32" s="66">
        <f t="shared" si="8"/>
        <v>24</v>
      </c>
      <c r="P32" s="65">
        <f>VLOOKUP($A32,'Return Data'!$B$7:$R$1700,14,0)</f>
        <v>2.8921000000000001</v>
      </c>
      <c r="Q32" s="66">
        <f t="shared" si="9"/>
        <v>23</v>
      </c>
      <c r="R32" s="65">
        <f>VLOOKUP($A32,'Return Data'!$B$7:$R$1700,16,0)</f>
        <v>6.5925000000000002</v>
      </c>
      <c r="S32" s="67">
        <f t="shared" si="7"/>
        <v>22</v>
      </c>
    </row>
    <row r="33" spans="1:19" x14ac:dyDescent="0.3">
      <c r="A33" s="82" t="s">
        <v>1534</v>
      </c>
      <c r="B33" s="64">
        <f>VLOOKUP($A33,'Return Data'!$B$7:$R$1700,3,0)</f>
        <v>44071</v>
      </c>
      <c r="C33" s="65">
        <f>VLOOKUP($A33,'Return Data'!$B$7:$R$1700,4,0)</f>
        <v>36.931899999999999</v>
      </c>
      <c r="D33" s="65">
        <f>VLOOKUP($A33,'Return Data'!$B$7:$R$1700,9,0)</f>
        <v>-5.3254000000000001</v>
      </c>
      <c r="E33" s="66">
        <f t="shared" si="0"/>
        <v>23</v>
      </c>
      <c r="F33" s="65">
        <f>VLOOKUP($A33,'Return Data'!$B$7:$R$1700,10,0)</f>
        <v>8.7932000000000006</v>
      </c>
      <c r="G33" s="66">
        <f t="shared" si="1"/>
        <v>12</v>
      </c>
      <c r="H33" s="65">
        <f>VLOOKUP($A33,'Return Data'!$B$7:$R$1700,11,0)</f>
        <v>9.8016000000000005</v>
      </c>
      <c r="I33" s="66">
        <f t="shared" si="2"/>
        <v>10</v>
      </c>
      <c r="J33" s="65">
        <f>VLOOKUP($A33,'Return Data'!$B$7:$R$1700,12,0)</f>
        <v>9.0428999999999995</v>
      </c>
      <c r="K33" s="66">
        <f t="shared" si="3"/>
        <v>13</v>
      </c>
      <c r="L33" s="65">
        <f>VLOOKUP($A33,'Return Data'!$B$7:$R$1700,13,0)</f>
        <v>9.1175999999999995</v>
      </c>
      <c r="M33" s="66">
        <f t="shared" si="4"/>
        <v>11</v>
      </c>
      <c r="N33" s="65">
        <f>VLOOKUP($A33,'Return Data'!$B$7:$R$1700,17,0)</f>
        <v>6.0186999999999999</v>
      </c>
      <c r="O33" s="66">
        <f t="shared" si="8"/>
        <v>16</v>
      </c>
      <c r="P33" s="65">
        <f>VLOOKUP($A33,'Return Data'!$B$7:$R$1700,14,0)</f>
        <v>5.3994</v>
      </c>
      <c r="Q33" s="66">
        <f t="shared" si="9"/>
        <v>16</v>
      </c>
      <c r="R33" s="65">
        <f>VLOOKUP($A33,'Return Data'!$B$7:$R$1700,16,0)</f>
        <v>7.4985999999999997</v>
      </c>
      <c r="S33" s="67">
        <f t="shared" si="7"/>
        <v>14</v>
      </c>
    </row>
    <row r="34" spans="1:19" x14ac:dyDescent="0.3">
      <c r="A34" s="82" t="s">
        <v>1537</v>
      </c>
      <c r="B34" s="64">
        <f>VLOOKUP($A34,'Return Data'!$B$7:$R$1700,3,0)</f>
        <v>44071</v>
      </c>
      <c r="C34" s="65">
        <f>VLOOKUP($A34,'Return Data'!$B$7:$R$1700,4,0)</f>
        <v>22.736499999999999</v>
      </c>
      <c r="D34" s="65">
        <f>VLOOKUP($A34,'Return Data'!$B$7:$R$1700,9,0)</f>
        <v>-3.4954999999999998</v>
      </c>
      <c r="E34" s="66">
        <f t="shared" si="0"/>
        <v>15</v>
      </c>
      <c r="F34" s="65">
        <f>VLOOKUP($A34,'Return Data'!$B$7:$R$1700,10,0)</f>
        <v>9.0103000000000009</v>
      </c>
      <c r="G34" s="66">
        <f t="shared" si="1"/>
        <v>11</v>
      </c>
      <c r="H34" s="65">
        <f>VLOOKUP($A34,'Return Data'!$B$7:$R$1700,11,0)</f>
        <v>10.480700000000001</v>
      </c>
      <c r="I34" s="66">
        <f t="shared" si="2"/>
        <v>5</v>
      </c>
      <c r="J34" s="65">
        <f>VLOOKUP($A34,'Return Data'!$B$7:$R$1700,12,0)</f>
        <v>9.7802000000000007</v>
      </c>
      <c r="K34" s="66">
        <f t="shared" si="3"/>
        <v>6</v>
      </c>
      <c r="L34" s="65">
        <f>VLOOKUP($A34,'Return Data'!$B$7:$R$1700,13,0)</f>
        <v>10.071199999999999</v>
      </c>
      <c r="M34" s="66">
        <f t="shared" si="4"/>
        <v>2</v>
      </c>
      <c r="N34" s="65">
        <f>VLOOKUP($A34,'Return Data'!$B$7:$R$1700,17,0)</f>
        <v>2.6680000000000001</v>
      </c>
      <c r="O34" s="66">
        <f t="shared" si="8"/>
        <v>21</v>
      </c>
      <c r="P34" s="65">
        <f>VLOOKUP($A34,'Return Data'!$B$7:$R$1700,14,0)</f>
        <v>3.3445</v>
      </c>
      <c r="Q34" s="66">
        <f t="shared" si="9"/>
        <v>20</v>
      </c>
      <c r="R34" s="65">
        <f>VLOOKUP($A34,'Return Data'!$B$7:$R$1700,16,0)</f>
        <v>6.5464000000000002</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-2.9867000000000008</v>
      </c>
      <c r="E36" s="88"/>
      <c r="F36" s="89">
        <f>AVERAGE(F8:F34)</f>
        <v>10.172518518518519</v>
      </c>
      <c r="G36" s="88"/>
      <c r="H36" s="89">
        <f>AVERAGE(H8:H34)</f>
        <v>7.5299555555555555</v>
      </c>
      <c r="I36" s="88"/>
      <c r="J36" s="89">
        <f>AVERAGE(J8:J34)</f>
        <v>7.4173888888888877</v>
      </c>
      <c r="K36" s="88"/>
      <c r="L36" s="89">
        <f>AVERAGE(L8:L34)</f>
        <v>7.3787481481481496</v>
      </c>
      <c r="M36" s="88"/>
      <c r="N36" s="89">
        <f>AVERAGE(N8:N34)</f>
        <v>6.3023346153846154</v>
      </c>
      <c r="O36" s="88"/>
      <c r="P36" s="89">
        <f>AVERAGE(P8:P34)</f>
        <v>5.669524</v>
      </c>
      <c r="Q36" s="88"/>
      <c r="R36" s="89">
        <f>AVERAGE(R8:R34)</f>
        <v>7.3806629629629636</v>
      </c>
      <c r="S36" s="90"/>
    </row>
    <row r="37" spans="1:19" x14ac:dyDescent="0.3">
      <c r="A37" s="87" t="s">
        <v>28</v>
      </c>
      <c r="B37" s="88"/>
      <c r="C37" s="88"/>
      <c r="D37" s="89">
        <f>MIN(D8:D34)</f>
        <v>-8.1357999999999997</v>
      </c>
      <c r="E37" s="88"/>
      <c r="F37" s="89">
        <f>MIN(F8:F34)</f>
        <v>0.91520000000000001</v>
      </c>
      <c r="G37" s="88"/>
      <c r="H37" s="89">
        <f>MIN(H8:H34)</f>
        <v>-13.5101</v>
      </c>
      <c r="I37" s="88"/>
      <c r="J37" s="89">
        <f>MIN(J8:J34)</f>
        <v>-11.424799999999999</v>
      </c>
      <c r="K37" s="88"/>
      <c r="L37" s="89">
        <f>MIN(L8:L34)</f>
        <v>-7.7784000000000004</v>
      </c>
      <c r="M37" s="88"/>
      <c r="N37" s="89">
        <f>MIN(N8:N34)</f>
        <v>-7.5029000000000003</v>
      </c>
      <c r="O37" s="88"/>
      <c r="P37" s="89">
        <f>MIN(P8:P34)</f>
        <v>-3.5339999999999998</v>
      </c>
      <c r="Q37" s="88"/>
      <c r="R37" s="89">
        <f>MIN(R8:R34)</f>
        <v>4.4217000000000004</v>
      </c>
      <c r="S37" s="90"/>
    </row>
    <row r="38" spans="1:19" ht="15" thickBot="1" x14ac:dyDescent="0.35">
      <c r="A38" s="91" t="s">
        <v>29</v>
      </c>
      <c r="B38" s="92"/>
      <c r="C38" s="92"/>
      <c r="D38" s="93">
        <f>MAX(D8:D34)</f>
        <v>4.2215999999999996</v>
      </c>
      <c r="E38" s="92"/>
      <c r="F38" s="93">
        <f>MAX(F8:F34)</f>
        <v>38.635899999999999</v>
      </c>
      <c r="G38" s="92"/>
      <c r="H38" s="93">
        <f>MAX(H8:H34)</f>
        <v>12.174899999999999</v>
      </c>
      <c r="I38" s="92"/>
      <c r="J38" s="93">
        <f>MAX(J8:J34)</f>
        <v>10.1259</v>
      </c>
      <c r="K38" s="92"/>
      <c r="L38" s="93">
        <f>MAX(L8:L34)</f>
        <v>10.237</v>
      </c>
      <c r="M38" s="92"/>
      <c r="N38" s="93">
        <f>MAX(N8:N34)</f>
        <v>9.9519000000000002</v>
      </c>
      <c r="O38" s="92"/>
      <c r="P38" s="93">
        <f>MAX(P8:P34)</f>
        <v>8.4743999999999993</v>
      </c>
      <c r="Q38" s="92"/>
      <c r="R38" s="93">
        <f>MAX(R8:R34)</f>
        <v>9.0602</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44071</v>
      </c>
      <c r="C8" s="65">
        <f>VLOOKUP($A8,'Return Data'!$B$7:$R$1700,4,0)</f>
        <v>23.665500000000002</v>
      </c>
      <c r="D8" s="65">
        <f>VLOOKUP($A8,'Return Data'!$B$7:$R$1700,9,0)</f>
        <v>-1.1482000000000001</v>
      </c>
      <c r="E8" s="66">
        <f t="shared" ref="E8:E43" si="0">RANK(D8,D$8:D$43,0)</f>
        <v>10</v>
      </c>
      <c r="F8" s="65">
        <f>VLOOKUP($A8,'Return Data'!$B$7:$R$1700,10,0)</f>
        <v>27.263500000000001</v>
      </c>
      <c r="G8" s="66">
        <f t="shared" ref="G8:G43" si="1">RANK(F8,F$8:F$43,0)</f>
        <v>1</v>
      </c>
      <c r="H8" s="65">
        <f>VLOOKUP($A8,'Return Data'!$B$7:$R$1700,11,0)</f>
        <v>4.9886999999999997</v>
      </c>
      <c r="I8" s="66">
        <f t="shared" ref="I8:I20" si="2">RANK(H8,H$8:H$43,0)</f>
        <v>24</v>
      </c>
      <c r="J8" s="65">
        <f>VLOOKUP($A8,'Return Data'!$B$7:$R$1700,12,0)</f>
        <v>5.6231</v>
      </c>
      <c r="K8" s="66">
        <f>RANK(J8,J$8:J$43,0)</f>
        <v>27</v>
      </c>
      <c r="L8" s="65">
        <f>VLOOKUP($A8,'Return Data'!$B$7:$R$1700,13,0)</f>
        <v>-3.0289999999999999</v>
      </c>
      <c r="M8" s="66">
        <f>RANK(L8,L$8:L$43,0)</f>
        <v>29</v>
      </c>
      <c r="N8" s="65">
        <f>VLOOKUP($A8,'Return Data'!$B$7:$R$1700,17,0)</f>
        <v>0.88060000000000005</v>
      </c>
      <c r="O8" s="66">
        <f>RANK(N8,N$8:N$43,0)</f>
        <v>26</v>
      </c>
      <c r="P8" s="65">
        <f>VLOOKUP($A8,'Return Data'!$B$7:$R$1700,14,0)</f>
        <v>2.5287000000000002</v>
      </c>
      <c r="Q8" s="66">
        <f>RANK(P8,P$8:P$43,0)</f>
        <v>26</v>
      </c>
      <c r="R8" s="65">
        <f>VLOOKUP($A8,'Return Data'!$B$7:$R$1700,16,0)</f>
        <v>7.6485000000000003</v>
      </c>
      <c r="S8" s="67">
        <f t="shared" ref="S8:S43" si="3">RANK(R8,R$8:R$43,0)</f>
        <v>26</v>
      </c>
    </row>
    <row r="9" spans="1:19" x14ac:dyDescent="0.3">
      <c r="A9" s="82" t="s">
        <v>1109</v>
      </c>
      <c r="B9" s="64">
        <f>VLOOKUP($A9,'Return Data'!$B$7:$R$1700,3,0)</f>
        <v>44071</v>
      </c>
      <c r="C9" s="65">
        <f>VLOOKUP($A9,'Return Data'!$B$7:$R$1700,4,0)</f>
        <v>1.3931</v>
      </c>
      <c r="D9" s="65">
        <f>VLOOKUP($A9,'Return Data'!$B$7:$R$1700,9,0)</f>
        <v>0</v>
      </c>
      <c r="E9" s="66">
        <f t="shared" si="0"/>
        <v>5</v>
      </c>
      <c r="F9" s="65">
        <f>VLOOKUP($A9,'Return Data'!$B$7:$R$1700,10,0)</f>
        <v>0</v>
      </c>
      <c r="G9" s="66">
        <f t="shared" si="1"/>
        <v>30</v>
      </c>
      <c r="H9" s="65">
        <f>VLOOKUP($A9,'Return Data'!$B$7:$R$1700,11,0)</f>
        <v>-51.6312</v>
      </c>
      <c r="I9" s="66">
        <f t="shared" si="2"/>
        <v>33</v>
      </c>
      <c r="J9" s="65"/>
      <c r="K9" s="66"/>
      <c r="L9" s="65"/>
      <c r="M9" s="66"/>
      <c r="N9" s="65"/>
      <c r="O9" s="66"/>
      <c r="P9" s="65"/>
      <c r="Q9" s="66"/>
      <c r="R9" s="65">
        <f>VLOOKUP($A9,'Return Data'!$B$7:$R$1700,16,0)</f>
        <v>-31.5411</v>
      </c>
      <c r="S9" s="67">
        <f t="shared" si="3"/>
        <v>35</v>
      </c>
    </row>
    <row r="10" spans="1:19" x14ac:dyDescent="0.3">
      <c r="A10" s="82" t="s">
        <v>1111</v>
      </c>
      <c r="B10" s="64">
        <f>VLOOKUP($A10,'Return Data'!$B$7:$R$1700,3,0)</f>
        <v>44071</v>
      </c>
      <c r="C10" s="65">
        <f>VLOOKUP($A10,'Return Data'!$B$7:$R$1700,4,0)</f>
        <v>21.417300000000001</v>
      </c>
      <c r="D10" s="65">
        <f>VLOOKUP($A10,'Return Data'!$B$7:$R$1700,9,0)</f>
        <v>-1.3015000000000001</v>
      </c>
      <c r="E10" s="66">
        <f t="shared" si="0"/>
        <v>11</v>
      </c>
      <c r="F10" s="65">
        <f>VLOOKUP($A10,'Return Data'!$B$7:$R$1700,10,0)</f>
        <v>9.5690000000000008</v>
      </c>
      <c r="G10" s="66">
        <f t="shared" si="1"/>
        <v>7</v>
      </c>
      <c r="H10" s="65">
        <f>VLOOKUP($A10,'Return Data'!$B$7:$R$1700,11,0)</f>
        <v>7.6889000000000003</v>
      </c>
      <c r="I10" s="66">
        <f t="shared" si="2"/>
        <v>18</v>
      </c>
      <c r="J10" s="65">
        <f>VLOOKUP($A10,'Return Data'!$B$7:$R$1700,12,0)</f>
        <v>9.2562999999999995</v>
      </c>
      <c r="K10" s="66">
        <f t="shared" ref="K10:K20" si="4">RANK(J10,J$8:J$43,0)</f>
        <v>15</v>
      </c>
      <c r="L10" s="65">
        <f>VLOOKUP($A10,'Return Data'!$B$7:$R$1700,13,0)</f>
        <v>9.5504999999999995</v>
      </c>
      <c r="M10" s="66">
        <f t="shared" ref="M10:M20" si="5">RANK(L10,L$8:L$43,0)</f>
        <v>9</v>
      </c>
      <c r="N10" s="65">
        <f>VLOOKUP($A10,'Return Data'!$B$7:$R$1700,17,0)</f>
        <v>8.7279</v>
      </c>
      <c r="O10" s="66">
        <f t="shared" ref="O10:O20" si="6">RANK(N10,N$8:N$43,0)</f>
        <v>18</v>
      </c>
      <c r="P10" s="65">
        <f>VLOOKUP($A10,'Return Data'!$B$7:$R$1700,14,0)</f>
        <v>7.8357999999999999</v>
      </c>
      <c r="Q10" s="66">
        <f t="shared" ref="Q10:Q20" si="7">RANK(P10,P$8:P$43,0)</f>
        <v>12</v>
      </c>
      <c r="R10" s="65">
        <f>VLOOKUP($A10,'Return Data'!$B$7:$R$1700,16,0)</f>
        <v>9.2919999999999998</v>
      </c>
      <c r="S10" s="67">
        <f t="shared" si="3"/>
        <v>6</v>
      </c>
    </row>
    <row r="11" spans="1:19" x14ac:dyDescent="0.3">
      <c r="A11" s="82" t="s">
        <v>1114</v>
      </c>
      <c r="B11" s="64">
        <f>VLOOKUP($A11,'Return Data'!$B$7:$R$1700,3,0)</f>
        <v>44071</v>
      </c>
      <c r="C11" s="65">
        <f>VLOOKUP($A11,'Return Data'!$B$7:$R$1700,4,0)</f>
        <v>15.1995</v>
      </c>
      <c r="D11" s="65">
        <f>VLOOKUP($A11,'Return Data'!$B$7:$R$1700,9,0)</f>
        <v>-12.8566</v>
      </c>
      <c r="E11" s="66">
        <f t="shared" si="0"/>
        <v>23</v>
      </c>
      <c r="F11" s="65">
        <f>VLOOKUP($A11,'Return Data'!$B$7:$R$1700,10,0)</f>
        <v>1.5802</v>
      </c>
      <c r="G11" s="66">
        <f t="shared" si="1"/>
        <v>27</v>
      </c>
      <c r="H11" s="65">
        <f>VLOOKUP($A11,'Return Data'!$B$7:$R$1700,11,0)</f>
        <v>4.9469000000000003</v>
      </c>
      <c r="I11" s="66">
        <f t="shared" si="2"/>
        <v>25</v>
      </c>
      <c r="J11" s="65">
        <f>VLOOKUP($A11,'Return Data'!$B$7:$R$1700,12,0)</f>
        <v>6.0422000000000002</v>
      </c>
      <c r="K11" s="66">
        <f t="shared" si="4"/>
        <v>24</v>
      </c>
      <c r="L11" s="65">
        <f>VLOOKUP($A11,'Return Data'!$B$7:$R$1700,13,0)</f>
        <v>6.2789999999999999</v>
      </c>
      <c r="M11" s="66">
        <f t="shared" si="5"/>
        <v>25</v>
      </c>
      <c r="N11" s="65">
        <f>VLOOKUP($A11,'Return Data'!$B$7:$R$1700,17,0)</f>
        <v>2.4439000000000002</v>
      </c>
      <c r="O11" s="66">
        <f t="shared" si="6"/>
        <v>24</v>
      </c>
      <c r="P11" s="65">
        <f>VLOOKUP($A11,'Return Data'!$B$7:$R$1700,14,0)</f>
        <v>2.8717999999999999</v>
      </c>
      <c r="Q11" s="66">
        <f t="shared" si="7"/>
        <v>25</v>
      </c>
      <c r="R11" s="65">
        <f>VLOOKUP($A11,'Return Data'!$B$7:$R$1700,16,0)</f>
        <v>6.6558999999999999</v>
      </c>
      <c r="S11" s="67">
        <f t="shared" si="3"/>
        <v>30</v>
      </c>
    </row>
    <row r="12" spans="1:19" x14ac:dyDescent="0.3">
      <c r="A12" s="82" t="s">
        <v>1115</v>
      </c>
      <c r="B12" s="64">
        <f>VLOOKUP($A12,'Return Data'!$B$7:$R$1700,3,0)</f>
        <v>44071</v>
      </c>
      <c r="C12" s="65">
        <f>VLOOKUP($A12,'Return Data'!$B$7:$R$1700,4,0)</f>
        <v>64.222999999999999</v>
      </c>
      <c r="D12" s="65">
        <f>VLOOKUP($A12,'Return Data'!$B$7:$R$1700,9,0)</f>
        <v>-6.9528999999999996</v>
      </c>
      <c r="E12" s="66">
        <f t="shared" si="0"/>
        <v>16</v>
      </c>
      <c r="F12" s="65">
        <f>VLOOKUP($A12,'Return Data'!$B$7:$R$1700,10,0)</f>
        <v>5.4686000000000003</v>
      </c>
      <c r="G12" s="66">
        <f t="shared" si="1"/>
        <v>19</v>
      </c>
      <c r="H12" s="65">
        <f>VLOOKUP($A12,'Return Data'!$B$7:$R$1700,11,0)</f>
        <v>8.1158999999999999</v>
      </c>
      <c r="I12" s="66">
        <f t="shared" si="2"/>
        <v>17</v>
      </c>
      <c r="J12" s="65">
        <f>VLOOKUP($A12,'Return Data'!$B$7:$R$1700,12,0)</f>
        <v>8.9692000000000007</v>
      </c>
      <c r="K12" s="66">
        <f t="shared" si="4"/>
        <v>17</v>
      </c>
      <c r="L12" s="65">
        <f>VLOOKUP($A12,'Return Data'!$B$7:$R$1700,13,0)</f>
        <v>8.4733000000000001</v>
      </c>
      <c r="M12" s="66">
        <f t="shared" si="5"/>
        <v>18</v>
      </c>
      <c r="N12" s="65">
        <f>VLOOKUP($A12,'Return Data'!$B$7:$R$1700,17,0)</f>
        <v>5.3430999999999997</v>
      </c>
      <c r="O12" s="66">
        <f t="shared" si="6"/>
        <v>22</v>
      </c>
      <c r="P12" s="65">
        <f>VLOOKUP($A12,'Return Data'!$B$7:$R$1700,14,0)</f>
        <v>5.1119000000000003</v>
      </c>
      <c r="Q12" s="66">
        <f t="shared" si="7"/>
        <v>22</v>
      </c>
      <c r="R12" s="65">
        <f>VLOOKUP($A12,'Return Data'!$B$7:$R$1700,16,0)</f>
        <v>7.6372999999999998</v>
      </c>
      <c r="S12" s="67">
        <f t="shared" si="3"/>
        <v>27</v>
      </c>
    </row>
    <row r="13" spans="1:19" x14ac:dyDescent="0.3">
      <c r="A13" s="82" t="s">
        <v>1122</v>
      </c>
      <c r="B13" s="64">
        <f>VLOOKUP($A13,'Return Data'!$B$7:$R$1700,3,0)</f>
        <v>44071</v>
      </c>
      <c r="C13" s="65">
        <f>VLOOKUP($A13,'Return Data'!$B$7:$R$1700,4,0)</f>
        <v>22.466000000000001</v>
      </c>
      <c r="D13" s="65">
        <f>VLOOKUP($A13,'Return Data'!$B$7:$R$1700,9,0)</f>
        <v>-41.442500000000003</v>
      </c>
      <c r="E13" s="66">
        <f t="shared" si="0"/>
        <v>36</v>
      </c>
      <c r="F13" s="65">
        <f>VLOOKUP($A13,'Return Data'!$B$7:$R$1700,10,0)</f>
        <v>-3.3323999999999998</v>
      </c>
      <c r="G13" s="66">
        <f t="shared" si="1"/>
        <v>35</v>
      </c>
      <c r="H13" s="65">
        <f>VLOOKUP($A13,'Return Data'!$B$7:$R$1700,11,0)</f>
        <v>-10.510300000000001</v>
      </c>
      <c r="I13" s="66">
        <f t="shared" si="2"/>
        <v>30</v>
      </c>
      <c r="J13" s="65">
        <f>VLOOKUP($A13,'Return Data'!$B$7:$R$1700,12,0)</f>
        <v>-9.8727</v>
      </c>
      <c r="K13" s="66">
        <f t="shared" si="4"/>
        <v>30</v>
      </c>
      <c r="L13" s="65">
        <f>VLOOKUP($A13,'Return Data'!$B$7:$R$1700,13,0)</f>
        <v>-6.0949</v>
      </c>
      <c r="M13" s="66">
        <f t="shared" si="5"/>
        <v>30</v>
      </c>
      <c r="N13" s="65">
        <f>VLOOKUP($A13,'Return Data'!$B$7:$R$1700,17,0)</f>
        <v>0.66779999999999995</v>
      </c>
      <c r="O13" s="66">
        <f t="shared" si="6"/>
        <v>28</v>
      </c>
      <c r="P13" s="65">
        <f>VLOOKUP($A13,'Return Data'!$B$7:$R$1700,14,0)</f>
        <v>2.9346999999999999</v>
      </c>
      <c r="Q13" s="66">
        <f t="shared" si="7"/>
        <v>24</v>
      </c>
      <c r="R13" s="65">
        <f>VLOOKUP($A13,'Return Data'!$B$7:$R$1700,16,0)</f>
        <v>7.4348999999999998</v>
      </c>
      <c r="S13" s="67">
        <f t="shared" si="3"/>
        <v>28</v>
      </c>
    </row>
    <row r="14" spans="1:19" x14ac:dyDescent="0.3">
      <c r="A14" s="82" t="s">
        <v>1124</v>
      </c>
      <c r="B14" s="64">
        <f>VLOOKUP($A14,'Return Data'!$B$7:$R$1700,3,0)</f>
        <v>44071</v>
      </c>
      <c r="C14" s="65">
        <f>VLOOKUP($A14,'Return Data'!$B$7:$R$1700,4,0)</f>
        <v>43.312399999999997</v>
      </c>
      <c r="D14" s="65">
        <f>VLOOKUP($A14,'Return Data'!$B$7:$R$1700,9,0)</f>
        <v>-1.3793</v>
      </c>
      <c r="E14" s="66">
        <f t="shared" si="0"/>
        <v>12</v>
      </c>
      <c r="F14" s="65">
        <f>VLOOKUP($A14,'Return Data'!$B$7:$R$1700,10,0)</f>
        <v>11.852399999999999</v>
      </c>
      <c r="G14" s="66">
        <f t="shared" si="1"/>
        <v>3</v>
      </c>
      <c r="H14" s="65">
        <f>VLOOKUP($A14,'Return Data'!$B$7:$R$1700,11,0)</f>
        <v>6.0532000000000004</v>
      </c>
      <c r="I14" s="66">
        <f t="shared" si="2"/>
        <v>23</v>
      </c>
      <c r="J14" s="65">
        <f>VLOOKUP($A14,'Return Data'!$B$7:$R$1700,12,0)</f>
        <v>8.2050000000000001</v>
      </c>
      <c r="K14" s="66">
        <f t="shared" si="4"/>
        <v>20</v>
      </c>
      <c r="L14" s="65">
        <f>VLOOKUP($A14,'Return Data'!$B$7:$R$1700,13,0)</f>
        <v>8.6059000000000001</v>
      </c>
      <c r="M14" s="66">
        <f t="shared" si="5"/>
        <v>17</v>
      </c>
      <c r="N14" s="65">
        <f>VLOOKUP($A14,'Return Data'!$B$7:$R$1700,17,0)</f>
        <v>9.26</v>
      </c>
      <c r="O14" s="66">
        <f t="shared" si="6"/>
        <v>14</v>
      </c>
      <c r="P14" s="65">
        <f>VLOOKUP($A14,'Return Data'!$B$7:$R$1700,14,0)</f>
        <v>7.8705999999999996</v>
      </c>
      <c r="Q14" s="66">
        <f t="shared" si="7"/>
        <v>10</v>
      </c>
      <c r="R14" s="65">
        <f>VLOOKUP($A14,'Return Data'!$B$7:$R$1700,16,0)</f>
        <v>8.8132999999999999</v>
      </c>
      <c r="S14" s="67">
        <f t="shared" si="3"/>
        <v>17</v>
      </c>
    </row>
    <row r="15" spans="1:19" x14ac:dyDescent="0.3">
      <c r="A15" s="82" t="s">
        <v>1126</v>
      </c>
      <c r="B15" s="64">
        <f>VLOOKUP($A15,'Return Data'!$B$7:$R$1700,3,0)</f>
        <v>44071</v>
      </c>
      <c r="C15" s="65">
        <f>VLOOKUP($A15,'Return Data'!$B$7:$R$1700,4,0)</f>
        <v>34.239199999999997</v>
      </c>
      <c r="D15" s="65">
        <f>VLOOKUP($A15,'Return Data'!$B$7:$R$1700,9,0)</f>
        <v>-0.93799999999999994</v>
      </c>
      <c r="E15" s="66">
        <f t="shared" si="0"/>
        <v>9</v>
      </c>
      <c r="F15" s="65">
        <f>VLOOKUP($A15,'Return Data'!$B$7:$R$1700,10,0)</f>
        <v>11.541600000000001</v>
      </c>
      <c r="G15" s="66">
        <f t="shared" si="1"/>
        <v>5</v>
      </c>
      <c r="H15" s="65">
        <f>VLOOKUP($A15,'Return Data'!$B$7:$R$1700,11,0)</f>
        <v>6.9097999999999997</v>
      </c>
      <c r="I15" s="66">
        <f t="shared" si="2"/>
        <v>20</v>
      </c>
      <c r="J15" s="65">
        <f>VLOOKUP($A15,'Return Data'!$B$7:$R$1700,12,0)</f>
        <v>8.9611999999999998</v>
      </c>
      <c r="K15" s="66">
        <f t="shared" si="4"/>
        <v>18</v>
      </c>
      <c r="L15" s="65">
        <f>VLOOKUP($A15,'Return Data'!$B$7:$R$1700,13,0)</f>
        <v>10.0847</v>
      </c>
      <c r="M15" s="66">
        <f t="shared" si="5"/>
        <v>6</v>
      </c>
      <c r="N15" s="65">
        <f>VLOOKUP($A15,'Return Data'!$B$7:$R$1700,17,0)</f>
        <v>9.0643999999999991</v>
      </c>
      <c r="O15" s="66">
        <f t="shared" si="6"/>
        <v>16</v>
      </c>
      <c r="P15" s="65">
        <f>VLOOKUP($A15,'Return Data'!$B$7:$R$1700,14,0)</f>
        <v>7.6619999999999999</v>
      </c>
      <c r="Q15" s="66">
        <f t="shared" si="7"/>
        <v>14</v>
      </c>
      <c r="R15" s="65">
        <f>VLOOKUP($A15,'Return Data'!$B$7:$R$1700,16,0)</f>
        <v>9.0852000000000004</v>
      </c>
      <c r="S15" s="67">
        <f t="shared" si="3"/>
        <v>9</v>
      </c>
    </row>
    <row r="16" spans="1:19" x14ac:dyDescent="0.3">
      <c r="A16" s="82" t="s">
        <v>1127</v>
      </c>
      <c r="B16" s="64">
        <f>VLOOKUP($A16,'Return Data'!$B$7:$R$1700,3,0)</f>
        <v>44071</v>
      </c>
      <c r="C16" s="65">
        <f>VLOOKUP($A16,'Return Data'!$B$7:$R$1700,4,0)</f>
        <v>37.476300000000002</v>
      </c>
      <c r="D16" s="65">
        <f>VLOOKUP($A16,'Return Data'!$B$7:$R$1700,9,0)</f>
        <v>-12.3667</v>
      </c>
      <c r="E16" s="66">
        <f t="shared" si="0"/>
        <v>21</v>
      </c>
      <c r="F16" s="65">
        <f>VLOOKUP($A16,'Return Data'!$B$7:$R$1700,10,0)</f>
        <v>5.516</v>
      </c>
      <c r="G16" s="66">
        <f t="shared" si="1"/>
        <v>18</v>
      </c>
      <c r="H16" s="65">
        <f>VLOOKUP($A16,'Return Data'!$B$7:$R$1700,11,0)</f>
        <v>9.7294</v>
      </c>
      <c r="I16" s="66">
        <f t="shared" si="2"/>
        <v>8</v>
      </c>
      <c r="J16" s="65">
        <f>VLOOKUP($A16,'Return Data'!$B$7:$R$1700,12,0)</f>
        <v>9.6735000000000007</v>
      </c>
      <c r="K16" s="66">
        <f t="shared" si="4"/>
        <v>12</v>
      </c>
      <c r="L16" s="65">
        <f>VLOOKUP($A16,'Return Data'!$B$7:$R$1700,13,0)</f>
        <v>9.3731000000000009</v>
      </c>
      <c r="M16" s="66">
        <f t="shared" si="5"/>
        <v>11</v>
      </c>
      <c r="N16" s="65">
        <f>VLOOKUP($A16,'Return Data'!$B$7:$R$1700,17,0)</f>
        <v>10.492800000000001</v>
      </c>
      <c r="O16" s="66">
        <f t="shared" si="6"/>
        <v>13</v>
      </c>
      <c r="P16" s="65">
        <f>VLOOKUP($A16,'Return Data'!$B$7:$R$1700,14,0)</f>
        <v>8.2293000000000003</v>
      </c>
      <c r="Q16" s="66">
        <f t="shared" si="7"/>
        <v>7</v>
      </c>
      <c r="R16" s="65">
        <f>VLOOKUP($A16,'Return Data'!$B$7:$R$1700,16,0)</f>
        <v>8.7796000000000003</v>
      </c>
      <c r="S16" s="67">
        <f t="shared" si="3"/>
        <v>18</v>
      </c>
    </row>
    <row r="17" spans="1:19" x14ac:dyDescent="0.3">
      <c r="A17" s="82" t="s">
        <v>1129</v>
      </c>
      <c r="B17" s="64">
        <f>VLOOKUP($A17,'Return Data'!$B$7:$R$1700,3,0)</f>
        <v>44071</v>
      </c>
      <c r="C17" s="65">
        <f>VLOOKUP($A17,'Return Data'!$B$7:$R$1700,4,0)</f>
        <v>18.3826</v>
      </c>
      <c r="D17" s="65">
        <f>VLOOKUP($A17,'Return Data'!$B$7:$R$1700,9,0)</f>
        <v>-5.7808999999999999</v>
      </c>
      <c r="E17" s="66">
        <f t="shared" si="0"/>
        <v>15</v>
      </c>
      <c r="F17" s="65">
        <f>VLOOKUP($A17,'Return Data'!$B$7:$R$1700,10,0)</f>
        <v>5.0932000000000004</v>
      </c>
      <c r="G17" s="66">
        <f t="shared" si="1"/>
        <v>20</v>
      </c>
      <c r="H17" s="65">
        <f>VLOOKUP($A17,'Return Data'!$B$7:$R$1700,11,0)</f>
        <v>8.4960000000000004</v>
      </c>
      <c r="I17" s="66">
        <f t="shared" si="2"/>
        <v>13</v>
      </c>
      <c r="J17" s="65">
        <f>VLOOKUP($A17,'Return Data'!$B$7:$R$1700,12,0)</f>
        <v>8.3745999999999992</v>
      </c>
      <c r="K17" s="66">
        <f t="shared" si="4"/>
        <v>19</v>
      </c>
      <c r="L17" s="65">
        <f>VLOOKUP($A17,'Return Data'!$B$7:$R$1700,13,0)</f>
        <v>7.6955999999999998</v>
      </c>
      <c r="M17" s="66">
        <f t="shared" si="5"/>
        <v>22</v>
      </c>
      <c r="N17" s="65">
        <f>VLOOKUP($A17,'Return Data'!$B$7:$R$1700,17,0)</f>
        <v>8.8584999999999994</v>
      </c>
      <c r="O17" s="66">
        <f t="shared" si="6"/>
        <v>17</v>
      </c>
      <c r="P17" s="65">
        <f>VLOOKUP($A17,'Return Data'!$B$7:$R$1700,14,0)</f>
        <v>8.5540000000000003</v>
      </c>
      <c r="Q17" s="66">
        <f t="shared" si="7"/>
        <v>4</v>
      </c>
      <c r="R17" s="65">
        <f>VLOOKUP($A17,'Return Data'!$B$7:$R$1700,16,0)</f>
        <v>8.4673999999999996</v>
      </c>
      <c r="S17" s="67">
        <f t="shared" si="3"/>
        <v>20</v>
      </c>
    </row>
    <row r="18" spans="1:19" x14ac:dyDescent="0.3">
      <c r="A18" s="82" t="s">
        <v>1132</v>
      </c>
      <c r="B18" s="64">
        <f>VLOOKUP($A18,'Return Data'!$B$7:$R$1700,3,0)</f>
        <v>44071</v>
      </c>
      <c r="C18" s="65">
        <f>VLOOKUP($A18,'Return Data'!$B$7:$R$1700,4,0)</f>
        <v>17.571100000000001</v>
      </c>
      <c r="D18" s="65">
        <f>VLOOKUP($A18,'Return Data'!$B$7:$R$1700,9,0)</f>
        <v>-0.79020000000000001</v>
      </c>
      <c r="E18" s="66">
        <f t="shared" si="0"/>
        <v>8</v>
      </c>
      <c r="F18" s="65">
        <f>VLOOKUP($A18,'Return Data'!$B$7:$R$1700,10,0)</f>
        <v>11.632199999999999</v>
      </c>
      <c r="G18" s="66">
        <f t="shared" si="1"/>
        <v>4</v>
      </c>
      <c r="H18" s="65">
        <f>VLOOKUP($A18,'Return Data'!$B$7:$R$1700,11,0)</f>
        <v>2.7385000000000002</v>
      </c>
      <c r="I18" s="66">
        <f t="shared" si="2"/>
        <v>28</v>
      </c>
      <c r="J18" s="65">
        <f>VLOOKUP($A18,'Return Data'!$B$7:$R$1700,12,0)</f>
        <v>5.7337999999999996</v>
      </c>
      <c r="K18" s="66">
        <f t="shared" si="4"/>
        <v>26</v>
      </c>
      <c r="L18" s="65">
        <f>VLOOKUP($A18,'Return Data'!$B$7:$R$1700,13,0)</f>
        <v>7.8310000000000004</v>
      </c>
      <c r="M18" s="66">
        <f t="shared" si="5"/>
        <v>20</v>
      </c>
      <c r="N18" s="65">
        <f>VLOOKUP($A18,'Return Data'!$B$7:$R$1700,17,0)</f>
        <v>7.2896000000000001</v>
      </c>
      <c r="O18" s="66">
        <f t="shared" si="6"/>
        <v>21</v>
      </c>
      <c r="P18" s="65">
        <f>VLOOKUP($A18,'Return Data'!$B$7:$R$1700,14,0)</f>
        <v>6.6870000000000003</v>
      </c>
      <c r="Q18" s="66">
        <f t="shared" si="7"/>
        <v>18</v>
      </c>
      <c r="R18" s="65">
        <f>VLOOKUP($A18,'Return Data'!$B$7:$R$1700,16,0)</f>
        <v>9.1414000000000009</v>
      </c>
      <c r="S18" s="67">
        <f t="shared" si="3"/>
        <v>7</v>
      </c>
    </row>
    <row r="19" spans="1:19" x14ac:dyDescent="0.3">
      <c r="A19" s="82" t="s">
        <v>1133</v>
      </c>
      <c r="B19" s="64">
        <f>VLOOKUP($A19,'Return Data'!$B$7:$R$1700,3,0)</f>
        <v>44071</v>
      </c>
      <c r="C19" s="65">
        <f>VLOOKUP($A19,'Return Data'!$B$7:$R$1700,4,0)</f>
        <v>15.6509</v>
      </c>
      <c r="D19" s="65">
        <f>VLOOKUP($A19,'Return Data'!$B$7:$R$1700,9,0)</f>
        <v>-0.39860000000000001</v>
      </c>
      <c r="E19" s="66">
        <f t="shared" si="0"/>
        <v>7</v>
      </c>
      <c r="F19" s="65">
        <f>VLOOKUP($A19,'Return Data'!$B$7:$R$1700,10,0)</f>
        <v>13.174099999999999</v>
      </c>
      <c r="G19" s="66">
        <f t="shared" si="1"/>
        <v>2</v>
      </c>
      <c r="H19" s="65">
        <f>VLOOKUP($A19,'Return Data'!$B$7:$R$1700,11,0)</f>
        <v>3.5550000000000002</v>
      </c>
      <c r="I19" s="66">
        <f t="shared" si="2"/>
        <v>27</v>
      </c>
      <c r="J19" s="65">
        <f>VLOOKUP($A19,'Return Data'!$B$7:$R$1700,12,0)</f>
        <v>6.8760000000000003</v>
      </c>
      <c r="K19" s="66">
        <f t="shared" si="4"/>
        <v>23</v>
      </c>
      <c r="L19" s="65">
        <f>VLOOKUP($A19,'Return Data'!$B$7:$R$1700,13,0)</f>
        <v>7.7480000000000002</v>
      </c>
      <c r="M19" s="66">
        <f t="shared" si="5"/>
        <v>21</v>
      </c>
      <c r="N19" s="65">
        <f>VLOOKUP($A19,'Return Data'!$B$7:$R$1700,17,0)</f>
        <v>7.7268999999999997</v>
      </c>
      <c r="O19" s="66">
        <f t="shared" si="6"/>
        <v>20</v>
      </c>
      <c r="P19" s="65">
        <f>VLOOKUP($A19,'Return Data'!$B$7:$R$1700,14,0)</f>
        <v>6.4386000000000001</v>
      </c>
      <c r="Q19" s="66">
        <f t="shared" si="7"/>
        <v>20</v>
      </c>
      <c r="R19" s="65">
        <f>VLOOKUP($A19,'Return Data'!$B$7:$R$1700,16,0)</f>
        <v>8.3702000000000005</v>
      </c>
      <c r="S19" s="67">
        <f t="shared" si="3"/>
        <v>21</v>
      </c>
    </row>
    <row r="20" spans="1:19" x14ac:dyDescent="0.3">
      <c r="A20" s="82" t="s">
        <v>1136</v>
      </c>
      <c r="B20" s="64">
        <f>VLOOKUP($A20,'Return Data'!$B$7:$R$1700,3,0)</f>
        <v>44071</v>
      </c>
      <c r="C20" s="65">
        <f>VLOOKUP($A20,'Return Data'!$B$7:$R$1700,4,0)</f>
        <v>11.064399999999999</v>
      </c>
      <c r="D20" s="65">
        <f>VLOOKUP($A20,'Return Data'!$B$7:$R$1700,9,0)</f>
        <v>2.2176</v>
      </c>
      <c r="E20" s="66">
        <f t="shared" si="0"/>
        <v>4</v>
      </c>
      <c r="F20" s="65">
        <f>VLOOKUP($A20,'Return Data'!$B$7:$R$1700,10,0)</f>
        <v>-0.38690000000000002</v>
      </c>
      <c r="G20" s="66">
        <f t="shared" si="1"/>
        <v>32</v>
      </c>
      <c r="H20" s="65">
        <f>VLOOKUP($A20,'Return Data'!$B$7:$R$1700,11,0)</f>
        <v>-50.302999999999997</v>
      </c>
      <c r="I20" s="66">
        <f t="shared" si="2"/>
        <v>32</v>
      </c>
      <c r="J20" s="65">
        <f>VLOOKUP($A20,'Return Data'!$B$7:$R$1700,12,0)</f>
        <v>-32.038800000000002</v>
      </c>
      <c r="K20" s="66">
        <f t="shared" si="4"/>
        <v>31</v>
      </c>
      <c r="L20" s="65">
        <f>VLOOKUP($A20,'Return Data'!$B$7:$R$1700,13,0)</f>
        <v>-24.099</v>
      </c>
      <c r="M20" s="66">
        <f t="shared" si="5"/>
        <v>31</v>
      </c>
      <c r="N20" s="65">
        <f>VLOOKUP($A20,'Return Data'!$B$7:$R$1700,17,0)</f>
        <v>-13.3202</v>
      </c>
      <c r="O20" s="66">
        <f t="shared" si="6"/>
        <v>30</v>
      </c>
      <c r="P20" s="65">
        <f>VLOOKUP($A20,'Return Data'!$B$7:$R$1700,14,0)</f>
        <v>-7.6086999999999998</v>
      </c>
      <c r="Q20" s="66">
        <f t="shared" si="7"/>
        <v>30</v>
      </c>
      <c r="R20" s="65">
        <f>VLOOKUP($A20,'Return Data'!$B$7:$R$1700,16,0)</f>
        <v>1.6507000000000001</v>
      </c>
      <c r="S20" s="67">
        <f t="shared" si="3"/>
        <v>34</v>
      </c>
    </row>
    <row r="21" spans="1:19" x14ac:dyDescent="0.3">
      <c r="A21" s="82" t="s">
        <v>1138</v>
      </c>
      <c r="B21" s="64">
        <f>VLOOKUP($A21,'Return Data'!$B$7:$R$1700,3,0)</f>
        <v>44071</v>
      </c>
      <c r="C21" s="65">
        <f>VLOOKUP($A21,'Return Data'!$B$7:$R$1700,4,0)</f>
        <v>5.7500000000000002E-2</v>
      </c>
      <c r="D21" s="65">
        <f>VLOOKUP($A21,'Return Data'!$B$7:$R$1700,9,0)</f>
        <v>8.2481000000000009</v>
      </c>
      <c r="E21" s="66">
        <f t="shared" si="0"/>
        <v>3</v>
      </c>
      <c r="F21" s="65">
        <f>VLOOKUP($A21,'Return Data'!$B$7:$R$1700,10,0)</f>
        <v>8.4563000000000006</v>
      </c>
      <c r="G21" s="66">
        <f t="shared" si="1"/>
        <v>11</v>
      </c>
      <c r="H21" s="65"/>
      <c r="I21" s="66"/>
      <c r="J21" s="65"/>
      <c r="K21" s="66"/>
      <c r="L21" s="65"/>
      <c r="M21" s="66"/>
      <c r="N21" s="65"/>
      <c r="O21" s="66"/>
      <c r="P21" s="65"/>
      <c r="Q21" s="66"/>
      <c r="R21" s="65">
        <f>VLOOKUP($A21,'Return Data'!$B$7:$R$1700,16,0)</f>
        <v>9.3178999999999998</v>
      </c>
      <c r="S21" s="67">
        <f t="shared" si="3"/>
        <v>5</v>
      </c>
    </row>
    <row r="22" spans="1:19" x14ac:dyDescent="0.3">
      <c r="A22" s="82" t="s">
        <v>1141</v>
      </c>
      <c r="B22" s="64">
        <f>VLOOKUP($A22,'Return Data'!$B$7:$R$1700,3,0)</f>
        <v>44071</v>
      </c>
      <c r="C22" s="65">
        <f>VLOOKUP($A22,'Return Data'!$B$7:$R$1700,4,0)</f>
        <v>39.628799999999998</v>
      </c>
      <c r="D22" s="65">
        <f>VLOOKUP($A22,'Return Data'!$B$7:$R$1700,9,0)</f>
        <v>-3.1438999999999999</v>
      </c>
      <c r="E22" s="66">
        <f t="shared" si="0"/>
        <v>13</v>
      </c>
      <c r="F22" s="65">
        <f>VLOOKUP($A22,'Return Data'!$B$7:$R$1700,10,0)</f>
        <v>8.8446999999999996</v>
      </c>
      <c r="G22" s="66">
        <f t="shared" si="1"/>
        <v>8</v>
      </c>
      <c r="H22" s="65">
        <f>VLOOKUP($A22,'Return Data'!$B$7:$R$1700,11,0)</f>
        <v>10.007999999999999</v>
      </c>
      <c r="I22" s="66">
        <f>RANK(H22,H$8:H$43,0)</f>
        <v>7</v>
      </c>
      <c r="J22" s="65">
        <f>VLOOKUP($A22,'Return Data'!$B$7:$R$1700,12,0)</f>
        <v>11.1599</v>
      </c>
      <c r="K22" s="66">
        <f>RANK(J22,J$8:J$43,0)</f>
        <v>4</v>
      </c>
      <c r="L22" s="65">
        <f>VLOOKUP($A22,'Return Data'!$B$7:$R$1700,13,0)</f>
        <v>11.1455</v>
      </c>
      <c r="M22" s="66">
        <f>RANK(L22,L$8:L$43,0)</f>
        <v>2</v>
      </c>
      <c r="N22" s="65">
        <f>VLOOKUP($A22,'Return Data'!$B$7:$R$1700,17,0)</f>
        <v>11.1159</v>
      </c>
      <c r="O22" s="66">
        <f>RANK(N22,N$8:N$43,0)</f>
        <v>9</v>
      </c>
      <c r="P22" s="65">
        <f>VLOOKUP($A22,'Return Data'!$B$7:$R$1700,14,0)</f>
        <v>9.1615000000000002</v>
      </c>
      <c r="Q22" s="66">
        <f>RANK(P22,P$8:P$43,0)</f>
        <v>1</v>
      </c>
      <c r="R22" s="65">
        <f>VLOOKUP($A22,'Return Data'!$B$7:$R$1700,16,0)</f>
        <v>10.2239</v>
      </c>
      <c r="S22" s="67">
        <f t="shared" si="3"/>
        <v>2</v>
      </c>
    </row>
    <row r="23" spans="1:19" x14ac:dyDescent="0.3">
      <c r="A23" s="82" t="s">
        <v>1144</v>
      </c>
      <c r="B23" s="64">
        <f>VLOOKUP($A23,'Return Data'!$B$7:$R$1700,3,0)</f>
        <v>44071</v>
      </c>
      <c r="C23" s="65">
        <f>VLOOKUP($A23,'Return Data'!$B$7:$R$1700,4,0)</f>
        <v>60.384999999999998</v>
      </c>
      <c r="D23" s="65">
        <f>VLOOKUP($A23,'Return Data'!$B$7:$R$1700,9,0)</f>
        <v>-9.4966000000000008</v>
      </c>
      <c r="E23" s="66">
        <f t="shared" si="0"/>
        <v>19</v>
      </c>
      <c r="F23" s="65">
        <f>VLOOKUP($A23,'Return Data'!$B$7:$R$1700,10,0)</f>
        <v>5.8529999999999998</v>
      </c>
      <c r="G23" s="66">
        <f t="shared" si="1"/>
        <v>17</v>
      </c>
      <c r="H23" s="65">
        <f>VLOOKUP($A23,'Return Data'!$B$7:$R$1700,11,0)</f>
        <v>3.7483</v>
      </c>
      <c r="I23" s="66">
        <f>RANK(H23,H$8:H$43,0)</f>
        <v>26</v>
      </c>
      <c r="J23" s="65">
        <f>VLOOKUP($A23,'Return Data'!$B$7:$R$1700,12,0)</f>
        <v>6.0415000000000001</v>
      </c>
      <c r="K23" s="66">
        <f>RANK(J23,J$8:J$43,0)</f>
        <v>25</v>
      </c>
      <c r="L23" s="65">
        <f>VLOOKUP($A23,'Return Data'!$B$7:$R$1700,13,0)</f>
        <v>6.4183000000000003</v>
      </c>
      <c r="M23" s="66">
        <f>RANK(L23,L$8:L$43,0)</f>
        <v>24</v>
      </c>
      <c r="N23" s="65">
        <f>VLOOKUP($A23,'Return Data'!$B$7:$R$1700,17,0)</f>
        <v>7.8224</v>
      </c>
      <c r="O23" s="66">
        <f>RANK(N23,N$8:N$43,0)</f>
        <v>19</v>
      </c>
      <c r="P23" s="65">
        <f>VLOOKUP($A23,'Return Data'!$B$7:$R$1700,14,0)</f>
        <v>6.6375999999999999</v>
      </c>
      <c r="Q23" s="66">
        <f>RANK(P23,P$8:P$43,0)</f>
        <v>19</v>
      </c>
      <c r="R23" s="65">
        <f>VLOOKUP($A23,'Return Data'!$B$7:$R$1700,16,0)</f>
        <v>8.0658999999999992</v>
      </c>
      <c r="S23" s="67">
        <f t="shared" si="3"/>
        <v>22</v>
      </c>
    </row>
    <row r="24" spans="1:19" x14ac:dyDescent="0.3">
      <c r="A24" s="82" t="s">
        <v>1145</v>
      </c>
      <c r="B24" s="64">
        <f>VLOOKUP($A24,'Return Data'!$B$7:$R$1700,3,0)</f>
        <v>44071</v>
      </c>
      <c r="C24" s="65">
        <f>VLOOKUP($A24,'Return Data'!$B$7:$R$1700,4,0)</f>
        <v>29.307700000000001</v>
      </c>
      <c r="D24" s="65">
        <f>VLOOKUP($A24,'Return Data'!$B$7:$R$1700,9,0)</f>
        <v>-3.5247999999999999</v>
      </c>
      <c r="E24" s="66">
        <f t="shared" si="0"/>
        <v>14</v>
      </c>
      <c r="F24" s="65">
        <f>VLOOKUP($A24,'Return Data'!$B$7:$R$1700,10,0)</f>
        <v>11.2437</v>
      </c>
      <c r="G24" s="66">
        <f t="shared" si="1"/>
        <v>6</v>
      </c>
      <c r="H24" s="65">
        <f>VLOOKUP($A24,'Return Data'!$B$7:$R$1700,11,0)</f>
        <v>11.2819</v>
      </c>
      <c r="I24" s="66">
        <f>RANK(H24,H$8:H$43,0)</f>
        <v>1</v>
      </c>
      <c r="J24" s="65">
        <f>VLOOKUP($A24,'Return Data'!$B$7:$R$1700,12,0)</f>
        <v>11.492800000000001</v>
      </c>
      <c r="K24" s="66">
        <f>RANK(J24,J$8:J$43,0)</f>
        <v>3</v>
      </c>
      <c r="L24" s="65">
        <f>VLOOKUP($A24,'Return Data'!$B$7:$R$1700,13,0)</f>
        <v>10.917299999999999</v>
      </c>
      <c r="M24" s="66">
        <f>RANK(L24,L$8:L$43,0)</f>
        <v>3</v>
      </c>
      <c r="N24" s="65">
        <f>VLOOKUP($A24,'Return Data'!$B$7:$R$1700,17,0)</f>
        <v>0.86519999999999997</v>
      </c>
      <c r="O24" s="66">
        <f>RANK(N24,N$8:N$43,0)</f>
        <v>27</v>
      </c>
      <c r="P24" s="65">
        <f>VLOOKUP($A24,'Return Data'!$B$7:$R$1700,14,0)</f>
        <v>1.7553000000000001</v>
      </c>
      <c r="Q24" s="66">
        <f>RANK(P24,P$8:P$43,0)</f>
        <v>28</v>
      </c>
      <c r="R24" s="65">
        <f>VLOOKUP($A24,'Return Data'!$B$7:$R$1700,16,0)</f>
        <v>6.6840000000000002</v>
      </c>
      <c r="S24" s="67">
        <f t="shared" si="3"/>
        <v>29</v>
      </c>
    </row>
    <row r="25" spans="1:19" x14ac:dyDescent="0.3">
      <c r="A25" s="82" t="s">
        <v>1146</v>
      </c>
      <c r="B25" s="64">
        <f>VLOOKUP($A25,'Return Data'!$B$7:$R$1700,3,0)</f>
        <v>44071</v>
      </c>
      <c r="C25" s="65">
        <f>VLOOKUP($A25,'Return Data'!$B$7:$R$1700,4,0)</f>
        <v>0.83730000000000004</v>
      </c>
      <c r="D25" s="65">
        <f>VLOOKUP($A25,'Return Data'!$B$7:$R$1700,9,0)</f>
        <v>0</v>
      </c>
      <c r="E25" s="66">
        <f t="shared" si="0"/>
        <v>5</v>
      </c>
      <c r="F25" s="65">
        <f>VLOOKUP($A25,'Return Data'!$B$7:$R$1700,10,0)</f>
        <v>0</v>
      </c>
      <c r="G25" s="66">
        <f t="shared" si="1"/>
        <v>30</v>
      </c>
      <c r="H25" s="65">
        <f>VLOOKUP($A25,'Return Data'!$B$7:$R$1700,11,0)</f>
        <v>-50.191200000000002</v>
      </c>
      <c r="I25" s="66">
        <f>RANK(H25,H$8:H$43,0)</f>
        <v>31</v>
      </c>
      <c r="J25" s="65">
        <f>VLOOKUP($A25,'Return Data'!$B$7:$R$1700,12,0)</f>
        <v>-53.284700000000001</v>
      </c>
      <c r="K25" s="66">
        <f>RANK(J25,J$8:J$43,0)</f>
        <v>32</v>
      </c>
      <c r="L25" s="65">
        <f>VLOOKUP($A25,'Return Data'!$B$7:$R$1700,13,0)</f>
        <v>-41.104700000000001</v>
      </c>
      <c r="M25" s="66">
        <f>RANK(L25,L$8:L$43,0)</f>
        <v>32</v>
      </c>
      <c r="N25" s="65"/>
      <c r="O25" s="66"/>
      <c r="P25" s="65"/>
      <c r="Q25" s="66"/>
      <c r="R25" s="65">
        <f>VLOOKUP($A25,'Return Data'!$B$7:$R$1700,16,0)</f>
        <v>-34.8508</v>
      </c>
      <c r="S25" s="67">
        <f t="shared" si="3"/>
        <v>36</v>
      </c>
    </row>
    <row r="26" spans="1:19" x14ac:dyDescent="0.3">
      <c r="A26" s="82" t="s">
        <v>1151</v>
      </c>
      <c r="B26" s="64">
        <f>VLOOKUP($A26,'Return Data'!$B$7:$R$1700,3,0)</f>
        <v>44071</v>
      </c>
      <c r="C26" s="65">
        <f>VLOOKUP($A26,'Return Data'!$B$7:$R$1700,4,0)</f>
        <v>0.10639999999999999</v>
      </c>
      <c r="D26" s="65">
        <f>VLOOKUP($A26,'Return Data'!$B$7:$R$1700,9,0)</f>
        <v>8.9198000000000004</v>
      </c>
      <c r="E26" s="66">
        <f t="shared" si="0"/>
        <v>1</v>
      </c>
      <c r="F26" s="65">
        <f>VLOOKUP($A26,'Return Data'!$B$7:$R$1700,10,0)</f>
        <v>8.7655999999999992</v>
      </c>
      <c r="G26" s="66">
        <f t="shared" si="1"/>
        <v>9</v>
      </c>
      <c r="H26" s="65"/>
      <c r="I26" s="66"/>
      <c r="J26" s="65"/>
      <c r="K26" s="66"/>
      <c r="L26" s="65"/>
      <c r="M26" s="66"/>
      <c r="N26" s="65"/>
      <c r="O26" s="66"/>
      <c r="P26" s="65"/>
      <c r="Q26" s="66"/>
      <c r="R26" s="65">
        <f>VLOOKUP($A26,'Return Data'!$B$7:$R$1700,16,0)</f>
        <v>8.9347999999999992</v>
      </c>
      <c r="S26" s="67">
        <f t="shared" si="3"/>
        <v>13</v>
      </c>
    </row>
    <row r="27" spans="1:19" x14ac:dyDescent="0.3">
      <c r="A27" s="82" t="s">
        <v>1153</v>
      </c>
      <c r="B27" s="64">
        <f>VLOOKUP($A27,'Return Data'!$B$7:$R$1700,3,0)</f>
        <v>44071</v>
      </c>
      <c r="C27" s="65">
        <f>VLOOKUP($A27,'Return Data'!$B$7:$R$1700,4,0)</f>
        <v>14.1409</v>
      </c>
      <c r="D27" s="65">
        <f>VLOOKUP($A27,'Return Data'!$B$7:$R$1700,9,0)</f>
        <v>-7.1420000000000003</v>
      </c>
      <c r="E27" s="66">
        <f t="shared" si="0"/>
        <v>17</v>
      </c>
      <c r="F27" s="65">
        <f>VLOOKUP($A27,'Return Data'!$B$7:$R$1700,10,0)</f>
        <v>-8.5484000000000009</v>
      </c>
      <c r="G27" s="66">
        <f t="shared" si="1"/>
        <v>36</v>
      </c>
      <c r="H27" s="65">
        <f>VLOOKUP($A27,'Return Data'!$B$7:$R$1700,11,0)</f>
        <v>-6.2038000000000002</v>
      </c>
      <c r="I27" s="66">
        <f t="shared" ref="I27:I39" si="8">RANK(H27,H$8:H$43,0)</f>
        <v>29</v>
      </c>
      <c r="J27" s="65">
        <f>VLOOKUP($A27,'Return Data'!$B$7:$R$1700,12,0)</f>
        <v>-3.8849999999999998</v>
      </c>
      <c r="K27" s="66">
        <f t="shared" ref="K27:K39" si="9">RANK(J27,J$8:J$43,0)</f>
        <v>29</v>
      </c>
      <c r="L27" s="65">
        <f>VLOOKUP($A27,'Return Data'!$B$7:$R$1700,13,0)</f>
        <v>-0.9929</v>
      </c>
      <c r="M27" s="66">
        <f t="shared" ref="M27:M39" si="10">RANK(L27,L$8:L$43,0)</f>
        <v>27</v>
      </c>
      <c r="N27" s="65">
        <f>VLOOKUP($A27,'Return Data'!$B$7:$R$1700,17,0)</f>
        <v>3.0347</v>
      </c>
      <c r="O27" s="66">
        <f t="shared" ref="O27:O39" si="11">RANK(N27,N$8:N$43,0)</f>
        <v>23</v>
      </c>
      <c r="P27" s="65">
        <f>VLOOKUP($A27,'Return Data'!$B$7:$R$1700,14,0)</f>
        <v>3.8239000000000001</v>
      </c>
      <c r="Q27" s="66">
        <f t="shared" ref="Q27:Q39" si="12">RANK(P27,P$8:P$43,0)</f>
        <v>23</v>
      </c>
      <c r="R27" s="65">
        <f>VLOOKUP($A27,'Return Data'!$B$7:$R$1700,16,0)</f>
        <v>6.6059999999999999</v>
      </c>
      <c r="S27" s="67">
        <f t="shared" si="3"/>
        <v>31</v>
      </c>
    </row>
    <row r="28" spans="1:19" x14ac:dyDescent="0.3">
      <c r="A28" s="82" t="s">
        <v>1158</v>
      </c>
      <c r="B28" s="64">
        <f>VLOOKUP($A28,'Return Data'!$B$7:$R$1700,3,0)</f>
        <v>44071</v>
      </c>
      <c r="C28" s="65">
        <f>VLOOKUP($A28,'Return Data'!$B$7:$R$1700,4,0)</f>
        <v>99.255899999999997</v>
      </c>
      <c r="D28" s="65">
        <f>VLOOKUP($A28,'Return Data'!$B$7:$R$1700,9,0)</f>
        <v>-18.386900000000001</v>
      </c>
      <c r="E28" s="66">
        <f t="shared" si="0"/>
        <v>29</v>
      </c>
      <c r="F28" s="65">
        <f>VLOOKUP($A28,'Return Data'!$B$7:$R$1700,10,0)</f>
        <v>6.4911000000000003</v>
      </c>
      <c r="G28" s="66">
        <f t="shared" si="1"/>
        <v>16</v>
      </c>
      <c r="H28" s="65">
        <f>VLOOKUP($A28,'Return Data'!$B$7:$R$1700,11,0)</f>
        <v>10.2133</v>
      </c>
      <c r="I28" s="66">
        <f t="shared" si="8"/>
        <v>5</v>
      </c>
      <c r="J28" s="65">
        <f>VLOOKUP($A28,'Return Data'!$B$7:$R$1700,12,0)</f>
        <v>11.0794</v>
      </c>
      <c r="K28" s="66">
        <f t="shared" si="9"/>
        <v>5</v>
      </c>
      <c r="L28" s="65">
        <f>VLOOKUP($A28,'Return Data'!$B$7:$R$1700,13,0)</f>
        <v>9.7588000000000008</v>
      </c>
      <c r="M28" s="66">
        <f t="shared" si="10"/>
        <v>7</v>
      </c>
      <c r="N28" s="65">
        <f>VLOOKUP($A28,'Return Data'!$B$7:$R$1700,17,0)</f>
        <v>11.9123</v>
      </c>
      <c r="O28" s="66">
        <f t="shared" si="11"/>
        <v>4</v>
      </c>
      <c r="P28" s="65">
        <f>VLOOKUP($A28,'Return Data'!$B$7:$R$1700,14,0)</f>
        <v>7.8636999999999997</v>
      </c>
      <c r="Q28" s="66">
        <f t="shared" si="12"/>
        <v>11</v>
      </c>
      <c r="R28" s="65">
        <f>VLOOKUP($A28,'Return Data'!$B$7:$R$1700,16,0)</f>
        <v>8.8370999999999995</v>
      </c>
      <c r="S28" s="67">
        <f t="shared" si="3"/>
        <v>16</v>
      </c>
    </row>
    <row r="29" spans="1:19" x14ac:dyDescent="0.3">
      <c r="A29" s="82" t="s">
        <v>1159</v>
      </c>
      <c r="B29" s="64">
        <f>VLOOKUP($A29,'Return Data'!$B$7:$R$1700,3,0)</f>
        <v>44071</v>
      </c>
      <c r="C29" s="65">
        <f>VLOOKUP($A29,'Return Data'!$B$7:$R$1700,4,0)</f>
        <v>46.712600000000002</v>
      </c>
      <c r="D29" s="65">
        <f>VLOOKUP($A29,'Return Data'!$B$7:$R$1700,9,0)</f>
        <v>-16.195599999999999</v>
      </c>
      <c r="E29" s="66">
        <f t="shared" si="0"/>
        <v>26</v>
      </c>
      <c r="F29" s="65">
        <f>VLOOKUP($A29,'Return Data'!$B$7:$R$1700,10,0)</f>
        <v>3.1036999999999999</v>
      </c>
      <c r="G29" s="66">
        <f t="shared" si="1"/>
        <v>23</v>
      </c>
      <c r="H29" s="65">
        <f>VLOOKUP($A29,'Return Data'!$B$7:$R$1700,11,0)</f>
        <v>9.3263999999999996</v>
      </c>
      <c r="I29" s="66">
        <f t="shared" si="8"/>
        <v>9</v>
      </c>
      <c r="J29" s="65">
        <f>VLOOKUP($A29,'Return Data'!$B$7:$R$1700,12,0)</f>
        <v>9.6121999999999996</v>
      </c>
      <c r="K29" s="66">
        <f t="shared" si="9"/>
        <v>13</v>
      </c>
      <c r="L29" s="65">
        <f>VLOOKUP($A29,'Return Data'!$B$7:$R$1700,13,0)</f>
        <v>8.9982000000000006</v>
      </c>
      <c r="M29" s="66">
        <f t="shared" si="10"/>
        <v>13</v>
      </c>
      <c r="N29" s="65">
        <f>VLOOKUP($A29,'Return Data'!$B$7:$R$1700,17,0)</f>
        <v>11.170500000000001</v>
      </c>
      <c r="O29" s="66">
        <f t="shared" si="11"/>
        <v>8</v>
      </c>
      <c r="P29" s="65">
        <f>VLOOKUP($A29,'Return Data'!$B$7:$R$1700,14,0)</f>
        <v>8.0711999999999993</v>
      </c>
      <c r="Q29" s="66">
        <f t="shared" si="12"/>
        <v>8</v>
      </c>
      <c r="R29" s="65">
        <f>VLOOKUP($A29,'Return Data'!$B$7:$R$1700,16,0)</f>
        <v>8.9962999999999997</v>
      </c>
      <c r="S29" s="67">
        <f t="shared" si="3"/>
        <v>11</v>
      </c>
    </row>
    <row r="30" spans="1:19" x14ac:dyDescent="0.3">
      <c r="A30" s="82" t="s">
        <v>1162</v>
      </c>
      <c r="B30" s="64">
        <f>VLOOKUP($A30,'Return Data'!$B$7:$R$1700,3,0)</f>
        <v>44071</v>
      </c>
      <c r="C30" s="65">
        <f>VLOOKUP($A30,'Return Data'!$B$7:$R$1700,4,0)</f>
        <v>47.740699999999997</v>
      </c>
      <c r="D30" s="65">
        <f>VLOOKUP($A30,'Return Data'!$B$7:$R$1700,9,0)</f>
        <v>-12.4885</v>
      </c>
      <c r="E30" s="66">
        <f t="shared" si="0"/>
        <v>22</v>
      </c>
      <c r="F30" s="65">
        <f>VLOOKUP($A30,'Return Data'!$B$7:$R$1700,10,0)</f>
        <v>3.4257</v>
      </c>
      <c r="G30" s="66">
        <f t="shared" si="1"/>
        <v>21</v>
      </c>
      <c r="H30" s="65">
        <f>VLOOKUP($A30,'Return Data'!$B$7:$R$1700,11,0)</f>
        <v>6.0542999999999996</v>
      </c>
      <c r="I30" s="66">
        <f t="shared" si="8"/>
        <v>22</v>
      </c>
      <c r="J30" s="65">
        <f>VLOOKUP($A30,'Return Data'!$B$7:$R$1700,12,0)</f>
        <v>8.0830000000000002</v>
      </c>
      <c r="K30" s="66">
        <f t="shared" si="9"/>
        <v>21</v>
      </c>
      <c r="L30" s="65">
        <f>VLOOKUP($A30,'Return Data'!$B$7:$R$1700,13,0)</f>
        <v>7.8517000000000001</v>
      </c>
      <c r="M30" s="66">
        <f t="shared" si="10"/>
        <v>19</v>
      </c>
      <c r="N30" s="65">
        <f>VLOOKUP($A30,'Return Data'!$B$7:$R$1700,17,0)</f>
        <v>9.1311</v>
      </c>
      <c r="O30" s="66">
        <f t="shared" si="11"/>
        <v>15</v>
      </c>
      <c r="P30" s="65">
        <f>VLOOKUP($A30,'Return Data'!$B$7:$R$1700,14,0)</f>
        <v>5.8292999999999999</v>
      </c>
      <c r="Q30" s="66">
        <f t="shared" si="12"/>
        <v>21</v>
      </c>
      <c r="R30" s="65">
        <f>VLOOKUP($A30,'Return Data'!$B$7:$R$1700,16,0)</f>
        <v>8.0023</v>
      </c>
      <c r="S30" s="67">
        <f t="shared" si="3"/>
        <v>24</v>
      </c>
    </row>
    <row r="31" spans="1:19" x14ac:dyDescent="0.3">
      <c r="A31" s="82" t="s">
        <v>1164</v>
      </c>
      <c r="B31" s="64">
        <f>VLOOKUP($A31,'Return Data'!$B$7:$R$1700,3,0)</f>
        <v>44071</v>
      </c>
      <c r="C31" s="65">
        <f>VLOOKUP($A31,'Return Data'!$B$7:$R$1700,4,0)</f>
        <v>35.612000000000002</v>
      </c>
      <c r="D31" s="65">
        <f>VLOOKUP($A31,'Return Data'!$B$7:$R$1700,9,0)</f>
        <v>-18.9009</v>
      </c>
      <c r="E31" s="66">
        <f t="shared" si="0"/>
        <v>30</v>
      </c>
      <c r="F31" s="65">
        <f>VLOOKUP($A31,'Return Data'!$B$7:$R$1700,10,0)</f>
        <v>-0.76060000000000005</v>
      </c>
      <c r="G31" s="66">
        <f t="shared" si="1"/>
        <v>33</v>
      </c>
      <c r="H31" s="65">
        <f>VLOOKUP($A31,'Return Data'!$B$7:$R$1700,11,0)</f>
        <v>6.5890000000000004</v>
      </c>
      <c r="I31" s="66">
        <f t="shared" si="8"/>
        <v>21</v>
      </c>
      <c r="J31" s="65">
        <f>VLOOKUP($A31,'Return Data'!$B$7:$R$1700,12,0)</f>
        <v>7.6464999999999996</v>
      </c>
      <c r="K31" s="66">
        <f t="shared" si="9"/>
        <v>22</v>
      </c>
      <c r="L31" s="65">
        <f>VLOOKUP($A31,'Return Data'!$B$7:$R$1700,13,0)</f>
        <v>6.9480000000000004</v>
      </c>
      <c r="M31" s="66">
        <f t="shared" si="10"/>
        <v>23</v>
      </c>
      <c r="N31" s="65">
        <f>VLOOKUP($A31,'Return Data'!$B$7:$R$1700,17,0)</f>
        <v>10.9246</v>
      </c>
      <c r="O31" s="66">
        <f t="shared" si="11"/>
        <v>10</v>
      </c>
      <c r="P31" s="65">
        <f>VLOOKUP($A31,'Return Data'!$B$7:$R$1700,14,0)</f>
        <v>6.9939</v>
      </c>
      <c r="Q31" s="66">
        <f t="shared" si="12"/>
        <v>17</v>
      </c>
      <c r="R31" s="65">
        <f>VLOOKUP($A31,'Return Data'!$B$7:$R$1700,16,0)</f>
        <v>7.8132000000000001</v>
      </c>
      <c r="S31" s="67">
        <f t="shared" si="3"/>
        <v>25</v>
      </c>
    </row>
    <row r="32" spans="1:19" x14ac:dyDescent="0.3">
      <c r="A32" s="82" t="s">
        <v>1166</v>
      </c>
      <c r="B32" s="64">
        <f>VLOOKUP($A32,'Return Data'!$B$7:$R$1700,3,0)</f>
        <v>44071</v>
      </c>
      <c r="C32" s="65">
        <f>VLOOKUP($A32,'Return Data'!$B$7:$R$1700,4,0)</f>
        <v>30.869499999999999</v>
      </c>
      <c r="D32" s="65">
        <f>VLOOKUP($A32,'Return Data'!$B$7:$R$1700,9,0)</f>
        <v>-10.3102</v>
      </c>
      <c r="E32" s="66">
        <f t="shared" si="0"/>
        <v>20</v>
      </c>
      <c r="F32" s="65">
        <f>VLOOKUP($A32,'Return Data'!$B$7:$R$1700,10,0)</f>
        <v>8.3352000000000004</v>
      </c>
      <c r="G32" s="66">
        <f t="shared" si="1"/>
        <v>12</v>
      </c>
      <c r="H32" s="65">
        <f>VLOOKUP($A32,'Return Data'!$B$7:$R$1700,11,0)</f>
        <v>10.6577</v>
      </c>
      <c r="I32" s="66">
        <f t="shared" si="8"/>
        <v>3</v>
      </c>
      <c r="J32" s="65">
        <f>VLOOKUP($A32,'Return Data'!$B$7:$R$1700,12,0)</f>
        <v>10.6724</v>
      </c>
      <c r="K32" s="66">
        <f t="shared" si="9"/>
        <v>8</v>
      </c>
      <c r="L32" s="65">
        <f>VLOOKUP($A32,'Return Data'!$B$7:$R$1700,13,0)</f>
        <v>10.8934</v>
      </c>
      <c r="M32" s="66">
        <f t="shared" si="10"/>
        <v>4</v>
      </c>
      <c r="N32" s="65">
        <f>VLOOKUP($A32,'Return Data'!$B$7:$R$1700,17,0)</f>
        <v>11.2826</v>
      </c>
      <c r="O32" s="66">
        <f t="shared" si="11"/>
        <v>7</v>
      </c>
      <c r="P32" s="65">
        <f>VLOOKUP($A32,'Return Data'!$B$7:$R$1700,14,0)</f>
        <v>8.2622999999999998</v>
      </c>
      <c r="Q32" s="66">
        <f t="shared" si="12"/>
        <v>6</v>
      </c>
      <c r="R32" s="65">
        <f>VLOOKUP($A32,'Return Data'!$B$7:$R$1700,16,0)</f>
        <v>9.1003000000000007</v>
      </c>
      <c r="S32" s="67">
        <f t="shared" si="3"/>
        <v>8</v>
      </c>
    </row>
    <row r="33" spans="1:19" x14ac:dyDescent="0.3">
      <c r="A33" s="82" t="s">
        <v>1167</v>
      </c>
      <c r="B33" s="64">
        <f>VLOOKUP($A33,'Return Data'!$B$7:$R$1700,3,0)</f>
        <v>44071</v>
      </c>
      <c r="C33" s="65">
        <f>VLOOKUP($A33,'Return Data'!$B$7:$R$1700,4,0)</f>
        <v>54.674599999999998</v>
      </c>
      <c r="D33" s="65">
        <f>VLOOKUP($A33,'Return Data'!$B$7:$R$1700,9,0)</f>
        <v>-23.870799999999999</v>
      </c>
      <c r="E33" s="66">
        <f t="shared" si="0"/>
        <v>34</v>
      </c>
      <c r="F33" s="65">
        <f>VLOOKUP($A33,'Return Data'!$B$7:$R$1700,10,0)</f>
        <v>0.12479999999999999</v>
      </c>
      <c r="G33" s="66">
        <f t="shared" si="1"/>
        <v>29</v>
      </c>
      <c r="H33" s="65">
        <f>VLOOKUP($A33,'Return Data'!$B$7:$R$1700,11,0)</f>
        <v>9.0211000000000006</v>
      </c>
      <c r="I33" s="66">
        <f t="shared" si="8"/>
        <v>12</v>
      </c>
      <c r="J33" s="65">
        <f>VLOOKUP($A33,'Return Data'!$B$7:$R$1700,12,0)</f>
        <v>10.2416</v>
      </c>
      <c r="K33" s="66">
        <f t="shared" si="9"/>
        <v>9</v>
      </c>
      <c r="L33" s="65">
        <f>VLOOKUP($A33,'Return Data'!$B$7:$R$1700,13,0)</f>
        <v>8.9771000000000001</v>
      </c>
      <c r="M33" s="66">
        <f t="shared" si="10"/>
        <v>14</v>
      </c>
      <c r="N33" s="65">
        <f>VLOOKUP($A33,'Return Data'!$B$7:$R$1700,17,0)</f>
        <v>12.0707</v>
      </c>
      <c r="O33" s="66">
        <f t="shared" si="11"/>
        <v>3</v>
      </c>
      <c r="P33" s="65">
        <f>VLOOKUP($A33,'Return Data'!$B$7:$R$1700,14,0)</f>
        <v>8.0088000000000008</v>
      </c>
      <c r="Q33" s="66">
        <f t="shared" si="12"/>
        <v>9</v>
      </c>
      <c r="R33" s="65">
        <f>VLOOKUP($A33,'Return Data'!$B$7:$R$1700,16,0)</f>
        <v>9.3345000000000002</v>
      </c>
      <c r="S33" s="67">
        <f t="shared" si="3"/>
        <v>4</v>
      </c>
    </row>
    <row r="34" spans="1:19" x14ac:dyDescent="0.3">
      <c r="A34" s="82" t="s">
        <v>1170</v>
      </c>
      <c r="B34" s="64">
        <f>VLOOKUP($A34,'Return Data'!$B$7:$R$1700,3,0)</f>
        <v>44071</v>
      </c>
      <c r="C34" s="65">
        <f>VLOOKUP($A34,'Return Data'!$B$7:$R$1700,4,0)</f>
        <v>52.791899999999998</v>
      </c>
      <c r="D34" s="65">
        <f>VLOOKUP($A34,'Return Data'!$B$7:$R$1700,9,0)</f>
        <v>-14.7906</v>
      </c>
      <c r="E34" s="66">
        <f t="shared" si="0"/>
        <v>25</v>
      </c>
      <c r="F34" s="65">
        <f>VLOOKUP($A34,'Return Data'!$B$7:$R$1700,10,0)</f>
        <v>7.1573000000000002</v>
      </c>
      <c r="G34" s="66">
        <f t="shared" si="1"/>
        <v>15</v>
      </c>
      <c r="H34" s="65">
        <f>VLOOKUP($A34,'Return Data'!$B$7:$R$1700,11,0)</f>
        <v>10.8123</v>
      </c>
      <c r="I34" s="66">
        <f t="shared" si="8"/>
        <v>2</v>
      </c>
      <c r="J34" s="65">
        <f>VLOOKUP($A34,'Return Data'!$B$7:$R$1700,12,0)</f>
        <v>9.9962999999999997</v>
      </c>
      <c r="K34" s="66">
        <f t="shared" si="9"/>
        <v>11</v>
      </c>
      <c r="L34" s="65">
        <f>VLOOKUP($A34,'Return Data'!$B$7:$R$1700,13,0)</f>
        <v>4.8802000000000003</v>
      </c>
      <c r="M34" s="66">
        <f t="shared" si="10"/>
        <v>26</v>
      </c>
      <c r="N34" s="65">
        <f>VLOOKUP($A34,'Return Data'!$B$7:$R$1700,17,0)</f>
        <v>2.3673000000000002</v>
      </c>
      <c r="O34" s="66">
        <f t="shared" si="11"/>
        <v>25</v>
      </c>
      <c r="P34" s="65">
        <f>VLOOKUP($A34,'Return Data'!$B$7:$R$1700,14,0)</f>
        <v>2.4239000000000002</v>
      </c>
      <c r="Q34" s="66">
        <f t="shared" si="12"/>
        <v>27</v>
      </c>
      <c r="R34" s="65">
        <f>VLOOKUP($A34,'Return Data'!$B$7:$R$1700,16,0)</f>
        <v>5.8346</v>
      </c>
      <c r="S34" s="67">
        <f t="shared" si="3"/>
        <v>32</v>
      </c>
    </row>
    <row r="35" spans="1:19" x14ac:dyDescent="0.3">
      <c r="A35" s="82" t="s">
        <v>1171</v>
      </c>
      <c r="B35" s="64">
        <f>VLOOKUP($A35,'Return Data'!$B$7:$R$1700,3,0)</f>
        <v>44071</v>
      </c>
      <c r="C35" s="65">
        <f>VLOOKUP($A35,'Return Data'!$B$7:$R$1700,4,0)</f>
        <v>62.224400000000003</v>
      </c>
      <c r="D35" s="65">
        <f>VLOOKUP($A35,'Return Data'!$B$7:$R$1700,9,0)</f>
        <v>-19.558700000000002</v>
      </c>
      <c r="E35" s="66">
        <f t="shared" si="0"/>
        <v>31</v>
      </c>
      <c r="F35" s="65">
        <f>VLOOKUP($A35,'Return Data'!$B$7:$R$1700,10,0)</f>
        <v>2.0179999999999998</v>
      </c>
      <c r="G35" s="66">
        <f t="shared" si="1"/>
        <v>25</v>
      </c>
      <c r="H35" s="65">
        <f>VLOOKUP($A35,'Return Data'!$B$7:$R$1700,11,0)</f>
        <v>9.0500000000000007</v>
      </c>
      <c r="I35" s="66">
        <f t="shared" si="8"/>
        <v>11</v>
      </c>
      <c r="J35" s="65">
        <f>VLOOKUP($A35,'Return Data'!$B$7:$R$1700,12,0)</f>
        <v>10.8454</v>
      </c>
      <c r="K35" s="66">
        <f t="shared" si="9"/>
        <v>7</v>
      </c>
      <c r="L35" s="65">
        <f>VLOOKUP($A35,'Return Data'!$B$7:$R$1700,13,0)</f>
        <v>9.5632000000000001</v>
      </c>
      <c r="M35" s="66">
        <f t="shared" si="10"/>
        <v>8</v>
      </c>
      <c r="N35" s="65">
        <f>VLOOKUP($A35,'Return Data'!$B$7:$R$1700,17,0)</f>
        <v>11.548400000000001</v>
      </c>
      <c r="O35" s="66">
        <f t="shared" si="11"/>
        <v>6</v>
      </c>
      <c r="P35" s="65">
        <f>VLOOKUP($A35,'Return Data'!$B$7:$R$1700,14,0)</f>
        <v>7.8277999999999999</v>
      </c>
      <c r="Q35" s="66">
        <f t="shared" si="12"/>
        <v>13</v>
      </c>
      <c r="R35" s="65">
        <f>VLOOKUP($A35,'Return Data'!$B$7:$R$1700,16,0)</f>
        <v>8.4971999999999994</v>
      </c>
      <c r="S35" s="67">
        <f t="shared" si="3"/>
        <v>19</v>
      </c>
    </row>
    <row r="36" spans="1:19" x14ac:dyDescent="0.3">
      <c r="A36" s="82" t="s">
        <v>1174</v>
      </c>
      <c r="B36" s="64">
        <f>VLOOKUP($A36,'Return Data'!$B$7:$R$1700,3,0)</f>
        <v>44071</v>
      </c>
      <c r="C36" s="65">
        <f>VLOOKUP($A36,'Return Data'!$B$7:$R$1700,4,0)</f>
        <v>58.163200000000003</v>
      </c>
      <c r="D36" s="65">
        <f>VLOOKUP($A36,'Return Data'!$B$7:$R$1700,9,0)</f>
        <v>-17.963000000000001</v>
      </c>
      <c r="E36" s="66">
        <f t="shared" si="0"/>
        <v>28</v>
      </c>
      <c r="F36" s="65">
        <f>VLOOKUP($A36,'Return Data'!$B$7:$R$1700,10,0)</f>
        <v>2.6015000000000001</v>
      </c>
      <c r="G36" s="66">
        <f t="shared" si="1"/>
        <v>24</v>
      </c>
      <c r="H36" s="65">
        <f>VLOOKUP($A36,'Return Data'!$B$7:$R$1700,11,0)</f>
        <v>8.3483000000000001</v>
      </c>
      <c r="I36" s="66">
        <f t="shared" si="8"/>
        <v>14</v>
      </c>
      <c r="J36" s="65">
        <f>VLOOKUP($A36,'Return Data'!$B$7:$R$1700,12,0)</f>
        <v>9.0437999999999992</v>
      </c>
      <c r="K36" s="66">
        <f t="shared" si="9"/>
        <v>16</v>
      </c>
      <c r="L36" s="65">
        <f>VLOOKUP($A36,'Return Data'!$B$7:$R$1700,13,0)</f>
        <v>8.6471</v>
      </c>
      <c r="M36" s="66">
        <f t="shared" si="10"/>
        <v>16</v>
      </c>
      <c r="N36" s="65">
        <f>VLOOKUP($A36,'Return Data'!$B$7:$R$1700,17,0)</f>
        <v>10.675000000000001</v>
      </c>
      <c r="O36" s="66">
        <f t="shared" si="11"/>
        <v>11</v>
      </c>
      <c r="P36" s="65">
        <f>VLOOKUP($A36,'Return Data'!$B$7:$R$1700,14,0)</f>
        <v>7.2301000000000002</v>
      </c>
      <c r="Q36" s="66">
        <f t="shared" si="12"/>
        <v>16</v>
      </c>
      <c r="R36" s="65">
        <f>VLOOKUP($A36,'Return Data'!$B$7:$R$1700,16,0)</f>
        <v>8.0025999999999993</v>
      </c>
      <c r="S36" s="67">
        <f t="shared" si="3"/>
        <v>23</v>
      </c>
    </row>
    <row r="37" spans="1:19" x14ac:dyDescent="0.3">
      <c r="A37" s="82" t="s">
        <v>1176</v>
      </c>
      <c r="B37" s="64">
        <f>VLOOKUP($A37,'Return Data'!$B$7:$R$1700,3,0)</f>
        <v>44071</v>
      </c>
      <c r="C37" s="65">
        <f>VLOOKUP($A37,'Return Data'!$B$7:$R$1700,4,0)</f>
        <v>73.230400000000003</v>
      </c>
      <c r="D37" s="65">
        <f>VLOOKUP($A37,'Return Data'!$B$7:$R$1700,9,0)</f>
        <v>-20.5931</v>
      </c>
      <c r="E37" s="66">
        <f t="shared" si="0"/>
        <v>32</v>
      </c>
      <c r="F37" s="65">
        <f>VLOOKUP($A37,'Return Data'!$B$7:$R$1700,10,0)</f>
        <v>1.2663</v>
      </c>
      <c r="G37" s="66">
        <f t="shared" si="1"/>
        <v>28</v>
      </c>
      <c r="H37" s="65">
        <f>VLOOKUP($A37,'Return Data'!$B$7:$R$1700,11,0)</f>
        <v>8.2985000000000007</v>
      </c>
      <c r="I37" s="66">
        <f t="shared" si="8"/>
        <v>15</v>
      </c>
      <c r="J37" s="65">
        <f>VLOOKUP($A37,'Return Data'!$B$7:$R$1700,12,0)</f>
        <v>9.5836000000000006</v>
      </c>
      <c r="K37" s="66">
        <f t="shared" si="9"/>
        <v>14</v>
      </c>
      <c r="L37" s="65">
        <f>VLOOKUP($A37,'Return Data'!$B$7:$R$1700,13,0)</f>
        <v>9.0481999999999996</v>
      </c>
      <c r="M37" s="66">
        <f t="shared" si="10"/>
        <v>12</v>
      </c>
      <c r="N37" s="65">
        <f>VLOOKUP($A37,'Return Data'!$B$7:$R$1700,17,0)</f>
        <v>12.3843</v>
      </c>
      <c r="O37" s="66">
        <f t="shared" si="11"/>
        <v>2</v>
      </c>
      <c r="P37" s="65">
        <f>VLOOKUP($A37,'Return Data'!$B$7:$R$1700,14,0)</f>
        <v>8.2794000000000008</v>
      </c>
      <c r="Q37" s="66">
        <f t="shared" si="12"/>
        <v>5</v>
      </c>
      <c r="R37" s="65">
        <f>VLOOKUP($A37,'Return Data'!$B$7:$R$1700,16,0)</f>
        <v>8.9859000000000009</v>
      </c>
      <c r="S37" s="67">
        <f t="shared" si="3"/>
        <v>12</v>
      </c>
    </row>
    <row r="38" spans="1:19" x14ac:dyDescent="0.3">
      <c r="A38" s="82" t="s">
        <v>1177</v>
      </c>
      <c r="B38" s="64">
        <f>VLOOKUP($A38,'Return Data'!$B$7:$R$1700,3,0)</f>
        <v>44071</v>
      </c>
      <c r="C38" s="65">
        <f>VLOOKUP($A38,'Return Data'!$B$7:$R$1700,4,0)</f>
        <v>54.9328</v>
      </c>
      <c r="D38" s="65">
        <f>VLOOKUP($A38,'Return Data'!$B$7:$R$1700,9,0)</f>
        <v>-8.8156999999999996</v>
      </c>
      <c r="E38" s="66">
        <f t="shared" si="0"/>
        <v>18</v>
      </c>
      <c r="F38" s="65">
        <f>VLOOKUP($A38,'Return Data'!$B$7:$R$1700,10,0)</f>
        <v>7.6051000000000002</v>
      </c>
      <c r="G38" s="66">
        <f t="shared" si="1"/>
        <v>14</v>
      </c>
      <c r="H38" s="65">
        <f>VLOOKUP($A38,'Return Data'!$B$7:$R$1700,11,0)</f>
        <v>9.0536999999999992</v>
      </c>
      <c r="I38" s="66">
        <f t="shared" si="8"/>
        <v>10</v>
      </c>
      <c r="J38" s="65">
        <f>VLOOKUP($A38,'Return Data'!$B$7:$R$1700,12,0)</f>
        <v>12.3207</v>
      </c>
      <c r="K38" s="66">
        <f t="shared" si="9"/>
        <v>2</v>
      </c>
      <c r="L38" s="65">
        <f>VLOOKUP($A38,'Return Data'!$B$7:$R$1700,13,0)</f>
        <v>11.8429</v>
      </c>
      <c r="M38" s="66">
        <f t="shared" si="10"/>
        <v>1</v>
      </c>
      <c r="N38" s="65">
        <f>VLOOKUP($A38,'Return Data'!$B$7:$R$1700,17,0)</f>
        <v>11.571199999999999</v>
      </c>
      <c r="O38" s="66">
        <f t="shared" si="11"/>
        <v>5</v>
      </c>
      <c r="P38" s="65">
        <f>VLOOKUP($A38,'Return Data'!$B$7:$R$1700,14,0)</f>
        <v>8.6403999999999996</v>
      </c>
      <c r="Q38" s="66">
        <f t="shared" si="12"/>
        <v>3</v>
      </c>
      <c r="R38" s="65">
        <f>VLOOKUP($A38,'Return Data'!$B$7:$R$1700,16,0)</f>
        <v>8.9964999999999993</v>
      </c>
      <c r="S38" s="67">
        <f t="shared" si="3"/>
        <v>10</v>
      </c>
    </row>
    <row r="39" spans="1:19" x14ac:dyDescent="0.3">
      <c r="A39" s="82" t="s">
        <v>1179</v>
      </c>
      <c r="B39" s="64">
        <f>VLOOKUP($A39,'Return Data'!$B$7:$R$1700,3,0)</f>
        <v>44071</v>
      </c>
      <c r="C39" s="65">
        <f>VLOOKUP($A39,'Return Data'!$B$7:$R$1700,4,0)</f>
        <v>67.104799999999997</v>
      </c>
      <c r="D39" s="65">
        <f>VLOOKUP($A39,'Return Data'!$B$7:$R$1700,9,0)</f>
        <v>-13.907400000000001</v>
      </c>
      <c r="E39" s="66">
        <f t="shared" si="0"/>
        <v>24</v>
      </c>
      <c r="F39" s="65">
        <f>VLOOKUP($A39,'Return Data'!$B$7:$R$1700,10,0)</f>
        <v>8.1897000000000002</v>
      </c>
      <c r="G39" s="66">
        <f t="shared" si="1"/>
        <v>13</v>
      </c>
      <c r="H39" s="65">
        <f>VLOOKUP($A39,'Return Data'!$B$7:$R$1700,11,0)</f>
        <v>10.1496</v>
      </c>
      <c r="I39" s="66">
        <f t="shared" si="8"/>
        <v>6</v>
      </c>
      <c r="J39" s="65">
        <f>VLOOKUP($A39,'Return Data'!$B$7:$R$1700,12,0)</f>
        <v>11.070399999999999</v>
      </c>
      <c r="K39" s="66">
        <f t="shared" si="9"/>
        <v>6</v>
      </c>
      <c r="L39" s="65">
        <f>VLOOKUP($A39,'Return Data'!$B$7:$R$1700,13,0)</f>
        <v>10.268000000000001</v>
      </c>
      <c r="M39" s="66">
        <f t="shared" si="10"/>
        <v>5</v>
      </c>
      <c r="N39" s="65">
        <f>VLOOKUP($A39,'Return Data'!$B$7:$R$1700,17,0)</f>
        <v>10.551600000000001</v>
      </c>
      <c r="O39" s="66">
        <f t="shared" si="11"/>
        <v>12</v>
      </c>
      <c r="P39" s="65">
        <f>VLOOKUP($A39,'Return Data'!$B$7:$R$1700,14,0)</f>
        <v>7.3983999999999996</v>
      </c>
      <c r="Q39" s="66">
        <f t="shared" si="12"/>
        <v>15</v>
      </c>
      <c r="R39" s="65">
        <f>VLOOKUP($A39,'Return Data'!$B$7:$R$1700,16,0)</f>
        <v>8.9244000000000003</v>
      </c>
      <c r="S39" s="67">
        <f t="shared" si="3"/>
        <v>14</v>
      </c>
    </row>
    <row r="40" spans="1:19" x14ac:dyDescent="0.3">
      <c r="A40" s="82" t="s">
        <v>1181</v>
      </c>
      <c r="B40" s="64">
        <f>VLOOKUP($A40,'Return Data'!$B$7:$R$1700,3,0)</f>
        <v>44071</v>
      </c>
      <c r="C40" s="65">
        <f>VLOOKUP($A40,'Return Data'!$B$7:$R$1700,4,0)</f>
        <v>2.1343999999999999</v>
      </c>
      <c r="D40" s="65">
        <f>VLOOKUP($A40,'Return Data'!$B$7:$R$1700,9,0)</f>
        <v>8.6129999999999995</v>
      </c>
      <c r="E40" s="66">
        <f t="shared" si="0"/>
        <v>2</v>
      </c>
      <c r="F40" s="65">
        <f>VLOOKUP($A40,'Return Data'!$B$7:$R$1700,10,0)</f>
        <v>8.6998999999999995</v>
      </c>
      <c r="G40" s="66">
        <f t="shared" si="1"/>
        <v>10</v>
      </c>
      <c r="H40" s="65"/>
      <c r="I40" s="66"/>
      <c r="J40" s="65"/>
      <c r="K40" s="66"/>
      <c r="L40" s="65"/>
      <c r="M40" s="66"/>
      <c r="N40" s="65"/>
      <c r="O40" s="66"/>
      <c r="P40" s="65"/>
      <c r="Q40" s="66"/>
      <c r="R40" s="65">
        <f>VLOOKUP($A40,'Return Data'!$B$7:$R$1700,16,0)</f>
        <v>8.8679000000000006</v>
      </c>
      <c r="S40" s="67">
        <f t="shared" si="3"/>
        <v>15</v>
      </c>
    </row>
    <row r="41" spans="1:19" x14ac:dyDescent="0.3">
      <c r="A41" s="82" t="s">
        <v>1183</v>
      </c>
      <c r="B41" s="64">
        <f>VLOOKUP($A41,'Return Data'!$B$7:$R$1700,3,0)</f>
        <v>44071</v>
      </c>
      <c r="C41" s="65">
        <f>VLOOKUP($A41,'Return Data'!$B$7:$R$1700,4,0)</f>
        <v>52.680900000000001</v>
      </c>
      <c r="D41" s="65">
        <f>VLOOKUP($A41,'Return Data'!$B$7:$R$1700,9,0)</f>
        <v>-17.723099999999999</v>
      </c>
      <c r="E41" s="66">
        <f t="shared" si="0"/>
        <v>27</v>
      </c>
      <c r="F41" s="65">
        <f>VLOOKUP($A41,'Return Data'!$B$7:$R$1700,10,0)</f>
        <v>3.3561000000000001</v>
      </c>
      <c r="G41" s="66">
        <f t="shared" si="1"/>
        <v>22</v>
      </c>
      <c r="H41" s="65">
        <f>VLOOKUP($A41,'Return Data'!$B$7:$R$1700,11,0)</f>
        <v>10.5496</v>
      </c>
      <c r="I41" s="66">
        <f>RANK(H41,H$8:H$43,0)</f>
        <v>4</v>
      </c>
      <c r="J41" s="65">
        <f>VLOOKUP($A41,'Return Data'!$B$7:$R$1700,12,0)</f>
        <v>-1.6931</v>
      </c>
      <c r="K41" s="66">
        <f>RANK(J41,J$8:J$43,0)</f>
        <v>28</v>
      </c>
      <c r="L41" s="65">
        <f>VLOOKUP($A41,'Return Data'!$B$7:$R$1700,13,0)</f>
        <v>-1.8206</v>
      </c>
      <c r="M41" s="66">
        <f>RANK(L41,L$8:L$43,0)</f>
        <v>28</v>
      </c>
      <c r="N41" s="65">
        <f>VLOOKUP($A41,'Return Data'!$B$7:$R$1700,17,0)</f>
        <v>-2.0871</v>
      </c>
      <c r="O41" s="66">
        <f>RANK(N41,N$8:N$43,0)</f>
        <v>29</v>
      </c>
      <c r="P41" s="65">
        <f>VLOOKUP($A41,'Return Data'!$B$7:$R$1700,14,0)</f>
        <v>-0.94889999999999997</v>
      </c>
      <c r="Q41" s="66">
        <f>RANK(P41,P$8:P$43,0)</f>
        <v>29</v>
      </c>
      <c r="R41" s="65">
        <f>VLOOKUP($A41,'Return Data'!$B$7:$R$1700,16,0)</f>
        <v>5.8209</v>
      </c>
      <c r="S41" s="67">
        <f t="shared" si="3"/>
        <v>33</v>
      </c>
    </row>
    <row r="42" spans="1:19" x14ac:dyDescent="0.3">
      <c r="A42" s="82" t="s">
        <v>1040</v>
      </c>
      <c r="B42" s="64">
        <f>VLOOKUP($A42,'Return Data'!$B$7:$R$1700,3,0)</f>
        <v>44071</v>
      </c>
      <c r="C42" s="65">
        <f>VLOOKUP($A42,'Return Data'!$B$7:$R$1700,4,0)</f>
        <v>73.744299999999996</v>
      </c>
      <c r="D42" s="65">
        <f>VLOOKUP($A42,'Return Data'!$B$7:$R$1700,9,0)</f>
        <v>-23.183499999999999</v>
      </c>
      <c r="E42" s="66">
        <f t="shared" si="0"/>
        <v>33</v>
      </c>
      <c r="F42" s="65">
        <f>VLOOKUP($A42,'Return Data'!$B$7:$R$1700,10,0)</f>
        <v>-2.4636999999999998</v>
      </c>
      <c r="G42" s="66">
        <f t="shared" si="1"/>
        <v>34</v>
      </c>
      <c r="H42" s="65">
        <f>VLOOKUP($A42,'Return Data'!$B$7:$R$1700,11,0)</f>
        <v>7.3446999999999996</v>
      </c>
      <c r="I42" s="66">
        <f>RANK(H42,H$8:H$43,0)</f>
        <v>19</v>
      </c>
      <c r="J42" s="65">
        <f>VLOOKUP($A42,'Return Data'!$B$7:$R$1700,12,0)</f>
        <v>10.2143</v>
      </c>
      <c r="K42" s="66">
        <f>RANK(J42,J$8:J$43,0)</f>
        <v>10</v>
      </c>
      <c r="L42" s="65">
        <f>VLOOKUP($A42,'Return Data'!$B$7:$R$1700,13,0)</f>
        <v>8.7049000000000003</v>
      </c>
      <c r="M42" s="66">
        <f>RANK(L42,L$8:L$43,0)</f>
        <v>15</v>
      </c>
      <c r="N42" s="65">
        <f>VLOOKUP($A42,'Return Data'!$B$7:$R$1700,17,0)</f>
        <v>13.0943</v>
      </c>
      <c r="O42" s="66">
        <f>RANK(N42,N$8:N$43,0)</f>
        <v>1</v>
      </c>
      <c r="P42" s="65">
        <f>VLOOKUP($A42,'Return Data'!$B$7:$R$1700,14,0)</f>
        <v>8.7072000000000003</v>
      </c>
      <c r="Q42" s="66">
        <f>RANK(P42,P$8:P$43,0)</f>
        <v>2</v>
      </c>
      <c r="R42" s="65">
        <f>VLOOKUP($A42,'Return Data'!$B$7:$R$1700,16,0)</f>
        <v>9.6437000000000008</v>
      </c>
      <c r="S42" s="67">
        <f t="shared" si="3"/>
        <v>3</v>
      </c>
    </row>
    <row r="43" spans="1:19" x14ac:dyDescent="0.3">
      <c r="A43" s="82" t="s">
        <v>1042</v>
      </c>
      <c r="B43" s="64">
        <f>VLOOKUP($A43,'Return Data'!$B$7:$R$1700,3,0)</f>
        <v>44071</v>
      </c>
      <c r="C43" s="65">
        <f>VLOOKUP($A43,'Return Data'!$B$7:$R$1700,4,0)</f>
        <v>13.4442</v>
      </c>
      <c r="D43" s="65">
        <f>VLOOKUP($A43,'Return Data'!$B$7:$R$1700,9,0)</f>
        <v>-38.912199999999999</v>
      </c>
      <c r="E43" s="66">
        <f t="shared" si="0"/>
        <v>35</v>
      </c>
      <c r="F43" s="65">
        <f>VLOOKUP($A43,'Return Data'!$B$7:$R$1700,10,0)</f>
        <v>1.9363999999999999</v>
      </c>
      <c r="G43" s="66">
        <f t="shared" si="1"/>
        <v>26</v>
      </c>
      <c r="H43" s="65">
        <f>VLOOKUP($A43,'Return Data'!$B$7:$R$1700,11,0)</f>
        <v>8.1692</v>
      </c>
      <c r="I43" s="66">
        <f>RANK(H43,H$8:H$43,0)</f>
        <v>16</v>
      </c>
      <c r="J43" s="65">
        <f>VLOOKUP($A43,'Return Data'!$B$7:$R$1700,12,0)</f>
        <v>12.9314</v>
      </c>
      <c r="K43" s="66">
        <f>RANK(J43,J$8:J$43,0)</f>
        <v>1</v>
      </c>
      <c r="L43" s="65">
        <f>VLOOKUP($A43,'Return Data'!$B$7:$R$1700,13,0)</f>
        <v>9.5221999999999998</v>
      </c>
      <c r="M43" s="66">
        <f>RANK(L43,L$8:L$43,0)</f>
        <v>10</v>
      </c>
      <c r="N43" s="65"/>
      <c r="O43" s="66"/>
      <c r="P43" s="65"/>
      <c r="Q43" s="66"/>
      <c r="R43" s="65">
        <f>VLOOKUP($A43,'Return Data'!$B$7:$R$1700,16,0)</f>
        <v>14.773300000000001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-9.896233333333333</v>
      </c>
      <c r="E45" s="88"/>
      <c r="F45" s="89">
        <f>AVERAGE(F8:F43)</f>
        <v>5.4075805555555547</v>
      </c>
      <c r="G45" s="88"/>
      <c r="H45" s="89">
        <f>AVERAGE(H8:H43)</f>
        <v>1.607839393939394</v>
      </c>
      <c r="I45" s="88"/>
      <c r="J45" s="89">
        <f>AVERAGE(J8:J43)</f>
        <v>4.6554937500000007</v>
      </c>
      <c r="K45" s="88"/>
      <c r="L45" s="89">
        <f>AVERAGE(L8:L43)</f>
        <v>4.7776562499999997</v>
      </c>
      <c r="M45" s="88"/>
      <c r="N45" s="89">
        <f>AVERAGE(N8:N43)</f>
        <v>7.2290100000000006</v>
      </c>
      <c r="O45" s="88"/>
      <c r="P45" s="89">
        <f>AVERAGE(P8:P43)</f>
        <v>5.8360500000000002</v>
      </c>
      <c r="Q45" s="88"/>
      <c r="R45" s="89">
        <f>AVERAGE(R8:R43)</f>
        <v>6.0235472222222208</v>
      </c>
      <c r="S45" s="90"/>
    </row>
    <row r="46" spans="1:19" x14ac:dyDescent="0.3">
      <c r="A46" s="87" t="s">
        <v>28</v>
      </c>
      <c r="B46" s="88"/>
      <c r="C46" s="88"/>
      <c r="D46" s="89">
        <f>MIN(D8:D43)</f>
        <v>-41.442500000000003</v>
      </c>
      <c r="E46" s="88"/>
      <c r="F46" s="89">
        <f>MIN(F8:F43)</f>
        <v>-8.5484000000000009</v>
      </c>
      <c r="G46" s="88"/>
      <c r="H46" s="89">
        <f>MIN(H8:H43)</f>
        <v>-51.6312</v>
      </c>
      <c r="I46" s="88"/>
      <c r="J46" s="89">
        <f>MIN(J8:J43)</f>
        <v>-53.284700000000001</v>
      </c>
      <c r="K46" s="88"/>
      <c r="L46" s="89">
        <f>MIN(L8:L43)</f>
        <v>-41.104700000000001</v>
      </c>
      <c r="M46" s="88"/>
      <c r="N46" s="89">
        <f>MIN(N8:N43)</f>
        <v>-13.3202</v>
      </c>
      <c r="O46" s="88"/>
      <c r="P46" s="89">
        <f>MIN(P8:P43)</f>
        <v>-7.6086999999999998</v>
      </c>
      <c r="Q46" s="88"/>
      <c r="R46" s="89">
        <f>MIN(R8:R43)</f>
        <v>-34.8508</v>
      </c>
      <c r="S46" s="90"/>
    </row>
    <row r="47" spans="1:19" ht="15" thickBot="1" x14ac:dyDescent="0.35">
      <c r="A47" s="91" t="s">
        <v>29</v>
      </c>
      <c r="B47" s="92"/>
      <c r="C47" s="92"/>
      <c r="D47" s="93">
        <f>MAX(D8:D43)</f>
        <v>8.9198000000000004</v>
      </c>
      <c r="E47" s="92"/>
      <c r="F47" s="93">
        <f>MAX(F8:F43)</f>
        <v>27.263500000000001</v>
      </c>
      <c r="G47" s="92"/>
      <c r="H47" s="93">
        <f>MAX(H8:H43)</f>
        <v>11.2819</v>
      </c>
      <c r="I47" s="92"/>
      <c r="J47" s="93">
        <f>MAX(J8:J43)</f>
        <v>12.9314</v>
      </c>
      <c r="K47" s="92"/>
      <c r="L47" s="93">
        <f>MAX(L8:L43)</f>
        <v>11.8429</v>
      </c>
      <c r="M47" s="92"/>
      <c r="N47" s="93">
        <f>MAX(N8:N43)</f>
        <v>13.0943</v>
      </c>
      <c r="O47" s="92"/>
      <c r="P47" s="93">
        <f>MAX(P8:P43)</f>
        <v>9.1615000000000002</v>
      </c>
      <c r="Q47" s="92"/>
      <c r="R47" s="93">
        <f>MAX(R8:R43)</f>
        <v>14.773300000000001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44071</v>
      </c>
      <c r="C8" s="65">
        <f>VLOOKUP($A8,'Return Data'!$B$7:$R$1700,4,0)</f>
        <v>22.493300000000001</v>
      </c>
      <c r="D8" s="65">
        <f>VLOOKUP($A8,'Return Data'!$B$7:$R$1700,9,0)</f>
        <v>-2.1110000000000002</v>
      </c>
      <c r="E8" s="66">
        <f t="shared" ref="E8:E43" si="0">RANK(D8,D$8:D$43,0)</f>
        <v>11</v>
      </c>
      <c r="F8" s="65">
        <f>VLOOKUP($A8,'Return Data'!$B$7:$R$1700,10,0)</f>
        <v>26.3002</v>
      </c>
      <c r="G8" s="66">
        <f t="shared" ref="G8:G43" si="1">RANK(F8,F$8:F$43,0)</f>
        <v>1</v>
      </c>
      <c r="H8" s="65">
        <f>VLOOKUP($A8,'Return Data'!$B$7:$R$1700,11,0)</f>
        <v>4.1497999999999999</v>
      </c>
      <c r="I8" s="66">
        <f t="shared" ref="I8:I20" si="2">RANK(H8,H$8:H$43,0)</f>
        <v>25</v>
      </c>
      <c r="J8" s="65">
        <f>VLOOKUP($A8,'Return Data'!$B$7:$R$1700,12,0)</f>
        <v>4.7910000000000004</v>
      </c>
      <c r="K8" s="66">
        <f>RANK(J8,J$8:J$43,0)</f>
        <v>27</v>
      </c>
      <c r="L8" s="65">
        <f>VLOOKUP($A8,'Return Data'!$B$7:$R$1700,13,0)</f>
        <v>-3.7719</v>
      </c>
      <c r="M8" s="66">
        <f>RANK(L8,L$8:L$43,0)</f>
        <v>29</v>
      </c>
      <c r="N8" s="65">
        <f>VLOOKUP($A8,'Return Data'!$B$7:$R$1700,17,0)</f>
        <v>0.15840000000000001</v>
      </c>
      <c r="O8" s="66">
        <f>RANK(N8,N$8:N$43,0)</f>
        <v>26</v>
      </c>
      <c r="P8" s="65">
        <f>VLOOKUP($A8,'Return Data'!$B$7:$R$1700,14,0)</f>
        <v>1.7758</v>
      </c>
      <c r="Q8" s="66">
        <f>RANK(P8,P$8:P$43,0)</f>
        <v>26</v>
      </c>
      <c r="R8" s="65">
        <f>VLOOKUP($A8,'Return Data'!$B$7:$R$1700,16,0)</f>
        <v>7.3460000000000001</v>
      </c>
      <c r="S8" s="67">
        <f t="shared" ref="S8:S43" si="3">RANK(R8,R$8:R$43,0)</f>
        <v>27</v>
      </c>
    </row>
    <row r="9" spans="1:19" x14ac:dyDescent="0.3">
      <c r="A9" s="82" t="s">
        <v>1110</v>
      </c>
      <c r="B9" s="64">
        <f>VLOOKUP($A9,'Return Data'!$B$7:$R$1700,3,0)</f>
        <v>44071</v>
      </c>
      <c r="C9" s="65">
        <f>VLOOKUP($A9,'Return Data'!$B$7:$R$1700,4,0)</f>
        <v>1.3322000000000001</v>
      </c>
      <c r="D9" s="65">
        <f>VLOOKUP($A9,'Return Data'!$B$7:$R$1700,9,0)</f>
        <v>0</v>
      </c>
      <c r="E9" s="66">
        <f t="shared" si="0"/>
        <v>5</v>
      </c>
      <c r="F9" s="65">
        <f>VLOOKUP($A9,'Return Data'!$B$7:$R$1700,10,0)</f>
        <v>0</v>
      </c>
      <c r="G9" s="66">
        <f t="shared" si="1"/>
        <v>29</v>
      </c>
      <c r="H9" s="65">
        <f>VLOOKUP($A9,'Return Data'!$B$7:$R$1700,11,0)</f>
        <v>-51.6325</v>
      </c>
      <c r="I9" s="66">
        <f t="shared" si="2"/>
        <v>33</v>
      </c>
      <c r="J9" s="65"/>
      <c r="K9" s="66"/>
      <c r="L9" s="65"/>
      <c r="M9" s="66"/>
      <c r="N9" s="65"/>
      <c r="O9" s="66"/>
      <c r="P9" s="65"/>
      <c r="Q9" s="66"/>
      <c r="R9" s="65">
        <f>VLOOKUP($A9,'Return Data'!$B$7:$R$1700,16,0)</f>
        <v>-31.544799999999999</v>
      </c>
      <c r="S9" s="67">
        <f t="shared" si="3"/>
        <v>35</v>
      </c>
    </row>
    <row r="10" spans="1:19" x14ac:dyDescent="0.3">
      <c r="A10" s="82" t="s">
        <v>1112</v>
      </c>
      <c r="B10" s="64">
        <f>VLOOKUP($A10,'Return Data'!$B$7:$R$1700,3,0)</f>
        <v>44071</v>
      </c>
      <c r="C10" s="65">
        <f>VLOOKUP($A10,'Return Data'!$B$7:$R$1700,4,0)</f>
        <v>20.143899999999999</v>
      </c>
      <c r="D10" s="65">
        <f>VLOOKUP($A10,'Return Data'!$B$7:$R$1700,9,0)</f>
        <v>-2.0072999999999999</v>
      </c>
      <c r="E10" s="66">
        <f t="shared" si="0"/>
        <v>10</v>
      </c>
      <c r="F10" s="65">
        <f>VLOOKUP($A10,'Return Data'!$B$7:$R$1700,10,0)</f>
        <v>8.8574000000000002</v>
      </c>
      <c r="G10" s="66">
        <f t="shared" si="1"/>
        <v>8</v>
      </c>
      <c r="H10" s="65">
        <f>VLOOKUP($A10,'Return Data'!$B$7:$R$1700,11,0)</f>
        <v>6.9713000000000003</v>
      </c>
      <c r="I10" s="66">
        <f t="shared" si="2"/>
        <v>18</v>
      </c>
      <c r="J10" s="65">
        <f>VLOOKUP($A10,'Return Data'!$B$7:$R$1700,12,0)</f>
        <v>8.5221</v>
      </c>
      <c r="K10" s="66">
        <f t="shared" ref="K10:K20" si="4">RANK(J10,J$8:J$43,0)</f>
        <v>15</v>
      </c>
      <c r="L10" s="65">
        <f>VLOOKUP($A10,'Return Data'!$B$7:$R$1700,13,0)</f>
        <v>8.8041999999999998</v>
      </c>
      <c r="M10" s="66">
        <f t="shared" ref="M10:M20" si="5">RANK(L10,L$8:L$43,0)</f>
        <v>9</v>
      </c>
      <c r="N10" s="65">
        <f>VLOOKUP($A10,'Return Data'!$B$7:$R$1700,17,0)</f>
        <v>8.0066000000000006</v>
      </c>
      <c r="O10" s="66">
        <f t="shared" ref="O10:O20" si="6">RANK(N10,N$8:N$43,0)</f>
        <v>18</v>
      </c>
      <c r="P10" s="65">
        <f>VLOOKUP($A10,'Return Data'!$B$7:$R$1700,14,0)</f>
        <v>7.1031000000000004</v>
      </c>
      <c r="Q10" s="66">
        <f t="shared" ref="Q10:Q20" si="7">RANK(P10,P$8:P$43,0)</f>
        <v>9</v>
      </c>
      <c r="R10" s="65">
        <f>VLOOKUP($A10,'Return Data'!$B$7:$R$1700,16,0)</f>
        <v>8.6679999999999993</v>
      </c>
      <c r="S10" s="67">
        <f t="shared" si="3"/>
        <v>10</v>
      </c>
    </row>
    <row r="11" spans="1:19" x14ac:dyDescent="0.3">
      <c r="A11" s="82" t="s">
        <v>1113</v>
      </c>
      <c r="B11" s="64">
        <f>VLOOKUP($A11,'Return Data'!$B$7:$R$1700,3,0)</f>
        <v>44071</v>
      </c>
      <c r="C11" s="65">
        <f>VLOOKUP($A11,'Return Data'!$B$7:$R$1700,4,0)</f>
        <v>14.476000000000001</v>
      </c>
      <c r="D11" s="65">
        <f>VLOOKUP($A11,'Return Data'!$B$7:$R$1700,9,0)</f>
        <v>-13.301</v>
      </c>
      <c r="E11" s="66">
        <f t="shared" si="0"/>
        <v>23</v>
      </c>
      <c r="F11" s="65">
        <f>VLOOKUP($A11,'Return Data'!$B$7:$R$1700,10,0)</f>
        <v>1.1324000000000001</v>
      </c>
      <c r="G11" s="66">
        <f t="shared" si="1"/>
        <v>26</v>
      </c>
      <c r="H11" s="65">
        <f>VLOOKUP($A11,'Return Data'!$B$7:$R$1700,11,0)</f>
        <v>4.4741</v>
      </c>
      <c r="I11" s="66">
        <f t="shared" si="2"/>
        <v>24</v>
      </c>
      <c r="J11" s="65">
        <f>VLOOKUP($A11,'Return Data'!$B$7:$R$1700,12,0)</f>
        <v>5.5171000000000001</v>
      </c>
      <c r="K11" s="66">
        <f t="shared" si="4"/>
        <v>24</v>
      </c>
      <c r="L11" s="65">
        <f>VLOOKUP($A11,'Return Data'!$B$7:$R$1700,13,0)</f>
        <v>5.7072000000000003</v>
      </c>
      <c r="M11" s="66">
        <f t="shared" si="5"/>
        <v>24</v>
      </c>
      <c r="N11" s="65">
        <f>VLOOKUP($A11,'Return Data'!$B$7:$R$1700,17,0)</f>
        <v>1.8179000000000001</v>
      </c>
      <c r="O11" s="66">
        <f t="shared" si="6"/>
        <v>24</v>
      </c>
      <c r="P11" s="65">
        <f>VLOOKUP($A11,'Return Data'!$B$7:$R$1700,14,0)</f>
        <v>2.1627000000000001</v>
      </c>
      <c r="Q11" s="66">
        <f t="shared" si="7"/>
        <v>24</v>
      </c>
      <c r="R11" s="65">
        <f>VLOOKUP($A11,'Return Data'!$B$7:$R$1700,16,0)</f>
        <v>5.8574000000000002</v>
      </c>
      <c r="S11" s="67">
        <f t="shared" si="3"/>
        <v>31</v>
      </c>
    </row>
    <row r="12" spans="1:19" x14ac:dyDescent="0.3">
      <c r="A12" s="82" t="s">
        <v>1116</v>
      </c>
      <c r="B12" s="64">
        <f>VLOOKUP($A12,'Return Data'!$B$7:$R$1700,3,0)</f>
        <v>44071</v>
      </c>
      <c r="C12" s="65">
        <f>VLOOKUP($A12,'Return Data'!$B$7:$R$1700,4,0)</f>
        <v>61.536000000000001</v>
      </c>
      <c r="D12" s="65">
        <f>VLOOKUP($A12,'Return Data'!$B$7:$R$1700,9,0)</f>
        <v>-7.3075000000000001</v>
      </c>
      <c r="E12" s="66">
        <f t="shared" si="0"/>
        <v>16</v>
      </c>
      <c r="F12" s="65">
        <f>VLOOKUP($A12,'Return Data'!$B$7:$R$1700,10,0)</f>
        <v>5.1059999999999999</v>
      </c>
      <c r="G12" s="66">
        <f t="shared" si="1"/>
        <v>17</v>
      </c>
      <c r="H12" s="65">
        <f>VLOOKUP($A12,'Return Data'!$B$7:$R$1700,11,0)</f>
        <v>7.7671999999999999</v>
      </c>
      <c r="I12" s="66">
        <f t="shared" si="2"/>
        <v>15</v>
      </c>
      <c r="J12" s="65">
        <f>VLOOKUP($A12,'Return Data'!$B$7:$R$1700,12,0)</f>
        <v>8.5695999999999994</v>
      </c>
      <c r="K12" s="66">
        <f t="shared" si="4"/>
        <v>14</v>
      </c>
      <c r="L12" s="65">
        <f>VLOOKUP($A12,'Return Data'!$B$7:$R$1700,13,0)</f>
        <v>8.0444999999999993</v>
      </c>
      <c r="M12" s="66">
        <f t="shared" si="5"/>
        <v>15</v>
      </c>
      <c r="N12" s="65">
        <f>VLOOKUP($A12,'Return Data'!$B$7:$R$1700,17,0)</f>
        <v>4.8978000000000002</v>
      </c>
      <c r="O12" s="66">
        <f t="shared" si="6"/>
        <v>22</v>
      </c>
      <c r="P12" s="65">
        <f>VLOOKUP($A12,'Return Data'!$B$7:$R$1700,14,0)</f>
        <v>4.6783000000000001</v>
      </c>
      <c r="Q12" s="66">
        <f t="shared" si="7"/>
        <v>22</v>
      </c>
      <c r="R12" s="65">
        <f>VLOOKUP($A12,'Return Data'!$B$7:$R$1700,16,0)</f>
        <v>8.0932999999999993</v>
      </c>
      <c r="S12" s="67">
        <f t="shared" si="3"/>
        <v>17</v>
      </c>
    </row>
    <row r="13" spans="1:19" x14ac:dyDescent="0.3">
      <c r="A13" s="82" t="s">
        <v>1121</v>
      </c>
      <c r="B13" s="64">
        <f>VLOOKUP($A13,'Return Data'!$B$7:$R$1700,3,0)</f>
        <v>44071</v>
      </c>
      <c r="C13" s="65">
        <f>VLOOKUP($A13,'Return Data'!$B$7:$R$1700,4,0)</f>
        <v>21.1569</v>
      </c>
      <c r="D13" s="65">
        <f>VLOOKUP($A13,'Return Data'!$B$7:$R$1700,9,0)</f>
        <v>-42.097799999999999</v>
      </c>
      <c r="E13" s="66">
        <f t="shared" si="0"/>
        <v>36</v>
      </c>
      <c r="F13" s="65">
        <f>VLOOKUP($A13,'Return Data'!$B$7:$R$1700,10,0)</f>
        <v>-4.0058999999999996</v>
      </c>
      <c r="G13" s="66">
        <f t="shared" si="1"/>
        <v>35</v>
      </c>
      <c r="H13" s="65">
        <f>VLOOKUP($A13,'Return Data'!$B$7:$R$1700,11,0)</f>
        <v>-11.195499999999999</v>
      </c>
      <c r="I13" s="66">
        <f t="shared" si="2"/>
        <v>30</v>
      </c>
      <c r="J13" s="65">
        <f>VLOOKUP($A13,'Return Data'!$B$7:$R$1700,12,0)</f>
        <v>-10.5624</v>
      </c>
      <c r="K13" s="66">
        <f t="shared" si="4"/>
        <v>30</v>
      </c>
      <c r="L13" s="65">
        <f>VLOOKUP($A13,'Return Data'!$B$7:$R$1700,13,0)</f>
        <v>-6.8120000000000003</v>
      </c>
      <c r="M13" s="66">
        <f t="shared" si="5"/>
        <v>30</v>
      </c>
      <c r="N13" s="65">
        <f>VLOOKUP($A13,'Return Data'!$B$7:$R$1700,17,0)</f>
        <v>-0.123</v>
      </c>
      <c r="O13" s="66">
        <f t="shared" si="6"/>
        <v>28</v>
      </c>
      <c r="P13" s="65">
        <f>VLOOKUP($A13,'Return Data'!$B$7:$R$1700,14,0)</f>
        <v>2.1433</v>
      </c>
      <c r="Q13" s="66">
        <f t="shared" si="7"/>
        <v>25</v>
      </c>
      <c r="R13" s="65">
        <f>VLOOKUP($A13,'Return Data'!$B$7:$R$1700,16,0)</f>
        <v>7.2401999999999997</v>
      </c>
      <c r="S13" s="67">
        <f t="shared" si="3"/>
        <v>28</v>
      </c>
    </row>
    <row r="14" spans="1:19" x14ac:dyDescent="0.3">
      <c r="A14" s="82" t="s">
        <v>1123</v>
      </c>
      <c r="B14" s="64">
        <f>VLOOKUP($A14,'Return Data'!$B$7:$R$1700,3,0)</f>
        <v>44071</v>
      </c>
      <c r="C14" s="65">
        <f>VLOOKUP($A14,'Return Data'!$B$7:$R$1700,4,0)</f>
        <v>41.314399999999999</v>
      </c>
      <c r="D14" s="65">
        <f>VLOOKUP($A14,'Return Data'!$B$7:$R$1700,9,0)</f>
        <v>-2.2698</v>
      </c>
      <c r="E14" s="66">
        <f t="shared" si="0"/>
        <v>12</v>
      </c>
      <c r="F14" s="65">
        <f>VLOOKUP($A14,'Return Data'!$B$7:$R$1700,10,0)</f>
        <v>10.99</v>
      </c>
      <c r="G14" s="66">
        <f t="shared" si="1"/>
        <v>3</v>
      </c>
      <c r="H14" s="65">
        <f>VLOOKUP($A14,'Return Data'!$B$7:$R$1700,11,0)</f>
        <v>5.2073999999999998</v>
      </c>
      <c r="I14" s="66">
        <f t="shared" si="2"/>
        <v>23</v>
      </c>
      <c r="J14" s="65">
        <f>VLOOKUP($A14,'Return Data'!$B$7:$R$1700,12,0)</f>
        <v>7.3426999999999998</v>
      </c>
      <c r="K14" s="66">
        <f t="shared" si="4"/>
        <v>21</v>
      </c>
      <c r="L14" s="65">
        <f>VLOOKUP($A14,'Return Data'!$B$7:$R$1700,13,0)</f>
        <v>7.7317</v>
      </c>
      <c r="M14" s="66">
        <f t="shared" si="5"/>
        <v>18</v>
      </c>
      <c r="N14" s="65">
        <f>VLOOKUP($A14,'Return Data'!$B$7:$R$1700,17,0)</f>
        <v>8.3861000000000008</v>
      </c>
      <c r="O14" s="66">
        <f t="shared" si="6"/>
        <v>15</v>
      </c>
      <c r="P14" s="65">
        <f>VLOOKUP($A14,'Return Data'!$B$7:$R$1700,14,0)</f>
        <v>7.0072000000000001</v>
      </c>
      <c r="Q14" s="66">
        <f t="shared" si="7"/>
        <v>12</v>
      </c>
      <c r="R14" s="65">
        <f>VLOOKUP($A14,'Return Data'!$B$7:$R$1700,16,0)</f>
        <v>7.9387999999999996</v>
      </c>
      <c r="S14" s="67">
        <f t="shared" si="3"/>
        <v>18</v>
      </c>
    </row>
    <row r="15" spans="1:19" x14ac:dyDescent="0.3">
      <c r="A15" s="82" t="s">
        <v>1125</v>
      </c>
      <c r="B15" s="64">
        <f>VLOOKUP($A15,'Return Data'!$B$7:$R$1700,3,0)</f>
        <v>44071</v>
      </c>
      <c r="C15" s="65">
        <f>VLOOKUP($A15,'Return Data'!$B$7:$R$1700,4,0)</f>
        <v>32.203000000000003</v>
      </c>
      <c r="D15" s="65">
        <f>VLOOKUP($A15,'Return Data'!$B$7:$R$1700,9,0)</f>
        <v>-1.5883</v>
      </c>
      <c r="E15" s="66">
        <f t="shared" si="0"/>
        <v>8</v>
      </c>
      <c r="F15" s="65">
        <f>VLOOKUP($A15,'Return Data'!$B$7:$R$1700,10,0)</f>
        <v>10.888500000000001</v>
      </c>
      <c r="G15" s="66">
        <f t="shared" si="1"/>
        <v>4</v>
      </c>
      <c r="H15" s="65">
        <f>VLOOKUP($A15,'Return Data'!$B$7:$R$1700,11,0)</f>
        <v>6.2714999999999996</v>
      </c>
      <c r="I15" s="66">
        <f t="shared" si="2"/>
        <v>20</v>
      </c>
      <c r="J15" s="65">
        <f>VLOOKUP($A15,'Return Data'!$B$7:$R$1700,12,0)</f>
        <v>8.3317999999999994</v>
      </c>
      <c r="K15" s="66">
        <f t="shared" si="4"/>
        <v>18</v>
      </c>
      <c r="L15" s="65">
        <f>VLOOKUP($A15,'Return Data'!$B$7:$R$1700,13,0)</f>
        <v>9.4581999999999997</v>
      </c>
      <c r="M15" s="66">
        <f t="shared" si="5"/>
        <v>5</v>
      </c>
      <c r="N15" s="65">
        <f>VLOOKUP($A15,'Return Data'!$B$7:$R$1700,17,0)</f>
        <v>8.3666999999999998</v>
      </c>
      <c r="O15" s="66">
        <f t="shared" si="6"/>
        <v>16</v>
      </c>
      <c r="P15" s="65">
        <f>VLOOKUP($A15,'Return Data'!$B$7:$R$1700,14,0)</f>
        <v>6.9017999999999997</v>
      </c>
      <c r="Q15" s="66">
        <f t="shared" si="7"/>
        <v>13</v>
      </c>
      <c r="R15" s="65">
        <f>VLOOKUP($A15,'Return Data'!$B$7:$R$1700,16,0)</f>
        <v>7.6018999999999997</v>
      </c>
      <c r="S15" s="67">
        <f t="shared" si="3"/>
        <v>23</v>
      </c>
    </row>
    <row r="16" spans="1:19" x14ac:dyDescent="0.3">
      <c r="A16" s="82" t="s">
        <v>1128</v>
      </c>
      <c r="B16" s="64">
        <f>VLOOKUP($A16,'Return Data'!$B$7:$R$1700,3,0)</f>
        <v>44071</v>
      </c>
      <c r="C16" s="65">
        <f>VLOOKUP($A16,'Return Data'!$B$7:$R$1700,4,0)</f>
        <v>35.581699999999998</v>
      </c>
      <c r="D16" s="65">
        <f>VLOOKUP($A16,'Return Data'!$B$7:$R$1700,9,0)</f>
        <v>-13.030799999999999</v>
      </c>
      <c r="E16" s="66">
        <f t="shared" si="0"/>
        <v>22</v>
      </c>
      <c r="F16" s="65">
        <f>VLOOKUP($A16,'Return Data'!$B$7:$R$1700,10,0)</f>
        <v>4.8361000000000001</v>
      </c>
      <c r="G16" s="66">
        <f t="shared" si="1"/>
        <v>19</v>
      </c>
      <c r="H16" s="65">
        <f>VLOOKUP($A16,'Return Data'!$B$7:$R$1700,11,0)</f>
        <v>9.0282999999999998</v>
      </c>
      <c r="I16" s="66">
        <f t="shared" si="2"/>
        <v>8</v>
      </c>
      <c r="J16" s="65">
        <f>VLOOKUP($A16,'Return Data'!$B$7:$R$1700,12,0)</f>
        <v>8.9577000000000009</v>
      </c>
      <c r="K16" s="66">
        <f t="shared" si="4"/>
        <v>11</v>
      </c>
      <c r="L16" s="65">
        <f>VLOOKUP($A16,'Return Data'!$B$7:$R$1700,13,0)</f>
        <v>8.6453000000000007</v>
      </c>
      <c r="M16" s="66">
        <f t="shared" si="5"/>
        <v>10</v>
      </c>
      <c r="N16" s="65">
        <f>VLOOKUP($A16,'Return Data'!$B$7:$R$1700,17,0)</f>
        <v>9.7745999999999995</v>
      </c>
      <c r="O16" s="66">
        <f t="shared" si="6"/>
        <v>12</v>
      </c>
      <c r="P16" s="65">
        <f>VLOOKUP($A16,'Return Data'!$B$7:$R$1700,14,0)</f>
        <v>7.5191999999999997</v>
      </c>
      <c r="Q16" s="66">
        <f t="shared" si="7"/>
        <v>6</v>
      </c>
      <c r="R16" s="65">
        <f>VLOOKUP($A16,'Return Data'!$B$7:$R$1700,16,0)</f>
        <v>7.68</v>
      </c>
      <c r="S16" s="67">
        <f t="shared" si="3"/>
        <v>22</v>
      </c>
    </row>
    <row r="17" spans="1:19" x14ac:dyDescent="0.3">
      <c r="A17" s="82" t="s">
        <v>1130</v>
      </c>
      <c r="B17" s="64">
        <f>VLOOKUP($A17,'Return Data'!$B$7:$R$1700,3,0)</f>
        <v>44071</v>
      </c>
      <c r="C17" s="65">
        <f>VLOOKUP($A17,'Return Data'!$B$7:$R$1700,4,0)</f>
        <v>17.303699999999999</v>
      </c>
      <c r="D17" s="65">
        <f>VLOOKUP($A17,'Return Data'!$B$7:$R$1700,9,0)</f>
        <v>-6.2808000000000002</v>
      </c>
      <c r="E17" s="66">
        <f t="shared" si="0"/>
        <v>15</v>
      </c>
      <c r="F17" s="65">
        <f>VLOOKUP($A17,'Return Data'!$B$7:$R$1700,10,0)</f>
        <v>4.5853000000000002</v>
      </c>
      <c r="G17" s="66">
        <f t="shared" si="1"/>
        <v>20</v>
      </c>
      <c r="H17" s="65">
        <f>VLOOKUP($A17,'Return Data'!$B$7:$R$1700,11,0)</f>
        <v>7.9752999999999998</v>
      </c>
      <c r="I17" s="66">
        <f t="shared" si="2"/>
        <v>12</v>
      </c>
      <c r="J17" s="65">
        <f>VLOOKUP($A17,'Return Data'!$B$7:$R$1700,12,0)</f>
        <v>7.8436000000000003</v>
      </c>
      <c r="K17" s="66">
        <f t="shared" si="4"/>
        <v>19</v>
      </c>
      <c r="L17" s="65">
        <f>VLOOKUP($A17,'Return Data'!$B$7:$R$1700,13,0)</f>
        <v>7.1571999999999996</v>
      </c>
      <c r="M17" s="66">
        <f t="shared" si="5"/>
        <v>20</v>
      </c>
      <c r="N17" s="65">
        <f>VLOOKUP($A17,'Return Data'!$B$7:$R$1700,17,0)</f>
        <v>8.2934999999999999</v>
      </c>
      <c r="O17" s="66">
        <f t="shared" si="6"/>
        <v>17</v>
      </c>
      <c r="P17" s="65">
        <f>VLOOKUP($A17,'Return Data'!$B$7:$R$1700,14,0)</f>
        <v>7.9962</v>
      </c>
      <c r="Q17" s="66">
        <f t="shared" si="7"/>
        <v>3</v>
      </c>
      <c r="R17" s="65">
        <f>VLOOKUP($A17,'Return Data'!$B$7:$R$1700,16,0)</f>
        <v>7.5951000000000004</v>
      </c>
      <c r="S17" s="67">
        <f t="shared" si="3"/>
        <v>24</v>
      </c>
    </row>
    <row r="18" spans="1:19" x14ac:dyDescent="0.3">
      <c r="A18" s="82" t="s">
        <v>1131</v>
      </c>
      <c r="B18" s="64">
        <f>VLOOKUP($A18,'Return Data'!$B$7:$R$1700,3,0)</f>
        <v>44071</v>
      </c>
      <c r="C18" s="65">
        <f>VLOOKUP($A18,'Return Data'!$B$7:$R$1700,4,0)</f>
        <v>16.590199999999999</v>
      </c>
      <c r="D18" s="65">
        <f>VLOOKUP($A18,'Return Data'!$B$7:$R$1700,9,0)</f>
        <v>-1.6655</v>
      </c>
      <c r="E18" s="66">
        <f t="shared" si="0"/>
        <v>9</v>
      </c>
      <c r="F18" s="65">
        <f>VLOOKUP($A18,'Return Data'!$B$7:$R$1700,10,0)</f>
        <v>10.6449</v>
      </c>
      <c r="G18" s="66">
        <f t="shared" si="1"/>
        <v>5</v>
      </c>
      <c r="H18" s="65">
        <f>VLOOKUP($A18,'Return Data'!$B$7:$R$1700,11,0)</f>
        <v>1.788</v>
      </c>
      <c r="I18" s="66">
        <f t="shared" si="2"/>
        <v>28</v>
      </c>
      <c r="J18" s="65">
        <f>VLOOKUP($A18,'Return Data'!$B$7:$R$1700,12,0)</f>
        <v>4.8102999999999998</v>
      </c>
      <c r="K18" s="66">
        <f t="shared" si="4"/>
        <v>26</v>
      </c>
      <c r="L18" s="65">
        <f>VLOOKUP($A18,'Return Data'!$B$7:$R$1700,13,0)</f>
        <v>6.9043000000000001</v>
      </c>
      <c r="M18" s="66">
        <f t="shared" si="5"/>
        <v>21</v>
      </c>
      <c r="N18" s="65">
        <f>VLOOKUP($A18,'Return Data'!$B$7:$R$1700,17,0)</f>
        <v>6.4101999999999997</v>
      </c>
      <c r="O18" s="66">
        <f t="shared" si="6"/>
        <v>21</v>
      </c>
      <c r="P18" s="65">
        <f>VLOOKUP($A18,'Return Data'!$B$7:$R$1700,14,0)</f>
        <v>5.8297999999999996</v>
      </c>
      <c r="Q18" s="66">
        <f t="shared" si="7"/>
        <v>18</v>
      </c>
      <c r="R18" s="65">
        <f>VLOOKUP($A18,'Return Data'!$B$7:$R$1700,16,0)</f>
        <v>8.1728000000000005</v>
      </c>
      <c r="S18" s="67">
        <f t="shared" si="3"/>
        <v>16</v>
      </c>
    </row>
    <row r="19" spans="1:19" x14ac:dyDescent="0.3">
      <c r="A19" s="82" t="s">
        <v>1134</v>
      </c>
      <c r="B19" s="64">
        <f>VLOOKUP($A19,'Return Data'!$B$7:$R$1700,3,0)</f>
        <v>44071</v>
      </c>
      <c r="C19" s="65">
        <f>VLOOKUP($A19,'Return Data'!$B$7:$R$1700,4,0)</f>
        <v>14.9092</v>
      </c>
      <c r="D19" s="65">
        <f>VLOOKUP($A19,'Return Data'!$B$7:$R$1700,9,0)</f>
        <v>-1.3016000000000001</v>
      </c>
      <c r="E19" s="66">
        <f t="shared" si="0"/>
        <v>7</v>
      </c>
      <c r="F19" s="65">
        <f>VLOOKUP($A19,'Return Data'!$B$7:$R$1700,10,0)</f>
        <v>12.2399</v>
      </c>
      <c r="G19" s="66">
        <f t="shared" si="1"/>
        <v>2</v>
      </c>
      <c r="H19" s="65">
        <f>VLOOKUP($A19,'Return Data'!$B$7:$R$1700,11,0)</f>
        <v>2.6233</v>
      </c>
      <c r="I19" s="66">
        <f t="shared" si="2"/>
        <v>27</v>
      </c>
      <c r="J19" s="65">
        <f>VLOOKUP($A19,'Return Data'!$B$7:$R$1700,12,0)</f>
        <v>5.9192</v>
      </c>
      <c r="K19" s="66">
        <f t="shared" si="4"/>
        <v>23</v>
      </c>
      <c r="L19" s="65">
        <f>VLOOKUP($A19,'Return Data'!$B$7:$R$1700,13,0)</f>
        <v>6.7824</v>
      </c>
      <c r="M19" s="66">
        <f t="shared" si="5"/>
        <v>22</v>
      </c>
      <c r="N19" s="65">
        <f>VLOOKUP($A19,'Return Data'!$B$7:$R$1700,17,0)</f>
        <v>6.7882999999999996</v>
      </c>
      <c r="O19" s="66">
        <f t="shared" si="6"/>
        <v>20</v>
      </c>
      <c r="P19" s="65">
        <f>VLOOKUP($A19,'Return Data'!$B$7:$R$1700,14,0)</f>
        <v>5.5038999999999998</v>
      </c>
      <c r="Q19" s="66">
        <f t="shared" si="7"/>
        <v>20</v>
      </c>
      <c r="R19" s="65">
        <f>VLOOKUP($A19,'Return Data'!$B$7:$R$1700,16,0)</f>
        <v>7.4302000000000001</v>
      </c>
      <c r="S19" s="67">
        <f t="shared" si="3"/>
        <v>26</v>
      </c>
    </row>
    <row r="20" spans="1:19" x14ac:dyDescent="0.3">
      <c r="A20" s="82" t="s">
        <v>1135</v>
      </c>
      <c r="B20" s="64">
        <f>VLOOKUP($A20,'Return Data'!$B$7:$R$1700,3,0)</f>
        <v>44071</v>
      </c>
      <c r="C20" s="65">
        <f>VLOOKUP($A20,'Return Data'!$B$7:$R$1700,4,0)</f>
        <v>10.4902</v>
      </c>
      <c r="D20" s="65">
        <f>VLOOKUP($A20,'Return Data'!$B$7:$R$1700,9,0)</f>
        <v>1.6748000000000001</v>
      </c>
      <c r="E20" s="66">
        <f t="shared" si="0"/>
        <v>4</v>
      </c>
      <c r="F20" s="65">
        <f>VLOOKUP($A20,'Return Data'!$B$7:$R$1700,10,0)</f>
        <v>-0.93200000000000005</v>
      </c>
      <c r="G20" s="66">
        <f t="shared" si="1"/>
        <v>32</v>
      </c>
      <c r="H20" s="65">
        <f>VLOOKUP($A20,'Return Data'!$B$7:$R$1700,11,0)</f>
        <v>-50.737900000000003</v>
      </c>
      <c r="I20" s="66">
        <f t="shared" si="2"/>
        <v>32</v>
      </c>
      <c r="J20" s="65">
        <f>VLOOKUP($A20,'Return Data'!$B$7:$R$1700,12,0)</f>
        <v>-32.539000000000001</v>
      </c>
      <c r="K20" s="66">
        <f t="shared" si="4"/>
        <v>31</v>
      </c>
      <c r="L20" s="65">
        <f>VLOOKUP($A20,'Return Data'!$B$7:$R$1700,13,0)</f>
        <v>-24.627600000000001</v>
      </c>
      <c r="M20" s="66">
        <f t="shared" si="5"/>
        <v>31</v>
      </c>
      <c r="N20" s="65">
        <f>VLOOKUP($A20,'Return Data'!$B$7:$R$1700,17,0)</f>
        <v>-14.016400000000001</v>
      </c>
      <c r="O20" s="66">
        <f t="shared" si="6"/>
        <v>30</v>
      </c>
      <c r="P20" s="65">
        <f>VLOOKUP($A20,'Return Data'!$B$7:$R$1700,14,0)</f>
        <v>-8.4261999999999997</v>
      </c>
      <c r="Q20" s="66">
        <f t="shared" si="7"/>
        <v>30</v>
      </c>
      <c r="R20" s="65">
        <f>VLOOKUP($A20,'Return Data'!$B$7:$R$1700,16,0)</f>
        <v>0.77759999999999996</v>
      </c>
      <c r="S20" s="67">
        <f t="shared" si="3"/>
        <v>34</v>
      </c>
    </row>
    <row r="21" spans="1:19" x14ac:dyDescent="0.3">
      <c r="A21" s="82" t="s">
        <v>1137</v>
      </c>
      <c r="B21" s="64">
        <f>VLOOKUP($A21,'Return Data'!$B$7:$R$1700,3,0)</f>
        <v>44071</v>
      </c>
      <c r="C21" s="65">
        <f>VLOOKUP($A21,'Return Data'!$B$7:$R$1700,4,0)</f>
        <v>5.4699999999999999E-2</v>
      </c>
      <c r="D21" s="65">
        <f>VLOOKUP($A21,'Return Data'!$B$7:$R$1700,9,0)</f>
        <v>8.6734000000000009</v>
      </c>
      <c r="E21" s="66">
        <f t="shared" si="0"/>
        <v>1</v>
      </c>
      <c r="F21" s="65">
        <f>VLOOKUP($A21,'Return Data'!$B$7:$R$1700,10,0)</f>
        <v>8.8987999999999996</v>
      </c>
      <c r="G21" s="66">
        <f t="shared" si="1"/>
        <v>7</v>
      </c>
      <c r="H21" s="65"/>
      <c r="I21" s="66"/>
      <c r="J21" s="65"/>
      <c r="K21" s="66"/>
      <c r="L21" s="65"/>
      <c r="M21" s="66"/>
      <c r="N21" s="65"/>
      <c r="O21" s="66"/>
      <c r="P21" s="65"/>
      <c r="Q21" s="66"/>
      <c r="R21" s="65">
        <f>VLOOKUP($A21,'Return Data'!$B$7:$R$1700,16,0)</f>
        <v>9.4377999999999993</v>
      </c>
      <c r="S21" s="67">
        <f t="shared" si="3"/>
        <v>3</v>
      </c>
    </row>
    <row r="22" spans="1:19" x14ac:dyDescent="0.3">
      <c r="A22" s="82" t="s">
        <v>1142</v>
      </c>
      <c r="B22" s="64">
        <f>VLOOKUP($A22,'Return Data'!$B$7:$R$1700,3,0)</f>
        <v>44071</v>
      </c>
      <c r="C22" s="65">
        <f>VLOOKUP($A22,'Return Data'!$B$7:$R$1700,4,0)</f>
        <v>37.617199999999997</v>
      </c>
      <c r="D22" s="65">
        <f>VLOOKUP($A22,'Return Data'!$B$7:$R$1700,9,0)</f>
        <v>-3.6040999999999999</v>
      </c>
      <c r="E22" s="66">
        <f t="shared" si="0"/>
        <v>13</v>
      </c>
      <c r="F22" s="65">
        <f>VLOOKUP($A22,'Return Data'!$B$7:$R$1700,10,0)</f>
        <v>8.4062000000000001</v>
      </c>
      <c r="G22" s="66">
        <f t="shared" si="1"/>
        <v>11</v>
      </c>
      <c r="H22" s="65">
        <f>VLOOKUP($A22,'Return Data'!$B$7:$R$1700,11,0)</f>
        <v>9.5612999999999992</v>
      </c>
      <c r="I22" s="66">
        <f>RANK(H22,H$8:H$43,0)</f>
        <v>6</v>
      </c>
      <c r="J22" s="65">
        <f>VLOOKUP($A22,'Return Data'!$B$7:$R$1700,12,0)</f>
        <v>10.7059</v>
      </c>
      <c r="K22" s="66">
        <f>RANK(J22,J$8:J$43,0)</f>
        <v>3</v>
      </c>
      <c r="L22" s="65">
        <f>VLOOKUP($A22,'Return Data'!$B$7:$R$1700,13,0)</f>
        <v>10.6991</v>
      </c>
      <c r="M22" s="66">
        <f>RANK(L22,L$8:L$43,0)</f>
        <v>2</v>
      </c>
      <c r="N22" s="65">
        <f>VLOOKUP($A22,'Return Data'!$B$7:$R$1700,17,0)</f>
        <v>10.6448</v>
      </c>
      <c r="O22" s="66">
        <f>RANK(N22,N$8:N$43,0)</f>
        <v>7</v>
      </c>
      <c r="P22" s="65">
        <f>VLOOKUP($A22,'Return Data'!$B$7:$R$1700,14,0)</f>
        <v>8.4902999999999995</v>
      </c>
      <c r="Q22" s="66">
        <f>RANK(P22,P$8:P$43,0)</f>
        <v>1</v>
      </c>
      <c r="R22" s="65">
        <f>VLOOKUP($A22,'Return Data'!$B$7:$R$1700,16,0)</f>
        <v>8.1929999999999996</v>
      </c>
      <c r="S22" s="67">
        <f t="shared" si="3"/>
        <v>15</v>
      </c>
    </row>
    <row r="23" spans="1:19" x14ac:dyDescent="0.3">
      <c r="A23" s="82" t="s">
        <v>1143</v>
      </c>
      <c r="B23" s="64">
        <f>VLOOKUP($A23,'Return Data'!$B$7:$R$1700,3,0)</f>
        <v>44071</v>
      </c>
      <c r="C23" s="65">
        <f>VLOOKUP($A23,'Return Data'!$B$7:$R$1700,4,0)</f>
        <v>56.552599999999998</v>
      </c>
      <c r="D23" s="65">
        <f>VLOOKUP($A23,'Return Data'!$B$7:$R$1700,9,0)</f>
        <v>-10.3392</v>
      </c>
      <c r="E23" s="66">
        <f t="shared" si="0"/>
        <v>19</v>
      </c>
      <c r="F23" s="65">
        <f>VLOOKUP($A23,'Return Data'!$B$7:$R$1700,10,0)</f>
        <v>4.9916999999999998</v>
      </c>
      <c r="G23" s="66">
        <f t="shared" si="1"/>
        <v>18</v>
      </c>
      <c r="H23" s="65">
        <f>VLOOKUP($A23,'Return Data'!$B$7:$R$1700,11,0)</f>
        <v>2.8609</v>
      </c>
      <c r="I23" s="66">
        <f>RANK(H23,H$8:H$43,0)</f>
        <v>26</v>
      </c>
      <c r="J23" s="65">
        <f>VLOOKUP($A23,'Return Data'!$B$7:$R$1700,12,0)</f>
        <v>5.1013000000000002</v>
      </c>
      <c r="K23" s="66">
        <f>RANK(J23,J$8:J$43,0)</f>
        <v>25</v>
      </c>
      <c r="L23" s="65">
        <f>VLOOKUP($A23,'Return Data'!$B$7:$R$1700,13,0)</f>
        <v>5.4851000000000001</v>
      </c>
      <c r="M23" s="66">
        <f>RANK(L23,L$8:L$43,0)</f>
        <v>25</v>
      </c>
      <c r="N23" s="65">
        <f>VLOOKUP($A23,'Return Data'!$B$7:$R$1700,17,0)</f>
        <v>6.9210000000000003</v>
      </c>
      <c r="O23" s="66">
        <f>RANK(N23,N$8:N$43,0)</f>
        <v>19</v>
      </c>
      <c r="P23" s="65">
        <f>VLOOKUP($A23,'Return Data'!$B$7:$R$1700,14,0)</f>
        <v>5.6471</v>
      </c>
      <c r="Q23" s="66">
        <f>RANK(P23,P$8:P$43,0)</f>
        <v>19</v>
      </c>
      <c r="R23" s="65">
        <f>VLOOKUP($A23,'Return Data'!$B$7:$R$1700,16,0)</f>
        <v>7.9279000000000002</v>
      </c>
      <c r="S23" s="67">
        <f t="shared" si="3"/>
        <v>19</v>
      </c>
    </row>
    <row r="24" spans="1:19" x14ac:dyDescent="0.3">
      <c r="A24" s="82" t="s">
        <v>1147</v>
      </c>
      <c r="B24" s="64">
        <f>VLOOKUP($A24,'Return Data'!$B$7:$R$1700,3,0)</f>
        <v>44071</v>
      </c>
      <c r="C24" s="65">
        <f>VLOOKUP($A24,'Return Data'!$B$7:$R$1700,4,0)</f>
        <v>27.180199999999999</v>
      </c>
      <c r="D24" s="65">
        <f>VLOOKUP($A24,'Return Data'!$B$7:$R$1700,9,0)</f>
        <v>-4.3804999999999996</v>
      </c>
      <c r="E24" s="66">
        <f t="shared" si="0"/>
        <v>14</v>
      </c>
      <c r="F24" s="65">
        <f>VLOOKUP($A24,'Return Data'!$B$7:$R$1700,10,0)</f>
        <v>10.238799999999999</v>
      </c>
      <c r="G24" s="66">
        <f t="shared" si="1"/>
        <v>6</v>
      </c>
      <c r="H24" s="65">
        <f>VLOOKUP($A24,'Return Data'!$B$7:$R$1700,11,0)</f>
        <v>10.489800000000001</v>
      </c>
      <c r="I24" s="66">
        <f>RANK(H24,H$8:H$43,0)</f>
        <v>1</v>
      </c>
      <c r="J24" s="65">
        <f>VLOOKUP($A24,'Return Data'!$B$7:$R$1700,12,0)</f>
        <v>10.583</v>
      </c>
      <c r="K24" s="66">
        <f>RANK(J24,J$8:J$43,0)</f>
        <v>4</v>
      </c>
      <c r="L24" s="65">
        <f>VLOOKUP($A24,'Return Data'!$B$7:$R$1700,13,0)</f>
        <v>9.9050999999999991</v>
      </c>
      <c r="M24" s="66">
        <f>RANK(L24,L$8:L$43,0)</f>
        <v>4</v>
      </c>
      <c r="N24" s="65">
        <f>VLOOKUP($A24,'Return Data'!$B$7:$R$1700,17,0)</f>
        <v>-3.4299999999999997E-2</v>
      </c>
      <c r="O24" s="66">
        <f>RANK(N24,N$8:N$43,0)</f>
        <v>27</v>
      </c>
      <c r="P24" s="65">
        <f>VLOOKUP($A24,'Return Data'!$B$7:$R$1700,14,0)</f>
        <v>0.85189999999999999</v>
      </c>
      <c r="Q24" s="66">
        <f>RANK(P24,P$8:P$43,0)</f>
        <v>28</v>
      </c>
      <c r="R24" s="65">
        <f>VLOOKUP($A24,'Return Data'!$B$7:$R$1700,16,0)</f>
        <v>5.7892000000000001</v>
      </c>
      <c r="S24" s="67">
        <f t="shared" si="3"/>
        <v>33</v>
      </c>
    </row>
    <row r="25" spans="1:19" x14ac:dyDescent="0.3">
      <c r="A25" s="82" t="s">
        <v>1148</v>
      </c>
      <c r="B25" s="64">
        <f>VLOOKUP($A25,'Return Data'!$B$7:$R$1700,3,0)</f>
        <v>44071</v>
      </c>
      <c r="C25" s="65">
        <f>VLOOKUP($A25,'Return Data'!$B$7:$R$1700,4,0)</f>
        <v>0.7853</v>
      </c>
      <c r="D25" s="65">
        <f>VLOOKUP($A25,'Return Data'!$B$7:$R$1700,9,0)</f>
        <v>0</v>
      </c>
      <c r="E25" s="66">
        <f t="shared" si="0"/>
        <v>5</v>
      </c>
      <c r="F25" s="65">
        <f>VLOOKUP($A25,'Return Data'!$B$7:$R$1700,10,0)</f>
        <v>0</v>
      </c>
      <c r="G25" s="66">
        <f t="shared" si="1"/>
        <v>29</v>
      </c>
      <c r="H25" s="65">
        <f>VLOOKUP($A25,'Return Data'!$B$7:$R$1700,11,0)</f>
        <v>-50.199599999999997</v>
      </c>
      <c r="I25" s="66">
        <f>RANK(H25,H$8:H$43,0)</f>
        <v>31</v>
      </c>
      <c r="J25" s="65">
        <f>VLOOKUP($A25,'Return Data'!$B$7:$R$1700,12,0)</f>
        <v>-53.288699999999999</v>
      </c>
      <c r="K25" s="66">
        <f>RANK(J25,J$8:J$43,0)</f>
        <v>32</v>
      </c>
      <c r="L25" s="65">
        <f>VLOOKUP($A25,'Return Data'!$B$7:$R$1700,13,0)</f>
        <v>-41.107399999999998</v>
      </c>
      <c r="M25" s="66">
        <f>RANK(L25,L$8:L$43,0)</f>
        <v>32</v>
      </c>
      <c r="N25" s="65"/>
      <c r="O25" s="66"/>
      <c r="P25" s="65"/>
      <c r="Q25" s="66"/>
      <c r="R25" s="65">
        <f>VLOOKUP($A25,'Return Data'!$B$7:$R$1700,16,0)</f>
        <v>-34.853200000000001</v>
      </c>
      <c r="S25" s="67">
        <f t="shared" si="3"/>
        <v>36</v>
      </c>
    </row>
    <row r="26" spans="1:19" x14ac:dyDescent="0.3">
      <c r="A26" s="82" t="s">
        <v>1152</v>
      </c>
      <c r="B26" s="64">
        <f>VLOOKUP($A26,'Return Data'!$B$7:$R$1700,3,0)</f>
        <v>44071</v>
      </c>
      <c r="C26" s="65">
        <f>VLOOKUP($A26,'Return Data'!$B$7:$R$1700,4,0)</f>
        <v>0.1026</v>
      </c>
      <c r="D26" s="65">
        <f>VLOOKUP($A26,'Return Data'!$B$7:$R$1700,9,0)</f>
        <v>8.0883000000000003</v>
      </c>
      <c r="E26" s="66">
        <f t="shared" si="0"/>
        <v>3</v>
      </c>
      <c r="F26" s="65">
        <f>VLOOKUP($A26,'Return Data'!$B$7:$R$1700,10,0)</f>
        <v>8.6935000000000002</v>
      </c>
      <c r="G26" s="66">
        <f t="shared" si="1"/>
        <v>10</v>
      </c>
      <c r="H26" s="65"/>
      <c r="I26" s="66"/>
      <c r="J26" s="65"/>
      <c r="K26" s="66"/>
      <c r="L26" s="65"/>
      <c r="M26" s="66"/>
      <c r="N26" s="65"/>
      <c r="O26" s="66"/>
      <c r="P26" s="65"/>
      <c r="Q26" s="66"/>
      <c r="R26" s="65">
        <f>VLOOKUP($A26,'Return Data'!$B$7:$R$1700,16,0)</f>
        <v>8.8770000000000007</v>
      </c>
      <c r="S26" s="67">
        <f t="shared" si="3"/>
        <v>7</v>
      </c>
    </row>
    <row r="27" spans="1:19" x14ac:dyDescent="0.3">
      <c r="A27" s="82" t="s">
        <v>1154</v>
      </c>
      <c r="B27" s="64">
        <f>VLOOKUP($A27,'Return Data'!$B$7:$R$1700,3,0)</f>
        <v>44071</v>
      </c>
      <c r="C27" s="65">
        <f>VLOOKUP($A27,'Return Data'!$B$7:$R$1700,4,0)</f>
        <v>13.6043</v>
      </c>
      <c r="D27" s="65">
        <f>VLOOKUP($A27,'Return Data'!$B$7:$R$1700,9,0)</f>
        <v>-7.6698000000000004</v>
      </c>
      <c r="E27" s="66">
        <f t="shared" si="0"/>
        <v>17</v>
      </c>
      <c r="F27" s="65">
        <f>VLOOKUP($A27,'Return Data'!$B$7:$R$1700,10,0)</f>
        <v>-9.0675000000000008</v>
      </c>
      <c r="G27" s="66">
        <f t="shared" si="1"/>
        <v>36</v>
      </c>
      <c r="H27" s="65">
        <f>VLOOKUP($A27,'Return Data'!$B$7:$R$1700,11,0)</f>
        <v>-6.7122999999999999</v>
      </c>
      <c r="I27" s="66">
        <f t="shared" ref="I27:I39" si="8">RANK(H27,H$8:H$43,0)</f>
        <v>29</v>
      </c>
      <c r="J27" s="65">
        <f>VLOOKUP($A27,'Return Data'!$B$7:$R$1700,12,0)</f>
        <v>-4.3844000000000003</v>
      </c>
      <c r="K27" s="66">
        <f t="shared" ref="K27:K39" si="9">RANK(J27,J$8:J$43,0)</f>
        <v>29</v>
      </c>
      <c r="L27" s="65">
        <f>VLOOKUP($A27,'Return Data'!$B$7:$R$1700,13,0)</f>
        <v>-1.7103999999999999</v>
      </c>
      <c r="M27" s="66">
        <f t="shared" ref="M27:M39" si="10">RANK(L27,L$8:L$43,0)</f>
        <v>27</v>
      </c>
      <c r="N27" s="65">
        <f>VLOOKUP($A27,'Return Data'!$B$7:$R$1700,17,0)</f>
        <v>2.3174000000000001</v>
      </c>
      <c r="O27" s="66">
        <f t="shared" ref="O27:O39" si="11">RANK(N27,N$8:N$43,0)</f>
        <v>23</v>
      </c>
      <c r="P27" s="65">
        <f>VLOOKUP($A27,'Return Data'!$B$7:$R$1700,14,0)</f>
        <v>3.1349999999999998</v>
      </c>
      <c r="Q27" s="66">
        <f t="shared" ref="Q27:Q39" si="12">RANK(P27,P$8:P$43,0)</f>
        <v>23</v>
      </c>
      <c r="R27" s="65">
        <f>VLOOKUP($A27,'Return Data'!$B$7:$R$1700,16,0)</f>
        <v>5.8472999999999997</v>
      </c>
      <c r="S27" s="67">
        <f t="shared" si="3"/>
        <v>32</v>
      </c>
    </row>
    <row r="28" spans="1:19" x14ac:dyDescent="0.3">
      <c r="A28" s="82" t="s">
        <v>1157</v>
      </c>
      <c r="B28" s="64">
        <f>VLOOKUP($A28,'Return Data'!$B$7:$R$1700,3,0)</f>
        <v>44071</v>
      </c>
      <c r="C28" s="65">
        <f>VLOOKUP($A28,'Return Data'!$B$7:$R$1700,4,0)</f>
        <v>93.986099999999993</v>
      </c>
      <c r="D28" s="65">
        <f>VLOOKUP($A28,'Return Data'!$B$7:$R$1700,9,0)</f>
        <v>-18.848099999999999</v>
      </c>
      <c r="E28" s="66">
        <f t="shared" si="0"/>
        <v>28</v>
      </c>
      <c r="F28" s="65">
        <f>VLOOKUP($A28,'Return Data'!$B$7:$R$1700,10,0)</f>
        <v>6.0103999999999997</v>
      </c>
      <c r="G28" s="66">
        <f t="shared" si="1"/>
        <v>16</v>
      </c>
      <c r="H28" s="65">
        <f>VLOOKUP($A28,'Return Data'!$B$7:$R$1700,11,0)</f>
        <v>9.7189999999999994</v>
      </c>
      <c r="I28" s="66">
        <f t="shared" si="8"/>
        <v>5</v>
      </c>
      <c r="J28" s="65">
        <f>VLOOKUP($A28,'Return Data'!$B$7:$R$1700,12,0)</f>
        <v>10.5</v>
      </c>
      <c r="K28" s="66">
        <f t="shared" si="9"/>
        <v>5</v>
      </c>
      <c r="L28" s="65">
        <f>VLOOKUP($A28,'Return Data'!$B$7:$R$1700,13,0)</f>
        <v>9.1000999999999994</v>
      </c>
      <c r="M28" s="66">
        <f t="shared" si="10"/>
        <v>8</v>
      </c>
      <c r="N28" s="65">
        <f>VLOOKUP($A28,'Return Data'!$B$7:$R$1700,17,0)</f>
        <v>11.1313</v>
      </c>
      <c r="O28" s="66">
        <f t="shared" si="11"/>
        <v>4</v>
      </c>
      <c r="P28" s="65">
        <f>VLOOKUP($A28,'Return Data'!$B$7:$R$1700,14,0)</f>
        <v>7.1025</v>
      </c>
      <c r="Q28" s="66">
        <f t="shared" si="12"/>
        <v>10</v>
      </c>
      <c r="R28" s="65">
        <f>VLOOKUP($A28,'Return Data'!$B$7:$R$1700,16,0)</f>
        <v>9.4268999999999998</v>
      </c>
      <c r="S28" s="67">
        <f t="shared" si="3"/>
        <v>4</v>
      </c>
    </row>
    <row r="29" spans="1:19" x14ac:dyDescent="0.3">
      <c r="A29" s="82" t="s">
        <v>1160</v>
      </c>
      <c r="B29" s="64">
        <f>VLOOKUP($A29,'Return Data'!$B$7:$R$1700,3,0)</f>
        <v>44071</v>
      </c>
      <c r="C29" s="65">
        <f>VLOOKUP($A29,'Return Data'!$B$7:$R$1700,4,0)</f>
        <v>43.999600000000001</v>
      </c>
      <c r="D29" s="65">
        <f>VLOOKUP($A29,'Return Data'!$B$7:$R$1700,9,0)</f>
        <v>-17.306899999999999</v>
      </c>
      <c r="E29" s="66">
        <f t="shared" si="0"/>
        <v>26</v>
      </c>
      <c r="F29" s="65">
        <f>VLOOKUP($A29,'Return Data'!$B$7:$R$1700,10,0)</f>
        <v>1.9809000000000001</v>
      </c>
      <c r="G29" s="66">
        <f t="shared" si="1"/>
        <v>23</v>
      </c>
      <c r="H29" s="65">
        <f>VLOOKUP($A29,'Return Data'!$B$7:$R$1700,11,0)</f>
        <v>8.2125000000000004</v>
      </c>
      <c r="I29" s="66">
        <f t="shared" si="8"/>
        <v>11</v>
      </c>
      <c r="J29" s="65">
        <f>VLOOKUP($A29,'Return Data'!$B$7:$R$1700,12,0)</f>
        <v>8.4824000000000002</v>
      </c>
      <c r="K29" s="66">
        <f t="shared" si="9"/>
        <v>16</v>
      </c>
      <c r="L29" s="65">
        <f>VLOOKUP($A29,'Return Data'!$B$7:$R$1700,13,0)</f>
        <v>7.8320999999999996</v>
      </c>
      <c r="M29" s="66">
        <f t="shared" si="10"/>
        <v>17</v>
      </c>
      <c r="N29" s="65">
        <f>VLOOKUP($A29,'Return Data'!$B$7:$R$1700,17,0)</f>
        <v>10.0375</v>
      </c>
      <c r="O29" s="66">
        <f t="shared" si="11"/>
        <v>10</v>
      </c>
      <c r="P29" s="65">
        <f>VLOOKUP($A29,'Return Data'!$B$7:$R$1700,14,0)</f>
        <v>7.0202999999999998</v>
      </c>
      <c r="Q29" s="66">
        <f t="shared" si="12"/>
        <v>11</v>
      </c>
      <c r="R29" s="65">
        <f>VLOOKUP($A29,'Return Data'!$B$7:$R$1700,16,0)</f>
        <v>8.6024999999999991</v>
      </c>
      <c r="S29" s="67">
        <f t="shared" si="3"/>
        <v>11</v>
      </c>
    </row>
    <row r="30" spans="1:19" x14ac:dyDescent="0.3">
      <c r="A30" s="82" t="s">
        <v>1161</v>
      </c>
      <c r="B30" s="64">
        <f>VLOOKUP($A30,'Return Data'!$B$7:$R$1700,3,0)</f>
        <v>44071</v>
      </c>
      <c r="C30" s="65">
        <f>VLOOKUP($A30,'Return Data'!$B$7:$R$1700,4,0)</f>
        <v>45.201700000000002</v>
      </c>
      <c r="D30" s="65">
        <f>VLOOKUP($A30,'Return Data'!$B$7:$R$1700,9,0)</f>
        <v>-12.9886</v>
      </c>
      <c r="E30" s="66">
        <f t="shared" si="0"/>
        <v>21</v>
      </c>
      <c r="F30" s="65">
        <f>VLOOKUP($A30,'Return Data'!$B$7:$R$1700,10,0)</f>
        <v>2.9266000000000001</v>
      </c>
      <c r="G30" s="66">
        <f t="shared" si="1"/>
        <v>21</v>
      </c>
      <c r="H30" s="65">
        <f>VLOOKUP($A30,'Return Data'!$B$7:$R$1700,11,0)</f>
        <v>5.5518000000000001</v>
      </c>
      <c r="I30" s="66">
        <f t="shared" si="8"/>
        <v>22</v>
      </c>
      <c r="J30" s="65">
        <f>VLOOKUP($A30,'Return Data'!$B$7:$R$1700,12,0)</f>
        <v>7.5606</v>
      </c>
      <c r="K30" s="66">
        <f t="shared" si="9"/>
        <v>20</v>
      </c>
      <c r="L30" s="65">
        <f>VLOOKUP($A30,'Return Data'!$B$7:$R$1700,13,0)</f>
        <v>7.3155000000000001</v>
      </c>
      <c r="M30" s="66">
        <f t="shared" si="10"/>
        <v>19</v>
      </c>
      <c r="N30" s="65">
        <f>VLOOKUP($A30,'Return Data'!$B$7:$R$1700,17,0)</f>
        <v>8.6045999999999996</v>
      </c>
      <c r="O30" s="66">
        <f t="shared" si="11"/>
        <v>14</v>
      </c>
      <c r="P30" s="65">
        <f>VLOOKUP($A30,'Return Data'!$B$7:$R$1700,14,0)</f>
        <v>5.3049999999999997</v>
      </c>
      <c r="Q30" s="66">
        <f t="shared" si="12"/>
        <v>21</v>
      </c>
      <c r="R30" s="65">
        <f>VLOOKUP($A30,'Return Data'!$B$7:$R$1700,16,0)</f>
        <v>7.8445</v>
      </c>
      <c r="S30" s="67">
        <f t="shared" si="3"/>
        <v>21</v>
      </c>
    </row>
    <row r="31" spans="1:19" x14ac:dyDescent="0.3">
      <c r="A31" s="82" t="s">
        <v>1163</v>
      </c>
      <c r="B31" s="64">
        <f>VLOOKUP($A31,'Return Data'!$B$7:$R$1700,3,0)</f>
        <v>44071</v>
      </c>
      <c r="C31" s="65">
        <f>VLOOKUP($A31,'Return Data'!$B$7:$R$1700,4,0)</f>
        <v>33.536700000000003</v>
      </c>
      <c r="D31" s="65">
        <f>VLOOKUP($A31,'Return Data'!$B$7:$R$1700,9,0)</f>
        <v>-19.721499999999999</v>
      </c>
      <c r="E31" s="66">
        <f t="shared" si="0"/>
        <v>30</v>
      </c>
      <c r="F31" s="65">
        <f>VLOOKUP($A31,'Return Data'!$B$7:$R$1700,10,0)</f>
        <v>-1.5942000000000001</v>
      </c>
      <c r="G31" s="66">
        <f t="shared" si="1"/>
        <v>33</v>
      </c>
      <c r="H31" s="65">
        <f>VLOOKUP($A31,'Return Data'!$B$7:$R$1700,11,0)</f>
        <v>5.7244000000000002</v>
      </c>
      <c r="I31" s="66">
        <f t="shared" si="8"/>
        <v>21</v>
      </c>
      <c r="J31" s="65">
        <f>VLOOKUP($A31,'Return Data'!$B$7:$R$1700,12,0)</f>
        <v>6.7649999999999997</v>
      </c>
      <c r="K31" s="66">
        <f t="shared" si="9"/>
        <v>22</v>
      </c>
      <c r="L31" s="65">
        <f>VLOOKUP($A31,'Return Data'!$B$7:$R$1700,13,0)</f>
        <v>6.0594999999999999</v>
      </c>
      <c r="M31" s="66">
        <f t="shared" si="10"/>
        <v>23</v>
      </c>
      <c r="N31" s="65">
        <f>VLOOKUP($A31,'Return Data'!$B$7:$R$1700,17,0)</f>
        <v>10.040900000000001</v>
      </c>
      <c r="O31" s="66">
        <f t="shared" si="11"/>
        <v>9</v>
      </c>
      <c r="P31" s="65">
        <f>VLOOKUP($A31,'Return Data'!$B$7:$R$1700,14,0)</f>
        <v>6.1589</v>
      </c>
      <c r="Q31" s="66">
        <f t="shared" si="12"/>
        <v>17</v>
      </c>
      <c r="R31" s="65">
        <f>VLOOKUP($A31,'Return Data'!$B$7:$R$1700,16,0)</f>
        <v>7.0636999999999999</v>
      </c>
      <c r="S31" s="67">
        <f t="shared" si="3"/>
        <v>29</v>
      </c>
    </row>
    <row r="32" spans="1:19" x14ac:dyDescent="0.3">
      <c r="A32" s="82" t="s">
        <v>1165</v>
      </c>
      <c r="B32" s="64">
        <f>VLOOKUP($A32,'Return Data'!$B$7:$R$1700,3,0)</f>
        <v>44071</v>
      </c>
      <c r="C32" s="65">
        <f>VLOOKUP($A32,'Return Data'!$B$7:$R$1700,4,0)</f>
        <v>29.869199999999999</v>
      </c>
      <c r="D32" s="65">
        <f>VLOOKUP($A32,'Return Data'!$B$7:$R$1700,9,0)</f>
        <v>-10.872999999999999</v>
      </c>
      <c r="E32" s="66">
        <f t="shared" si="0"/>
        <v>20</v>
      </c>
      <c r="F32" s="65">
        <f>VLOOKUP($A32,'Return Data'!$B$7:$R$1700,10,0)</f>
        <v>7.7900999999999998</v>
      </c>
      <c r="G32" s="66">
        <f t="shared" si="1"/>
        <v>12</v>
      </c>
      <c r="H32" s="65">
        <f>VLOOKUP($A32,'Return Data'!$B$7:$R$1700,11,0)</f>
        <v>10.1242</v>
      </c>
      <c r="I32" s="66">
        <f t="shared" si="8"/>
        <v>2</v>
      </c>
      <c r="J32" s="65">
        <f>VLOOKUP($A32,'Return Data'!$B$7:$R$1700,12,0)</f>
        <v>10.1183</v>
      </c>
      <c r="K32" s="66">
        <f t="shared" si="9"/>
        <v>7</v>
      </c>
      <c r="L32" s="65">
        <f>VLOOKUP($A32,'Return Data'!$B$7:$R$1700,13,0)</f>
        <v>10.3262</v>
      </c>
      <c r="M32" s="66">
        <f t="shared" si="10"/>
        <v>3</v>
      </c>
      <c r="N32" s="65">
        <f>VLOOKUP($A32,'Return Data'!$B$7:$R$1700,17,0)</f>
        <v>10.678900000000001</v>
      </c>
      <c r="O32" s="66">
        <f t="shared" si="11"/>
        <v>6</v>
      </c>
      <c r="P32" s="65">
        <f>VLOOKUP($A32,'Return Data'!$B$7:$R$1700,14,0)</f>
        <v>7.6585999999999999</v>
      </c>
      <c r="Q32" s="66">
        <f t="shared" si="12"/>
        <v>5</v>
      </c>
      <c r="R32" s="65">
        <f>VLOOKUP($A32,'Return Data'!$B$7:$R$1700,16,0)</f>
        <v>9.5177999999999994</v>
      </c>
      <c r="S32" s="67">
        <f t="shared" si="3"/>
        <v>2</v>
      </c>
    </row>
    <row r="33" spans="1:19" x14ac:dyDescent="0.3">
      <c r="A33" s="82" t="s">
        <v>1168</v>
      </c>
      <c r="B33" s="64">
        <f>VLOOKUP($A33,'Return Data'!$B$7:$R$1700,3,0)</f>
        <v>44071</v>
      </c>
      <c r="C33" s="65">
        <f>VLOOKUP($A33,'Return Data'!$B$7:$R$1700,4,0)</f>
        <v>51.591299999999997</v>
      </c>
      <c r="D33" s="65">
        <f>VLOOKUP($A33,'Return Data'!$B$7:$R$1700,9,0)</f>
        <v>-24.483899999999998</v>
      </c>
      <c r="E33" s="66">
        <f t="shared" si="0"/>
        <v>34</v>
      </c>
      <c r="F33" s="65">
        <f>VLOOKUP($A33,'Return Data'!$B$7:$R$1700,10,0)</f>
        <v>-0.49919999999999998</v>
      </c>
      <c r="G33" s="66">
        <f t="shared" si="1"/>
        <v>31</v>
      </c>
      <c r="H33" s="65">
        <f>VLOOKUP($A33,'Return Data'!$B$7:$R$1700,11,0)</f>
        <v>8.3712</v>
      </c>
      <c r="I33" s="66">
        <f t="shared" si="8"/>
        <v>10</v>
      </c>
      <c r="J33" s="65">
        <f>VLOOKUP($A33,'Return Data'!$B$7:$R$1700,12,0)</f>
        <v>9.5747</v>
      </c>
      <c r="K33" s="66">
        <f t="shared" si="9"/>
        <v>10</v>
      </c>
      <c r="L33" s="65">
        <f>VLOOKUP($A33,'Return Data'!$B$7:$R$1700,13,0)</f>
        <v>8.3074999999999992</v>
      </c>
      <c r="M33" s="66">
        <f t="shared" si="10"/>
        <v>12</v>
      </c>
      <c r="N33" s="65">
        <f>VLOOKUP($A33,'Return Data'!$B$7:$R$1700,17,0)</f>
        <v>11.389799999999999</v>
      </c>
      <c r="O33" s="66">
        <f t="shared" si="11"/>
        <v>3</v>
      </c>
      <c r="P33" s="65">
        <f>VLOOKUP($A33,'Return Data'!$B$7:$R$1700,14,0)</f>
        <v>7.2995999999999999</v>
      </c>
      <c r="Q33" s="66">
        <f t="shared" si="12"/>
        <v>8</v>
      </c>
      <c r="R33" s="65">
        <f>VLOOKUP($A33,'Return Data'!$B$7:$R$1700,16,0)</f>
        <v>8.4892000000000003</v>
      </c>
      <c r="S33" s="67">
        <f t="shared" si="3"/>
        <v>12</v>
      </c>
    </row>
    <row r="34" spans="1:19" x14ac:dyDescent="0.3">
      <c r="A34" s="82" t="s">
        <v>1169</v>
      </c>
      <c r="B34" s="64">
        <f>VLOOKUP($A34,'Return Data'!$B$7:$R$1700,3,0)</f>
        <v>44071</v>
      </c>
      <c r="C34" s="65">
        <f>VLOOKUP($A34,'Return Data'!$B$7:$R$1700,4,0)</f>
        <v>48.909199999999998</v>
      </c>
      <c r="D34" s="65">
        <f>VLOOKUP($A34,'Return Data'!$B$7:$R$1700,9,0)</f>
        <v>-15.777799999999999</v>
      </c>
      <c r="E34" s="66">
        <f t="shared" si="0"/>
        <v>25</v>
      </c>
      <c r="F34" s="65">
        <f>VLOOKUP($A34,'Return Data'!$B$7:$R$1700,10,0)</f>
        <v>6.1401000000000003</v>
      </c>
      <c r="G34" s="66">
        <f t="shared" si="1"/>
        <v>15</v>
      </c>
      <c r="H34" s="65">
        <f>VLOOKUP($A34,'Return Data'!$B$7:$R$1700,11,0)</f>
        <v>9.7609999999999992</v>
      </c>
      <c r="I34" s="66">
        <f t="shared" si="8"/>
        <v>4</v>
      </c>
      <c r="J34" s="65">
        <f>VLOOKUP($A34,'Return Data'!$B$7:$R$1700,12,0)</f>
        <v>8.9262999999999995</v>
      </c>
      <c r="K34" s="66">
        <f t="shared" si="9"/>
        <v>12</v>
      </c>
      <c r="L34" s="65">
        <f>VLOOKUP($A34,'Return Data'!$B$7:$R$1700,13,0)</f>
        <v>3.8386</v>
      </c>
      <c r="M34" s="66">
        <f t="shared" si="10"/>
        <v>26</v>
      </c>
      <c r="N34" s="65">
        <f>VLOOKUP($A34,'Return Data'!$B$7:$R$1700,17,0)</f>
        <v>1.3481000000000001</v>
      </c>
      <c r="O34" s="66">
        <f t="shared" si="11"/>
        <v>25</v>
      </c>
      <c r="P34" s="65">
        <f>VLOOKUP($A34,'Return Data'!$B$7:$R$1700,14,0)</f>
        <v>1.4051</v>
      </c>
      <c r="Q34" s="66">
        <f t="shared" si="12"/>
        <v>27</v>
      </c>
      <c r="R34" s="65">
        <f>VLOOKUP($A34,'Return Data'!$B$7:$R$1700,16,0)</f>
        <v>6.3997999999999999</v>
      </c>
      <c r="S34" s="67">
        <f t="shared" si="3"/>
        <v>30</v>
      </c>
    </row>
    <row r="35" spans="1:19" x14ac:dyDescent="0.3">
      <c r="A35" s="82" t="s">
        <v>1172</v>
      </c>
      <c r="B35" s="64">
        <f>VLOOKUP($A35,'Return Data'!$B$7:$R$1700,3,0)</f>
        <v>44071</v>
      </c>
      <c r="C35" s="65">
        <f>VLOOKUP($A35,'Return Data'!$B$7:$R$1700,4,0)</f>
        <v>58.341900000000003</v>
      </c>
      <c r="D35" s="65">
        <f>VLOOKUP($A35,'Return Data'!$B$7:$R$1700,9,0)</f>
        <v>-20.6873</v>
      </c>
      <c r="E35" s="66">
        <f t="shared" si="0"/>
        <v>31</v>
      </c>
      <c r="F35" s="65">
        <f>VLOOKUP($A35,'Return Data'!$B$7:$R$1700,10,0)</f>
        <v>0.90039999999999998</v>
      </c>
      <c r="G35" s="66">
        <f t="shared" si="1"/>
        <v>27</v>
      </c>
      <c r="H35" s="65">
        <f>VLOOKUP($A35,'Return Data'!$B$7:$R$1700,11,0)</f>
        <v>7.8963000000000001</v>
      </c>
      <c r="I35" s="66">
        <f t="shared" si="8"/>
        <v>13</v>
      </c>
      <c r="J35" s="65">
        <f>VLOOKUP($A35,'Return Data'!$B$7:$R$1700,12,0)</f>
        <v>9.6791999999999998</v>
      </c>
      <c r="K35" s="66">
        <f t="shared" si="9"/>
        <v>9</v>
      </c>
      <c r="L35" s="65">
        <f>VLOOKUP($A35,'Return Data'!$B$7:$R$1700,13,0)</f>
        <v>8.3952000000000009</v>
      </c>
      <c r="M35" s="66">
        <f t="shared" si="10"/>
        <v>11</v>
      </c>
      <c r="N35" s="65">
        <f>VLOOKUP($A35,'Return Data'!$B$7:$R$1700,17,0)</f>
        <v>10.3985</v>
      </c>
      <c r="O35" s="66">
        <f t="shared" si="11"/>
        <v>8</v>
      </c>
      <c r="P35" s="65">
        <f>VLOOKUP($A35,'Return Data'!$B$7:$R$1700,14,0)</f>
        <v>6.7723000000000004</v>
      </c>
      <c r="Q35" s="66">
        <f t="shared" si="12"/>
        <v>14</v>
      </c>
      <c r="R35" s="65">
        <f>VLOOKUP($A35,'Return Data'!$B$7:$R$1700,16,0)</f>
        <v>8.8615999999999993</v>
      </c>
      <c r="S35" s="67">
        <f t="shared" si="3"/>
        <v>9</v>
      </c>
    </row>
    <row r="36" spans="1:19" x14ac:dyDescent="0.3">
      <c r="A36" s="82" t="s">
        <v>1173</v>
      </c>
      <c r="B36" s="64">
        <f>VLOOKUP($A36,'Return Data'!$B$7:$R$1700,3,0)</f>
        <v>44071</v>
      </c>
      <c r="C36" s="65">
        <f>VLOOKUP($A36,'Return Data'!$B$7:$R$1700,4,0)</f>
        <v>55.745399999999997</v>
      </c>
      <c r="D36" s="65">
        <f>VLOOKUP($A36,'Return Data'!$B$7:$R$1700,9,0)</f>
        <v>-18.8504</v>
      </c>
      <c r="E36" s="66">
        <f t="shared" si="0"/>
        <v>29</v>
      </c>
      <c r="F36" s="65">
        <f>VLOOKUP($A36,'Return Data'!$B$7:$R$1700,10,0)</f>
        <v>1.6960999999999999</v>
      </c>
      <c r="G36" s="66">
        <f t="shared" si="1"/>
        <v>24</v>
      </c>
      <c r="H36" s="65">
        <f>VLOOKUP($A36,'Return Data'!$B$7:$R$1700,11,0)</f>
        <v>7.4126000000000003</v>
      </c>
      <c r="I36" s="66">
        <f t="shared" si="8"/>
        <v>17</v>
      </c>
      <c r="J36" s="65">
        <f>VLOOKUP($A36,'Return Data'!$B$7:$R$1700,12,0)</f>
        <v>8.4106000000000005</v>
      </c>
      <c r="K36" s="66">
        <f t="shared" si="9"/>
        <v>17</v>
      </c>
      <c r="L36" s="65">
        <f>VLOOKUP($A36,'Return Data'!$B$7:$R$1700,13,0)</f>
        <v>7.9210000000000003</v>
      </c>
      <c r="M36" s="66">
        <f t="shared" si="10"/>
        <v>16</v>
      </c>
      <c r="N36" s="65">
        <f>VLOOKUP($A36,'Return Data'!$B$7:$R$1700,17,0)</f>
        <v>9.9278999999999993</v>
      </c>
      <c r="O36" s="66">
        <f t="shared" si="11"/>
        <v>11</v>
      </c>
      <c r="P36" s="65">
        <f>VLOOKUP($A36,'Return Data'!$B$7:$R$1700,14,0)</f>
        <v>6.5679999999999996</v>
      </c>
      <c r="Q36" s="66">
        <f t="shared" si="12"/>
        <v>15</v>
      </c>
      <c r="R36" s="65">
        <f>VLOOKUP($A36,'Return Data'!$B$7:$R$1700,16,0)</f>
        <v>8.3073999999999995</v>
      </c>
      <c r="S36" s="67">
        <f t="shared" si="3"/>
        <v>13</v>
      </c>
    </row>
    <row r="37" spans="1:19" x14ac:dyDescent="0.3">
      <c r="A37" s="82" t="s">
        <v>1175</v>
      </c>
      <c r="B37" s="64">
        <f>VLOOKUP($A37,'Return Data'!$B$7:$R$1700,3,0)</f>
        <v>44071</v>
      </c>
      <c r="C37" s="65">
        <f>VLOOKUP($A37,'Return Data'!$B$7:$R$1700,4,0)</f>
        <v>68.718900000000005</v>
      </c>
      <c r="D37" s="65">
        <f>VLOOKUP($A37,'Return Data'!$B$7:$R$1700,9,0)</f>
        <v>-21.4725</v>
      </c>
      <c r="E37" s="66">
        <f t="shared" si="0"/>
        <v>32</v>
      </c>
      <c r="F37" s="65">
        <f>VLOOKUP($A37,'Return Data'!$B$7:$R$1700,10,0)</f>
        <v>0.46360000000000001</v>
      </c>
      <c r="G37" s="66">
        <f t="shared" si="1"/>
        <v>28</v>
      </c>
      <c r="H37" s="65">
        <f>VLOOKUP($A37,'Return Data'!$B$7:$R$1700,11,0)</f>
        <v>7.4997999999999996</v>
      </c>
      <c r="I37" s="66">
        <f t="shared" si="8"/>
        <v>16</v>
      </c>
      <c r="J37" s="65">
        <f>VLOOKUP($A37,'Return Data'!$B$7:$R$1700,12,0)</f>
        <v>8.7693999999999992</v>
      </c>
      <c r="K37" s="66">
        <f t="shared" si="9"/>
        <v>13</v>
      </c>
      <c r="L37" s="65">
        <f>VLOOKUP($A37,'Return Data'!$B$7:$R$1700,13,0)</f>
        <v>8.2240000000000002</v>
      </c>
      <c r="M37" s="66">
        <f t="shared" si="10"/>
        <v>13</v>
      </c>
      <c r="N37" s="65">
        <f>VLOOKUP($A37,'Return Data'!$B$7:$R$1700,17,0)</f>
        <v>11.5419</v>
      </c>
      <c r="O37" s="66">
        <f t="shared" si="11"/>
        <v>2</v>
      </c>
      <c r="P37" s="65">
        <f>VLOOKUP($A37,'Return Data'!$B$7:$R$1700,14,0)</f>
        <v>7.4466999999999999</v>
      </c>
      <c r="Q37" s="66">
        <f t="shared" si="12"/>
        <v>7</v>
      </c>
      <c r="R37" s="65">
        <f>VLOOKUP($A37,'Return Data'!$B$7:$R$1700,16,0)</f>
        <v>8.8879999999999999</v>
      </c>
      <c r="S37" s="67">
        <f t="shared" si="3"/>
        <v>6</v>
      </c>
    </row>
    <row r="38" spans="1:19" x14ac:dyDescent="0.3">
      <c r="A38" s="82" t="s">
        <v>1178</v>
      </c>
      <c r="B38" s="64">
        <f>VLOOKUP($A38,'Return Data'!$B$7:$R$1700,3,0)</f>
        <v>44071</v>
      </c>
      <c r="C38" s="65">
        <f>VLOOKUP($A38,'Return Data'!$B$7:$R$1700,4,0)</f>
        <v>52.575200000000002</v>
      </c>
      <c r="D38" s="65">
        <f>VLOOKUP($A38,'Return Data'!$B$7:$R$1700,9,0)</f>
        <v>-9.4194999999999993</v>
      </c>
      <c r="E38" s="66">
        <f t="shared" si="0"/>
        <v>18</v>
      </c>
      <c r="F38" s="65">
        <f>VLOOKUP($A38,'Return Data'!$B$7:$R$1700,10,0)</f>
        <v>6.9847999999999999</v>
      </c>
      <c r="G38" s="66">
        <f t="shared" si="1"/>
        <v>14</v>
      </c>
      <c r="H38" s="65">
        <f>VLOOKUP($A38,'Return Data'!$B$7:$R$1700,11,0)</f>
        <v>8.4248999999999992</v>
      </c>
      <c r="I38" s="66">
        <f t="shared" si="8"/>
        <v>9</v>
      </c>
      <c r="J38" s="65">
        <f>VLOOKUP($A38,'Return Data'!$B$7:$R$1700,12,0)</f>
        <v>11.664999999999999</v>
      </c>
      <c r="K38" s="66">
        <f t="shared" si="9"/>
        <v>2</v>
      </c>
      <c r="L38" s="65">
        <f>VLOOKUP($A38,'Return Data'!$B$7:$R$1700,13,0)</f>
        <v>11.172599999999999</v>
      </c>
      <c r="M38" s="66">
        <f t="shared" si="10"/>
        <v>1</v>
      </c>
      <c r="N38" s="65">
        <f>VLOOKUP($A38,'Return Data'!$B$7:$R$1700,17,0)</f>
        <v>10.855700000000001</v>
      </c>
      <c r="O38" s="66">
        <f t="shared" si="11"/>
        <v>5</v>
      </c>
      <c r="P38" s="65">
        <f>VLOOKUP($A38,'Return Data'!$B$7:$R$1700,14,0)</f>
        <v>7.8376000000000001</v>
      </c>
      <c r="Q38" s="66">
        <f t="shared" si="12"/>
        <v>4</v>
      </c>
      <c r="R38" s="65">
        <f>VLOOKUP($A38,'Return Data'!$B$7:$R$1700,16,0)</f>
        <v>7.8916000000000004</v>
      </c>
      <c r="S38" s="67">
        <f t="shared" si="3"/>
        <v>20</v>
      </c>
    </row>
    <row r="39" spans="1:19" x14ac:dyDescent="0.3">
      <c r="A39" s="82" t="s">
        <v>1180</v>
      </c>
      <c r="B39" s="64">
        <f>VLOOKUP($A39,'Return Data'!$B$7:$R$1700,3,0)</f>
        <v>44071</v>
      </c>
      <c r="C39" s="65">
        <f>VLOOKUP($A39,'Return Data'!$B$7:$R$1700,4,0)</f>
        <v>62.905999999999999</v>
      </c>
      <c r="D39" s="65">
        <f>VLOOKUP($A39,'Return Data'!$B$7:$R$1700,9,0)</f>
        <v>-14.7966</v>
      </c>
      <c r="E39" s="66">
        <f t="shared" si="0"/>
        <v>24</v>
      </c>
      <c r="F39" s="65">
        <f>VLOOKUP($A39,'Return Data'!$B$7:$R$1700,10,0)</f>
        <v>7.3631000000000002</v>
      </c>
      <c r="G39" s="66">
        <f t="shared" si="1"/>
        <v>13</v>
      </c>
      <c r="H39" s="65">
        <f>VLOOKUP($A39,'Return Data'!$B$7:$R$1700,11,0)</f>
        <v>9.3184000000000005</v>
      </c>
      <c r="I39" s="66">
        <f t="shared" si="8"/>
        <v>7</v>
      </c>
      <c r="J39" s="65">
        <f>VLOOKUP($A39,'Return Data'!$B$7:$R$1700,12,0)</f>
        <v>10.1663</v>
      </c>
      <c r="K39" s="66">
        <f t="shared" si="9"/>
        <v>6</v>
      </c>
      <c r="L39" s="65">
        <f>VLOOKUP($A39,'Return Data'!$B$7:$R$1700,13,0)</f>
        <v>9.3237000000000005</v>
      </c>
      <c r="M39" s="66">
        <f t="shared" si="10"/>
        <v>6</v>
      </c>
      <c r="N39" s="65">
        <f>VLOOKUP($A39,'Return Data'!$B$7:$R$1700,17,0)</f>
        <v>9.5645000000000007</v>
      </c>
      <c r="O39" s="66">
        <f t="shared" si="11"/>
        <v>13</v>
      </c>
      <c r="P39" s="65">
        <f>VLOOKUP($A39,'Return Data'!$B$7:$R$1700,14,0)</f>
        <v>6.2629999999999999</v>
      </c>
      <c r="Q39" s="66">
        <f t="shared" si="12"/>
        <v>16</v>
      </c>
      <c r="R39" s="65">
        <f>VLOOKUP($A39,'Return Data'!$B$7:$R$1700,16,0)</f>
        <v>8.1943000000000001</v>
      </c>
      <c r="S39" s="67">
        <f t="shared" si="3"/>
        <v>14</v>
      </c>
    </row>
    <row r="40" spans="1:19" x14ac:dyDescent="0.3">
      <c r="A40" s="82" t="s">
        <v>1182</v>
      </c>
      <c r="B40" s="64">
        <f>VLOOKUP($A40,'Return Data'!$B$7:$R$1700,3,0)</f>
        <v>44071</v>
      </c>
      <c r="C40" s="65">
        <f>VLOOKUP($A40,'Return Data'!$B$7:$R$1700,4,0)</f>
        <v>2.0015999999999998</v>
      </c>
      <c r="D40" s="65">
        <f>VLOOKUP($A40,'Return Data'!$B$7:$R$1700,9,0)</f>
        <v>8.5916999999999994</v>
      </c>
      <c r="E40" s="66">
        <f t="shared" si="0"/>
        <v>2</v>
      </c>
      <c r="F40" s="65">
        <f>VLOOKUP($A40,'Return Data'!$B$7:$R$1700,10,0)</f>
        <v>8.7102000000000004</v>
      </c>
      <c r="G40" s="66">
        <f t="shared" si="1"/>
        <v>9</v>
      </c>
      <c r="H40" s="65"/>
      <c r="I40" s="66"/>
      <c r="J40" s="65"/>
      <c r="K40" s="66"/>
      <c r="L40" s="65"/>
      <c r="M40" s="66"/>
      <c r="N40" s="65"/>
      <c r="O40" s="66"/>
      <c r="P40" s="65"/>
      <c r="Q40" s="66"/>
      <c r="R40" s="65">
        <f>VLOOKUP($A40,'Return Data'!$B$7:$R$1700,16,0)</f>
        <v>8.8625000000000007</v>
      </c>
      <c r="S40" s="67">
        <f t="shared" si="3"/>
        <v>8</v>
      </c>
    </row>
    <row r="41" spans="1:19" x14ac:dyDescent="0.3">
      <c r="A41" s="82" t="s">
        <v>1184</v>
      </c>
      <c r="B41" s="64">
        <f>VLOOKUP($A41,'Return Data'!$B$7:$R$1700,3,0)</f>
        <v>44071</v>
      </c>
      <c r="C41" s="65">
        <f>VLOOKUP($A41,'Return Data'!$B$7:$R$1700,4,0)</f>
        <v>49.244300000000003</v>
      </c>
      <c r="D41" s="65">
        <f>VLOOKUP($A41,'Return Data'!$B$7:$R$1700,9,0)</f>
        <v>-18.273099999999999</v>
      </c>
      <c r="E41" s="66">
        <f t="shared" si="0"/>
        <v>27</v>
      </c>
      <c r="F41" s="65">
        <f>VLOOKUP($A41,'Return Data'!$B$7:$R$1700,10,0)</f>
        <v>2.7705000000000002</v>
      </c>
      <c r="G41" s="66">
        <f t="shared" si="1"/>
        <v>22</v>
      </c>
      <c r="H41" s="65">
        <f>VLOOKUP($A41,'Return Data'!$B$7:$R$1700,11,0)</f>
        <v>9.9204000000000008</v>
      </c>
      <c r="I41" s="66">
        <f>RANK(H41,H$8:H$43,0)</f>
        <v>3</v>
      </c>
      <c r="J41" s="65">
        <f>VLOOKUP($A41,'Return Data'!$B$7:$R$1700,12,0)</f>
        <v>-2.2913999999999999</v>
      </c>
      <c r="K41" s="66">
        <f>RANK(J41,J$8:J$43,0)</f>
        <v>28</v>
      </c>
      <c r="L41" s="65">
        <f>VLOOKUP($A41,'Return Data'!$B$7:$R$1700,13,0)</f>
        <v>-2.7584</v>
      </c>
      <c r="M41" s="66">
        <f>RANK(L41,L$8:L$43,0)</f>
        <v>28</v>
      </c>
      <c r="N41" s="65">
        <f>VLOOKUP($A41,'Return Data'!$B$7:$R$1700,17,0)</f>
        <v>-2.9022000000000001</v>
      </c>
      <c r="O41" s="66">
        <f>RANK(N41,N$8:N$43,0)</f>
        <v>29</v>
      </c>
      <c r="P41" s="65">
        <f>VLOOKUP($A41,'Return Data'!$B$7:$R$1700,14,0)</f>
        <v>-1.7294</v>
      </c>
      <c r="Q41" s="66">
        <f>RANK(P41,P$8:P$43,0)</f>
        <v>29</v>
      </c>
      <c r="R41" s="65">
        <f>VLOOKUP($A41,'Return Data'!$B$7:$R$1700,16,0)</f>
        <v>7.4405000000000001</v>
      </c>
      <c r="S41" s="67">
        <f t="shared" si="3"/>
        <v>25</v>
      </c>
    </row>
    <row r="42" spans="1:19" x14ac:dyDescent="0.3">
      <c r="A42" s="82" t="s">
        <v>1039</v>
      </c>
      <c r="B42" s="64">
        <f>VLOOKUP($A42,'Return Data'!$B$7:$R$1700,3,0)</f>
        <v>44071</v>
      </c>
      <c r="C42" s="65">
        <f>VLOOKUP($A42,'Return Data'!$B$7:$R$1700,4,0)</f>
        <v>69.227900000000005</v>
      </c>
      <c r="D42" s="65">
        <f>VLOOKUP($A42,'Return Data'!$B$7:$R$1700,9,0)</f>
        <v>-23.771899999999999</v>
      </c>
      <c r="E42" s="66">
        <f t="shared" si="0"/>
        <v>33</v>
      </c>
      <c r="F42" s="65">
        <f>VLOOKUP($A42,'Return Data'!$B$7:$R$1700,10,0)</f>
        <v>-3.0358000000000001</v>
      </c>
      <c r="G42" s="66">
        <f t="shared" si="1"/>
        <v>34</v>
      </c>
      <c r="H42" s="65">
        <f>VLOOKUP($A42,'Return Data'!$B$7:$R$1700,11,0)</f>
        <v>6.9381000000000004</v>
      </c>
      <c r="I42" s="66">
        <f>RANK(H42,H$8:H$43,0)</f>
        <v>19</v>
      </c>
      <c r="J42" s="65">
        <f>VLOOKUP($A42,'Return Data'!$B$7:$R$1700,12,0)</f>
        <v>9.7166999999999994</v>
      </c>
      <c r="K42" s="66">
        <f>RANK(J42,J$8:J$43,0)</f>
        <v>8</v>
      </c>
      <c r="L42" s="65">
        <f>VLOOKUP($A42,'Return Data'!$B$7:$R$1700,13,0)</f>
        <v>8.1846999999999994</v>
      </c>
      <c r="M42" s="66">
        <f>RANK(L42,L$8:L$43,0)</f>
        <v>14</v>
      </c>
      <c r="N42" s="65">
        <f>VLOOKUP($A42,'Return Data'!$B$7:$R$1700,17,0)</f>
        <v>12.514099999999999</v>
      </c>
      <c r="O42" s="66">
        <f>RANK(N42,N$8:N$43,0)</f>
        <v>1</v>
      </c>
      <c r="P42" s="65">
        <f>VLOOKUP($A42,'Return Data'!$B$7:$R$1700,14,0)</f>
        <v>8.0894999999999992</v>
      </c>
      <c r="Q42" s="66">
        <f>RANK(P42,P$8:P$43,0)</f>
        <v>2</v>
      </c>
      <c r="R42" s="65">
        <f>VLOOKUP($A42,'Return Data'!$B$7:$R$1700,16,0)</f>
        <v>9.1265000000000001</v>
      </c>
      <c r="S42" s="67">
        <f t="shared" si="3"/>
        <v>5</v>
      </c>
    </row>
    <row r="43" spans="1:19" x14ac:dyDescent="0.3">
      <c r="A43" s="82" t="s">
        <v>1041</v>
      </c>
      <c r="B43" s="64">
        <f>VLOOKUP($A43,'Return Data'!$B$7:$R$1700,3,0)</f>
        <v>44071</v>
      </c>
      <c r="C43" s="65">
        <f>VLOOKUP($A43,'Return Data'!$B$7:$R$1700,4,0)</f>
        <v>13.349399999999999</v>
      </c>
      <c r="D43" s="65">
        <f>VLOOKUP($A43,'Return Data'!$B$7:$R$1700,9,0)</f>
        <v>-39.237099999999998</v>
      </c>
      <c r="E43" s="66">
        <f t="shared" si="0"/>
        <v>35</v>
      </c>
      <c r="F43" s="65">
        <f>VLOOKUP($A43,'Return Data'!$B$7:$R$1700,10,0)</f>
        <v>1.6113999999999999</v>
      </c>
      <c r="G43" s="66">
        <f t="shared" si="1"/>
        <v>25</v>
      </c>
      <c r="H43" s="65">
        <f>VLOOKUP($A43,'Return Data'!$B$7:$R$1700,11,0)</f>
        <v>7.8346999999999998</v>
      </c>
      <c r="I43" s="66">
        <f>RANK(H43,H$8:H$43,0)</f>
        <v>14</v>
      </c>
      <c r="J43" s="65">
        <f>VLOOKUP($A43,'Return Data'!$B$7:$R$1700,12,0)</f>
        <v>12.5802</v>
      </c>
      <c r="K43" s="66">
        <f>RANK(J43,J$8:J$43,0)</f>
        <v>1</v>
      </c>
      <c r="L43" s="65">
        <f>VLOOKUP($A43,'Return Data'!$B$7:$R$1700,13,0)</f>
        <v>9.1715</v>
      </c>
      <c r="M43" s="66">
        <f>RANK(L43,L$8:L$43,0)</f>
        <v>7</v>
      </c>
      <c r="N43" s="65"/>
      <c r="O43" s="66"/>
      <c r="P43" s="65"/>
      <c r="Q43" s="66"/>
      <c r="R43" s="65">
        <f>VLOOKUP($A43,'Return Data'!$B$7:$R$1700,16,0)</f>
        <v>14.395799999999999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-10.512083333333333</v>
      </c>
      <c r="E45" s="88"/>
      <c r="F45" s="89">
        <f>AVERAGE(F8:F43)</f>
        <v>4.8062027777777789</v>
      </c>
      <c r="G45" s="88"/>
      <c r="H45" s="89">
        <f>AVERAGE(H8:H43)</f>
        <v>0.95150606060606091</v>
      </c>
      <c r="I45" s="88"/>
      <c r="J45" s="89">
        <f>AVERAGE(J8:J43)</f>
        <v>3.9638781250000008</v>
      </c>
      <c r="K45" s="88"/>
      <c r="L45" s="89">
        <f>AVERAGE(L8:L43)</f>
        <v>4.0534000000000008</v>
      </c>
      <c r="M45" s="88"/>
      <c r="N45" s="89">
        <f>AVERAGE(N8:N43)</f>
        <v>6.4580366666666675</v>
      </c>
      <c r="O45" s="88"/>
      <c r="P45" s="89">
        <f>AVERAGE(P8:P43)</f>
        <v>5.0505700000000013</v>
      </c>
      <c r="Q45" s="88"/>
      <c r="R45" s="89">
        <f>AVERAGE(R8:R43)</f>
        <v>5.6496694444444442</v>
      </c>
      <c r="S45" s="90"/>
    </row>
    <row r="46" spans="1:19" x14ac:dyDescent="0.3">
      <c r="A46" s="87" t="s">
        <v>28</v>
      </c>
      <c r="B46" s="88"/>
      <c r="C46" s="88"/>
      <c r="D46" s="89">
        <f>MIN(D8:D43)</f>
        <v>-42.097799999999999</v>
      </c>
      <c r="E46" s="88"/>
      <c r="F46" s="89">
        <f>MIN(F8:F43)</f>
        <v>-9.0675000000000008</v>
      </c>
      <c r="G46" s="88"/>
      <c r="H46" s="89">
        <f>MIN(H8:H43)</f>
        <v>-51.6325</v>
      </c>
      <c r="I46" s="88"/>
      <c r="J46" s="89">
        <f>MIN(J8:J43)</f>
        <v>-53.288699999999999</v>
      </c>
      <c r="K46" s="88"/>
      <c r="L46" s="89">
        <f>MIN(L8:L43)</f>
        <v>-41.107399999999998</v>
      </c>
      <c r="M46" s="88"/>
      <c r="N46" s="89">
        <f>MIN(N8:N43)</f>
        <v>-14.016400000000001</v>
      </c>
      <c r="O46" s="88"/>
      <c r="P46" s="89">
        <f>MIN(P8:P43)</f>
        <v>-8.4261999999999997</v>
      </c>
      <c r="Q46" s="88"/>
      <c r="R46" s="89">
        <f>MIN(R8:R43)</f>
        <v>-34.853200000000001</v>
      </c>
      <c r="S46" s="90"/>
    </row>
    <row r="47" spans="1:19" ht="15" thickBot="1" x14ac:dyDescent="0.35">
      <c r="A47" s="91" t="s">
        <v>29</v>
      </c>
      <c r="B47" s="92"/>
      <c r="C47" s="92"/>
      <c r="D47" s="93">
        <f>MAX(D8:D43)</f>
        <v>8.6734000000000009</v>
      </c>
      <c r="E47" s="92"/>
      <c r="F47" s="93">
        <f>MAX(F8:F43)</f>
        <v>26.3002</v>
      </c>
      <c r="G47" s="92"/>
      <c r="H47" s="93">
        <f>MAX(H8:H43)</f>
        <v>10.489800000000001</v>
      </c>
      <c r="I47" s="92"/>
      <c r="J47" s="93">
        <f>MAX(J8:J43)</f>
        <v>12.5802</v>
      </c>
      <c r="K47" s="92"/>
      <c r="L47" s="93">
        <f>MAX(L8:L43)</f>
        <v>11.172599999999999</v>
      </c>
      <c r="M47" s="92"/>
      <c r="N47" s="93">
        <f>MAX(N8:N43)</f>
        <v>12.514099999999999</v>
      </c>
      <c r="O47" s="92"/>
      <c r="P47" s="93">
        <f>MAX(P8:P43)</f>
        <v>8.4902999999999995</v>
      </c>
      <c r="Q47" s="92"/>
      <c r="R47" s="93">
        <f>MAX(R8:R43)</f>
        <v>14.395799999999999</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44071</v>
      </c>
      <c r="C8" s="65">
        <f>VLOOKUP($A8,'Return Data'!$B$7:$R$1700,4,0)</f>
        <v>63.834200000000003</v>
      </c>
      <c r="D8" s="65">
        <f>VLOOKUP($A8,'Return Data'!$B$7:$R$1700,9,0)</f>
        <v>-18.6341</v>
      </c>
      <c r="E8" s="66">
        <f t="shared" ref="E8:E31" si="0">RANK(D8,D$8:D$31,0)</f>
        <v>9</v>
      </c>
      <c r="F8" s="65">
        <f>VLOOKUP($A8,'Return Data'!$B$7:$R$1700,10,0)</f>
        <v>-1.4719</v>
      </c>
      <c r="G8" s="66">
        <f t="shared" ref="G8:G31" si="1">RANK(F8,F$8:F$31,0)</f>
        <v>13</v>
      </c>
      <c r="H8" s="65">
        <f>VLOOKUP($A8,'Return Data'!$B$7:$R$1700,11,0)</f>
        <v>10.8574</v>
      </c>
      <c r="I8" s="66">
        <f t="shared" ref="I8:I31" si="2">RANK(H8,H$8:H$31,0)</f>
        <v>5</v>
      </c>
      <c r="J8" s="65">
        <f>VLOOKUP($A8,'Return Data'!$B$7:$R$1700,12,0)</f>
        <v>10.976900000000001</v>
      </c>
      <c r="K8" s="66">
        <f t="shared" ref="K8:K31" si="3">RANK(J8,J$8:J$31,0)</f>
        <v>10</v>
      </c>
      <c r="L8" s="65">
        <f>VLOOKUP($A8,'Return Data'!$B$7:$R$1700,13,0)</f>
        <v>9.7669999999999995</v>
      </c>
      <c r="M8" s="66">
        <f t="shared" ref="M8:M31" si="4">RANK(L8,L$8:L$31,0)</f>
        <v>8</v>
      </c>
      <c r="N8" s="65">
        <f>VLOOKUP($A8,'Return Data'!$B$7:$R$1700,17,0)</f>
        <v>12.897399999999999</v>
      </c>
      <c r="O8" s="66">
        <f t="shared" ref="O8:O31" si="5">RANK(N8,N$8:N$31,0)</f>
        <v>9</v>
      </c>
      <c r="P8" s="65">
        <f>VLOOKUP($A8,'Return Data'!$B$7:$R$1700,14,0)</f>
        <v>8.4421999999999997</v>
      </c>
      <c r="Q8" s="66">
        <f t="shared" ref="Q8:Q31" si="6">RANK(P8,P$8:P$31,0)</f>
        <v>10</v>
      </c>
      <c r="R8" s="65">
        <f>VLOOKUP($A8,'Return Data'!$B$7:$R$1700,16,0)</f>
        <v>10.279</v>
      </c>
      <c r="S8" s="67">
        <f t="shared" ref="S8:S31" si="7">RANK(R8,R$8:R$31,0)</f>
        <v>8</v>
      </c>
    </row>
    <row r="9" spans="1:19" x14ac:dyDescent="0.3">
      <c r="A9" s="82" t="s">
        <v>1437</v>
      </c>
      <c r="B9" s="64">
        <f>VLOOKUP($A9,'Return Data'!$B$7:$R$1700,3,0)</f>
        <v>44071</v>
      </c>
      <c r="C9" s="65">
        <f>VLOOKUP($A9,'Return Data'!$B$7:$R$1700,4,0)</f>
        <v>19.773</v>
      </c>
      <c r="D9" s="65">
        <f>VLOOKUP($A9,'Return Data'!$B$7:$R$1700,9,0)</f>
        <v>-15.391400000000001</v>
      </c>
      <c r="E9" s="66">
        <f t="shared" si="0"/>
        <v>4</v>
      </c>
      <c r="F9" s="65">
        <f>VLOOKUP($A9,'Return Data'!$B$7:$R$1700,10,0)</f>
        <v>-0.73299999999999998</v>
      </c>
      <c r="G9" s="66">
        <f t="shared" si="1"/>
        <v>10</v>
      </c>
      <c r="H9" s="65">
        <f>VLOOKUP($A9,'Return Data'!$B$7:$R$1700,11,0)</f>
        <v>11.427</v>
      </c>
      <c r="I9" s="66">
        <f t="shared" si="2"/>
        <v>3</v>
      </c>
      <c r="J9" s="65">
        <f>VLOOKUP($A9,'Return Data'!$B$7:$R$1700,12,0)</f>
        <v>11.6661</v>
      </c>
      <c r="K9" s="66">
        <f t="shared" si="3"/>
        <v>6</v>
      </c>
      <c r="L9" s="65">
        <f>VLOOKUP($A9,'Return Data'!$B$7:$R$1700,13,0)</f>
        <v>10.043200000000001</v>
      </c>
      <c r="M9" s="66">
        <f t="shared" si="4"/>
        <v>6</v>
      </c>
      <c r="N9" s="65">
        <f>VLOOKUP($A9,'Return Data'!$B$7:$R$1700,17,0)</f>
        <v>13.0692</v>
      </c>
      <c r="O9" s="66">
        <f t="shared" si="5"/>
        <v>7</v>
      </c>
      <c r="P9" s="65">
        <f>VLOOKUP($A9,'Return Data'!$B$7:$R$1700,14,0)</f>
        <v>8.3018000000000001</v>
      </c>
      <c r="Q9" s="66">
        <f t="shared" si="6"/>
        <v>12</v>
      </c>
      <c r="R9" s="65">
        <f>VLOOKUP($A9,'Return Data'!$B$7:$R$1700,16,0)</f>
        <v>8.3651</v>
      </c>
      <c r="S9" s="67">
        <f t="shared" si="7"/>
        <v>23</v>
      </c>
    </row>
    <row r="10" spans="1:19" x14ac:dyDescent="0.3">
      <c r="A10" s="82" t="s">
        <v>1440</v>
      </c>
      <c r="B10" s="64">
        <f>VLOOKUP($A10,'Return Data'!$B$7:$R$1700,3,0)</f>
        <v>44071</v>
      </c>
      <c r="C10" s="65">
        <f>VLOOKUP($A10,'Return Data'!$B$7:$R$1700,4,0)</f>
        <v>34.611600000000003</v>
      </c>
      <c r="D10" s="65">
        <f>VLOOKUP($A10,'Return Data'!$B$7:$R$1700,9,0)</f>
        <v>-17.094000000000001</v>
      </c>
      <c r="E10" s="66">
        <f t="shared" si="0"/>
        <v>7</v>
      </c>
      <c r="F10" s="65">
        <f>VLOOKUP($A10,'Return Data'!$B$7:$R$1700,10,0)</f>
        <v>0.24199999999999999</v>
      </c>
      <c r="G10" s="66">
        <f t="shared" si="1"/>
        <v>6</v>
      </c>
      <c r="H10" s="65">
        <f>VLOOKUP($A10,'Return Data'!$B$7:$R$1700,11,0)</f>
        <v>8.6026000000000007</v>
      </c>
      <c r="I10" s="66">
        <f t="shared" si="2"/>
        <v>16</v>
      </c>
      <c r="J10" s="65">
        <f>VLOOKUP($A10,'Return Data'!$B$7:$R$1700,12,0)</f>
        <v>8.8447999999999993</v>
      </c>
      <c r="K10" s="66">
        <f t="shared" si="3"/>
        <v>19</v>
      </c>
      <c r="L10" s="65">
        <f>VLOOKUP($A10,'Return Data'!$B$7:$R$1700,13,0)</f>
        <v>7.9085000000000001</v>
      </c>
      <c r="M10" s="66">
        <f t="shared" si="4"/>
        <v>17</v>
      </c>
      <c r="N10" s="65">
        <f>VLOOKUP($A10,'Return Data'!$B$7:$R$1700,17,0)</f>
        <v>11.331899999999999</v>
      </c>
      <c r="O10" s="66">
        <f t="shared" si="5"/>
        <v>18</v>
      </c>
      <c r="P10" s="65">
        <f>VLOOKUP($A10,'Return Data'!$B$7:$R$1700,14,0)</f>
        <v>7.4739000000000004</v>
      </c>
      <c r="Q10" s="66">
        <f t="shared" si="6"/>
        <v>18</v>
      </c>
      <c r="R10" s="65">
        <f>VLOOKUP($A10,'Return Data'!$B$7:$R$1700,16,0)</f>
        <v>8.9024000000000001</v>
      </c>
      <c r="S10" s="67">
        <f t="shared" si="7"/>
        <v>17</v>
      </c>
    </row>
    <row r="11" spans="1:19" x14ac:dyDescent="0.3">
      <c r="A11" s="82" t="s">
        <v>1441</v>
      </c>
      <c r="B11" s="64">
        <f>VLOOKUP($A11,'Return Data'!$B$7:$R$1700,3,0)</f>
        <v>44071</v>
      </c>
      <c r="C11" s="65">
        <f>VLOOKUP($A11,'Return Data'!$B$7:$R$1700,4,0)</f>
        <v>60.6295</v>
      </c>
      <c r="D11" s="65">
        <f>VLOOKUP($A11,'Return Data'!$B$7:$R$1700,9,0)</f>
        <v>-20.1188</v>
      </c>
      <c r="E11" s="66">
        <f t="shared" si="0"/>
        <v>14</v>
      </c>
      <c r="F11" s="65">
        <f>VLOOKUP($A11,'Return Data'!$B$7:$R$1700,10,0)</f>
        <v>-2.1114999999999999</v>
      </c>
      <c r="G11" s="66">
        <f t="shared" si="1"/>
        <v>15</v>
      </c>
      <c r="H11" s="65">
        <f>VLOOKUP($A11,'Return Data'!$B$7:$R$1700,11,0)</f>
        <v>8.3544999999999998</v>
      </c>
      <c r="I11" s="66">
        <f t="shared" si="2"/>
        <v>17</v>
      </c>
      <c r="J11" s="65">
        <f>VLOOKUP($A11,'Return Data'!$B$7:$R$1700,12,0)</f>
        <v>9.1155000000000008</v>
      </c>
      <c r="K11" s="66">
        <f t="shared" si="3"/>
        <v>16</v>
      </c>
      <c r="L11" s="65">
        <f>VLOOKUP($A11,'Return Data'!$B$7:$R$1700,13,0)</f>
        <v>7.6420000000000003</v>
      </c>
      <c r="M11" s="66">
        <f t="shared" si="4"/>
        <v>19</v>
      </c>
      <c r="N11" s="65">
        <f>VLOOKUP($A11,'Return Data'!$B$7:$R$1700,17,0)</f>
        <v>10.9011</v>
      </c>
      <c r="O11" s="66">
        <f t="shared" si="5"/>
        <v>20</v>
      </c>
      <c r="P11" s="65">
        <f>VLOOKUP($A11,'Return Data'!$B$7:$R$1700,14,0)</f>
        <v>7.1242999999999999</v>
      </c>
      <c r="Q11" s="66">
        <f t="shared" si="6"/>
        <v>19</v>
      </c>
      <c r="R11" s="65">
        <f>VLOOKUP($A11,'Return Data'!$B$7:$R$1700,16,0)</f>
        <v>9.4036000000000008</v>
      </c>
      <c r="S11" s="67">
        <f t="shared" si="7"/>
        <v>13</v>
      </c>
    </row>
    <row r="12" spans="1:19" x14ac:dyDescent="0.3">
      <c r="A12" s="82" t="s">
        <v>1443</v>
      </c>
      <c r="B12" s="64">
        <f>VLOOKUP($A12,'Return Data'!$B$7:$R$1700,3,0)</f>
        <v>44071</v>
      </c>
      <c r="C12" s="65">
        <f>VLOOKUP($A12,'Return Data'!$B$7:$R$1700,4,0)</f>
        <v>73.373699999999999</v>
      </c>
      <c r="D12" s="65">
        <f>VLOOKUP($A12,'Return Data'!$B$7:$R$1700,9,0)</f>
        <v>-21.697199999999999</v>
      </c>
      <c r="E12" s="66">
        <f t="shared" si="0"/>
        <v>17</v>
      </c>
      <c r="F12" s="65">
        <f>VLOOKUP($A12,'Return Data'!$B$7:$R$1700,10,0)</f>
        <v>-2.6212</v>
      </c>
      <c r="G12" s="66">
        <f t="shared" si="1"/>
        <v>20</v>
      </c>
      <c r="H12" s="65">
        <f>VLOOKUP($A12,'Return Data'!$B$7:$R$1700,11,0)</f>
        <v>10.319900000000001</v>
      </c>
      <c r="I12" s="66">
        <f t="shared" si="2"/>
        <v>8</v>
      </c>
      <c r="J12" s="65">
        <f>VLOOKUP($A12,'Return Data'!$B$7:$R$1700,12,0)</f>
        <v>11.770099999999999</v>
      </c>
      <c r="K12" s="66">
        <f t="shared" si="3"/>
        <v>5</v>
      </c>
      <c r="L12" s="65">
        <f>VLOOKUP($A12,'Return Data'!$B$7:$R$1700,13,0)</f>
        <v>10.6053</v>
      </c>
      <c r="M12" s="66">
        <f t="shared" si="4"/>
        <v>4</v>
      </c>
      <c r="N12" s="65">
        <f>VLOOKUP($A12,'Return Data'!$B$7:$R$1700,17,0)</f>
        <v>13.8675</v>
      </c>
      <c r="O12" s="66">
        <f t="shared" si="5"/>
        <v>4</v>
      </c>
      <c r="P12" s="65">
        <f>VLOOKUP($A12,'Return Data'!$B$7:$R$1700,14,0)</f>
        <v>9.2881999999999998</v>
      </c>
      <c r="Q12" s="66">
        <f t="shared" si="6"/>
        <v>7</v>
      </c>
      <c r="R12" s="65">
        <f>VLOOKUP($A12,'Return Data'!$B$7:$R$1700,16,0)</f>
        <v>9.1995000000000005</v>
      </c>
      <c r="S12" s="67">
        <f t="shared" si="7"/>
        <v>16</v>
      </c>
    </row>
    <row r="13" spans="1:19" x14ac:dyDescent="0.3">
      <c r="A13" s="82" t="s">
        <v>1445</v>
      </c>
      <c r="B13" s="64">
        <f>VLOOKUP($A13,'Return Data'!$B$7:$R$1700,3,0)</f>
        <v>44071</v>
      </c>
      <c r="C13" s="65">
        <f>VLOOKUP($A13,'Return Data'!$B$7:$R$1700,4,0)</f>
        <v>18.625699999999998</v>
      </c>
      <c r="D13" s="65">
        <f>VLOOKUP($A13,'Return Data'!$B$7:$R$1700,9,0)</f>
        <v>-13.633699999999999</v>
      </c>
      <c r="E13" s="66">
        <f t="shared" si="0"/>
        <v>1</v>
      </c>
      <c r="F13" s="65">
        <f>VLOOKUP($A13,'Return Data'!$B$7:$R$1700,10,0)</f>
        <v>1.0315000000000001</v>
      </c>
      <c r="G13" s="66">
        <f t="shared" si="1"/>
        <v>1</v>
      </c>
      <c r="H13" s="65">
        <f>VLOOKUP($A13,'Return Data'!$B$7:$R$1700,11,0)</f>
        <v>11.3818</v>
      </c>
      <c r="I13" s="66">
        <f t="shared" si="2"/>
        <v>4</v>
      </c>
      <c r="J13" s="65">
        <f>VLOOKUP($A13,'Return Data'!$B$7:$R$1700,12,0)</f>
        <v>10.6671</v>
      </c>
      <c r="K13" s="66">
        <f t="shared" si="3"/>
        <v>13</v>
      </c>
      <c r="L13" s="65">
        <f>VLOOKUP($A13,'Return Data'!$B$7:$R$1700,13,0)</f>
        <v>8.6722000000000001</v>
      </c>
      <c r="M13" s="66">
        <f t="shared" si="4"/>
        <v>15</v>
      </c>
      <c r="N13" s="65">
        <f>VLOOKUP($A13,'Return Data'!$B$7:$R$1700,17,0)</f>
        <v>12.331099999999999</v>
      </c>
      <c r="O13" s="66">
        <f t="shared" si="5"/>
        <v>13</v>
      </c>
      <c r="P13" s="65">
        <f>VLOOKUP($A13,'Return Data'!$B$7:$R$1700,14,0)</f>
        <v>9.3533000000000008</v>
      </c>
      <c r="Q13" s="66">
        <f t="shared" si="6"/>
        <v>6</v>
      </c>
      <c r="R13" s="65">
        <f>VLOOKUP($A13,'Return Data'!$B$7:$R$1700,16,0)</f>
        <v>9.9730000000000008</v>
      </c>
      <c r="S13" s="67">
        <f t="shared" si="7"/>
        <v>9</v>
      </c>
    </row>
    <row r="14" spans="1:19" x14ac:dyDescent="0.3">
      <c r="A14" s="82" t="s">
        <v>1448</v>
      </c>
      <c r="B14" s="64">
        <f>VLOOKUP($A14,'Return Data'!$B$7:$R$1700,3,0)</f>
        <v>44071</v>
      </c>
      <c r="C14" s="65">
        <f>VLOOKUP($A14,'Return Data'!$B$7:$R$1700,4,0)</f>
        <v>49.666400000000003</v>
      </c>
      <c r="D14" s="65">
        <f>VLOOKUP($A14,'Return Data'!$B$7:$R$1700,9,0)</f>
        <v>-16.2302</v>
      </c>
      <c r="E14" s="66">
        <f t="shared" si="0"/>
        <v>5</v>
      </c>
      <c r="F14" s="65">
        <f>VLOOKUP($A14,'Return Data'!$B$7:$R$1700,10,0)</f>
        <v>-2.2707000000000002</v>
      </c>
      <c r="G14" s="66">
        <f t="shared" si="1"/>
        <v>17</v>
      </c>
      <c r="H14" s="65">
        <f>VLOOKUP($A14,'Return Data'!$B$7:$R$1700,11,0)</f>
        <v>5.8183999999999996</v>
      </c>
      <c r="I14" s="66">
        <f t="shared" si="2"/>
        <v>24</v>
      </c>
      <c r="J14" s="65">
        <f>VLOOKUP($A14,'Return Data'!$B$7:$R$1700,12,0)</f>
        <v>7.8620000000000001</v>
      </c>
      <c r="K14" s="66">
        <f t="shared" si="3"/>
        <v>22</v>
      </c>
      <c r="L14" s="65">
        <f>VLOOKUP($A14,'Return Data'!$B$7:$R$1700,13,0)</f>
        <v>7.2950999999999997</v>
      </c>
      <c r="M14" s="66">
        <f t="shared" si="4"/>
        <v>21</v>
      </c>
      <c r="N14" s="65">
        <f>VLOOKUP($A14,'Return Data'!$B$7:$R$1700,17,0)</f>
        <v>10.869899999999999</v>
      </c>
      <c r="O14" s="66">
        <f t="shared" si="5"/>
        <v>21</v>
      </c>
      <c r="P14" s="65">
        <f>VLOOKUP($A14,'Return Data'!$B$7:$R$1700,14,0)</f>
        <v>5.5575000000000001</v>
      </c>
      <c r="Q14" s="66">
        <f t="shared" si="6"/>
        <v>24</v>
      </c>
      <c r="R14" s="65">
        <f>VLOOKUP($A14,'Return Data'!$B$7:$R$1700,16,0)</f>
        <v>8.3735999999999997</v>
      </c>
      <c r="S14" s="67">
        <f t="shared" si="7"/>
        <v>22</v>
      </c>
    </row>
    <row r="15" spans="1:19" x14ac:dyDescent="0.3">
      <c r="A15" s="82" t="s">
        <v>1450</v>
      </c>
      <c r="B15" s="64">
        <f>VLOOKUP($A15,'Return Data'!$B$7:$R$1700,3,0)</f>
        <v>44071</v>
      </c>
      <c r="C15" s="65">
        <f>VLOOKUP($A15,'Return Data'!$B$7:$R$1700,4,0)</f>
        <v>43.494599999999998</v>
      </c>
      <c r="D15" s="65">
        <f>VLOOKUP($A15,'Return Data'!$B$7:$R$1700,9,0)</f>
        <v>-17.546900000000001</v>
      </c>
      <c r="E15" s="66">
        <f t="shared" si="0"/>
        <v>8</v>
      </c>
      <c r="F15" s="65">
        <f>VLOOKUP($A15,'Return Data'!$B$7:$R$1700,10,0)</f>
        <v>0.58830000000000005</v>
      </c>
      <c r="G15" s="66">
        <f t="shared" si="1"/>
        <v>4</v>
      </c>
      <c r="H15" s="65">
        <f>VLOOKUP($A15,'Return Data'!$B$7:$R$1700,11,0)</f>
        <v>7.9981999999999998</v>
      </c>
      <c r="I15" s="66">
        <f t="shared" si="2"/>
        <v>19</v>
      </c>
      <c r="J15" s="65">
        <f>VLOOKUP($A15,'Return Data'!$B$7:$R$1700,12,0)</f>
        <v>8.8999000000000006</v>
      </c>
      <c r="K15" s="66">
        <f t="shared" si="3"/>
        <v>17</v>
      </c>
      <c r="L15" s="65">
        <f>VLOOKUP($A15,'Return Data'!$B$7:$R$1700,13,0)</f>
        <v>8.3704999999999998</v>
      </c>
      <c r="M15" s="66">
        <f t="shared" si="4"/>
        <v>16</v>
      </c>
      <c r="N15" s="65">
        <f>VLOOKUP($A15,'Return Data'!$B$7:$R$1700,17,0)</f>
        <v>10.007400000000001</v>
      </c>
      <c r="O15" s="66">
        <f t="shared" si="5"/>
        <v>23</v>
      </c>
      <c r="P15" s="65">
        <f>VLOOKUP($A15,'Return Data'!$B$7:$R$1700,14,0)</f>
        <v>6.617</v>
      </c>
      <c r="Q15" s="66">
        <f t="shared" si="6"/>
        <v>22</v>
      </c>
      <c r="R15" s="65">
        <f>VLOOKUP($A15,'Return Data'!$B$7:$R$1700,16,0)</f>
        <v>8.7690000000000001</v>
      </c>
      <c r="S15" s="67">
        <f t="shared" si="7"/>
        <v>18</v>
      </c>
    </row>
    <row r="16" spans="1:19" x14ac:dyDescent="0.3">
      <c r="A16" s="82" t="s">
        <v>1452</v>
      </c>
      <c r="B16" s="64">
        <f>VLOOKUP($A16,'Return Data'!$B$7:$R$1700,3,0)</f>
        <v>44071</v>
      </c>
      <c r="C16" s="65">
        <f>VLOOKUP($A16,'Return Data'!$B$7:$R$1700,4,0)</f>
        <v>78.456299999999999</v>
      </c>
      <c r="D16" s="65">
        <f>VLOOKUP($A16,'Return Data'!$B$7:$R$1700,9,0)</f>
        <v>-23.831499999999998</v>
      </c>
      <c r="E16" s="66">
        <f t="shared" si="0"/>
        <v>20</v>
      </c>
      <c r="F16" s="65">
        <f>VLOOKUP($A16,'Return Data'!$B$7:$R$1700,10,0)</f>
        <v>-2.3456000000000001</v>
      </c>
      <c r="G16" s="66">
        <f t="shared" si="1"/>
        <v>18</v>
      </c>
      <c r="H16" s="65">
        <f>VLOOKUP($A16,'Return Data'!$B$7:$R$1700,11,0)</f>
        <v>10.746499999999999</v>
      </c>
      <c r="I16" s="66">
        <f t="shared" si="2"/>
        <v>6</v>
      </c>
      <c r="J16" s="65">
        <f>VLOOKUP($A16,'Return Data'!$B$7:$R$1700,12,0)</f>
        <v>12.768000000000001</v>
      </c>
      <c r="K16" s="66">
        <f t="shared" si="3"/>
        <v>2</v>
      </c>
      <c r="L16" s="65">
        <f>VLOOKUP($A16,'Return Data'!$B$7:$R$1700,13,0)</f>
        <v>10.8383</v>
      </c>
      <c r="M16" s="66">
        <f t="shared" si="4"/>
        <v>3</v>
      </c>
      <c r="N16" s="65">
        <f>VLOOKUP($A16,'Return Data'!$B$7:$R$1700,17,0)</f>
        <v>11.796900000000001</v>
      </c>
      <c r="O16" s="66">
        <f t="shared" si="5"/>
        <v>14</v>
      </c>
      <c r="P16" s="65">
        <f>VLOOKUP($A16,'Return Data'!$B$7:$R$1700,14,0)</f>
        <v>8.2362000000000002</v>
      </c>
      <c r="Q16" s="66">
        <f t="shared" si="6"/>
        <v>13</v>
      </c>
      <c r="R16" s="65">
        <f>VLOOKUP($A16,'Return Data'!$B$7:$R$1700,16,0)</f>
        <v>9.5617000000000001</v>
      </c>
      <c r="S16" s="67">
        <f t="shared" si="7"/>
        <v>12</v>
      </c>
    </row>
    <row r="17" spans="1:19" x14ac:dyDescent="0.3">
      <c r="A17" s="82" t="s">
        <v>1454</v>
      </c>
      <c r="B17" s="64">
        <f>VLOOKUP($A17,'Return Data'!$B$7:$R$1700,3,0)</f>
        <v>44071</v>
      </c>
      <c r="C17" s="65">
        <f>VLOOKUP($A17,'Return Data'!$B$7:$R$1700,4,0)</f>
        <v>17.4907</v>
      </c>
      <c r="D17" s="65">
        <f>VLOOKUP($A17,'Return Data'!$B$7:$R$1700,9,0)</f>
        <v>-20.3553</v>
      </c>
      <c r="E17" s="66">
        <f t="shared" si="0"/>
        <v>15</v>
      </c>
      <c r="F17" s="65">
        <f>VLOOKUP($A17,'Return Data'!$B$7:$R$1700,10,0)</f>
        <v>-3.1482000000000001</v>
      </c>
      <c r="G17" s="66">
        <f t="shared" si="1"/>
        <v>21</v>
      </c>
      <c r="H17" s="65">
        <f>VLOOKUP($A17,'Return Data'!$B$7:$R$1700,11,0)</f>
        <v>5.9820000000000002</v>
      </c>
      <c r="I17" s="66">
        <f t="shared" si="2"/>
        <v>23</v>
      </c>
      <c r="J17" s="65">
        <f>VLOOKUP($A17,'Return Data'!$B$7:$R$1700,12,0)</f>
        <v>6.7590000000000003</v>
      </c>
      <c r="K17" s="66">
        <f t="shared" si="3"/>
        <v>24</v>
      </c>
      <c r="L17" s="65">
        <f>VLOOKUP($A17,'Return Data'!$B$7:$R$1700,13,0)</f>
        <v>6.3963000000000001</v>
      </c>
      <c r="M17" s="66">
        <f t="shared" si="4"/>
        <v>24</v>
      </c>
      <c r="N17" s="65">
        <f>VLOOKUP($A17,'Return Data'!$B$7:$R$1700,17,0)</f>
        <v>9.7781000000000002</v>
      </c>
      <c r="O17" s="66">
        <f t="shared" si="5"/>
        <v>24</v>
      </c>
      <c r="P17" s="65">
        <f>VLOOKUP($A17,'Return Data'!$B$7:$R$1700,14,0)</f>
        <v>5.6467999999999998</v>
      </c>
      <c r="Q17" s="66">
        <f t="shared" si="6"/>
        <v>23</v>
      </c>
      <c r="R17" s="65">
        <f>VLOOKUP($A17,'Return Data'!$B$7:$R$1700,16,0)</f>
        <v>7.4866000000000001</v>
      </c>
      <c r="S17" s="67">
        <f t="shared" si="7"/>
        <v>24</v>
      </c>
    </row>
    <row r="18" spans="1:19" x14ac:dyDescent="0.3">
      <c r="A18" s="82" t="s">
        <v>1455</v>
      </c>
      <c r="B18" s="64">
        <f>VLOOKUP($A18,'Return Data'!$B$7:$R$1700,3,0)</f>
        <v>44071</v>
      </c>
      <c r="C18" s="65">
        <f>VLOOKUP($A18,'Return Data'!$B$7:$R$1700,4,0)</f>
        <v>28.028600000000001</v>
      </c>
      <c r="D18" s="65">
        <f>VLOOKUP($A18,'Return Data'!$B$7:$R$1700,9,0)</f>
        <v>-25.227799999999998</v>
      </c>
      <c r="E18" s="66">
        <f t="shared" si="0"/>
        <v>23</v>
      </c>
      <c r="F18" s="65">
        <f>VLOOKUP($A18,'Return Data'!$B$7:$R$1700,10,0)</f>
        <v>0.91790000000000005</v>
      </c>
      <c r="G18" s="66">
        <f t="shared" si="1"/>
        <v>2</v>
      </c>
      <c r="H18" s="65">
        <f>VLOOKUP($A18,'Return Data'!$B$7:$R$1700,11,0)</f>
        <v>11.695600000000001</v>
      </c>
      <c r="I18" s="66">
        <f t="shared" si="2"/>
        <v>1</v>
      </c>
      <c r="J18" s="65">
        <f>VLOOKUP($A18,'Return Data'!$B$7:$R$1700,12,0)</f>
        <v>13.209899999999999</v>
      </c>
      <c r="K18" s="66">
        <f t="shared" si="3"/>
        <v>1</v>
      </c>
      <c r="L18" s="65">
        <f>VLOOKUP($A18,'Return Data'!$B$7:$R$1700,13,0)</f>
        <v>11.514900000000001</v>
      </c>
      <c r="M18" s="66">
        <f t="shared" si="4"/>
        <v>1</v>
      </c>
      <c r="N18" s="65">
        <f>VLOOKUP($A18,'Return Data'!$B$7:$R$1700,17,0)</f>
        <v>14.753399999999999</v>
      </c>
      <c r="O18" s="66">
        <f t="shared" si="5"/>
        <v>2</v>
      </c>
      <c r="P18" s="65">
        <f>VLOOKUP($A18,'Return Data'!$B$7:$R$1700,14,0)</f>
        <v>9.6639999999999997</v>
      </c>
      <c r="Q18" s="66">
        <f t="shared" si="6"/>
        <v>4</v>
      </c>
      <c r="R18" s="65">
        <f>VLOOKUP($A18,'Return Data'!$B$7:$R$1700,16,0)</f>
        <v>10.394</v>
      </c>
      <c r="S18" s="67">
        <f t="shared" si="7"/>
        <v>6</v>
      </c>
    </row>
    <row r="19" spans="1:19" x14ac:dyDescent="0.3">
      <c r="A19" s="82" t="s">
        <v>1458</v>
      </c>
      <c r="B19" s="64">
        <f>VLOOKUP($A19,'Return Data'!$B$7:$R$1700,3,0)</f>
        <v>44071</v>
      </c>
      <c r="C19" s="65">
        <f>VLOOKUP($A19,'Return Data'!$B$7:$R$1700,4,0)</f>
        <v>2351.3571999999999</v>
      </c>
      <c r="D19" s="65">
        <f>VLOOKUP($A19,'Return Data'!$B$7:$R$1700,9,0)</f>
        <v>-18.9315</v>
      </c>
      <c r="E19" s="66">
        <f t="shared" si="0"/>
        <v>10</v>
      </c>
      <c r="F19" s="65">
        <f>VLOOKUP($A19,'Return Data'!$B$7:$R$1700,10,0)</f>
        <v>-1.1672</v>
      </c>
      <c r="G19" s="66">
        <f t="shared" si="1"/>
        <v>11</v>
      </c>
      <c r="H19" s="65">
        <f>VLOOKUP($A19,'Return Data'!$B$7:$R$1700,11,0)</f>
        <v>7.2073</v>
      </c>
      <c r="I19" s="66">
        <f t="shared" si="2"/>
        <v>20</v>
      </c>
      <c r="J19" s="65">
        <f>VLOOKUP($A19,'Return Data'!$B$7:$R$1700,12,0)</f>
        <v>7.7526000000000002</v>
      </c>
      <c r="K19" s="66">
        <f t="shared" si="3"/>
        <v>23</v>
      </c>
      <c r="L19" s="65">
        <f>VLOOKUP($A19,'Return Data'!$B$7:$R$1700,13,0)</f>
        <v>6.4206000000000003</v>
      </c>
      <c r="M19" s="66">
        <f t="shared" si="4"/>
        <v>23</v>
      </c>
      <c r="N19" s="65">
        <f>VLOOKUP($A19,'Return Data'!$B$7:$R$1700,17,0)</f>
        <v>11.146699999999999</v>
      </c>
      <c r="O19" s="66">
        <f t="shared" si="5"/>
        <v>19</v>
      </c>
      <c r="P19" s="65">
        <f>VLOOKUP($A19,'Return Data'!$B$7:$R$1700,14,0)</f>
        <v>6.7991000000000001</v>
      </c>
      <c r="Q19" s="66">
        <f t="shared" si="6"/>
        <v>21</v>
      </c>
      <c r="R19" s="65">
        <f>VLOOKUP($A19,'Return Data'!$B$7:$R$1700,16,0)</f>
        <v>8.6538000000000004</v>
      </c>
      <c r="S19" s="67">
        <f t="shared" si="7"/>
        <v>20</v>
      </c>
    </row>
    <row r="20" spans="1:19" x14ac:dyDescent="0.3">
      <c r="A20" s="82" t="s">
        <v>1459</v>
      </c>
      <c r="B20" s="64">
        <f>VLOOKUP($A20,'Return Data'!$B$7:$R$1700,3,0)</f>
        <v>44071</v>
      </c>
      <c r="C20" s="65">
        <f>VLOOKUP($A20,'Return Data'!$B$7:$R$1700,4,0)</f>
        <v>80.537400000000005</v>
      </c>
      <c r="D20" s="65">
        <f>VLOOKUP($A20,'Return Data'!$B$7:$R$1700,9,0)</f>
        <v>-23.7881</v>
      </c>
      <c r="E20" s="66">
        <f t="shared" si="0"/>
        <v>19</v>
      </c>
      <c r="F20" s="65">
        <f>VLOOKUP($A20,'Return Data'!$B$7:$R$1700,10,0)</f>
        <v>-4.0822000000000003</v>
      </c>
      <c r="G20" s="66">
        <f t="shared" si="1"/>
        <v>24</v>
      </c>
      <c r="H20" s="65">
        <f>VLOOKUP($A20,'Return Data'!$B$7:$R$1700,11,0)</f>
        <v>10.400399999999999</v>
      </c>
      <c r="I20" s="66">
        <f t="shared" si="2"/>
        <v>7</v>
      </c>
      <c r="J20" s="65">
        <f>VLOOKUP($A20,'Return Data'!$B$7:$R$1700,12,0)</f>
        <v>11.5852</v>
      </c>
      <c r="K20" s="66">
        <f t="shared" si="3"/>
        <v>7</v>
      </c>
      <c r="L20" s="65">
        <f>VLOOKUP($A20,'Return Data'!$B$7:$R$1700,13,0)</f>
        <v>9.4082000000000008</v>
      </c>
      <c r="M20" s="66">
        <f t="shared" si="4"/>
        <v>11</v>
      </c>
      <c r="N20" s="65">
        <f>VLOOKUP($A20,'Return Data'!$B$7:$R$1700,17,0)</f>
        <v>12.5899</v>
      </c>
      <c r="O20" s="66">
        <f t="shared" si="5"/>
        <v>12</v>
      </c>
      <c r="P20" s="65">
        <f>VLOOKUP($A20,'Return Data'!$B$7:$R$1700,14,0)</f>
        <v>8.4095999999999993</v>
      </c>
      <c r="Q20" s="66">
        <f t="shared" si="6"/>
        <v>11</v>
      </c>
      <c r="R20" s="65">
        <f>VLOOKUP($A20,'Return Data'!$B$7:$R$1700,16,0)</f>
        <v>9.3003</v>
      </c>
      <c r="S20" s="67">
        <f t="shared" si="7"/>
        <v>15</v>
      </c>
    </row>
    <row r="21" spans="1:19" x14ac:dyDescent="0.3">
      <c r="A21" s="82" t="s">
        <v>1461</v>
      </c>
      <c r="B21" s="64">
        <f>VLOOKUP($A21,'Return Data'!$B$7:$R$1700,3,0)</f>
        <v>44071</v>
      </c>
      <c r="C21" s="65">
        <f>VLOOKUP($A21,'Return Data'!$B$7:$R$1700,4,0)</f>
        <v>56.466200000000001</v>
      </c>
      <c r="D21" s="65">
        <f>VLOOKUP($A21,'Return Data'!$B$7:$R$1700,9,0)</f>
        <v>-19.9773</v>
      </c>
      <c r="E21" s="66">
        <f t="shared" si="0"/>
        <v>13</v>
      </c>
      <c r="F21" s="65">
        <f>VLOOKUP($A21,'Return Data'!$B$7:$R$1700,10,0)</f>
        <v>0.50719999999999998</v>
      </c>
      <c r="G21" s="66">
        <f t="shared" si="1"/>
        <v>5</v>
      </c>
      <c r="H21" s="65">
        <f>VLOOKUP($A21,'Return Data'!$B$7:$R$1700,11,0)</f>
        <v>10.089499999999999</v>
      </c>
      <c r="I21" s="66">
        <f t="shared" si="2"/>
        <v>9</v>
      </c>
      <c r="J21" s="65">
        <f>VLOOKUP($A21,'Return Data'!$B$7:$R$1700,12,0)</f>
        <v>10.709</v>
      </c>
      <c r="K21" s="66">
        <f t="shared" si="3"/>
        <v>12</v>
      </c>
      <c r="L21" s="65">
        <f>VLOOKUP($A21,'Return Data'!$B$7:$R$1700,13,0)</f>
        <v>8.9770000000000003</v>
      </c>
      <c r="M21" s="66">
        <f t="shared" si="4"/>
        <v>13</v>
      </c>
      <c r="N21" s="65">
        <f>VLOOKUP($A21,'Return Data'!$B$7:$R$1700,17,0)</f>
        <v>11.4374</v>
      </c>
      <c r="O21" s="66">
        <f t="shared" si="5"/>
        <v>17</v>
      </c>
      <c r="P21" s="65">
        <f>VLOOKUP($A21,'Return Data'!$B$7:$R$1700,14,0)</f>
        <v>7.9893999999999998</v>
      </c>
      <c r="Q21" s="66">
        <f t="shared" si="6"/>
        <v>14</v>
      </c>
      <c r="R21" s="65">
        <f>VLOOKUP($A21,'Return Data'!$B$7:$R$1700,16,0)</f>
        <v>10.3177</v>
      </c>
      <c r="S21" s="67">
        <f t="shared" si="7"/>
        <v>7</v>
      </c>
    </row>
    <row r="22" spans="1:19" x14ac:dyDescent="0.3">
      <c r="A22" s="82" t="s">
        <v>1463</v>
      </c>
      <c r="B22" s="64">
        <f>VLOOKUP($A22,'Return Data'!$B$7:$R$1700,3,0)</f>
        <v>44071</v>
      </c>
      <c r="C22" s="65">
        <f>VLOOKUP($A22,'Return Data'!$B$7:$R$1700,4,0)</f>
        <v>49.525500000000001</v>
      </c>
      <c r="D22" s="65">
        <f>VLOOKUP($A22,'Return Data'!$B$7:$R$1700,9,0)</f>
        <v>-14.4579</v>
      </c>
      <c r="E22" s="66">
        <f t="shared" si="0"/>
        <v>2</v>
      </c>
      <c r="F22" s="65">
        <f>VLOOKUP($A22,'Return Data'!$B$7:$R$1700,10,0)</f>
        <v>0.60980000000000001</v>
      </c>
      <c r="G22" s="66">
        <f t="shared" si="1"/>
        <v>3</v>
      </c>
      <c r="H22" s="65">
        <f>VLOOKUP($A22,'Return Data'!$B$7:$R$1700,11,0)</f>
        <v>9.8849</v>
      </c>
      <c r="I22" s="66">
        <f t="shared" si="2"/>
        <v>11</v>
      </c>
      <c r="J22" s="65">
        <f>VLOOKUP($A22,'Return Data'!$B$7:$R$1700,12,0)</f>
        <v>10.2516</v>
      </c>
      <c r="K22" s="66">
        <f t="shared" si="3"/>
        <v>14</v>
      </c>
      <c r="L22" s="65">
        <f>VLOOKUP($A22,'Return Data'!$B$7:$R$1700,13,0)</f>
        <v>9.2965999999999998</v>
      </c>
      <c r="M22" s="66">
        <f t="shared" si="4"/>
        <v>12</v>
      </c>
      <c r="N22" s="65">
        <f>VLOOKUP($A22,'Return Data'!$B$7:$R$1700,17,0)</f>
        <v>12.850199999999999</v>
      </c>
      <c r="O22" s="66">
        <f t="shared" si="5"/>
        <v>10</v>
      </c>
      <c r="P22" s="65">
        <f>VLOOKUP($A22,'Return Data'!$B$7:$R$1700,14,0)</f>
        <v>8.8295999999999992</v>
      </c>
      <c r="Q22" s="66">
        <f t="shared" si="6"/>
        <v>8</v>
      </c>
      <c r="R22" s="65">
        <f>VLOOKUP($A22,'Return Data'!$B$7:$R$1700,16,0)</f>
        <v>8.6950000000000003</v>
      </c>
      <c r="S22" s="67">
        <f t="shared" si="7"/>
        <v>19</v>
      </c>
    </row>
    <row r="23" spans="1:19" x14ac:dyDescent="0.3">
      <c r="A23" s="82" t="s">
        <v>1466</v>
      </c>
      <c r="B23" s="64">
        <f>VLOOKUP($A23,'Return Data'!$B$7:$R$1700,3,0)</f>
        <v>44071</v>
      </c>
      <c r="C23" s="65">
        <f>VLOOKUP($A23,'Return Data'!$B$7:$R$1700,4,0)</f>
        <v>31.736499999999999</v>
      </c>
      <c r="D23" s="65">
        <f>VLOOKUP($A23,'Return Data'!$B$7:$R$1700,9,0)</f>
        <v>-20.8096</v>
      </c>
      <c r="E23" s="66">
        <f t="shared" si="0"/>
        <v>16</v>
      </c>
      <c r="F23" s="65">
        <f>VLOOKUP($A23,'Return Data'!$B$7:$R$1700,10,0)</f>
        <v>-0.48820000000000002</v>
      </c>
      <c r="G23" s="66">
        <f t="shared" si="1"/>
        <v>9</v>
      </c>
      <c r="H23" s="65">
        <f>VLOOKUP($A23,'Return Data'!$B$7:$R$1700,11,0)</f>
        <v>9.5681999999999992</v>
      </c>
      <c r="I23" s="66">
        <f t="shared" si="2"/>
        <v>13</v>
      </c>
      <c r="J23" s="65">
        <f>VLOOKUP($A23,'Return Data'!$B$7:$R$1700,12,0)</f>
        <v>11.094200000000001</v>
      </c>
      <c r="K23" s="66">
        <f t="shared" si="3"/>
        <v>8</v>
      </c>
      <c r="L23" s="65">
        <f>VLOOKUP($A23,'Return Data'!$B$7:$R$1700,13,0)</f>
        <v>9.8684999999999992</v>
      </c>
      <c r="M23" s="66">
        <f t="shared" si="4"/>
        <v>7</v>
      </c>
      <c r="N23" s="65">
        <f>VLOOKUP($A23,'Return Data'!$B$7:$R$1700,17,0)</f>
        <v>13.7662</v>
      </c>
      <c r="O23" s="66">
        <f t="shared" si="5"/>
        <v>5</v>
      </c>
      <c r="P23" s="65">
        <f>VLOOKUP($A23,'Return Data'!$B$7:$R$1700,14,0)</f>
        <v>9.5277999999999992</v>
      </c>
      <c r="Q23" s="66">
        <f t="shared" si="6"/>
        <v>5</v>
      </c>
      <c r="R23" s="65">
        <f>VLOOKUP($A23,'Return Data'!$B$7:$R$1700,16,0)</f>
        <v>11.2989</v>
      </c>
      <c r="S23" s="67">
        <f t="shared" si="7"/>
        <v>1</v>
      </c>
    </row>
    <row r="24" spans="1:19" x14ac:dyDescent="0.3">
      <c r="A24" s="82" t="s">
        <v>1468</v>
      </c>
      <c r="B24" s="64">
        <f>VLOOKUP($A24,'Return Data'!$B$7:$R$1700,3,0)</f>
        <v>44071</v>
      </c>
      <c r="C24" s="65">
        <f>VLOOKUP($A24,'Return Data'!$B$7:$R$1700,4,0)</f>
        <v>23.802399999999999</v>
      </c>
      <c r="D24" s="65">
        <f>VLOOKUP($A24,'Return Data'!$B$7:$R$1700,9,0)</f>
        <v>-14.5008</v>
      </c>
      <c r="E24" s="66">
        <f t="shared" si="0"/>
        <v>3</v>
      </c>
      <c r="F24" s="65">
        <f>VLOOKUP($A24,'Return Data'!$B$7:$R$1700,10,0)</f>
        <v>-0.25819999999999999</v>
      </c>
      <c r="G24" s="66">
        <f t="shared" si="1"/>
        <v>7</v>
      </c>
      <c r="H24" s="65">
        <f>VLOOKUP($A24,'Return Data'!$B$7:$R$1700,11,0)</f>
        <v>6.9659000000000004</v>
      </c>
      <c r="I24" s="66">
        <f t="shared" si="2"/>
        <v>21</v>
      </c>
      <c r="J24" s="65">
        <f>VLOOKUP($A24,'Return Data'!$B$7:$R$1700,12,0)</f>
        <v>8.5831</v>
      </c>
      <c r="K24" s="66">
        <f t="shared" si="3"/>
        <v>20</v>
      </c>
      <c r="L24" s="65">
        <f>VLOOKUP($A24,'Return Data'!$B$7:$R$1700,13,0)</f>
        <v>7.3559999999999999</v>
      </c>
      <c r="M24" s="66">
        <f t="shared" si="4"/>
        <v>20</v>
      </c>
      <c r="N24" s="65">
        <f>VLOOKUP($A24,'Return Data'!$B$7:$R$1700,17,0)</f>
        <v>10.805199999999999</v>
      </c>
      <c r="O24" s="66">
        <f t="shared" si="5"/>
        <v>22</v>
      </c>
      <c r="P24" s="65">
        <f>VLOOKUP($A24,'Return Data'!$B$7:$R$1700,14,0)</f>
        <v>7.6127000000000002</v>
      </c>
      <c r="Q24" s="66">
        <f t="shared" si="6"/>
        <v>17</v>
      </c>
      <c r="R24" s="65">
        <f>VLOOKUP($A24,'Return Data'!$B$7:$R$1700,16,0)</f>
        <v>8.5671999999999997</v>
      </c>
      <c r="S24" s="67">
        <f t="shared" si="7"/>
        <v>21</v>
      </c>
    </row>
    <row r="25" spans="1:19" x14ac:dyDescent="0.3">
      <c r="A25" s="82" t="s">
        <v>1469</v>
      </c>
      <c r="B25" s="64">
        <f>VLOOKUP($A25,'Return Data'!$B$7:$R$1700,3,0)</f>
        <v>44071</v>
      </c>
      <c r="C25" s="65">
        <f>VLOOKUP($A25,'Return Data'!$B$7:$R$1700,4,0)</f>
        <v>50.118299999999998</v>
      </c>
      <c r="D25" s="65">
        <f>VLOOKUP($A25,'Return Data'!$B$7:$R$1700,9,0)</f>
        <v>-22.540700000000001</v>
      </c>
      <c r="E25" s="66">
        <f t="shared" si="0"/>
        <v>18</v>
      </c>
      <c r="F25" s="65">
        <f>VLOOKUP($A25,'Return Data'!$B$7:$R$1700,10,0)</f>
        <v>-3.2067999999999999</v>
      </c>
      <c r="G25" s="66">
        <f t="shared" si="1"/>
        <v>22</v>
      </c>
      <c r="H25" s="65">
        <f>VLOOKUP($A25,'Return Data'!$B$7:$R$1700,11,0)</f>
        <v>9.1693999999999996</v>
      </c>
      <c r="I25" s="66">
        <f t="shared" si="2"/>
        <v>14</v>
      </c>
      <c r="J25" s="65">
        <f>VLOOKUP($A25,'Return Data'!$B$7:$R$1700,12,0)</f>
        <v>10.9397</v>
      </c>
      <c r="K25" s="66">
        <f t="shared" si="3"/>
        <v>11</v>
      </c>
      <c r="L25" s="65">
        <f>VLOOKUP($A25,'Return Data'!$B$7:$R$1700,13,0)</f>
        <v>9.4337999999999997</v>
      </c>
      <c r="M25" s="66">
        <f t="shared" si="4"/>
        <v>10</v>
      </c>
      <c r="N25" s="65">
        <f>VLOOKUP($A25,'Return Data'!$B$7:$R$1700,17,0)</f>
        <v>12.909599999999999</v>
      </c>
      <c r="O25" s="66">
        <f t="shared" si="5"/>
        <v>8</v>
      </c>
      <c r="P25" s="65">
        <f>VLOOKUP($A25,'Return Data'!$B$7:$R$1700,14,0)</f>
        <v>8.4756999999999998</v>
      </c>
      <c r="Q25" s="66">
        <f t="shared" si="6"/>
        <v>9</v>
      </c>
      <c r="R25" s="65">
        <f>VLOOKUP($A25,'Return Data'!$B$7:$R$1700,16,0)</f>
        <v>10.629899999999999</v>
      </c>
      <c r="S25" s="67">
        <f t="shared" si="7"/>
        <v>4</v>
      </c>
    </row>
    <row r="26" spans="1:19" x14ac:dyDescent="0.3">
      <c r="A26" s="82" t="s">
        <v>1471</v>
      </c>
      <c r="B26" s="64">
        <f>VLOOKUP($A26,'Return Data'!$B$7:$R$1700,3,0)</f>
        <v>44071</v>
      </c>
      <c r="C26" s="65">
        <f>VLOOKUP($A26,'Return Data'!$B$7:$R$1700,4,0)</f>
        <v>64.444299999999998</v>
      </c>
      <c r="D26" s="65">
        <f>VLOOKUP($A26,'Return Data'!$B$7:$R$1700,9,0)</f>
        <v>-24.162400000000002</v>
      </c>
      <c r="E26" s="66">
        <f t="shared" si="0"/>
        <v>21</v>
      </c>
      <c r="F26" s="65">
        <f>VLOOKUP($A26,'Return Data'!$B$7:$R$1700,10,0)</f>
        <v>-2.2288999999999999</v>
      </c>
      <c r="G26" s="66">
        <f t="shared" si="1"/>
        <v>16</v>
      </c>
      <c r="H26" s="65">
        <f>VLOOKUP($A26,'Return Data'!$B$7:$R$1700,11,0)</f>
        <v>6.91</v>
      </c>
      <c r="I26" s="66">
        <f t="shared" si="2"/>
        <v>22</v>
      </c>
      <c r="J26" s="65">
        <f>VLOOKUP($A26,'Return Data'!$B$7:$R$1700,12,0)</f>
        <v>8.048</v>
      </c>
      <c r="K26" s="66">
        <f t="shared" si="3"/>
        <v>21</v>
      </c>
      <c r="L26" s="65">
        <f>VLOOKUP($A26,'Return Data'!$B$7:$R$1700,13,0)</f>
        <v>7.2830000000000004</v>
      </c>
      <c r="M26" s="66">
        <f t="shared" si="4"/>
        <v>22</v>
      </c>
      <c r="N26" s="65">
        <f>VLOOKUP($A26,'Return Data'!$B$7:$R$1700,17,0)</f>
        <v>11.708500000000001</v>
      </c>
      <c r="O26" s="66">
        <f t="shared" si="5"/>
        <v>15</v>
      </c>
      <c r="P26" s="65">
        <f>VLOOKUP($A26,'Return Data'!$B$7:$R$1700,14,0)</f>
        <v>6.9560000000000004</v>
      </c>
      <c r="Q26" s="66">
        <f t="shared" si="6"/>
        <v>20</v>
      </c>
      <c r="R26" s="65">
        <f>VLOOKUP($A26,'Return Data'!$B$7:$R$1700,16,0)</f>
        <v>9.3386999999999993</v>
      </c>
      <c r="S26" s="67">
        <f t="shared" si="7"/>
        <v>14</v>
      </c>
    </row>
    <row r="27" spans="1:19" x14ac:dyDescent="0.3">
      <c r="A27" s="82" t="s">
        <v>1473</v>
      </c>
      <c r="B27" s="64">
        <f>VLOOKUP($A27,'Return Data'!$B$7:$R$1700,3,0)</f>
        <v>44071</v>
      </c>
      <c r="C27" s="65">
        <f>VLOOKUP($A27,'Return Data'!$B$7:$R$1700,4,0)</f>
        <v>48.741799999999998</v>
      </c>
      <c r="D27" s="65">
        <f>VLOOKUP($A27,'Return Data'!$B$7:$R$1700,9,0)</f>
        <v>-26.5304</v>
      </c>
      <c r="E27" s="66">
        <f t="shared" si="0"/>
        <v>24</v>
      </c>
      <c r="F27" s="65">
        <f>VLOOKUP($A27,'Return Data'!$B$7:$R$1700,10,0)</f>
        <v>-3.8904999999999998</v>
      </c>
      <c r="G27" s="66">
        <f t="shared" si="1"/>
        <v>23</v>
      </c>
      <c r="H27" s="65">
        <f>VLOOKUP($A27,'Return Data'!$B$7:$R$1700,11,0)</f>
        <v>8.0731999999999999</v>
      </c>
      <c r="I27" s="66">
        <f t="shared" si="2"/>
        <v>18</v>
      </c>
      <c r="J27" s="65">
        <f>VLOOKUP($A27,'Return Data'!$B$7:$R$1700,12,0)</f>
        <v>8.8632000000000009</v>
      </c>
      <c r="K27" s="66">
        <f t="shared" si="3"/>
        <v>18</v>
      </c>
      <c r="L27" s="65">
        <f>VLOOKUP($A27,'Return Data'!$B$7:$R$1700,13,0)</f>
        <v>7.8155999999999999</v>
      </c>
      <c r="M27" s="66">
        <f t="shared" si="4"/>
        <v>18</v>
      </c>
      <c r="N27" s="65">
        <f>VLOOKUP($A27,'Return Data'!$B$7:$R$1700,17,0)</f>
        <v>11.495200000000001</v>
      </c>
      <c r="O27" s="66">
        <f t="shared" si="5"/>
        <v>16</v>
      </c>
      <c r="P27" s="65">
        <f>VLOOKUP($A27,'Return Data'!$B$7:$R$1700,14,0)</f>
        <v>7.7962999999999996</v>
      </c>
      <c r="Q27" s="66">
        <f t="shared" si="6"/>
        <v>15</v>
      </c>
      <c r="R27" s="65">
        <f>VLOOKUP($A27,'Return Data'!$B$7:$R$1700,16,0)</f>
        <v>9.7887000000000004</v>
      </c>
      <c r="S27" s="67">
        <f t="shared" si="7"/>
        <v>10</v>
      </c>
    </row>
    <row r="28" spans="1:19" x14ac:dyDescent="0.3">
      <c r="A28" s="82" t="s">
        <v>885</v>
      </c>
      <c r="B28" s="64">
        <f>VLOOKUP($A28,'Return Data'!$B$7:$R$1700,3,0)</f>
        <v>44071</v>
      </c>
      <c r="C28" s="65">
        <f>VLOOKUP($A28,'Return Data'!$B$7:$R$1700,4,0)</f>
        <v>17.209</v>
      </c>
      <c r="D28" s="65">
        <f>VLOOKUP($A28,'Return Data'!$B$7:$R$1700,9,0)</f>
        <v>-19.830200000000001</v>
      </c>
      <c r="E28" s="66">
        <f t="shared" si="0"/>
        <v>11</v>
      </c>
      <c r="F28" s="65">
        <f>VLOOKUP($A28,'Return Data'!$B$7:$R$1700,10,0)</f>
        <v>-2.5175999999999998</v>
      </c>
      <c r="G28" s="66">
        <f t="shared" si="1"/>
        <v>19</v>
      </c>
      <c r="H28" s="65">
        <f>VLOOKUP($A28,'Return Data'!$B$7:$R$1700,11,0)</f>
        <v>9.8429000000000002</v>
      </c>
      <c r="I28" s="66">
        <f t="shared" si="2"/>
        <v>12</v>
      </c>
      <c r="J28" s="65">
        <f>VLOOKUP($A28,'Return Data'!$B$7:$R$1700,12,0)</f>
        <v>10.991400000000001</v>
      </c>
      <c r="K28" s="66">
        <f t="shared" si="3"/>
        <v>9</v>
      </c>
      <c r="L28" s="65">
        <f>VLOOKUP($A28,'Return Data'!$B$7:$R$1700,13,0)</f>
        <v>9.4913000000000007</v>
      </c>
      <c r="M28" s="66">
        <f t="shared" si="4"/>
        <v>9</v>
      </c>
      <c r="N28" s="65">
        <f>VLOOKUP($A28,'Return Data'!$B$7:$R$1700,17,0)</f>
        <v>12.711600000000001</v>
      </c>
      <c r="O28" s="66">
        <f t="shared" si="5"/>
        <v>11</v>
      </c>
      <c r="P28" s="65">
        <f>VLOOKUP($A28,'Return Data'!$B$7:$R$1700,14,0)</f>
        <v>7.6314000000000002</v>
      </c>
      <c r="Q28" s="66">
        <f t="shared" si="6"/>
        <v>16</v>
      </c>
      <c r="R28" s="65">
        <f>VLOOKUP($A28,'Return Data'!$B$7:$R$1700,16,0)</f>
        <v>9.5930999999999997</v>
      </c>
      <c r="S28" s="67">
        <f t="shared" si="7"/>
        <v>11</v>
      </c>
    </row>
    <row r="29" spans="1:19" x14ac:dyDescent="0.3">
      <c r="A29" s="82" t="s">
        <v>888</v>
      </c>
      <c r="B29" s="64">
        <f>VLOOKUP($A29,'Return Data'!$B$7:$R$1700,3,0)</f>
        <v>44071</v>
      </c>
      <c r="C29" s="65">
        <f>VLOOKUP($A29,'Return Data'!$B$7:$R$1700,4,0)</f>
        <v>18.6234</v>
      </c>
      <c r="D29" s="65">
        <f>VLOOKUP($A29,'Return Data'!$B$7:$R$1700,9,0)</f>
        <v>-17.016500000000001</v>
      </c>
      <c r="E29" s="66">
        <f t="shared" si="0"/>
        <v>6</v>
      </c>
      <c r="F29" s="65">
        <f>VLOOKUP($A29,'Return Data'!$B$7:$R$1700,10,0)</f>
        <v>-0.37669999999999998</v>
      </c>
      <c r="G29" s="66">
        <f t="shared" si="1"/>
        <v>8</v>
      </c>
      <c r="H29" s="65">
        <f>VLOOKUP($A29,'Return Data'!$B$7:$R$1700,11,0)</f>
        <v>11.679600000000001</v>
      </c>
      <c r="I29" s="66">
        <f t="shared" si="2"/>
        <v>2</v>
      </c>
      <c r="J29" s="65">
        <f>VLOOKUP($A29,'Return Data'!$B$7:$R$1700,12,0)</f>
        <v>12.427899999999999</v>
      </c>
      <c r="K29" s="66">
        <f t="shared" si="3"/>
        <v>3</v>
      </c>
      <c r="L29" s="65">
        <f>VLOOKUP($A29,'Return Data'!$B$7:$R$1700,13,0)</f>
        <v>10.972200000000001</v>
      </c>
      <c r="M29" s="66">
        <f t="shared" si="4"/>
        <v>2</v>
      </c>
      <c r="N29" s="65">
        <f>VLOOKUP($A29,'Return Data'!$B$7:$R$1700,17,0)</f>
        <v>14.742100000000001</v>
      </c>
      <c r="O29" s="66">
        <f t="shared" si="5"/>
        <v>3</v>
      </c>
      <c r="P29" s="65">
        <f>VLOOKUP($A29,'Return Data'!$B$7:$R$1700,14,0)</f>
        <v>10.123799999999999</v>
      </c>
      <c r="Q29" s="66">
        <f t="shared" si="6"/>
        <v>3</v>
      </c>
      <c r="R29" s="65">
        <f>VLOOKUP($A29,'Return Data'!$B$7:$R$1700,16,0)</f>
        <v>10.9887</v>
      </c>
      <c r="S29" s="67">
        <f t="shared" si="7"/>
        <v>2</v>
      </c>
    </row>
    <row r="30" spans="1:19" x14ac:dyDescent="0.3">
      <c r="A30" s="82" t="s">
        <v>889</v>
      </c>
      <c r="B30" s="64">
        <f>VLOOKUP($A30,'Return Data'!$B$7:$R$1700,3,0)</f>
        <v>44071</v>
      </c>
      <c r="C30" s="65">
        <f>VLOOKUP($A30,'Return Data'!$B$7:$R$1700,4,0)</f>
        <v>34.701700000000002</v>
      </c>
      <c r="D30" s="65">
        <f>VLOOKUP($A30,'Return Data'!$B$7:$R$1700,9,0)</f>
        <v>-25.113700000000001</v>
      </c>
      <c r="E30" s="66">
        <f t="shared" si="0"/>
        <v>22</v>
      </c>
      <c r="F30" s="65">
        <f>VLOOKUP($A30,'Return Data'!$B$7:$R$1700,10,0)</f>
        <v>-1.2831999999999999</v>
      </c>
      <c r="G30" s="66">
        <f t="shared" si="1"/>
        <v>12</v>
      </c>
      <c r="H30" s="65">
        <f>VLOOKUP($A30,'Return Data'!$B$7:$R$1700,11,0)</f>
        <v>10.0519</v>
      </c>
      <c r="I30" s="66">
        <f t="shared" si="2"/>
        <v>10</v>
      </c>
      <c r="J30" s="65">
        <f>VLOOKUP($A30,'Return Data'!$B$7:$R$1700,12,0)</f>
        <v>11.9381</v>
      </c>
      <c r="K30" s="66">
        <f t="shared" si="3"/>
        <v>4</v>
      </c>
      <c r="L30" s="65">
        <f>VLOOKUP($A30,'Return Data'!$B$7:$R$1700,13,0)</f>
        <v>10.423400000000001</v>
      </c>
      <c r="M30" s="66">
        <f t="shared" si="4"/>
        <v>5</v>
      </c>
      <c r="N30" s="65">
        <f>VLOOKUP($A30,'Return Data'!$B$7:$R$1700,17,0)</f>
        <v>15.7113</v>
      </c>
      <c r="O30" s="66">
        <f t="shared" si="5"/>
        <v>1</v>
      </c>
      <c r="P30" s="65">
        <f>VLOOKUP($A30,'Return Data'!$B$7:$R$1700,14,0)</f>
        <v>11.625400000000001</v>
      </c>
      <c r="Q30" s="66">
        <f t="shared" si="6"/>
        <v>1</v>
      </c>
      <c r="R30" s="65">
        <f>VLOOKUP($A30,'Return Data'!$B$7:$R$1700,16,0)</f>
        <v>10.8851</v>
      </c>
      <c r="S30" s="67">
        <f t="shared" si="7"/>
        <v>3</v>
      </c>
    </row>
    <row r="31" spans="1:19" x14ac:dyDescent="0.3">
      <c r="A31" s="82" t="s">
        <v>892</v>
      </c>
      <c r="B31" s="64">
        <f>VLOOKUP($A31,'Return Data'!$B$7:$R$1700,3,0)</f>
        <v>44071</v>
      </c>
      <c r="C31" s="65">
        <f>VLOOKUP($A31,'Return Data'!$B$7:$R$1700,4,0)</f>
        <v>49.038899999999998</v>
      </c>
      <c r="D31" s="65">
        <f>VLOOKUP($A31,'Return Data'!$B$7:$R$1700,9,0)</f>
        <v>-19.882000000000001</v>
      </c>
      <c r="E31" s="66">
        <f t="shared" si="0"/>
        <v>12</v>
      </c>
      <c r="F31" s="65">
        <f>VLOOKUP($A31,'Return Data'!$B$7:$R$1700,10,0)</f>
        <v>-1.5842000000000001</v>
      </c>
      <c r="G31" s="66">
        <f t="shared" si="1"/>
        <v>14</v>
      </c>
      <c r="H31" s="65">
        <f>VLOOKUP($A31,'Return Data'!$B$7:$R$1700,11,0)</f>
        <v>8.7462999999999997</v>
      </c>
      <c r="I31" s="66">
        <f t="shared" si="2"/>
        <v>15</v>
      </c>
      <c r="J31" s="65">
        <f>VLOOKUP($A31,'Return Data'!$B$7:$R$1700,12,0)</f>
        <v>9.9452999999999996</v>
      </c>
      <c r="K31" s="66">
        <f t="shared" si="3"/>
        <v>15</v>
      </c>
      <c r="L31" s="65">
        <f>VLOOKUP($A31,'Return Data'!$B$7:$R$1700,13,0)</f>
        <v>8.9496000000000002</v>
      </c>
      <c r="M31" s="66">
        <f t="shared" si="4"/>
        <v>14</v>
      </c>
      <c r="N31" s="65">
        <f>VLOOKUP($A31,'Return Data'!$B$7:$R$1700,17,0)</f>
        <v>13.131600000000001</v>
      </c>
      <c r="O31" s="66">
        <f t="shared" si="5"/>
        <v>6</v>
      </c>
      <c r="P31" s="65">
        <f>VLOOKUP($A31,'Return Data'!$B$7:$R$1700,14,0)</f>
        <v>10.3598</v>
      </c>
      <c r="Q31" s="66">
        <f t="shared" si="6"/>
        <v>2</v>
      </c>
      <c r="R31" s="65">
        <f>VLOOKUP($A31,'Return Data'!$B$7:$R$1700,16,0)</f>
        <v>10.555400000000001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-19.887583333333335</v>
      </c>
      <c r="E33" s="88"/>
      <c r="F33" s="89">
        <f>AVERAGE(F8:F31)</f>
        <v>-1.3287124999999997</v>
      </c>
      <c r="G33" s="88"/>
      <c r="H33" s="89">
        <f>AVERAGE(H8:H31)</f>
        <v>9.2405583333333308</v>
      </c>
      <c r="I33" s="88"/>
      <c r="J33" s="89">
        <f>AVERAGE(J8:J31)</f>
        <v>10.236191666666667</v>
      </c>
      <c r="K33" s="88"/>
      <c r="L33" s="89">
        <f>AVERAGE(L8:L31)</f>
        <v>8.9478791666666648</v>
      </c>
      <c r="M33" s="88"/>
      <c r="N33" s="89">
        <f>AVERAGE(N8:N31)</f>
        <v>12.358725000000002</v>
      </c>
      <c r="O33" s="88"/>
      <c r="P33" s="89">
        <f>AVERAGE(P8:P31)</f>
        <v>8.243408333333333</v>
      </c>
      <c r="Q33" s="88"/>
      <c r="R33" s="89">
        <f>AVERAGE(R8:R31)</f>
        <v>9.5549999999999997</v>
      </c>
      <c r="S33" s="90"/>
    </row>
    <row r="34" spans="1:19" x14ac:dyDescent="0.3">
      <c r="A34" s="87" t="s">
        <v>28</v>
      </c>
      <c r="B34" s="88"/>
      <c r="C34" s="88"/>
      <c r="D34" s="89">
        <f>MIN(D8:D31)</f>
        <v>-26.5304</v>
      </c>
      <c r="E34" s="88"/>
      <c r="F34" s="89">
        <f>MIN(F8:F31)</f>
        <v>-4.0822000000000003</v>
      </c>
      <c r="G34" s="88"/>
      <c r="H34" s="89">
        <f>MIN(H8:H31)</f>
        <v>5.8183999999999996</v>
      </c>
      <c r="I34" s="88"/>
      <c r="J34" s="89">
        <f>MIN(J8:J31)</f>
        <v>6.7590000000000003</v>
      </c>
      <c r="K34" s="88"/>
      <c r="L34" s="89">
        <f>MIN(L8:L31)</f>
        <v>6.3963000000000001</v>
      </c>
      <c r="M34" s="88"/>
      <c r="N34" s="89">
        <f>MIN(N8:N31)</f>
        <v>9.7781000000000002</v>
      </c>
      <c r="O34" s="88"/>
      <c r="P34" s="89">
        <f>MIN(P8:P31)</f>
        <v>5.5575000000000001</v>
      </c>
      <c r="Q34" s="88"/>
      <c r="R34" s="89">
        <f>MIN(R8:R31)</f>
        <v>7.4866000000000001</v>
      </c>
      <c r="S34" s="90"/>
    </row>
    <row r="35" spans="1:19" ht="15" thickBot="1" x14ac:dyDescent="0.35">
      <c r="A35" s="91" t="s">
        <v>29</v>
      </c>
      <c r="B35" s="92"/>
      <c r="C35" s="92"/>
      <c r="D35" s="93">
        <f>MAX(D8:D31)</f>
        <v>-13.633699999999999</v>
      </c>
      <c r="E35" s="92"/>
      <c r="F35" s="93">
        <f>MAX(F8:F31)</f>
        <v>1.0315000000000001</v>
      </c>
      <c r="G35" s="92"/>
      <c r="H35" s="93">
        <f>MAX(H8:H31)</f>
        <v>11.695600000000001</v>
      </c>
      <c r="I35" s="92"/>
      <c r="J35" s="93">
        <f>MAX(J8:J31)</f>
        <v>13.209899999999999</v>
      </c>
      <c r="K35" s="92"/>
      <c r="L35" s="93">
        <f>MAX(L8:L31)</f>
        <v>11.514900000000001</v>
      </c>
      <c r="M35" s="92"/>
      <c r="N35" s="93">
        <f>MAX(N8:N31)</f>
        <v>15.7113</v>
      </c>
      <c r="O35" s="92"/>
      <c r="P35" s="93">
        <f>MAX(P8:P31)</f>
        <v>11.625400000000001</v>
      </c>
      <c r="Q35" s="92"/>
      <c r="R35" s="93">
        <f>MAX(R8:R31)</f>
        <v>11.2989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44071</v>
      </c>
      <c r="C8" s="65">
        <f>VLOOKUP($A8,'Return Data'!$B$7:$R$1700,4,0)</f>
        <v>61.3005</v>
      </c>
      <c r="D8" s="65">
        <f>VLOOKUP($A8,'Return Data'!$B$7:$R$1700,9,0)</f>
        <v>-19.2225</v>
      </c>
      <c r="E8" s="66">
        <f>RANK(D8,D$8:D$34,0)</f>
        <v>9</v>
      </c>
      <c r="F8" s="65">
        <f>VLOOKUP($A8,'Return Data'!$B$7:$R$1700,10,0)</f>
        <v>-2.0686</v>
      </c>
      <c r="G8" s="66">
        <f>RANK(F8,F$8:F$34,0)</f>
        <v>16</v>
      </c>
      <c r="H8" s="65">
        <f>VLOOKUP($A8,'Return Data'!$B$7:$R$1700,11,0)</f>
        <v>10.229799999999999</v>
      </c>
      <c r="I8" s="66">
        <f>RANK(H8,H$8:H$34,0)</f>
        <v>6</v>
      </c>
      <c r="J8" s="65">
        <f>VLOOKUP($A8,'Return Data'!$B$7:$R$1700,12,0)</f>
        <v>10.3323</v>
      </c>
      <c r="K8" s="66">
        <f>RANK(J8,J$8:J$34,0)</f>
        <v>10</v>
      </c>
      <c r="L8" s="65">
        <f>VLOOKUP($A8,'Return Data'!$B$7:$R$1700,13,0)</f>
        <v>9.1132000000000009</v>
      </c>
      <c r="M8" s="66">
        <f>RANK(L8,L$8:L$34,0)</f>
        <v>8</v>
      </c>
      <c r="N8" s="65">
        <f>VLOOKUP($A8,'Return Data'!$B$7:$R$1700,17,0)</f>
        <v>12.224500000000001</v>
      </c>
      <c r="O8" s="66">
        <f>RANK(N8,N$8:N$34,0)</f>
        <v>11</v>
      </c>
      <c r="P8" s="65">
        <f>VLOOKUP($A8,'Return Data'!$B$7:$R$1700,14,0)</f>
        <v>7.8129</v>
      </c>
      <c r="Q8" s="66">
        <f>RANK(P8,P$8:P$34,0)</f>
        <v>10</v>
      </c>
      <c r="R8" s="65">
        <f>VLOOKUP($A8,'Return Data'!$B$7:$R$1700,16,0)</f>
        <v>9.0648999999999997</v>
      </c>
      <c r="S8" s="67">
        <f>RANK(R8,R$8:R$34,0)</f>
        <v>8</v>
      </c>
    </row>
    <row r="9" spans="1:19" x14ac:dyDescent="0.3">
      <c r="A9" s="82" t="s">
        <v>1438</v>
      </c>
      <c r="B9" s="64">
        <f>VLOOKUP($A9,'Return Data'!$B$7:$R$1700,3,0)</f>
        <v>44071</v>
      </c>
      <c r="C9" s="65">
        <f>VLOOKUP($A9,'Return Data'!$B$7:$R$1700,4,0)</f>
        <v>19.024999999999999</v>
      </c>
      <c r="D9" s="65">
        <f>VLOOKUP($A9,'Return Data'!$B$7:$R$1700,9,0)</f>
        <v>-15.8438</v>
      </c>
      <c r="E9" s="66">
        <f t="shared" ref="E9:E34" si="0">RANK(D9,D$8:D$34,0)</f>
        <v>4</v>
      </c>
      <c r="F9" s="65">
        <f>VLOOKUP($A9,'Return Data'!$B$7:$R$1700,10,0)</f>
        <v>-1.1913</v>
      </c>
      <c r="G9" s="66">
        <f t="shared" ref="G9:G34" si="1">RANK(F9,F$8:F$34,0)</f>
        <v>8</v>
      </c>
      <c r="H9" s="65">
        <f>VLOOKUP($A9,'Return Data'!$B$7:$R$1700,11,0)</f>
        <v>10.9514</v>
      </c>
      <c r="I9" s="66">
        <f t="shared" ref="I9:I34" si="2">RANK(H9,H$8:H$34,0)</f>
        <v>3</v>
      </c>
      <c r="J9" s="65">
        <f>VLOOKUP($A9,'Return Data'!$B$7:$R$1700,12,0)</f>
        <v>11.172800000000001</v>
      </c>
      <c r="K9" s="66">
        <f t="shared" ref="K9:K34" si="3">RANK(J9,J$8:J$34,0)</f>
        <v>5</v>
      </c>
      <c r="L9" s="65">
        <f>VLOOKUP($A9,'Return Data'!$B$7:$R$1700,13,0)</f>
        <v>9.5434000000000001</v>
      </c>
      <c r="M9" s="66">
        <f t="shared" ref="M9:M34" si="4">RANK(L9,L$8:L$34,0)</f>
        <v>6</v>
      </c>
      <c r="N9" s="65">
        <f>VLOOKUP($A9,'Return Data'!$B$7:$R$1700,17,0)</f>
        <v>12.549899999999999</v>
      </c>
      <c r="O9" s="66">
        <f t="shared" ref="O9:O34" si="5">RANK(N9,N$8:N$34,0)</f>
        <v>7</v>
      </c>
      <c r="P9" s="65">
        <f>VLOOKUP($A9,'Return Data'!$B$7:$R$1700,14,0)</f>
        <v>7.7778999999999998</v>
      </c>
      <c r="Q9" s="66">
        <f t="shared" ref="Q9:Q34" si="6">RANK(P9,P$8:P$34,0)</f>
        <v>11</v>
      </c>
      <c r="R9" s="65">
        <f>VLOOKUP($A9,'Return Data'!$B$7:$R$1700,16,0)</f>
        <v>7.7629000000000001</v>
      </c>
      <c r="S9" s="67">
        <f t="shared" ref="S9:S34" si="7">RANK(R9,R$8:R$34,0)</f>
        <v>20</v>
      </c>
    </row>
    <row r="10" spans="1:19" x14ac:dyDescent="0.3">
      <c r="A10" s="82" t="s">
        <v>1439</v>
      </c>
      <c r="B10" s="64">
        <f>VLOOKUP($A10,'Return Data'!$B$7:$R$1700,3,0)</f>
        <v>44071</v>
      </c>
      <c r="C10" s="65">
        <f>VLOOKUP($A10,'Return Data'!$B$7:$R$1700,4,0)</f>
        <v>32.383699999999997</v>
      </c>
      <c r="D10" s="65">
        <f>VLOOKUP($A10,'Return Data'!$B$7:$R$1700,9,0)</f>
        <v>-17.853400000000001</v>
      </c>
      <c r="E10" s="66">
        <f t="shared" si="0"/>
        <v>7</v>
      </c>
      <c r="F10" s="65">
        <f>VLOOKUP($A10,'Return Data'!$B$7:$R$1700,10,0)</f>
        <v>-0.52729999999999999</v>
      </c>
      <c r="G10" s="66">
        <f t="shared" si="1"/>
        <v>5</v>
      </c>
      <c r="H10" s="65">
        <f>VLOOKUP($A10,'Return Data'!$B$7:$R$1700,11,0)</f>
        <v>7.7823000000000002</v>
      </c>
      <c r="I10" s="66">
        <f t="shared" si="2"/>
        <v>19</v>
      </c>
      <c r="J10" s="65">
        <f>VLOOKUP($A10,'Return Data'!$B$7:$R$1700,12,0)</f>
        <v>7.9989999999999997</v>
      </c>
      <c r="K10" s="66">
        <f t="shared" si="3"/>
        <v>21</v>
      </c>
      <c r="L10" s="65">
        <f>VLOOKUP($A10,'Return Data'!$B$7:$R$1700,13,0)</f>
        <v>7.0522999999999998</v>
      </c>
      <c r="M10" s="66">
        <f t="shared" si="4"/>
        <v>20</v>
      </c>
      <c r="N10" s="65">
        <f>VLOOKUP($A10,'Return Data'!$B$7:$R$1700,17,0)</f>
        <v>10.4779</v>
      </c>
      <c r="O10" s="66">
        <f t="shared" si="5"/>
        <v>19</v>
      </c>
      <c r="P10" s="65">
        <f>VLOOKUP($A10,'Return Data'!$B$7:$R$1700,14,0)</f>
        <v>6.6265000000000001</v>
      </c>
      <c r="Q10" s="66">
        <f t="shared" si="6"/>
        <v>19</v>
      </c>
      <c r="R10" s="65">
        <f>VLOOKUP($A10,'Return Data'!$B$7:$R$1700,16,0)</f>
        <v>6.5754000000000001</v>
      </c>
      <c r="S10" s="67">
        <f t="shared" si="7"/>
        <v>26</v>
      </c>
    </row>
    <row r="11" spans="1:19" x14ac:dyDescent="0.3">
      <c r="A11" s="82" t="s">
        <v>1442</v>
      </c>
      <c r="B11" s="64">
        <f>VLOOKUP($A11,'Return Data'!$B$7:$R$1700,3,0)</f>
        <v>44071</v>
      </c>
      <c r="C11" s="65">
        <f>VLOOKUP($A11,'Return Data'!$B$7:$R$1700,4,0)</f>
        <v>58.272399999999998</v>
      </c>
      <c r="D11" s="65">
        <f>VLOOKUP($A11,'Return Data'!$B$7:$R$1700,9,0)</f>
        <v>-20.8109</v>
      </c>
      <c r="E11" s="66">
        <f t="shared" si="0"/>
        <v>15</v>
      </c>
      <c r="F11" s="65">
        <f>VLOOKUP($A11,'Return Data'!$B$7:$R$1700,10,0)</f>
        <v>-2.7873999999999999</v>
      </c>
      <c r="G11" s="66">
        <f t="shared" si="1"/>
        <v>19</v>
      </c>
      <c r="H11" s="65">
        <f>VLOOKUP($A11,'Return Data'!$B$7:$R$1700,11,0)</f>
        <v>7.6924999999999999</v>
      </c>
      <c r="I11" s="66">
        <f t="shared" si="2"/>
        <v>20</v>
      </c>
      <c r="J11" s="65">
        <f>VLOOKUP($A11,'Return Data'!$B$7:$R$1700,12,0)</f>
        <v>8.4308999999999994</v>
      </c>
      <c r="K11" s="66">
        <f t="shared" si="3"/>
        <v>20</v>
      </c>
      <c r="L11" s="65">
        <f>VLOOKUP($A11,'Return Data'!$B$7:$R$1700,13,0)</f>
        <v>6.9451999999999998</v>
      </c>
      <c r="M11" s="66">
        <f t="shared" si="4"/>
        <v>21</v>
      </c>
      <c r="N11" s="65">
        <f>VLOOKUP($A11,'Return Data'!$B$7:$R$1700,17,0)</f>
        <v>10.1859</v>
      </c>
      <c r="O11" s="66">
        <f t="shared" si="5"/>
        <v>22</v>
      </c>
      <c r="P11" s="65">
        <f>VLOOKUP($A11,'Return Data'!$B$7:$R$1700,14,0)</f>
        <v>6.4454000000000002</v>
      </c>
      <c r="Q11" s="66">
        <f t="shared" si="6"/>
        <v>21</v>
      </c>
      <c r="R11" s="65">
        <f>VLOOKUP($A11,'Return Data'!$B$7:$R$1700,16,0)</f>
        <v>8.8969000000000005</v>
      </c>
      <c r="S11" s="67">
        <f t="shared" si="7"/>
        <v>10</v>
      </c>
    </row>
    <row r="12" spans="1:19" x14ac:dyDescent="0.3">
      <c r="A12" s="82" t="s">
        <v>1444</v>
      </c>
      <c r="B12" s="64">
        <f>VLOOKUP($A12,'Return Data'!$B$7:$R$1700,3,0)</f>
        <v>44071</v>
      </c>
      <c r="C12" s="65">
        <f>VLOOKUP($A12,'Return Data'!$B$7:$R$1700,4,0)</f>
        <v>70.740499999999997</v>
      </c>
      <c r="D12" s="65">
        <f>VLOOKUP($A12,'Return Data'!$B$7:$R$1700,9,0)</f>
        <v>-22.1707</v>
      </c>
      <c r="E12" s="66">
        <f t="shared" si="0"/>
        <v>19</v>
      </c>
      <c r="F12" s="65">
        <f>VLOOKUP($A12,'Return Data'!$B$7:$R$1700,10,0)</f>
        <v>-3.1315</v>
      </c>
      <c r="G12" s="66">
        <f t="shared" si="1"/>
        <v>22</v>
      </c>
      <c r="H12" s="65">
        <f>VLOOKUP($A12,'Return Data'!$B$7:$R$1700,11,0)</f>
        <v>9.7369000000000003</v>
      </c>
      <c r="I12" s="66">
        <f t="shared" si="2"/>
        <v>8</v>
      </c>
      <c r="J12" s="65">
        <f>VLOOKUP($A12,'Return Data'!$B$7:$R$1700,12,0)</f>
        <v>11.122</v>
      </c>
      <c r="K12" s="66">
        <f t="shared" si="3"/>
        <v>6</v>
      </c>
      <c r="L12" s="65">
        <f>VLOOKUP($A12,'Return Data'!$B$7:$R$1700,13,0)</f>
        <v>9.9710000000000001</v>
      </c>
      <c r="M12" s="66">
        <f t="shared" si="4"/>
        <v>5</v>
      </c>
      <c r="N12" s="65">
        <f>VLOOKUP($A12,'Return Data'!$B$7:$R$1700,17,0)</f>
        <v>13.1473</v>
      </c>
      <c r="O12" s="66">
        <f t="shared" si="5"/>
        <v>4</v>
      </c>
      <c r="P12" s="65">
        <f>VLOOKUP($A12,'Return Data'!$B$7:$R$1700,14,0)</f>
        <v>8.5327000000000002</v>
      </c>
      <c r="Q12" s="66">
        <f t="shared" si="6"/>
        <v>6</v>
      </c>
      <c r="R12" s="65">
        <f>VLOOKUP($A12,'Return Data'!$B$7:$R$1700,16,0)</f>
        <v>9.8003</v>
      </c>
      <c r="S12" s="67">
        <f t="shared" si="7"/>
        <v>3</v>
      </c>
    </row>
    <row r="13" spans="1:19" x14ac:dyDescent="0.3">
      <c r="A13" s="82" t="s">
        <v>1446</v>
      </c>
      <c r="B13" s="64">
        <f>VLOOKUP($A13,'Return Data'!$B$7:$R$1700,3,0)</f>
        <v>44071</v>
      </c>
      <c r="C13" s="65">
        <f>VLOOKUP($A13,'Return Data'!$B$7:$R$1700,4,0)</f>
        <v>18.069600000000001</v>
      </c>
      <c r="D13" s="65">
        <f>VLOOKUP($A13,'Return Data'!$B$7:$R$1700,9,0)</f>
        <v>-14.131</v>
      </c>
      <c r="E13" s="66">
        <f t="shared" si="0"/>
        <v>1</v>
      </c>
      <c r="F13" s="65">
        <f>VLOOKUP($A13,'Return Data'!$B$7:$R$1700,10,0)</f>
        <v>0.53210000000000002</v>
      </c>
      <c r="G13" s="66">
        <f t="shared" si="1"/>
        <v>1</v>
      </c>
      <c r="H13" s="65">
        <f>VLOOKUP($A13,'Return Data'!$B$7:$R$1700,11,0)</f>
        <v>10.951000000000001</v>
      </c>
      <c r="I13" s="66">
        <f t="shared" si="2"/>
        <v>4</v>
      </c>
      <c r="J13" s="65">
        <f>VLOOKUP($A13,'Return Data'!$B$7:$R$1700,12,0)</f>
        <v>10.207000000000001</v>
      </c>
      <c r="K13" s="66">
        <f t="shared" si="3"/>
        <v>11</v>
      </c>
      <c r="L13" s="65">
        <f>VLOOKUP($A13,'Return Data'!$B$7:$R$1700,13,0)</f>
        <v>8.1898</v>
      </c>
      <c r="M13" s="66">
        <f t="shared" si="4"/>
        <v>14</v>
      </c>
      <c r="N13" s="65">
        <f>VLOOKUP($A13,'Return Data'!$B$7:$R$1700,17,0)</f>
        <v>11.8249</v>
      </c>
      <c r="O13" s="66">
        <f t="shared" si="5"/>
        <v>14</v>
      </c>
      <c r="P13" s="65">
        <f>VLOOKUP($A13,'Return Data'!$B$7:$R$1700,14,0)</f>
        <v>8.8438999999999997</v>
      </c>
      <c r="Q13" s="66">
        <f t="shared" si="6"/>
        <v>5</v>
      </c>
      <c r="R13" s="65">
        <f>VLOOKUP($A13,'Return Data'!$B$7:$R$1700,16,0)</f>
        <v>9.4647000000000006</v>
      </c>
      <c r="S13" s="67">
        <f t="shared" si="7"/>
        <v>5</v>
      </c>
    </row>
    <row r="14" spans="1:19" x14ac:dyDescent="0.3">
      <c r="A14" s="82" t="s">
        <v>1447</v>
      </c>
      <c r="B14" s="64">
        <f>VLOOKUP($A14,'Return Data'!$B$7:$R$1700,3,0)</f>
        <v>44071</v>
      </c>
      <c r="C14" s="65">
        <f>VLOOKUP($A14,'Return Data'!$B$7:$R$1700,4,0)</f>
        <v>46.388599999999997</v>
      </c>
      <c r="D14" s="65">
        <f>VLOOKUP($A14,'Return Data'!$B$7:$R$1700,9,0)</f>
        <v>-16.684699999999999</v>
      </c>
      <c r="E14" s="66">
        <f t="shared" si="0"/>
        <v>5</v>
      </c>
      <c r="F14" s="65">
        <f>VLOOKUP($A14,'Return Data'!$B$7:$R$1700,10,0)</f>
        <v>-2.7585000000000002</v>
      </c>
      <c r="G14" s="66">
        <f t="shared" si="1"/>
        <v>18</v>
      </c>
      <c r="H14" s="65">
        <f>VLOOKUP($A14,'Return Data'!$B$7:$R$1700,11,0)</f>
        <v>5.2732999999999999</v>
      </c>
      <c r="I14" s="66">
        <f t="shared" si="2"/>
        <v>25</v>
      </c>
      <c r="J14" s="65">
        <f>VLOOKUP($A14,'Return Data'!$B$7:$R$1700,12,0)</f>
        <v>7.3018000000000001</v>
      </c>
      <c r="K14" s="66">
        <f t="shared" si="3"/>
        <v>24</v>
      </c>
      <c r="L14" s="65">
        <f>VLOOKUP($A14,'Return Data'!$B$7:$R$1700,13,0)</f>
        <v>6.7493999999999996</v>
      </c>
      <c r="M14" s="66">
        <f t="shared" si="4"/>
        <v>22</v>
      </c>
      <c r="N14" s="65">
        <f>VLOOKUP($A14,'Return Data'!$B$7:$R$1700,17,0)</f>
        <v>10.1602</v>
      </c>
      <c r="O14" s="66">
        <f t="shared" si="5"/>
        <v>24</v>
      </c>
      <c r="P14" s="65">
        <f>VLOOKUP($A14,'Return Data'!$B$7:$R$1700,14,0)</f>
        <v>4.7637999999999998</v>
      </c>
      <c r="Q14" s="66">
        <f t="shared" si="6"/>
        <v>26</v>
      </c>
      <c r="R14" s="65">
        <f>VLOOKUP($A14,'Return Data'!$B$7:$R$1700,16,0)</f>
        <v>8.5342000000000002</v>
      </c>
      <c r="S14" s="67">
        <f t="shared" si="7"/>
        <v>13</v>
      </c>
    </row>
    <row r="15" spans="1:19" x14ac:dyDescent="0.3">
      <c r="A15" s="82" t="s">
        <v>1449</v>
      </c>
      <c r="B15" s="64">
        <f>VLOOKUP($A15,'Return Data'!$B$7:$R$1700,3,0)</f>
        <v>44071</v>
      </c>
      <c r="C15" s="65">
        <f>VLOOKUP($A15,'Return Data'!$B$7:$R$1700,4,0)</f>
        <v>42.202800000000003</v>
      </c>
      <c r="D15" s="65">
        <f>VLOOKUP($A15,'Return Data'!$B$7:$R$1700,9,0)</f>
        <v>-17.9649</v>
      </c>
      <c r="E15" s="66">
        <f t="shared" si="0"/>
        <v>8</v>
      </c>
      <c r="F15" s="65">
        <f>VLOOKUP($A15,'Return Data'!$B$7:$R$1700,10,0)</f>
        <v>0.1749</v>
      </c>
      <c r="G15" s="66">
        <f t="shared" si="1"/>
        <v>3</v>
      </c>
      <c r="H15" s="65">
        <f>VLOOKUP($A15,'Return Data'!$B$7:$R$1700,11,0)</f>
        <v>7.5631000000000004</v>
      </c>
      <c r="I15" s="66">
        <f t="shared" si="2"/>
        <v>21</v>
      </c>
      <c r="J15" s="65">
        <f>VLOOKUP($A15,'Return Data'!$B$7:$R$1700,12,0)</f>
        <v>8.4429999999999996</v>
      </c>
      <c r="K15" s="66">
        <f t="shared" si="3"/>
        <v>19</v>
      </c>
      <c r="L15" s="65">
        <f>VLOOKUP($A15,'Return Data'!$B$7:$R$1700,13,0)</f>
        <v>7.9204999999999997</v>
      </c>
      <c r="M15" s="66">
        <f t="shared" si="4"/>
        <v>15</v>
      </c>
      <c r="N15" s="65">
        <f>VLOOKUP($A15,'Return Data'!$B$7:$R$1700,17,0)</f>
        <v>9.5869</v>
      </c>
      <c r="O15" s="66">
        <f t="shared" si="5"/>
        <v>26</v>
      </c>
      <c r="P15" s="65">
        <f>VLOOKUP($A15,'Return Data'!$B$7:$R$1700,14,0)</f>
        <v>6.2084999999999999</v>
      </c>
      <c r="Q15" s="66">
        <f t="shared" si="6"/>
        <v>22</v>
      </c>
      <c r="R15" s="65">
        <f>VLOOKUP($A15,'Return Data'!$B$7:$R$1700,16,0)</f>
        <v>7.8273000000000001</v>
      </c>
      <c r="S15" s="67">
        <f t="shared" si="7"/>
        <v>19</v>
      </c>
    </row>
    <row r="16" spans="1:19" x14ac:dyDescent="0.3">
      <c r="A16" s="82" t="s">
        <v>1451</v>
      </c>
      <c r="B16" s="64">
        <f>VLOOKUP($A16,'Return Data'!$B$7:$R$1700,3,0)</f>
        <v>44071</v>
      </c>
      <c r="C16" s="65">
        <f>VLOOKUP($A16,'Return Data'!$B$7:$R$1700,4,0)</f>
        <v>74.8142</v>
      </c>
      <c r="D16" s="65">
        <f>VLOOKUP($A16,'Return Data'!$B$7:$R$1700,9,0)</f>
        <v>-24.428599999999999</v>
      </c>
      <c r="E16" s="66">
        <f t="shared" si="0"/>
        <v>22</v>
      </c>
      <c r="F16" s="65">
        <f>VLOOKUP($A16,'Return Data'!$B$7:$R$1700,10,0)</f>
        <v>-2.9125999999999999</v>
      </c>
      <c r="G16" s="66">
        <f t="shared" si="1"/>
        <v>20</v>
      </c>
      <c r="H16" s="65">
        <f>VLOOKUP($A16,'Return Data'!$B$7:$R$1700,11,0)</f>
        <v>10.2965</v>
      </c>
      <c r="I16" s="66">
        <f t="shared" si="2"/>
        <v>5</v>
      </c>
      <c r="J16" s="65">
        <f>VLOOKUP($A16,'Return Data'!$B$7:$R$1700,12,0)</f>
        <v>12.281499999999999</v>
      </c>
      <c r="K16" s="66">
        <f t="shared" si="3"/>
        <v>2</v>
      </c>
      <c r="L16" s="65">
        <f>VLOOKUP($A16,'Return Data'!$B$7:$R$1700,13,0)</f>
        <v>10.337</v>
      </c>
      <c r="M16" s="66">
        <f t="shared" si="4"/>
        <v>3</v>
      </c>
      <c r="N16" s="65">
        <f>VLOOKUP($A16,'Return Data'!$B$7:$R$1700,17,0)</f>
        <v>11.245200000000001</v>
      </c>
      <c r="O16" s="66">
        <f t="shared" si="5"/>
        <v>16</v>
      </c>
      <c r="P16" s="65">
        <f>VLOOKUP($A16,'Return Data'!$B$7:$R$1700,14,0)</f>
        <v>7.6879</v>
      </c>
      <c r="Q16" s="66">
        <f t="shared" si="6"/>
        <v>13</v>
      </c>
      <c r="R16" s="65">
        <f>VLOOKUP($A16,'Return Data'!$B$7:$R$1700,16,0)</f>
        <v>10.0366</v>
      </c>
      <c r="S16" s="67">
        <f t="shared" si="7"/>
        <v>2</v>
      </c>
    </row>
    <row r="17" spans="1:19" x14ac:dyDescent="0.3">
      <c r="A17" s="82" t="s">
        <v>1453</v>
      </c>
      <c r="B17" s="64">
        <f>VLOOKUP($A17,'Return Data'!$B$7:$R$1700,3,0)</f>
        <v>44071</v>
      </c>
      <c r="C17" s="65">
        <f>VLOOKUP($A17,'Return Data'!$B$7:$R$1700,4,0)</f>
        <v>16.619</v>
      </c>
      <c r="D17" s="65">
        <f>VLOOKUP($A17,'Return Data'!$B$7:$R$1700,9,0)</f>
        <v>-21.205500000000001</v>
      </c>
      <c r="E17" s="66">
        <f t="shared" si="0"/>
        <v>17</v>
      </c>
      <c r="F17" s="65">
        <f>VLOOKUP($A17,'Return Data'!$B$7:$R$1700,10,0)</f>
        <v>-4.0195999999999996</v>
      </c>
      <c r="G17" s="66">
        <f t="shared" si="1"/>
        <v>24</v>
      </c>
      <c r="H17" s="65">
        <f>VLOOKUP($A17,'Return Data'!$B$7:$R$1700,11,0)</f>
        <v>5.0435999999999996</v>
      </c>
      <c r="I17" s="66">
        <f t="shared" si="2"/>
        <v>26</v>
      </c>
      <c r="J17" s="65">
        <f>VLOOKUP($A17,'Return Data'!$B$7:$R$1700,12,0)</f>
        <v>5.7912999999999997</v>
      </c>
      <c r="K17" s="66">
        <f t="shared" si="3"/>
        <v>27</v>
      </c>
      <c r="L17" s="65">
        <f>VLOOKUP($A17,'Return Data'!$B$7:$R$1700,13,0)</f>
        <v>5.4443000000000001</v>
      </c>
      <c r="M17" s="66">
        <f t="shared" si="4"/>
        <v>27</v>
      </c>
      <c r="N17" s="65">
        <f>VLOOKUP($A17,'Return Data'!$B$7:$R$1700,17,0)</f>
        <v>8.9131999999999998</v>
      </c>
      <c r="O17" s="66">
        <f t="shared" si="5"/>
        <v>27</v>
      </c>
      <c r="P17" s="65">
        <f>VLOOKUP($A17,'Return Data'!$B$7:$R$1700,14,0)</f>
        <v>4.7343999999999999</v>
      </c>
      <c r="Q17" s="66">
        <f t="shared" si="6"/>
        <v>27</v>
      </c>
      <c r="R17" s="65">
        <f>VLOOKUP($A17,'Return Data'!$B$7:$R$1700,16,0)</f>
        <v>6.8281999999999998</v>
      </c>
      <c r="S17" s="67">
        <f t="shared" si="7"/>
        <v>25</v>
      </c>
    </row>
    <row r="18" spans="1:19" x14ac:dyDescent="0.3">
      <c r="A18" s="82" t="s">
        <v>1456</v>
      </c>
      <c r="B18" s="64">
        <f>VLOOKUP($A18,'Return Data'!$B$7:$R$1700,3,0)</f>
        <v>44071</v>
      </c>
      <c r="C18" s="65">
        <f>VLOOKUP($A18,'Return Data'!$B$7:$R$1700,4,0)</f>
        <v>26.722100000000001</v>
      </c>
      <c r="D18" s="65">
        <f>VLOOKUP($A18,'Return Data'!$B$7:$R$1700,9,0)</f>
        <v>-25.8353</v>
      </c>
      <c r="E18" s="66">
        <f t="shared" si="0"/>
        <v>26</v>
      </c>
      <c r="F18" s="65">
        <f>VLOOKUP($A18,'Return Data'!$B$7:$R$1700,10,0)</f>
        <v>0.29570000000000002</v>
      </c>
      <c r="G18" s="66">
        <f t="shared" si="1"/>
        <v>2</v>
      </c>
      <c r="H18" s="65">
        <f>VLOOKUP($A18,'Return Data'!$B$7:$R$1700,11,0)</f>
        <v>11.0528</v>
      </c>
      <c r="I18" s="66">
        <f t="shared" si="2"/>
        <v>2</v>
      </c>
      <c r="J18" s="65">
        <f>VLOOKUP($A18,'Return Data'!$B$7:$R$1700,12,0)</f>
        <v>12.5449</v>
      </c>
      <c r="K18" s="66">
        <f t="shared" si="3"/>
        <v>1</v>
      </c>
      <c r="L18" s="65">
        <f>VLOOKUP($A18,'Return Data'!$B$7:$R$1700,13,0)</f>
        <v>10.851699999999999</v>
      </c>
      <c r="M18" s="66">
        <f t="shared" si="4"/>
        <v>1</v>
      </c>
      <c r="N18" s="65">
        <f>VLOOKUP($A18,'Return Data'!$B$7:$R$1700,17,0)</f>
        <v>14.092599999999999</v>
      </c>
      <c r="O18" s="66">
        <f t="shared" si="5"/>
        <v>3</v>
      </c>
      <c r="P18" s="65">
        <f>VLOOKUP($A18,'Return Data'!$B$7:$R$1700,14,0)</f>
        <v>9.0181000000000004</v>
      </c>
      <c r="Q18" s="66">
        <f t="shared" si="6"/>
        <v>4</v>
      </c>
      <c r="R18" s="65">
        <f>VLOOKUP($A18,'Return Data'!$B$7:$R$1700,16,0)</f>
        <v>8.7387999999999995</v>
      </c>
      <c r="S18" s="67">
        <f t="shared" si="7"/>
        <v>12</v>
      </c>
    </row>
    <row r="19" spans="1:19" x14ac:dyDescent="0.3">
      <c r="A19" s="82" t="s">
        <v>1457</v>
      </c>
      <c r="B19" s="64">
        <f>VLOOKUP($A19,'Return Data'!$B$7:$R$1700,3,0)</f>
        <v>44071</v>
      </c>
      <c r="C19" s="65">
        <f>VLOOKUP($A19,'Return Data'!$B$7:$R$1700,4,0)</f>
        <v>2206.1300999999999</v>
      </c>
      <c r="D19" s="65">
        <f>VLOOKUP($A19,'Return Data'!$B$7:$R$1700,9,0)</f>
        <v>-19.688800000000001</v>
      </c>
      <c r="E19" s="66">
        <f t="shared" si="0"/>
        <v>10</v>
      </c>
      <c r="F19" s="65">
        <f>VLOOKUP($A19,'Return Data'!$B$7:$R$1700,10,0)</f>
        <v>-1.9418</v>
      </c>
      <c r="G19" s="66">
        <f t="shared" si="1"/>
        <v>14</v>
      </c>
      <c r="H19" s="65">
        <f>VLOOKUP($A19,'Return Data'!$B$7:$R$1700,11,0)</f>
        <v>6.2862999999999998</v>
      </c>
      <c r="I19" s="66">
        <f t="shared" si="2"/>
        <v>22</v>
      </c>
      <c r="J19" s="65">
        <f>VLOOKUP($A19,'Return Data'!$B$7:$R$1700,12,0)</f>
        <v>6.8445999999999998</v>
      </c>
      <c r="K19" s="66">
        <f t="shared" si="3"/>
        <v>25</v>
      </c>
      <c r="L19" s="65">
        <f>VLOOKUP($A19,'Return Data'!$B$7:$R$1700,13,0)</f>
        <v>5.5382999999999996</v>
      </c>
      <c r="M19" s="66">
        <f t="shared" si="4"/>
        <v>26</v>
      </c>
      <c r="N19" s="65">
        <f>VLOOKUP($A19,'Return Data'!$B$7:$R$1700,17,0)</f>
        <v>10.271800000000001</v>
      </c>
      <c r="O19" s="66">
        <f t="shared" si="5"/>
        <v>21</v>
      </c>
      <c r="P19" s="65">
        <f>VLOOKUP($A19,'Return Data'!$B$7:$R$1700,14,0)</f>
        <v>5.9726999999999997</v>
      </c>
      <c r="Q19" s="66">
        <f t="shared" si="6"/>
        <v>23</v>
      </c>
      <c r="R19" s="65">
        <f>VLOOKUP($A19,'Return Data'!$B$7:$R$1700,16,0)</f>
        <v>6.5029000000000003</v>
      </c>
      <c r="S19" s="67">
        <f t="shared" si="7"/>
        <v>27</v>
      </c>
    </row>
    <row r="20" spans="1:19" x14ac:dyDescent="0.3">
      <c r="A20" s="82" t="s">
        <v>1460</v>
      </c>
      <c r="B20" s="64">
        <f>VLOOKUP($A20,'Return Data'!$B$7:$R$1700,3,0)</f>
        <v>44071</v>
      </c>
      <c r="C20" s="65">
        <f>VLOOKUP($A20,'Return Data'!$B$7:$R$1700,4,0)</f>
        <v>72.860299999999995</v>
      </c>
      <c r="D20" s="65">
        <f>VLOOKUP($A20,'Return Data'!$B$7:$R$1700,9,0)</f>
        <v>-24.777100000000001</v>
      </c>
      <c r="E20" s="66">
        <f t="shared" si="0"/>
        <v>23</v>
      </c>
      <c r="F20" s="65">
        <f>VLOOKUP($A20,'Return Data'!$B$7:$R$1700,10,0)</f>
        <v>-5.0824999999999996</v>
      </c>
      <c r="G20" s="66">
        <f t="shared" si="1"/>
        <v>26</v>
      </c>
      <c r="H20" s="65">
        <f>VLOOKUP($A20,'Return Data'!$B$7:$R$1700,11,0)</f>
        <v>9.3415999999999997</v>
      </c>
      <c r="I20" s="66">
        <f t="shared" si="2"/>
        <v>10</v>
      </c>
      <c r="J20" s="65">
        <f>VLOOKUP($A20,'Return Data'!$B$7:$R$1700,12,0)</f>
        <v>10.494300000000001</v>
      </c>
      <c r="K20" s="66">
        <f t="shared" si="3"/>
        <v>8</v>
      </c>
      <c r="L20" s="65">
        <f>VLOOKUP($A20,'Return Data'!$B$7:$R$1700,13,0)</f>
        <v>8.2972999999999999</v>
      </c>
      <c r="M20" s="66">
        <f t="shared" si="4"/>
        <v>13</v>
      </c>
      <c r="N20" s="65">
        <f>VLOOKUP($A20,'Return Data'!$B$7:$R$1700,17,0)</f>
        <v>11.443099999999999</v>
      </c>
      <c r="O20" s="66">
        <f t="shared" si="5"/>
        <v>15</v>
      </c>
      <c r="P20" s="65">
        <f>VLOOKUP($A20,'Return Data'!$B$7:$R$1700,14,0)</f>
        <v>7.3090000000000002</v>
      </c>
      <c r="Q20" s="66">
        <f t="shared" si="6"/>
        <v>17</v>
      </c>
      <c r="R20" s="65">
        <f>VLOOKUP($A20,'Return Data'!$B$7:$R$1700,16,0)</f>
        <v>9.5931999999999995</v>
      </c>
      <c r="S20" s="67">
        <f t="shared" si="7"/>
        <v>4</v>
      </c>
    </row>
    <row r="21" spans="1:19" x14ac:dyDescent="0.3">
      <c r="A21" s="82" t="s">
        <v>1462</v>
      </c>
      <c r="B21" s="64">
        <f>VLOOKUP($A21,'Return Data'!$B$7:$R$1700,3,0)</f>
        <v>44071</v>
      </c>
      <c r="C21" s="65">
        <f>VLOOKUP($A21,'Return Data'!$B$7:$R$1700,4,0)</f>
        <v>52.197899999999997</v>
      </c>
      <c r="D21" s="65">
        <f>VLOOKUP($A21,'Return Data'!$B$7:$R$1700,9,0)</f>
        <v>-21.087299999999999</v>
      </c>
      <c r="E21" s="66">
        <f t="shared" si="0"/>
        <v>16</v>
      </c>
      <c r="F21" s="65">
        <f>VLOOKUP($A21,'Return Data'!$B$7:$R$1700,10,0)</f>
        <v>-0.66239999999999999</v>
      </c>
      <c r="G21" s="66">
        <f t="shared" si="1"/>
        <v>7</v>
      </c>
      <c r="H21" s="65">
        <f>VLOOKUP($A21,'Return Data'!$B$7:$R$1700,11,0)</f>
        <v>8.8338000000000001</v>
      </c>
      <c r="I21" s="66">
        <f t="shared" si="2"/>
        <v>12</v>
      </c>
      <c r="J21" s="65">
        <f>VLOOKUP($A21,'Return Data'!$B$7:$R$1700,12,0)</f>
        <v>9.4014000000000006</v>
      </c>
      <c r="K21" s="66">
        <f t="shared" si="3"/>
        <v>15</v>
      </c>
      <c r="L21" s="65">
        <f>VLOOKUP($A21,'Return Data'!$B$7:$R$1700,13,0)</f>
        <v>7.6509</v>
      </c>
      <c r="M21" s="66">
        <f t="shared" si="4"/>
        <v>18</v>
      </c>
      <c r="N21" s="65">
        <f>VLOOKUP($A21,'Return Data'!$B$7:$R$1700,17,0)</f>
        <v>10.074400000000001</v>
      </c>
      <c r="O21" s="66">
        <f t="shared" si="5"/>
        <v>25</v>
      </c>
      <c r="P21" s="65">
        <f>VLOOKUP($A21,'Return Data'!$B$7:$R$1700,14,0)</f>
        <v>6.5915999999999997</v>
      </c>
      <c r="Q21" s="66">
        <f t="shared" si="6"/>
        <v>20</v>
      </c>
      <c r="R21" s="65">
        <f>VLOOKUP($A21,'Return Data'!$B$7:$R$1700,16,0)</f>
        <v>8.4244000000000003</v>
      </c>
      <c r="S21" s="67">
        <f t="shared" si="7"/>
        <v>16</v>
      </c>
    </row>
    <row r="22" spans="1:19" x14ac:dyDescent="0.3">
      <c r="A22" s="82" t="s">
        <v>1464</v>
      </c>
      <c r="B22" s="64">
        <f>VLOOKUP($A22,'Return Data'!$B$7:$R$1700,3,0)</f>
        <v>44071</v>
      </c>
      <c r="C22" s="65">
        <f>VLOOKUP($A22,'Return Data'!$B$7:$R$1700,4,0)</f>
        <v>46.5488</v>
      </c>
      <c r="D22" s="65">
        <f>VLOOKUP($A22,'Return Data'!$B$7:$R$1700,9,0)</f>
        <v>-15.1683</v>
      </c>
      <c r="E22" s="66">
        <f t="shared" si="0"/>
        <v>2</v>
      </c>
      <c r="F22" s="65">
        <f>VLOOKUP($A22,'Return Data'!$B$7:$R$1700,10,0)</f>
        <v>-0.18229999999999999</v>
      </c>
      <c r="G22" s="66">
        <f t="shared" si="1"/>
        <v>4</v>
      </c>
      <c r="H22" s="65">
        <f>VLOOKUP($A22,'Return Data'!$B$7:$R$1700,11,0)</f>
        <v>8.9923000000000002</v>
      </c>
      <c r="I22" s="66">
        <f t="shared" si="2"/>
        <v>11</v>
      </c>
      <c r="J22" s="65">
        <f>VLOOKUP($A22,'Return Data'!$B$7:$R$1700,12,0)</f>
        <v>9.6296999999999997</v>
      </c>
      <c r="K22" s="66">
        <f t="shared" si="3"/>
        <v>13</v>
      </c>
      <c r="L22" s="65">
        <f>VLOOKUP($A22,'Return Data'!$B$7:$R$1700,13,0)</f>
        <v>8.5762999999999998</v>
      </c>
      <c r="M22" s="66">
        <f t="shared" si="4"/>
        <v>12</v>
      </c>
      <c r="N22" s="65">
        <f>VLOOKUP($A22,'Return Data'!$B$7:$R$1700,17,0)</f>
        <v>11.961600000000001</v>
      </c>
      <c r="O22" s="66">
        <f t="shared" si="5"/>
        <v>13</v>
      </c>
      <c r="P22" s="65">
        <f>VLOOKUP($A22,'Return Data'!$B$7:$R$1700,14,0)</f>
        <v>7.9283999999999999</v>
      </c>
      <c r="Q22" s="66">
        <f t="shared" si="6"/>
        <v>8</v>
      </c>
      <c r="R22" s="65">
        <f>VLOOKUP($A22,'Return Data'!$B$7:$R$1700,16,0)</f>
        <v>7.6886999999999999</v>
      </c>
      <c r="S22" s="67">
        <f t="shared" si="7"/>
        <v>21</v>
      </c>
    </row>
    <row r="23" spans="1:19" x14ac:dyDescent="0.3">
      <c r="A23" s="82" t="s">
        <v>1465</v>
      </c>
      <c r="B23" s="64">
        <f>VLOOKUP($A23,'Return Data'!$B$7:$R$1700,3,0)</f>
        <v>44071</v>
      </c>
      <c r="C23" s="65">
        <f>VLOOKUP($A23,'Return Data'!$B$7:$R$1700,4,0)</f>
        <v>29.289300000000001</v>
      </c>
      <c r="D23" s="65">
        <f>VLOOKUP($A23,'Return Data'!$B$7:$R$1700,9,0)</f>
        <v>-21.764199999999999</v>
      </c>
      <c r="E23" s="66">
        <f t="shared" si="0"/>
        <v>18</v>
      </c>
      <c r="F23" s="65">
        <f>VLOOKUP($A23,'Return Data'!$B$7:$R$1700,10,0)</f>
        <v>-1.4575</v>
      </c>
      <c r="G23" s="66">
        <f t="shared" si="1"/>
        <v>11</v>
      </c>
      <c r="H23" s="65">
        <f>VLOOKUP($A23,'Return Data'!$B$7:$R$1700,11,0)</f>
        <v>8.5654000000000003</v>
      </c>
      <c r="I23" s="66">
        <f t="shared" si="2"/>
        <v>14</v>
      </c>
      <c r="J23" s="65">
        <f>VLOOKUP($A23,'Return Data'!$B$7:$R$1700,12,0)</f>
        <v>10.0817</v>
      </c>
      <c r="K23" s="66">
        <f t="shared" si="3"/>
        <v>12</v>
      </c>
      <c r="L23" s="65">
        <f>VLOOKUP($A23,'Return Data'!$B$7:$R$1700,13,0)</f>
        <v>8.8534000000000006</v>
      </c>
      <c r="M23" s="66">
        <f t="shared" si="4"/>
        <v>10</v>
      </c>
      <c r="N23" s="65">
        <f>VLOOKUP($A23,'Return Data'!$B$7:$R$1700,17,0)</f>
        <v>12.7287</v>
      </c>
      <c r="O23" s="66">
        <f t="shared" si="5"/>
        <v>6</v>
      </c>
      <c r="P23" s="65">
        <f>VLOOKUP($A23,'Return Data'!$B$7:$R$1700,14,0)</f>
        <v>8.4774999999999991</v>
      </c>
      <c r="Q23" s="66">
        <f t="shared" si="6"/>
        <v>7</v>
      </c>
      <c r="R23" s="65">
        <f>VLOOKUP($A23,'Return Data'!$B$7:$R$1700,16,0)</f>
        <v>9.3484999999999996</v>
      </c>
      <c r="S23" s="67">
        <f t="shared" si="7"/>
        <v>6</v>
      </c>
    </row>
    <row r="24" spans="1:19" x14ac:dyDescent="0.3">
      <c r="A24" s="82" t="s">
        <v>1467</v>
      </c>
      <c r="B24" s="64">
        <f>VLOOKUP($A24,'Return Data'!$B$7:$R$1700,3,0)</f>
        <v>44071</v>
      </c>
      <c r="C24" s="65">
        <f>VLOOKUP($A24,'Return Data'!$B$7:$R$1700,4,0)</f>
        <v>23.156700000000001</v>
      </c>
      <c r="D24" s="65">
        <f>VLOOKUP($A24,'Return Data'!$B$7:$R$1700,9,0)</f>
        <v>-15.8262</v>
      </c>
      <c r="E24" s="66">
        <f t="shared" si="0"/>
        <v>3</v>
      </c>
      <c r="F24" s="65">
        <f>VLOOKUP($A24,'Return Data'!$B$7:$R$1700,10,0)</f>
        <v>-1.2195</v>
      </c>
      <c r="G24" s="66">
        <f t="shared" si="1"/>
        <v>9</v>
      </c>
      <c r="H24" s="65">
        <f>VLOOKUP($A24,'Return Data'!$B$7:$R$1700,11,0)</f>
        <v>6.2641999999999998</v>
      </c>
      <c r="I24" s="66">
        <f t="shared" si="2"/>
        <v>23</v>
      </c>
      <c r="J24" s="65">
        <f>VLOOKUP($A24,'Return Data'!$B$7:$R$1700,12,0)</f>
        <v>7.92</v>
      </c>
      <c r="K24" s="66">
        <f t="shared" si="3"/>
        <v>22</v>
      </c>
      <c r="L24" s="65">
        <f>VLOOKUP($A24,'Return Data'!$B$7:$R$1700,13,0)</f>
        <v>6.7054</v>
      </c>
      <c r="M24" s="66">
        <f t="shared" si="4"/>
        <v>23</v>
      </c>
      <c r="N24" s="65">
        <f>VLOOKUP($A24,'Return Data'!$B$7:$R$1700,17,0)</f>
        <v>10.167999999999999</v>
      </c>
      <c r="O24" s="66">
        <f t="shared" si="5"/>
        <v>23</v>
      </c>
      <c r="P24" s="65">
        <f>VLOOKUP($A24,'Return Data'!$B$7:$R$1700,14,0)</f>
        <v>7.0194999999999999</v>
      </c>
      <c r="Q24" s="66">
        <f t="shared" si="6"/>
        <v>18</v>
      </c>
      <c r="R24" s="65">
        <f>VLOOKUP($A24,'Return Data'!$B$7:$R$1700,16,0)</f>
        <v>7.3471000000000002</v>
      </c>
      <c r="S24" s="67">
        <f t="shared" si="7"/>
        <v>22</v>
      </c>
    </row>
    <row r="25" spans="1:19" x14ac:dyDescent="0.3">
      <c r="A25" s="82" t="s">
        <v>1470</v>
      </c>
      <c r="B25" s="64">
        <f>VLOOKUP($A25,'Return Data'!$B$7:$R$1700,3,0)</f>
        <v>44071</v>
      </c>
      <c r="C25" s="65">
        <f>VLOOKUP($A25,'Return Data'!$B$7:$R$1700,4,0)</f>
        <v>48.436</v>
      </c>
      <c r="D25" s="65">
        <f>VLOOKUP($A25,'Return Data'!$B$7:$R$1700,9,0)</f>
        <v>-22.9834</v>
      </c>
      <c r="E25" s="66">
        <f t="shared" si="0"/>
        <v>20</v>
      </c>
      <c r="F25" s="65">
        <f>VLOOKUP($A25,'Return Data'!$B$7:$R$1700,10,0)</f>
        <v>-3.6536</v>
      </c>
      <c r="G25" s="66">
        <f t="shared" si="1"/>
        <v>23</v>
      </c>
      <c r="H25" s="65">
        <f>VLOOKUP($A25,'Return Data'!$B$7:$R$1700,11,0)</f>
        <v>8.6994000000000007</v>
      </c>
      <c r="I25" s="66">
        <f t="shared" si="2"/>
        <v>13</v>
      </c>
      <c r="J25" s="65">
        <f>VLOOKUP($A25,'Return Data'!$B$7:$R$1700,12,0)</f>
        <v>10.4543</v>
      </c>
      <c r="K25" s="66">
        <f t="shared" si="3"/>
        <v>9</v>
      </c>
      <c r="L25" s="65">
        <f>VLOOKUP($A25,'Return Data'!$B$7:$R$1700,13,0)</f>
        <v>8.9430999999999994</v>
      </c>
      <c r="M25" s="66">
        <f t="shared" si="4"/>
        <v>9</v>
      </c>
      <c r="N25" s="65">
        <f>VLOOKUP($A25,'Return Data'!$B$7:$R$1700,17,0)</f>
        <v>12.379899999999999</v>
      </c>
      <c r="O25" s="66">
        <f t="shared" si="5"/>
        <v>10</v>
      </c>
      <c r="P25" s="65">
        <f>VLOOKUP($A25,'Return Data'!$B$7:$R$1700,14,0)</f>
        <v>7.9128999999999996</v>
      </c>
      <c r="Q25" s="66">
        <f t="shared" si="6"/>
        <v>9</v>
      </c>
      <c r="R25" s="65">
        <f>VLOOKUP($A25,'Return Data'!$B$7:$R$1700,16,0)</f>
        <v>8.3407999999999998</v>
      </c>
      <c r="S25" s="67">
        <f t="shared" si="7"/>
        <v>17</v>
      </c>
    </row>
    <row r="26" spans="1:19" x14ac:dyDescent="0.3">
      <c r="A26" s="82" t="s">
        <v>1472</v>
      </c>
      <c r="B26" s="64">
        <f>VLOOKUP($A26,'Return Data'!$B$7:$R$1700,3,0)</f>
        <v>44071</v>
      </c>
      <c r="C26" s="65">
        <f>VLOOKUP($A26,'Return Data'!$B$7:$R$1700,4,0)</f>
        <v>60.241100000000003</v>
      </c>
      <c r="D26" s="65">
        <f>VLOOKUP($A26,'Return Data'!$B$7:$R$1700,9,0)</f>
        <v>-24.849399999999999</v>
      </c>
      <c r="E26" s="66">
        <f t="shared" si="0"/>
        <v>24</v>
      </c>
      <c r="F26" s="65">
        <f>VLOOKUP($A26,'Return Data'!$B$7:$R$1700,10,0)</f>
        <v>-2.9397000000000002</v>
      </c>
      <c r="G26" s="66">
        <f t="shared" si="1"/>
        <v>21</v>
      </c>
      <c r="H26" s="65">
        <f>VLOOKUP($A26,'Return Data'!$B$7:$R$1700,11,0)</f>
        <v>6.1917999999999997</v>
      </c>
      <c r="I26" s="66">
        <f t="shared" si="2"/>
        <v>24</v>
      </c>
      <c r="J26" s="65">
        <f>VLOOKUP($A26,'Return Data'!$B$7:$R$1700,12,0)</f>
        <v>7.3384</v>
      </c>
      <c r="K26" s="66">
        <f t="shared" si="3"/>
        <v>23</v>
      </c>
      <c r="L26" s="65">
        <f>VLOOKUP($A26,'Return Data'!$B$7:$R$1700,13,0)</f>
        <v>6.5579999999999998</v>
      </c>
      <c r="M26" s="66">
        <f t="shared" si="4"/>
        <v>24</v>
      </c>
      <c r="N26" s="65">
        <f>VLOOKUP($A26,'Return Data'!$B$7:$R$1700,17,0)</f>
        <v>10.838800000000001</v>
      </c>
      <c r="O26" s="66">
        <f t="shared" si="5"/>
        <v>18</v>
      </c>
      <c r="P26" s="65">
        <f>VLOOKUP($A26,'Return Data'!$B$7:$R$1700,14,0)</f>
        <v>5.9718999999999998</v>
      </c>
      <c r="Q26" s="66">
        <f t="shared" si="6"/>
        <v>24</v>
      </c>
      <c r="R26" s="65">
        <f>VLOOKUP($A26,'Return Data'!$B$7:$R$1700,16,0)</f>
        <v>8.9288000000000007</v>
      </c>
      <c r="S26" s="67">
        <f t="shared" si="7"/>
        <v>9</v>
      </c>
    </row>
    <row r="27" spans="1:19" x14ac:dyDescent="0.3">
      <c r="A27" s="82" t="s">
        <v>1474</v>
      </c>
      <c r="B27" s="64">
        <f>VLOOKUP($A27,'Return Data'!$B$7:$R$1700,3,0)</f>
        <v>44071</v>
      </c>
      <c r="C27" s="65">
        <f>VLOOKUP($A27,'Return Data'!$B$7:$R$1700,4,0)</f>
        <v>47.706099999999999</v>
      </c>
      <c r="D27" s="65">
        <f>VLOOKUP($A27,'Return Data'!$B$7:$R$1700,9,0)</f>
        <v>-26.8033</v>
      </c>
      <c r="E27" s="66">
        <f t="shared" si="0"/>
        <v>27</v>
      </c>
      <c r="F27" s="65">
        <f>VLOOKUP($A27,'Return Data'!$B$7:$R$1700,10,0)</f>
        <v>-4.1680000000000001</v>
      </c>
      <c r="G27" s="66">
        <f t="shared" si="1"/>
        <v>25</v>
      </c>
      <c r="H27" s="65">
        <f>VLOOKUP($A27,'Return Data'!$B$7:$R$1700,11,0)</f>
        <v>7.7824</v>
      </c>
      <c r="I27" s="66">
        <f t="shared" si="2"/>
        <v>18</v>
      </c>
      <c r="J27" s="65">
        <f>VLOOKUP($A27,'Return Data'!$B$7:$R$1700,12,0)</f>
        <v>8.5648999999999997</v>
      </c>
      <c r="K27" s="66">
        <f t="shared" si="3"/>
        <v>18</v>
      </c>
      <c r="L27" s="65">
        <f>VLOOKUP($A27,'Return Data'!$B$7:$R$1700,13,0)</f>
        <v>7.4884000000000004</v>
      </c>
      <c r="M27" s="66">
        <f t="shared" si="4"/>
        <v>19</v>
      </c>
      <c r="N27" s="65">
        <f>VLOOKUP($A27,'Return Data'!$B$7:$R$1700,17,0)</f>
        <v>11.186</v>
      </c>
      <c r="O27" s="66">
        <f t="shared" si="5"/>
        <v>17</v>
      </c>
      <c r="P27" s="65">
        <f>VLOOKUP($A27,'Return Data'!$B$7:$R$1700,14,0)</f>
        <v>7.4988000000000001</v>
      </c>
      <c r="Q27" s="66">
        <f t="shared" si="6"/>
        <v>14</v>
      </c>
      <c r="R27" s="65">
        <f>VLOOKUP($A27,'Return Data'!$B$7:$R$1700,16,0)</f>
        <v>8.7566000000000006</v>
      </c>
      <c r="S27" s="67">
        <f t="shared" si="7"/>
        <v>11</v>
      </c>
    </row>
    <row r="28" spans="1:19" x14ac:dyDescent="0.3">
      <c r="A28" s="82" t="s">
        <v>886</v>
      </c>
      <c r="B28" s="64">
        <f>VLOOKUP($A28,'Return Data'!$B$7:$R$1700,3,0)</f>
        <v>44071</v>
      </c>
      <c r="C28" s="65">
        <f>VLOOKUP($A28,'Return Data'!$B$7:$R$1700,4,0)</f>
        <v>16.9666</v>
      </c>
      <c r="D28" s="65">
        <f>VLOOKUP($A28,'Return Data'!$B$7:$R$1700,9,0)</f>
        <v>-20.0215</v>
      </c>
      <c r="E28" s="66">
        <f t="shared" si="0"/>
        <v>12</v>
      </c>
      <c r="F28" s="65">
        <f>VLOOKUP($A28,'Return Data'!$B$7:$R$1700,10,0)</f>
        <v>-2.7170999999999998</v>
      </c>
      <c r="G28" s="66">
        <f t="shared" si="1"/>
        <v>17</v>
      </c>
      <c r="H28" s="65">
        <f>VLOOKUP($A28,'Return Data'!$B$7:$R$1700,11,0)</f>
        <v>9.6549999999999994</v>
      </c>
      <c r="I28" s="66">
        <f t="shared" si="2"/>
        <v>9</v>
      </c>
      <c r="J28" s="65">
        <f>VLOOKUP($A28,'Return Data'!$B$7:$R$1700,12,0)</f>
        <v>10.777100000000001</v>
      </c>
      <c r="K28" s="66">
        <f t="shared" si="3"/>
        <v>7</v>
      </c>
      <c r="L28" s="65">
        <f>VLOOKUP($A28,'Return Data'!$B$7:$R$1700,13,0)</f>
        <v>9.2609999999999992</v>
      </c>
      <c r="M28" s="66">
        <f t="shared" si="4"/>
        <v>7</v>
      </c>
      <c r="N28" s="65">
        <f>VLOOKUP($A28,'Return Data'!$B$7:$R$1700,17,0)</f>
        <v>12.4572</v>
      </c>
      <c r="O28" s="66">
        <f t="shared" si="5"/>
        <v>9</v>
      </c>
      <c r="P28" s="65">
        <f>VLOOKUP($A28,'Return Data'!$B$7:$R$1700,14,0)</f>
        <v>7.3849999999999998</v>
      </c>
      <c r="Q28" s="66">
        <f t="shared" si="6"/>
        <v>16</v>
      </c>
      <c r="R28" s="65">
        <f>VLOOKUP($A28,'Return Data'!$B$7:$R$1700,16,0)</f>
        <v>9.3309999999999995</v>
      </c>
      <c r="S28" s="67">
        <f t="shared" si="7"/>
        <v>7</v>
      </c>
    </row>
    <row r="29" spans="1:19" x14ac:dyDescent="0.3">
      <c r="A29" s="82" t="s">
        <v>887</v>
      </c>
      <c r="B29" s="64">
        <f>VLOOKUP($A29,'Return Data'!$B$7:$R$1700,3,0)</f>
        <v>44071</v>
      </c>
      <c r="C29" s="65">
        <f>VLOOKUP($A29,'Return Data'!$B$7:$R$1700,4,0)</f>
        <v>18.357099999999999</v>
      </c>
      <c r="D29" s="65">
        <f>VLOOKUP($A29,'Return Data'!$B$7:$R$1700,9,0)</f>
        <v>-17.172599999999999</v>
      </c>
      <c r="E29" s="66">
        <f t="shared" si="0"/>
        <v>6</v>
      </c>
      <c r="F29" s="65">
        <f>VLOOKUP($A29,'Return Data'!$B$7:$R$1700,10,0)</f>
        <v>-0.53739999999999999</v>
      </c>
      <c r="G29" s="66">
        <f t="shared" si="1"/>
        <v>6</v>
      </c>
      <c r="H29" s="65">
        <f>VLOOKUP($A29,'Return Data'!$B$7:$R$1700,11,0)</f>
        <v>11.5091</v>
      </c>
      <c r="I29" s="66">
        <f t="shared" si="2"/>
        <v>1</v>
      </c>
      <c r="J29" s="65">
        <f>VLOOKUP($A29,'Return Data'!$B$7:$R$1700,12,0)</f>
        <v>12.2523</v>
      </c>
      <c r="K29" s="66">
        <f t="shared" si="3"/>
        <v>3</v>
      </c>
      <c r="L29" s="65">
        <f>VLOOKUP($A29,'Return Data'!$B$7:$R$1700,13,0)</f>
        <v>10.785</v>
      </c>
      <c r="M29" s="66">
        <f t="shared" si="4"/>
        <v>2</v>
      </c>
      <c r="N29" s="65">
        <f>VLOOKUP($A29,'Return Data'!$B$7:$R$1700,17,0)</f>
        <v>14.5143</v>
      </c>
      <c r="O29" s="66">
        <f t="shared" si="5"/>
        <v>2</v>
      </c>
      <c r="P29" s="65">
        <f>VLOOKUP($A29,'Return Data'!$B$7:$R$1700,14,0)</f>
        <v>9.8999000000000006</v>
      </c>
      <c r="Q29" s="66">
        <f t="shared" si="6"/>
        <v>3</v>
      </c>
      <c r="R29" s="65">
        <f>VLOOKUP($A29,'Return Data'!$B$7:$R$1700,16,0)</f>
        <v>10.721</v>
      </c>
      <c r="S29" s="67">
        <f t="shared" si="7"/>
        <v>1</v>
      </c>
    </row>
    <row r="30" spans="1:19" x14ac:dyDescent="0.3">
      <c r="A30" s="82" t="s">
        <v>890</v>
      </c>
      <c r="B30" s="64">
        <f>VLOOKUP($A30,'Return Data'!$B$7:$R$1700,3,0)</f>
        <v>44071</v>
      </c>
      <c r="C30" s="65">
        <f>VLOOKUP($A30,'Return Data'!$B$7:$R$1700,4,0)</f>
        <v>34.416899999999998</v>
      </c>
      <c r="D30" s="65">
        <f>VLOOKUP($A30,'Return Data'!$B$7:$R$1700,9,0)</f>
        <v>-25.241700000000002</v>
      </c>
      <c r="E30" s="66">
        <f t="shared" si="0"/>
        <v>25</v>
      </c>
      <c r="F30" s="65">
        <f>VLOOKUP($A30,'Return Data'!$B$7:$R$1700,10,0)</f>
        <v>-1.4151</v>
      </c>
      <c r="G30" s="66">
        <f t="shared" si="1"/>
        <v>10</v>
      </c>
      <c r="H30" s="65">
        <f>VLOOKUP($A30,'Return Data'!$B$7:$R$1700,11,0)</f>
        <v>9.9079999999999995</v>
      </c>
      <c r="I30" s="66">
        <f t="shared" si="2"/>
        <v>7</v>
      </c>
      <c r="J30" s="65">
        <f>VLOOKUP($A30,'Return Data'!$B$7:$R$1700,12,0)</f>
        <v>11.7881</v>
      </c>
      <c r="K30" s="66">
        <f t="shared" si="3"/>
        <v>4</v>
      </c>
      <c r="L30" s="65">
        <f>VLOOKUP($A30,'Return Data'!$B$7:$R$1700,13,0)</f>
        <v>10.273899999999999</v>
      </c>
      <c r="M30" s="66">
        <f t="shared" si="4"/>
        <v>4</v>
      </c>
      <c r="N30" s="65">
        <f>VLOOKUP($A30,'Return Data'!$B$7:$R$1700,17,0)</f>
        <v>15.5685</v>
      </c>
      <c r="O30" s="66">
        <f t="shared" si="5"/>
        <v>1</v>
      </c>
      <c r="P30" s="65">
        <f>VLOOKUP($A30,'Return Data'!$B$7:$R$1700,14,0)</f>
        <v>11.5105</v>
      </c>
      <c r="Q30" s="66">
        <f t="shared" si="6"/>
        <v>1</v>
      </c>
      <c r="R30" s="65">
        <f>VLOOKUP($A30,'Return Data'!$B$7:$R$1700,16,0)</f>
        <v>6.9149000000000003</v>
      </c>
      <c r="S30" s="67">
        <f t="shared" si="7"/>
        <v>24</v>
      </c>
    </row>
    <row r="31" spans="1:19" x14ac:dyDescent="0.3">
      <c r="A31" s="82" t="s">
        <v>891</v>
      </c>
      <c r="B31" s="64">
        <f>VLOOKUP($A31,'Return Data'!$B$7:$R$1700,3,0)</f>
        <v>44071</v>
      </c>
      <c r="C31" s="65">
        <f>VLOOKUP($A31,'Return Data'!$B$7:$R$1700,4,0)</f>
        <v>47.892000000000003</v>
      </c>
      <c r="D31" s="65">
        <f>VLOOKUP($A31,'Return Data'!$B$7:$R$1700,9,0)</f>
        <v>-20.178999999999998</v>
      </c>
      <c r="E31" s="66">
        <f t="shared" si="0"/>
        <v>14</v>
      </c>
      <c r="F31" s="65">
        <f>VLOOKUP($A31,'Return Data'!$B$7:$R$1700,10,0)</f>
        <v>-1.8838999999999999</v>
      </c>
      <c r="G31" s="66">
        <f t="shared" si="1"/>
        <v>12</v>
      </c>
      <c r="H31" s="65">
        <f>VLOOKUP($A31,'Return Data'!$B$7:$R$1700,11,0)</f>
        <v>8.4330999999999996</v>
      </c>
      <c r="I31" s="66">
        <f t="shared" si="2"/>
        <v>15</v>
      </c>
      <c r="J31" s="65">
        <f>VLOOKUP($A31,'Return Data'!$B$7:$R$1700,12,0)</f>
        <v>9.6234000000000002</v>
      </c>
      <c r="K31" s="66">
        <f t="shared" si="3"/>
        <v>14</v>
      </c>
      <c r="L31" s="65">
        <f>VLOOKUP($A31,'Return Data'!$B$7:$R$1700,13,0)</f>
        <v>8.6233000000000004</v>
      </c>
      <c r="M31" s="66">
        <f t="shared" si="4"/>
        <v>11</v>
      </c>
      <c r="N31" s="65">
        <f>VLOOKUP($A31,'Return Data'!$B$7:$R$1700,17,0)</f>
        <v>12.7797</v>
      </c>
      <c r="O31" s="66">
        <f t="shared" si="5"/>
        <v>5</v>
      </c>
      <c r="P31" s="65">
        <f>VLOOKUP($A31,'Return Data'!$B$7:$R$1700,14,0)</f>
        <v>10.000400000000001</v>
      </c>
      <c r="Q31" s="66">
        <f t="shared" si="6"/>
        <v>2</v>
      </c>
      <c r="R31" s="65">
        <f>VLOOKUP($A31,'Return Data'!$B$7:$R$1700,16,0)</f>
        <v>8.2811000000000003</v>
      </c>
      <c r="S31" s="67">
        <f t="shared" si="7"/>
        <v>18</v>
      </c>
    </row>
    <row r="32" spans="1:19" x14ac:dyDescent="0.3">
      <c r="A32" s="82" t="s">
        <v>733</v>
      </c>
      <c r="B32" s="64">
        <f>VLOOKUP($A32,'Return Data'!$B$7:$R$1700,3,0)</f>
        <v>44071</v>
      </c>
      <c r="C32" s="65">
        <f>VLOOKUP($A32,'Return Data'!$B$7:$R$1700,4,0)</f>
        <v>21.267399999999999</v>
      </c>
      <c r="D32" s="65">
        <f>VLOOKUP($A32,'Return Data'!$B$7:$R$1700,9,0)</f>
        <v>-20.107199999999999</v>
      </c>
      <c r="E32" s="66">
        <f t="shared" si="0"/>
        <v>13</v>
      </c>
      <c r="F32" s="65">
        <f>VLOOKUP($A32,'Return Data'!$B$7:$R$1700,10,0)</f>
        <v>-2.0211999999999999</v>
      </c>
      <c r="G32" s="66">
        <f t="shared" si="1"/>
        <v>15</v>
      </c>
      <c r="H32" s="65">
        <f>VLOOKUP($A32,'Return Data'!$B$7:$R$1700,11,0)</f>
        <v>8.2539999999999996</v>
      </c>
      <c r="I32" s="66">
        <f t="shared" si="2"/>
        <v>17</v>
      </c>
      <c r="J32" s="65">
        <f>VLOOKUP($A32,'Return Data'!$B$7:$R$1700,12,0)</f>
        <v>8.8507999999999996</v>
      </c>
      <c r="K32" s="66">
        <f t="shared" si="3"/>
        <v>17</v>
      </c>
      <c r="L32" s="65">
        <f>VLOOKUP($A32,'Return Data'!$B$7:$R$1700,13,0)</f>
        <v>7.7502000000000004</v>
      </c>
      <c r="M32" s="66">
        <f t="shared" si="4"/>
        <v>17</v>
      </c>
      <c r="N32" s="65">
        <f>VLOOKUP($A32,'Return Data'!$B$7:$R$1700,17,0)</f>
        <v>12.094099999999999</v>
      </c>
      <c r="O32" s="66">
        <f t="shared" si="5"/>
        <v>12</v>
      </c>
      <c r="P32" s="65">
        <f>VLOOKUP($A32,'Return Data'!$B$7:$R$1700,14,0)</f>
        <v>7.4029999999999996</v>
      </c>
      <c r="Q32" s="66">
        <f t="shared" si="6"/>
        <v>15</v>
      </c>
      <c r="R32" s="65">
        <f>VLOOKUP($A32,'Return Data'!$B$7:$R$1700,16,0)</f>
        <v>8.4550000000000001</v>
      </c>
      <c r="S32" s="67">
        <f t="shared" si="7"/>
        <v>15</v>
      </c>
    </row>
    <row r="33" spans="1:19" x14ac:dyDescent="0.3">
      <c r="A33" s="82" t="s">
        <v>734</v>
      </c>
      <c r="B33" s="64">
        <f>VLOOKUP($A33,'Return Data'!$B$7:$R$1700,3,0)</f>
        <v>44071</v>
      </c>
      <c r="C33" s="65">
        <f>VLOOKUP($A33,'Return Data'!$B$7:$R$1700,4,0)</f>
        <v>21.593499999999999</v>
      </c>
      <c r="D33" s="65">
        <f>VLOOKUP($A33,'Return Data'!$B$7:$R$1700,9,0)</f>
        <v>-19.9193</v>
      </c>
      <c r="E33" s="66">
        <f t="shared" si="0"/>
        <v>11</v>
      </c>
      <c r="F33" s="65">
        <f>VLOOKUP($A33,'Return Data'!$B$7:$R$1700,10,0)</f>
        <v>-1.9326000000000001</v>
      </c>
      <c r="G33" s="66">
        <f t="shared" si="1"/>
        <v>13</v>
      </c>
      <c r="H33" s="65">
        <f>VLOOKUP($A33,'Return Data'!$B$7:$R$1700,11,0)</f>
        <v>8.3094999999999999</v>
      </c>
      <c r="I33" s="66">
        <f t="shared" si="2"/>
        <v>16</v>
      </c>
      <c r="J33" s="65">
        <f>VLOOKUP($A33,'Return Data'!$B$7:$R$1700,12,0)</f>
        <v>8.9349000000000007</v>
      </c>
      <c r="K33" s="66">
        <f t="shared" si="3"/>
        <v>16</v>
      </c>
      <c r="L33" s="65">
        <f>VLOOKUP($A33,'Return Data'!$B$7:$R$1700,13,0)</f>
        <v>7.8289999999999997</v>
      </c>
      <c r="M33" s="66">
        <f t="shared" si="4"/>
        <v>16</v>
      </c>
      <c r="N33" s="65">
        <f>VLOOKUP($A33,'Return Data'!$B$7:$R$1700,17,0)</f>
        <v>12.498100000000001</v>
      </c>
      <c r="O33" s="66">
        <f t="shared" si="5"/>
        <v>8</v>
      </c>
      <c r="P33" s="65">
        <f>VLOOKUP($A33,'Return Data'!$B$7:$R$1700,14,0)</f>
        <v>7.7183999999999999</v>
      </c>
      <c r="Q33" s="66">
        <f t="shared" si="6"/>
        <v>12</v>
      </c>
      <c r="R33" s="65">
        <f>VLOOKUP($A33,'Return Data'!$B$7:$R$1700,16,0)</f>
        <v>8.4716000000000005</v>
      </c>
      <c r="S33" s="67">
        <f t="shared" si="7"/>
        <v>14</v>
      </c>
    </row>
    <row r="34" spans="1:19" x14ac:dyDescent="0.3">
      <c r="A34" s="82" t="s">
        <v>735</v>
      </c>
      <c r="B34" s="64">
        <f>VLOOKUP($A34,'Return Data'!$B$7:$R$1700,3,0)</f>
        <v>44071</v>
      </c>
      <c r="C34" s="65">
        <f>VLOOKUP($A34,'Return Data'!$B$7:$R$1700,4,0)</f>
        <v>195.79820000000001</v>
      </c>
      <c r="D34" s="65">
        <f>VLOOKUP($A34,'Return Data'!$B$7:$R$1700,9,0)</f>
        <v>-23.953800000000001</v>
      </c>
      <c r="E34" s="66">
        <f t="shared" si="0"/>
        <v>21</v>
      </c>
      <c r="F34" s="65">
        <f>VLOOKUP($A34,'Return Data'!$B$7:$R$1700,10,0)</f>
        <v>-7.1467999999999998</v>
      </c>
      <c r="G34" s="66">
        <f t="shared" si="1"/>
        <v>27</v>
      </c>
      <c r="H34" s="65">
        <f>VLOOKUP($A34,'Return Data'!$B$7:$R$1700,11,0)</f>
        <v>4.8061999999999996</v>
      </c>
      <c r="I34" s="66">
        <f t="shared" si="2"/>
        <v>27</v>
      </c>
      <c r="J34" s="65">
        <f>VLOOKUP($A34,'Return Data'!$B$7:$R$1700,12,0)</f>
        <v>6.1730999999999998</v>
      </c>
      <c r="K34" s="66">
        <f t="shared" si="3"/>
        <v>26</v>
      </c>
      <c r="L34" s="65">
        <f>VLOOKUP($A34,'Return Data'!$B$7:$R$1700,13,0)</f>
        <v>5.8078000000000003</v>
      </c>
      <c r="M34" s="66">
        <f t="shared" si="4"/>
        <v>25</v>
      </c>
      <c r="N34" s="65">
        <f>VLOOKUP($A34,'Return Data'!$B$7:$R$1700,17,0)</f>
        <v>10.4308</v>
      </c>
      <c r="O34" s="66">
        <f t="shared" si="5"/>
        <v>20</v>
      </c>
      <c r="P34" s="65">
        <f>VLOOKUP($A34,'Return Data'!$B$7:$R$1700,14,0)</f>
        <v>5.7986000000000004</v>
      </c>
      <c r="Q34" s="66">
        <f t="shared" si="6"/>
        <v>25</v>
      </c>
      <c r="R34" s="65">
        <f>VLOOKUP($A34,'Return Data'!$B$7:$R$1700,16,0)</f>
        <v>7.2831000000000001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-20.58127407407407</v>
      </c>
      <c r="E36" s="88"/>
      <c r="F36" s="89">
        <f>AVERAGE(F8:F34)</f>
        <v>-2.1242777777777779</v>
      </c>
      <c r="G36" s="88"/>
      <c r="H36" s="89">
        <f>AVERAGE(H8:H34)</f>
        <v>8.4594555555555537</v>
      </c>
      <c r="I36" s="88"/>
      <c r="J36" s="89">
        <f>AVERAGE(J8:J34)</f>
        <v>9.4353888888888857</v>
      </c>
      <c r="K36" s="88"/>
      <c r="L36" s="89">
        <f>AVERAGE(L8:L34)</f>
        <v>8.1873740740740732</v>
      </c>
      <c r="M36" s="88"/>
      <c r="N36" s="89">
        <f>AVERAGE(N8:N34)</f>
        <v>11.696425925925928</v>
      </c>
      <c r="O36" s="88"/>
      <c r="P36" s="89">
        <f>AVERAGE(P8:P34)</f>
        <v>7.5129666666666663</v>
      </c>
      <c r="Q36" s="88"/>
      <c r="R36" s="89">
        <f>AVERAGE(R8:R34)</f>
        <v>8.4414407407407399</v>
      </c>
      <c r="S36" s="90"/>
    </row>
    <row r="37" spans="1:19" x14ac:dyDescent="0.3">
      <c r="A37" s="87" t="s">
        <v>28</v>
      </c>
      <c r="B37" s="88"/>
      <c r="C37" s="88"/>
      <c r="D37" s="89">
        <f>MIN(D8:D34)</f>
        <v>-26.8033</v>
      </c>
      <c r="E37" s="88"/>
      <c r="F37" s="89">
        <f>MIN(F8:F34)</f>
        <v>-7.1467999999999998</v>
      </c>
      <c r="G37" s="88"/>
      <c r="H37" s="89">
        <f>MIN(H8:H34)</f>
        <v>4.8061999999999996</v>
      </c>
      <c r="I37" s="88"/>
      <c r="J37" s="89">
        <f>MIN(J8:J34)</f>
        <v>5.7912999999999997</v>
      </c>
      <c r="K37" s="88"/>
      <c r="L37" s="89">
        <f>MIN(L8:L34)</f>
        <v>5.4443000000000001</v>
      </c>
      <c r="M37" s="88"/>
      <c r="N37" s="89">
        <f>MIN(N8:N34)</f>
        <v>8.9131999999999998</v>
      </c>
      <c r="O37" s="88"/>
      <c r="P37" s="89">
        <f>MIN(P8:P34)</f>
        <v>4.7343999999999999</v>
      </c>
      <c r="Q37" s="88"/>
      <c r="R37" s="89">
        <f>MIN(R8:R34)</f>
        <v>6.5029000000000003</v>
      </c>
      <c r="S37" s="90"/>
    </row>
    <row r="38" spans="1:19" ht="15" thickBot="1" x14ac:dyDescent="0.35">
      <c r="A38" s="91" t="s">
        <v>29</v>
      </c>
      <c r="B38" s="92"/>
      <c r="C38" s="92"/>
      <c r="D38" s="93">
        <f>MAX(D8:D34)</f>
        <v>-14.131</v>
      </c>
      <c r="E38" s="92"/>
      <c r="F38" s="93">
        <f>MAX(F8:F34)</f>
        <v>0.53210000000000002</v>
      </c>
      <c r="G38" s="92"/>
      <c r="H38" s="93">
        <f>MAX(H8:H34)</f>
        <v>11.5091</v>
      </c>
      <c r="I38" s="92"/>
      <c r="J38" s="93">
        <f>MAX(J8:J34)</f>
        <v>12.5449</v>
      </c>
      <c r="K38" s="92"/>
      <c r="L38" s="93">
        <f>MAX(L8:L34)</f>
        <v>10.851699999999999</v>
      </c>
      <c r="M38" s="92"/>
      <c r="N38" s="93">
        <f>MAX(N8:N34)</f>
        <v>15.5685</v>
      </c>
      <c r="O38" s="92"/>
      <c r="P38" s="93">
        <f>MAX(P8:P34)</f>
        <v>11.5105</v>
      </c>
      <c r="Q38" s="92"/>
      <c r="R38" s="93">
        <f>MAX(R8:R34)</f>
        <v>10.721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44071</v>
      </c>
      <c r="C8" s="65">
        <f>VLOOKUP($A8,'Return Data'!$B$7:$R$1700,4,0)</f>
        <v>279.54259999999999</v>
      </c>
      <c r="D8" s="65">
        <f>VLOOKUP($A8,'Return Data'!$B$7:$R$1700,9,0)</f>
        <v>-6.5603999999999996</v>
      </c>
      <c r="E8" s="66">
        <f>RANK(D8,D$8:D$26,0)</f>
        <v>15</v>
      </c>
      <c r="F8" s="65">
        <f>VLOOKUP($A8,'Return Data'!$B$7:$R$1700,10,0)</f>
        <v>8.6311</v>
      </c>
      <c r="G8" s="66">
        <f>RANK(F8,F$8:F$26,0)</f>
        <v>5</v>
      </c>
      <c r="H8" s="65">
        <f>VLOOKUP($A8,'Return Data'!$B$7:$R$1700,11,0)</f>
        <v>10.346</v>
      </c>
      <c r="I8" s="66">
        <f>RANK(H8,H$8:H$26,0)</f>
        <v>6</v>
      </c>
      <c r="J8" s="65">
        <f>VLOOKUP($A8,'Return Data'!$B$7:$R$1700,12,0)</f>
        <v>10.015700000000001</v>
      </c>
      <c r="K8" s="66">
        <f>RANK(J8,J$8:J$26,0)</f>
        <v>4</v>
      </c>
      <c r="L8" s="65">
        <f>VLOOKUP($A8,'Return Data'!$B$7:$R$1700,13,0)</f>
        <v>9.8553999999999995</v>
      </c>
      <c r="M8" s="66">
        <f>RANK(L8,L$8:L$26,0)</f>
        <v>9</v>
      </c>
      <c r="N8" s="65">
        <f>VLOOKUP($A8,'Return Data'!$B$7:$R$1700,17,0)</f>
        <v>10.538</v>
      </c>
      <c r="O8" s="66">
        <f>RANK(N8,N$8:N$26,0)</f>
        <v>9</v>
      </c>
      <c r="P8" s="65">
        <f>VLOOKUP($A8,'Return Data'!$B$7:$R$1700,14,0)</f>
        <v>8.5101999999999993</v>
      </c>
      <c r="Q8" s="66">
        <f>RANK(P8,P$8:P$26,0)</f>
        <v>11</v>
      </c>
      <c r="R8" s="65">
        <f>VLOOKUP($A8,'Return Data'!$B$7:$R$1700,16,0)</f>
        <v>9.7093000000000007</v>
      </c>
      <c r="S8" s="67">
        <f>RANK(R8,R$8:R$26,0)</f>
        <v>2</v>
      </c>
    </row>
    <row r="9" spans="1:19" x14ac:dyDescent="0.3">
      <c r="A9" s="82" t="s">
        <v>578</v>
      </c>
      <c r="B9" s="64">
        <f>VLOOKUP($A9,'Return Data'!$B$7:$R$1700,3,0)</f>
        <v>44071</v>
      </c>
      <c r="C9" s="65">
        <f>VLOOKUP($A9,'Return Data'!$B$7:$R$1700,4,0)</f>
        <v>2033.5908999999999</v>
      </c>
      <c r="D9" s="65">
        <f>VLOOKUP($A9,'Return Data'!$B$7:$R$1700,9,0)</f>
        <v>1.1076999999999999</v>
      </c>
      <c r="E9" s="66">
        <f t="shared" ref="E9:E26" si="0">RANK(D9,D$8:D$26,0)</f>
        <v>2</v>
      </c>
      <c r="F9" s="65">
        <f>VLOOKUP($A9,'Return Data'!$B$7:$R$1700,10,0)</f>
        <v>9.1876999999999995</v>
      </c>
      <c r="G9" s="66">
        <f t="shared" ref="G9:G26" si="1">RANK(F9,F$8:F$26,0)</f>
        <v>4</v>
      </c>
      <c r="H9" s="65">
        <f>VLOOKUP($A9,'Return Data'!$B$7:$R$1700,11,0)</f>
        <v>10.6107</v>
      </c>
      <c r="I9" s="66">
        <f t="shared" ref="I9:I26" si="2">RANK(H9,H$8:H$26,0)</f>
        <v>4</v>
      </c>
      <c r="J9" s="65">
        <f>VLOOKUP($A9,'Return Data'!$B$7:$R$1700,12,0)</f>
        <v>9.5601000000000003</v>
      </c>
      <c r="K9" s="66">
        <f t="shared" ref="K9:K26" si="3">RANK(J9,J$8:J$26,0)</f>
        <v>10</v>
      </c>
      <c r="L9" s="65">
        <f>VLOOKUP($A9,'Return Data'!$B$7:$R$1700,13,0)</f>
        <v>9.8352000000000004</v>
      </c>
      <c r="M9" s="66">
        <f t="shared" ref="M9:M26" si="4">RANK(L9,L$8:L$26,0)</f>
        <v>10</v>
      </c>
      <c r="N9" s="65">
        <f>VLOOKUP($A9,'Return Data'!$B$7:$R$1700,17,0)</f>
        <v>10.77</v>
      </c>
      <c r="O9" s="66">
        <f t="shared" ref="O9:O26" si="5">RANK(N9,N$8:N$26,0)</f>
        <v>6</v>
      </c>
      <c r="P9" s="65">
        <f>VLOOKUP($A9,'Return Data'!$B$7:$R$1700,14,0)</f>
        <v>9.2871000000000006</v>
      </c>
      <c r="Q9" s="66">
        <f t="shared" ref="Q9:Q26" si="6">RANK(P9,P$8:P$26,0)</f>
        <v>3</v>
      </c>
      <c r="R9" s="65">
        <f>VLOOKUP($A9,'Return Data'!$B$7:$R$1700,16,0)</f>
        <v>8.9741999999999997</v>
      </c>
      <c r="S9" s="67">
        <f t="shared" ref="S9:S26" si="7">RANK(R9,R$8:R$26,0)</f>
        <v>12</v>
      </c>
    </row>
    <row r="10" spans="1:19" x14ac:dyDescent="0.3">
      <c r="A10" s="82" t="s">
        <v>580</v>
      </c>
      <c r="B10" s="64">
        <f>VLOOKUP($A10,'Return Data'!$B$7:$R$1700,3,0)</f>
        <v>44071</v>
      </c>
      <c r="C10" s="65">
        <f>VLOOKUP($A10,'Return Data'!$B$7:$R$1700,4,0)</f>
        <v>18.525500000000001</v>
      </c>
      <c r="D10" s="65">
        <f>VLOOKUP($A10,'Return Data'!$B$7:$R$1700,9,0)</f>
        <v>-6.1139999999999999</v>
      </c>
      <c r="E10" s="66">
        <f t="shared" si="0"/>
        <v>12</v>
      </c>
      <c r="F10" s="65">
        <f>VLOOKUP($A10,'Return Data'!$B$7:$R$1700,10,0)</f>
        <v>5.9141000000000004</v>
      </c>
      <c r="G10" s="66">
        <f t="shared" si="1"/>
        <v>15</v>
      </c>
      <c r="H10" s="65">
        <f>VLOOKUP($A10,'Return Data'!$B$7:$R$1700,11,0)</f>
        <v>10.9232</v>
      </c>
      <c r="I10" s="66">
        <f t="shared" si="2"/>
        <v>3</v>
      </c>
      <c r="J10" s="65">
        <f>VLOOKUP($A10,'Return Data'!$B$7:$R$1700,12,0)</f>
        <v>9.9587000000000003</v>
      </c>
      <c r="K10" s="66">
        <f t="shared" si="3"/>
        <v>6</v>
      </c>
      <c r="L10" s="65">
        <f>VLOOKUP($A10,'Return Data'!$B$7:$R$1700,13,0)</f>
        <v>10.1793</v>
      </c>
      <c r="M10" s="66">
        <f t="shared" si="4"/>
        <v>6</v>
      </c>
      <c r="N10" s="65">
        <f>VLOOKUP($A10,'Return Data'!$B$7:$R$1700,17,0)</f>
        <v>10.6021</v>
      </c>
      <c r="O10" s="66">
        <f t="shared" si="5"/>
        <v>7</v>
      </c>
      <c r="P10" s="65">
        <f>VLOOKUP($A10,'Return Data'!$B$7:$R$1700,14,0)</f>
        <v>8.4149999999999991</v>
      </c>
      <c r="Q10" s="66">
        <f t="shared" si="6"/>
        <v>13</v>
      </c>
      <c r="R10" s="65">
        <f>VLOOKUP($A10,'Return Data'!$B$7:$R$1700,16,0)</f>
        <v>9.2644000000000002</v>
      </c>
      <c r="S10" s="67">
        <f t="shared" si="7"/>
        <v>4</v>
      </c>
    </row>
    <row r="11" spans="1:19" x14ac:dyDescent="0.3">
      <c r="A11" s="82" t="s">
        <v>582</v>
      </c>
      <c r="B11" s="64">
        <f>VLOOKUP($A11,'Return Data'!$B$7:$R$1700,3,0)</f>
        <v>44071</v>
      </c>
      <c r="C11" s="65">
        <f>VLOOKUP($A11,'Return Data'!$B$7:$R$1700,4,0)</f>
        <v>18.657399999999999</v>
      </c>
      <c r="D11" s="65">
        <f>VLOOKUP($A11,'Return Data'!$B$7:$R$1700,9,0)</f>
        <v>-18.931999999999999</v>
      </c>
      <c r="E11" s="66">
        <f t="shared" si="0"/>
        <v>19</v>
      </c>
      <c r="F11" s="65">
        <f>VLOOKUP($A11,'Return Data'!$B$7:$R$1700,10,0)</f>
        <v>5.6047000000000002</v>
      </c>
      <c r="G11" s="66">
        <f t="shared" si="1"/>
        <v>17</v>
      </c>
      <c r="H11" s="65">
        <f>VLOOKUP($A11,'Return Data'!$B$7:$R$1700,11,0)</f>
        <v>10.1989</v>
      </c>
      <c r="I11" s="66">
        <f t="shared" si="2"/>
        <v>7</v>
      </c>
      <c r="J11" s="65">
        <f>VLOOKUP($A11,'Return Data'!$B$7:$R$1700,12,0)</f>
        <v>11.543200000000001</v>
      </c>
      <c r="K11" s="66">
        <f t="shared" si="3"/>
        <v>1</v>
      </c>
      <c r="L11" s="65">
        <f>VLOOKUP($A11,'Return Data'!$B$7:$R$1700,13,0)</f>
        <v>11.376899999999999</v>
      </c>
      <c r="M11" s="66">
        <f t="shared" si="4"/>
        <v>1</v>
      </c>
      <c r="N11" s="65">
        <f>VLOOKUP($A11,'Return Data'!$B$7:$R$1700,17,0)</f>
        <v>12.224299999999999</v>
      </c>
      <c r="O11" s="66">
        <f t="shared" si="5"/>
        <v>1</v>
      </c>
      <c r="P11" s="65">
        <f>VLOOKUP($A11,'Return Data'!$B$7:$R$1700,14,0)</f>
        <v>9.6289999999999996</v>
      </c>
      <c r="Q11" s="66">
        <f t="shared" si="6"/>
        <v>1</v>
      </c>
      <c r="R11" s="65">
        <f>VLOOKUP($A11,'Return Data'!$B$7:$R$1700,16,0)</f>
        <v>9.3719999999999999</v>
      </c>
      <c r="S11" s="67">
        <f t="shared" si="7"/>
        <v>3</v>
      </c>
    </row>
    <row r="12" spans="1:19" x14ac:dyDescent="0.3">
      <c r="A12" s="82" t="s">
        <v>585</v>
      </c>
      <c r="B12" s="64">
        <f>VLOOKUP($A12,'Return Data'!$B$7:$R$1700,3,0)</f>
        <v>44071</v>
      </c>
      <c r="C12" s="65">
        <f>VLOOKUP($A12,'Return Data'!$B$7:$R$1700,4,0)</f>
        <v>17.396899999999999</v>
      </c>
      <c r="D12" s="65">
        <f>VLOOKUP($A12,'Return Data'!$B$7:$R$1700,9,0)</f>
        <v>-9.5061</v>
      </c>
      <c r="E12" s="66">
        <f t="shared" si="0"/>
        <v>16</v>
      </c>
      <c r="F12" s="65">
        <f>VLOOKUP($A12,'Return Data'!$B$7:$R$1700,10,0)</f>
        <v>5.8125999999999998</v>
      </c>
      <c r="G12" s="66">
        <f t="shared" si="1"/>
        <v>16</v>
      </c>
      <c r="H12" s="65">
        <f>VLOOKUP($A12,'Return Data'!$B$7:$R$1700,11,0)</f>
        <v>6.7577999999999996</v>
      </c>
      <c r="I12" s="66">
        <f t="shared" si="2"/>
        <v>18</v>
      </c>
      <c r="J12" s="65">
        <f>VLOOKUP($A12,'Return Data'!$B$7:$R$1700,12,0)</f>
        <v>8.2553000000000001</v>
      </c>
      <c r="K12" s="66">
        <f t="shared" si="3"/>
        <v>17</v>
      </c>
      <c r="L12" s="65">
        <f>VLOOKUP($A12,'Return Data'!$B$7:$R$1700,13,0)</f>
        <v>9.2606000000000002</v>
      </c>
      <c r="M12" s="66">
        <f t="shared" si="4"/>
        <v>12</v>
      </c>
      <c r="N12" s="65">
        <f>VLOOKUP($A12,'Return Data'!$B$7:$R$1700,17,0)</f>
        <v>10.8096</v>
      </c>
      <c r="O12" s="66">
        <f t="shared" si="5"/>
        <v>4</v>
      </c>
      <c r="P12" s="65">
        <f>VLOOKUP($A12,'Return Data'!$B$7:$R$1700,14,0)</f>
        <v>8.8190000000000008</v>
      </c>
      <c r="Q12" s="66">
        <f t="shared" si="6"/>
        <v>6</v>
      </c>
      <c r="R12" s="65">
        <f>VLOOKUP($A12,'Return Data'!$B$7:$R$1700,16,0)</f>
        <v>9.1143000000000001</v>
      </c>
      <c r="S12" s="67">
        <f t="shared" si="7"/>
        <v>7</v>
      </c>
    </row>
    <row r="13" spans="1:19" x14ac:dyDescent="0.3">
      <c r="A13" s="82" t="s">
        <v>586</v>
      </c>
      <c r="B13" s="64">
        <f>VLOOKUP($A13,'Return Data'!$B$7:$R$1700,3,0)</f>
        <v>44071</v>
      </c>
      <c r="C13" s="65">
        <f>VLOOKUP($A13,'Return Data'!$B$7:$R$1700,4,0)</f>
        <v>17.587800000000001</v>
      </c>
      <c r="D13" s="65">
        <f>VLOOKUP($A13,'Return Data'!$B$7:$R$1700,9,0)</f>
        <v>-1.6913</v>
      </c>
      <c r="E13" s="66">
        <f t="shared" si="0"/>
        <v>6</v>
      </c>
      <c r="F13" s="65">
        <f>VLOOKUP($A13,'Return Data'!$B$7:$R$1700,10,0)</f>
        <v>9.5640000000000001</v>
      </c>
      <c r="G13" s="66">
        <f t="shared" si="1"/>
        <v>2</v>
      </c>
      <c r="H13" s="65">
        <f>VLOOKUP($A13,'Return Data'!$B$7:$R$1700,11,0)</f>
        <v>9.8176000000000005</v>
      </c>
      <c r="I13" s="66">
        <f t="shared" si="2"/>
        <v>8</v>
      </c>
      <c r="J13" s="65">
        <f>VLOOKUP($A13,'Return Data'!$B$7:$R$1700,12,0)</f>
        <v>9.8591999999999995</v>
      </c>
      <c r="K13" s="66">
        <f t="shared" si="3"/>
        <v>7</v>
      </c>
      <c r="L13" s="65">
        <f>VLOOKUP($A13,'Return Data'!$B$7:$R$1700,13,0)</f>
        <v>10.348599999999999</v>
      </c>
      <c r="M13" s="66">
        <f t="shared" si="4"/>
        <v>4</v>
      </c>
      <c r="N13" s="65">
        <f>VLOOKUP($A13,'Return Data'!$B$7:$R$1700,17,0)</f>
        <v>10.5352</v>
      </c>
      <c r="O13" s="66">
        <f t="shared" si="5"/>
        <v>10</v>
      </c>
      <c r="P13" s="65">
        <f>VLOOKUP($A13,'Return Data'!$B$7:$R$1700,14,0)</f>
        <v>8.5413999999999994</v>
      </c>
      <c r="Q13" s="66">
        <f t="shared" si="6"/>
        <v>9</v>
      </c>
      <c r="R13" s="65">
        <f>VLOOKUP($A13,'Return Data'!$B$7:$R$1700,16,0)</f>
        <v>9.1778999999999993</v>
      </c>
      <c r="S13" s="67">
        <f t="shared" si="7"/>
        <v>6</v>
      </c>
    </row>
    <row r="14" spans="1:19" x14ac:dyDescent="0.3">
      <c r="A14" s="82" t="s">
        <v>589</v>
      </c>
      <c r="B14" s="64">
        <f>VLOOKUP($A14,'Return Data'!$B$7:$R$1700,3,0)</f>
        <v>44071</v>
      </c>
      <c r="C14" s="65">
        <f>VLOOKUP($A14,'Return Data'!$B$7:$R$1700,4,0)</f>
        <v>24.666699999999999</v>
      </c>
      <c r="D14" s="65">
        <f>VLOOKUP($A14,'Return Data'!$B$7:$R$1700,9,0)</f>
        <v>-5.7900999999999998</v>
      </c>
      <c r="E14" s="66">
        <f t="shared" si="0"/>
        <v>11</v>
      </c>
      <c r="F14" s="65">
        <f>VLOOKUP($A14,'Return Data'!$B$7:$R$1700,10,0)</f>
        <v>7.1154999999999999</v>
      </c>
      <c r="G14" s="66">
        <f t="shared" si="1"/>
        <v>12</v>
      </c>
      <c r="H14" s="65">
        <f>VLOOKUP($A14,'Return Data'!$B$7:$R$1700,11,0)</f>
        <v>8.3274000000000008</v>
      </c>
      <c r="I14" s="66">
        <f t="shared" si="2"/>
        <v>17</v>
      </c>
      <c r="J14" s="65">
        <f>VLOOKUP($A14,'Return Data'!$B$7:$R$1700,12,0)</f>
        <v>8.9966000000000008</v>
      </c>
      <c r="K14" s="66">
        <f t="shared" si="3"/>
        <v>12</v>
      </c>
      <c r="L14" s="65">
        <f>VLOOKUP($A14,'Return Data'!$B$7:$R$1700,13,0)</f>
        <v>9.1297999999999995</v>
      </c>
      <c r="M14" s="66">
        <f t="shared" si="4"/>
        <v>13</v>
      </c>
      <c r="N14" s="65">
        <f>VLOOKUP($A14,'Return Data'!$B$7:$R$1700,17,0)</f>
        <v>9.5761000000000003</v>
      </c>
      <c r="O14" s="66">
        <f t="shared" si="5"/>
        <v>15</v>
      </c>
      <c r="P14" s="65">
        <f>VLOOKUP($A14,'Return Data'!$B$7:$R$1700,14,0)</f>
        <v>7.7061999999999999</v>
      </c>
      <c r="Q14" s="66">
        <f t="shared" si="6"/>
        <v>15</v>
      </c>
      <c r="R14" s="65">
        <f>VLOOKUP($A14,'Return Data'!$B$7:$R$1700,16,0)</f>
        <v>9.0965000000000007</v>
      </c>
      <c r="S14" s="67">
        <f t="shared" si="7"/>
        <v>9</v>
      </c>
    </row>
    <row r="15" spans="1:19" x14ac:dyDescent="0.3">
      <c r="A15" s="82" t="s">
        <v>590</v>
      </c>
      <c r="B15" s="64">
        <f>VLOOKUP($A15,'Return Data'!$B$7:$R$1700,3,0)</f>
        <v>44071</v>
      </c>
      <c r="C15" s="65">
        <f>VLOOKUP($A15,'Return Data'!$B$7:$R$1700,4,0)</f>
        <v>18.891200000000001</v>
      </c>
      <c r="D15" s="65">
        <f>VLOOKUP($A15,'Return Data'!$B$7:$R$1700,9,0)</f>
        <v>-1.1208</v>
      </c>
      <c r="E15" s="66">
        <f t="shared" si="0"/>
        <v>4</v>
      </c>
      <c r="F15" s="65">
        <f>VLOOKUP($A15,'Return Data'!$B$7:$R$1700,10,0)</f>
        <v>9.3508999999999993</v>
      </c>
      <c r="G15" s="66">
        <f t="shared" si="1"/>
        <v>3</v>
      </c>
      <c r="H15" s="65">
        <f>VLOOKUP($A15,'Return Data'!$B$7:$R$1700,11,0)</f>
        <v>11.7493</v>
      </c>
      <c r="I15" s="66">
        <f t="shared" si="2"/>
        <v>1</v>
      </c>
      <c r="J15" s="65">
        <f>VLOOKUP($A15,'Return Data'!$B$7:$R$1700,12,0)</f>
        <v>10.7759</v>
      </c>
      <c r="K15" s="66">
        <f t="shared" si="3"/>
        <v>2</v>
      </c>
      <c r="L15" s="65">
        <f>VLOOKUP($A15,'Return Data'!$B$7:$R$1700,13,0)</f>
        <v>10.8705</v>
      </c>
      <c r="M15" s="66">
        <f t="shared" si="4"/>
        <v>2</v>
      </c>
      <c r="N15" s="65">
        <f>VLOOKUP($A15,'Return Data'!$B$7:$R$1700,17,0)</f>
        <v>11.726800000000001</v>
      </c>
      <c r="O15" s="66">
        <f t="shared" si="5"/>
        <v>2</v>
      </c>
      <c r="P15" s="65">
        <f>VLOOKUP($A15,'Return Data'!$B$7:$R$1700,14,0)</f>
        <v>9.4224999999999994</v>
      </c>
      <c r="Q15" s="66">
        <f t="shared" si="6"/>
        <v>2</v>
      </c>
      <c r="R15" s="65">
        <f>VLOOKUP($A15,'Return Data'!$B$7:$R$1700,16,0)</f>
        <v>8.8734999999999999</v>
      </c>
      <c r="S15" s="67">
        <f t="shared" si="7"/>
        <v>13</v>
      </c>
    </row>
    <row r="16" spans="1:19" x14ac:dyDescent="0.3">
      <c r="A16" s="82" t="s">
        <v>592</v>
      </c>
      <c r="B16" s="64">
        <f>VLOOKUP($A16,'Return Data'!$B$7:$R$1700,3,0)</f>
        <v>44071</v>
      </c>
      <c r="C16" s="65">
        <f>VLOOKUP($A16,'Return Data'!$B$7:$R$1700,4,0)</f>
        <v>1100.0169000000001</v>
      </c>
      <c r="D16" s="65">
        <f>VLOOKUP($A16,'Return Data'!$B$7:$R$1700,9,0)</f>
        <v>-0.76270000000000004</v>
      </c>
      <c r="E16" s="66">
        <f t="shared" si="0"/>
        <v>3</v>
      </c>
      <c r="F16" s="65">
        <f>VLOOKUP($A16,'Return Data'!$B$7:$R$1700,10,0)</f>
        <v>4.0354000000000001</v>
      </c>
      <c r="G16" s="66">
        <f t="shared" si="1"/>
        <v>19</v>
      </c>
      <c r="H16" s="65">
        <f>VLOOKUP($A16,'Return Data'!$B$7:$R$1700,11,0)</f>
        <v>4.6806000000000001</v>
      </c>
      <c r="I16" s="66">
        <f t="shared" si="2"/>
        <v>19</v>
      </c>
      <c r="J16" s="65">
        <f>VLOOKUP($A16,'Return Data'!$B$7:$R$1700,12,0)</f>
        <v>4.7907999999999999</v>
      </c>
      <c r="K16" s="66">
        <f t="shared" si="3"/>
        <v>18</v>
      </c>
      <c r="L16" s="65">
        <f>VLOOKUP($A16,'Return Data'!$B$7:$R$1700,13,0)</f>
        <v>5.8019999999999996</v>
      </c>
      <c r="M16" s="66">
        <f t="shared" si="4"/>
        <v>18</v>
      </c>
      <c r="N16" s="65"/>
      <c r="O16" s="66"/>
      <c r="P16" s="65"/>
      <c r="Q16" s="66"/>
      <c r="R16" s="65">
        <f>VLOOKUP($A16,'Return Data'!$B$7:$R$1700,16,0)</f>
        <v>7.6333000000000002</v>
      </c>
      <c r="S16" s="67">
        <f t="shared" si="7"/>
        <v>18</v>
      </c>
    </row>
    <row r="17" spans="1:19" x14ac:dyDescent="0.3">
      <c r="A17" s="82" t="s">
        <v>595</v>
      </c>
      <c r="B17" s="64">
        <f>VLOOKUP($A17,'Return Data'!$B$7:$R$1700,3,0)</f>
        <v>44071</v>
      </c>
      <c r="C17" s="65">
        <f>VLOOKUP($A17,'Return Data'!$B$7:$R$1700,4,0)</f>
        <v>1833.6303</v>
      </c>
      <c r="D17" s="65">
        <f>VLOOKUP($A17,'Return Data'!$B$7:$R$1700,9,0)</f>
        <v>-16.3186</v>
      </c>
      <c r="E17" s="66">
        <f t="shared" si="0"/>
        <v>18</v>
      </c>
      <c r="F17" s="65">
        <f>VLOOKUP($A17,'Return Data'!$B$7:$R$1700,10,0)</f>
        <v>5.5495000000000001</v>
      </c>
      <c r="G17" s="66">
        <f t="shared" si="1"/>
        <v>18</v>
      </c>
      <c r="H17" s="65">
        <f>VLOOKUP($A17,'Return Data'!$B$7:$R$1700,11,0)</f>
        <v>8.3878000000000004</v>
      </c>
      <c r="I17" s="66">
        <f t="shared" si="2"/>
        <v>16</v>
      </c>
      <c r="J17" s="65">
        <f>VLOOKUP($A17,'Return Data'!$B$7:$R$1700,12,0)</f>
        <v>8.2996999999999996</v>
      </c>
      <c r="K17" s="66">
        <f t="shared" si="3"/>
        <v>16</v>
      </c>
      <c r="L17" s="65">
        <f>VLOOKUP($A17,'Return Data'!$B$7:$R$1700,13,0)</f>
        <v>8.4276999999999997</v>
      </c>
      <c r="M17" s="66">
        <f t="shared" si="4"/>
        <v>16</v>
      </c>
      <c r="N17" s="65">
        <f>VLOOKUP($A17,'Return Data'!$B$7:$R$1700,17,0)</f>
        <v>9.5090000000000003</v>
      </c>
      <c r="O17" s="66">
        <f t="shared" si="5"/>
        <v>16</v>
      </c>
      <c r="P17" s="65">
        <f>VLOOKUP($A17,'Return Data'!$B$7:$R$1700,14,0)</f>
        <v>8.3033999999999999</v>
      </c>
      <c r="Q17" s="66">
        <f t="shared" si="6"/>
        <v>14</v>
      </c>
      <c r="R17" s="65">
        <f>VLOOKUP($A17,'Return Data'!$B$7:$R$1700,16,0)</f>
        <v>8.1841000000000008</v>
      </c>
      <c r="S17" s="67">
        <f t="shared" si="7"/>
        <v>17</v>
      </c>
    </row>
    <row r="18" spans="1:19" x14ac:dyDescent="0.3">
      <c r="A18" s="82" t="s">
        <v>597</v>
      </c>
      <c r="B18" s="64">
        <f>VLOOKUP($A18,'Return Data'!$B$7:$R$1700,3,0)</f>
        <v>44071</v>
      </c>
      <c r="C18" s="65">
        <f>VLOOKUP($A18,'Return Data'!$B$7:$R$1700,4,0)</f>
        <v>49.7498</v>
      </c>
      <c r="D18" s="65">
        <f>VLOOKUP($A18,'Return Data'!$B$7:$R$1700,9,0)</f>
        <v>-6.3977000000000004</v>
      </c>
      <c r="E18" s="66">
        <f t="shared" si="0"/>
        <v>13</v>
      </c>
      <c r="F18" s="65">
        <f>VLOOKUP($A18,'Return Data'!$B$7:$R$1700,10,0)</f>
        <v>8.2013999999999996</v>
      </c>
      <c r="G18" s="66">
        <f t="shared" si="1"/>
        <v>6</v>
      </c>
      <c r="H18" s="65">
        <f>VLOOKUP($A18,'Return Data'!$B$7:$R$1700,11,0)</f>
        <v>9.5032999999999994</v>
      </c>
      <c r="I18" s="66">
        <f t="shared" si="2"/>
        <v>11</v>
      </c>
      <c r="J18" s="65">
        <f>VLOOKUP($A18,'Return Data'!$B$7:$R$1700,12,0)</f>
        <v>9.7027000000000001</v>
      </c>
      <c r="K18" s="66">
        <f t="shared" si="3"/>
        <v>9</v>
      </c>
      <c r="L18" s="65">
        <f>VLOOKUP($A18,'Return Data'!$B$7:$R$1700,13,0)</f>
        <v>10.0518</v>
      </c>
      <c r="M18" s="66">
        <f t="shared" si="4"/>
        <v>7</v>
      </c>
      <c r="N18" s="65">
        <f>VLOOKUP($A18,'Return Data'!$B$7:$R$1700,17,0)</f>
        <v>10.8027</v>
      </c>
      <c r="O18" s="66">
        <f t="shared" si="5"/>
        <v>5</v>
      </c>
      <c r="P18" s="65">
        <f>VLOOKUP($A18,'Return Data'!$B$7:$R$1700,14,0)</f>
        <v>8.7714999999999996</v>
      </c>
      <c r="Q18" s="66">
        <f t="shared" si="6"/>
        <v>8</v>
      </c>
      <c r="R18" s="65">
        <f>VLOOKUP($A18,'Return Data'!$B$7:$R$1700,16,0)</f>
        <v>9.2119</v>
      </c>
      <c r="S18" s="67">
        <f t="shared" si="7"/>
        <v>5</v>
      </c>
    </row>
    <row r="19" spans="1:19" x14ac:dyDescent="0.3">
      <c r="A19" s="82" t="s">
        <v>598</v>
      </c>
      <c r="B19" s="64">
        <f>VLOOKUP($A19,'Return Data'!$B$7:$R$1700,3,0)</f>
        <v>44071</v>
      </c>
      <c r="C19" s="65">
        <f>VLOOKUP($A19,'Return Data'!$B$7:$R$1700,4,0)</f>
        <v>19.473700000000001</v>
      </c>
      <c r="D19" s="65">
        <f>VLOOKUP($A19,'Return Data'!$B$7:$R$1700,9,0)</f>
        <v>-1.3769</v>
      </c>
      <c r="E19" s="66">
        <f t="shared" si="0"/>
        <v>5</v>
      </c>
      <c r="F19" s="65">
        <f>VLOOKUP($A19,'Return Data'!$B$7:$R$1700,10,0)</f>
        <v>7.7305999999999999</v>
      </c>
      <c r="G19" s="66">
        <f t="shared" si="1"/>
        <v>8</v>
      </c>
      <c r="H19" s="65">
        <f>VLOOKUP($A19,'Return Data'!$B$7:$R$1700,11,0)</f>
        <v>10.3513</v>
      </c>
      <c r="I19" s="66">
        <f t="shared" si="2"/>
        <v>5</v>
      </c>
      <c r="J19" s="65">
        <f>VLOOKUP($A19,'Return Data'!$B$7:$R$1700,12,0)</f>
        <v>9.9763999999999999</v>
      </c>
      <c r="K19" s="66">
        <f t="shared" si="3"/>
        <v>5</v>
      </c>
      <c r="L19" s="65">
        <f>VLOOKUP($A19,'Return Data'!$B$7:$R$1700,13,0)</f>
        <v>10.2433</v>
      </c>
      <c r="M19" s="66">
        <f t="shared" si="4"/>
        <v>5</v>
      </c>
      <c r="N19" s="65">
        <f>VLOOKUP($A19,'Return Data'!$B$7:$R$1700,17,0)</f>
        <v>10.0939</v>
      </c>
      <c r="O19" s="66">
        <f t="shared" si="5"/>
        <v>13</v>
      </c>
      <c r="P19" s="65">
        <f>VLOOKUP($A19,'Return Data'!$B$7:$R$1700,14,0)</f>
        <v>8.4177</v>
      </c>
      <c r="Q19" s="66">
        <f t="shared" si="6"/>
        <v>12</v>
      </c>
      <c r="R19" s="65">
        <f>VLOOKUP($A19,'Return Data'!$B$7:$R$1700,16,0)</f>
        <v>8.7361000000000004</v>
      </c>
      <c r="S19" s="67">
        <f t="shared" si="7"/>
        <v>14</v>
      </c>
    </row>
    <row r="20" spans="1:19" x14ac:dyDescent="0.3">
      <c r="A20" s="82" t="s">
        <v>601</v>
      </c>
      <c r="B20" s="64">
        <f>VLOOKUP($A20,'Return Data'!$B$7:$R$1700,3,0)</f>
        <v>44071</v>
      </c>
      <c r="C20" s="65">
        <f>VLOOKUP($A20,'Return Data'!$B$7:$R$1700,4,0)</f>
        <v>28.137</v>
      </c>
      <c r="D20" s="65">
        <f>VLOOKUP($A20,'Return Data'!$B$7:$R$1700,9,0)</f>
        <v>-3.0051999999999999</v>
      </c>
      <c r="E20" s="66">
        <f t="shared" si="0"/>
        <v>7</v>
      </c>
      <c r="F20" s="65">
        <f>VLOOKUP($A20,'Return Data'!$B$7:$R$1700,10,0)</f>
        <v>7.3795000000000002</v>
      </c>
      <c r="G20" s="66">
        <f t="shared" si="1"/>
        <v>9</v>
      </c>
      <c r="H20" s="65">
        <f>VLOOKUP($A20,'Return Data'!$B$7:$R$1700,11,0)</f>
        <v>9.0135000000000005</v>
      </c>
      <c r="I20" s="66">
        <f t="shared" si="2"/>
        <v>14</v>
      </c>
      <c r="J20" s="65">
        <f>VLOOKUP($A20,'Return Data'!$B$7:$R$1700,12,0)</f>
        <v>8.7599</v>
      </c>
      <c r="K20" s="66">
        <f t="shared" si="3"/>
        <v>14</v>
      </c>
      <c r="L20" s="65">
        <f>VLOOKUP($A20,'Return Data'!$B$7:$R$1700,13,0)</f>
        <v>8.7914999999999992</v>
      </c>
      <c r="M20" s="66">
        <f t="shared" si="4"/>
        <v>14</v>
      </c>
      <c r="N20" s="65">
        <f>VLOOKUP($A20,'Return Data'!$B$7:$R$1700,17,0)</f>
        <v>10.164400000000001</v>
      </c>
      <c r="O20" s="66">
        <f t="shared" si="5"/>
        <v>11</v>
      </c>
      <c r="P20" s="65">
        <f>VLOOKUP($A20,'Return Data'!$B$7:$R$1700,14,0)</f>
        <v>8.8605</v>
      </c>
      <c r="Q20" s="66">
        <f t="shared" si="6"/>
        <v>5</v>
      </c>
      <c r="R20" s="65">
        <f>VLOOKUP($A20,'Return Data'!$B$7:$R$1700,16,0)</f>
        <v>8.4026999999999994</v>
      </c>
      <c r="S20" s="67">
        <f t="shared" si="7"/>
        <v>15</v>
      </c>
    </row>
    <row r="21" spans="1:19" x14ac:dyDescent="0.3">
      <c r="A21" s="82" t="s">
        <v>603</v>
      </c>
      <c r="B21" s="64">
        <f>VLOOKUP($A21,'Return Data'!$B$7:$R$1700,3,0)</f>
        <v>44071</v>
      </c>
      <c r="C21" s="65">
        <f>VLOOKUP($A21,'Return Data'!$B$7:$R$1700,4,0)</f>
        <v>15.8332</v>
      </c>
      <c r="D21" s="65">
        <f>VLOOKUP($A21,'Return Data'!$B$7:$R$1700,9,0)</f>
        <v>-4.0242000000000004</v>
      </c>
      <c r="E21" s="66">
        <f t="shared" si="0"/>
        <v>10</v>
      </c>
      <c r="F21" s="65">
        <f>VLOOKUP($A21,'Return Data'!$B$7:$R$1700,10,0)</f>
        <v>8.1732999999999993</v>
      </c>
      <c r="G21" s="66">
        <f t="shared" si="1"/>
        <v>7</v>
      </c>
      <c r="H21" s="65">
        <f>VLOOKUP($A21,'Return Data'!$B$7:$R$1700,11,0)</f>
        <v>11.391400000000001</v>
      </c>
      <c r="I21" s="66">
        <f t="shared" si="2"/>
        <v>2</v>
      </c>
      <c r="J21" s="65">
        <f>VLOOKUP($A21,'Return Data'!$B$7:$R$1700,12,0)</f>
        <v>10.437200000000001</v>
      </c>
      <c r="K21" s="66">
        <f t="shared" si="3"/>
        <v>3</v>
      </c>
      <c r="L21" s="65">
        <f>VLOOKUP($A21,'Return Data'!$B$7:$R$1700,13,0)</f>
        <v>10.428900000000001</v>
      </c>
      <c r="M21" s="66">
        <f t="shared" si="4"/>
        <v>3</v>
      </c>
      <c r="N21" s="65">
        <f>VLOOKUP($A21,'Return Data'!$B$7:$R$1700,17,0)</f>
        <v>11.098100000000001</v>
      </c>
      <c r="O21" s="66">
        <f t="shared" si="5"/>
        <v>3</v>
      </c>
      <c r="P21" s="65">
        <f>VLOOKUP($A21,'Return Data'!$B$7:$R$1700,14,0)</f>
        <v>8.8107000000000006</v>
      </c>
      <c r="Q21" s="66">
        <f t="shared" si="6"/>
        <v>7</v>
      </c>
      <c r="R21" s="65">
        <f>VLOOKUP($A21,'Return Data'!$B$7:$R$1700,16,0)</f>
        <v>9.0694999999999997</v>
      </c>
      <c r="S21" s="67">
        <f t="shared" si="7"/>
        <v>10</v>
      </c>
    </row>
    <row r="22" spans="1:19" x14ac:dyDescent="0.3">
      <c r="A22" s="82" t="s">
        <v>605</v>
      </c>
      <c r="B22" s="64">
        <f>VLOOKUP($A22,'Return Data'!$B$7:$R$1700,3,0)</f>
        <v>44071</v>
      </c>
      <c r="C22" s="65">
        <f>VLOOKUP($A22,'Return Data'!$B$7:$R$1700,4,0)</f>
        <v>19.104600000000001</v>
      </c>
      <c r="D22" s="65">
        <f>VLOOKUP($A22,'Return Data'!$B$7:$R$1700,9,0)</f>
        <v>-3.3370000000000002</v>
      </c>
      <c r="E22" s="66">
        <f t="shared" si="0"/>
        <v>8</v>
      </c>
      <c r="F22" s="65">
        <f>VLOOKUP($A22,'Return Data'!$B$7:$R$1700,10,0)</f>
        <v>7.2488999999999999</v>
      </c>
      <c r="G22" s="66">
        <f t="shared" si="1"/>
        <v>10</v>
      </c>
      <c r="H22" s="65">
        <f>VLOOKUP($A22,'Return Data'!$B$7:$R$1700,11,0)</f>
        <v>9.5246999999999993</v>
      </c>
      <c r="I22" s="66">
        <f t="shared" si="2"/>
        <v>10</v>
      </c>
      <c r="J22" s="65">
        <f>VLOOKUP($A22,'Return Data'!$B$7:$R$1700,12,0)</f>
        <v>9.7489000000000008</v>
      </c>
      <c r="K22" s="66">
        <f t="shared" si="3"/>
        <v>8</v>
      </c>
      <c r="L22" s="65">
        <f>VLOOKUP($A22,'Return Data'!$B$7:$R$1700,13,0)</f>
        <v>9.9084000000000003</v>
      </c>
      <c r="M22" s="66">
        <f t="shared" si="4"/>
        <v>8</v>
      </c>
      <c r="N22" s="65">
        <f>VLOOKUP($A22,'Return Data'!$B$7:$R$1700,17,0)</f>
        <v>10.5596</v>
      </c>
      <c r="O22" s="66">
        <f t="shared" si="5"/>
        <v>8</v>
      </c>
      <c r="P22" s="65">
        <f>VLOOKUP($A22,'Return Data'!$B$7:$R$1700,14,0)</f>
        <v>8.5350999999999999</v>
      </c>
      <c r="Q22" s="66">
        <f t="shared" si="6"/>
        <v>10</v>
      </c>
      <c r="R22" s="65">
        <f>VLOOKUP($A22,'Return Data'!$B$7:$R$1700,16,0)</f>
        <v>9.0405999999999995</v>
      </c>
      <c r="S22" s="67">
        <f t="shared" si="7"/>
        <v>11</v>
      </c>
    </row>
    <row r="23" spans="1:19" x14ac:dyDescent="0.3">
      <c r="A23" s="82" t="s">
        <v>606</v>
      </c>
      <c r="B23" s="64">
        <f>VLOOKUP($A23,'Return Data'!$B$7:$R$1700,3,0)</f>
        <v>44071</v>
      </c>
      <c r="C23" s="65">
        <f>VLOOKUP($A23,'Return Data'!$B$7:$R$1700,4,0)</f>
        <v>2468.7031999999999</v>
      </c>
      <c r="D23" s="65">
        <f>VLOOKUP($A23,'Return Data'!$B$7:$R$1700,9,0)</f>
        <v>-10.7865</v>
      </c>
      <c r="E23" s="66">
        <f t="shared" si="0"/>
        <v>17</v>
      </c>
      <c r="F23" s="65">
        <f>VLOOKUP($A23,'Return Data'!$B$7:$R$1700,10,0)</f>
        <v>6.6566000000000001</v>
      </c>
      <c r="G23" s="66">
        <f t="shared" si="1"/>
        <v>13</v>
      </c>
      <c r="H23" s="65">
        <f>VLOOKUP($A23,'Return Data'!$B$7:$R$1700,11,0)</f>
        <v>9.1430000000000007</v>
      </c>
      <c r="I23" s="66">
        <f t="shared" si="2"/>
        <v>13</v>
      </c>
      <c r="J23" s="65">
        <f>VLOOKUP($A23,'Return Data'!$B$7:$R$1700,12,0)</f>
        <v>9.3811999999999998</v>
      </c>
      <c r="K23" s="66">
        <f t="shared" si="3"/>
        <v>11</v>
      </c>
      <c r="L23" s="65">
        <f>VLOOKUP($A23,'Return Data'!$B$7:$R$1700,13,0)</f>
        <v>9.5896000000000008</v>
      </c>
      <c r="M23" s="66">
        <f t="shared" si="4"/>
        <v>11</v>
      </c>
      <c r="N23" s="65">
        <f>VLOOKUP($A23,'Return Data'!$B$7:$R$1700,17,0)</f>
        <v>10.1358</v>
      </c>
      <c r="O23" s="66">
        <f t="shared" si="5"/>
        <v>12</v>
      </c>
      <c r="P23" s="65">
        <f>VLOOKUP($A23,'Return Data'!$B$7:$R$1700,14,0)</f>
        <v>9.0254999999999992</v>
      </c>
      <c r="Q23" s="66">
        <f t="shared" si="6"/>
        <v>4</v>
      </c>
      <c r="R23" s="65">
        <f>VLOOKUP($A23,'Return Data'!$B$7:$R$1700,16,0)</f>
        <v>9.0985999999999994</v>
      </c>
      <c r="S23" s="67">
        <f t="shared" si="7"/>
        <v>8</v>
      </c>
    </row>
    <row r="24" spans="1:19" x14ac:dyDescent="0.3">
      <c r="A24" s="82" t="s">
        <v>609</v>
      </c>
      <c r="B24" s="64">
        <f>VLOOKUP($A24,'Return Data'!$B$7:$R$1700,3,0)</f>
        <v>44071</v>
      </c>
      <c r="C24" s="65">
        <f>VLOOKUP($A24,'Return Data'!$B$7:$R$1700,4,0)</f>
        <v>33.350200000000001</v>
      </c>
      <c r="D24" s="65">
        <f>VLOOKUP($A24,'Return Data'!$B$7:$R$1700,9,0)</f>
        <v>3.7578</v>
      </c>
      <c r="E24" s="66">
        <f t="shared" si="0"/>
        <v>1</v>
      </c>
      <c r="F24" s="65">
        <f>VLOOKUP($A24,'Return Data'!$B$7:$R$1700,10,0)</f>
        <v>7.1192000000000002</v>
      </c>
      <c r="G24" s="66">
        <f t="shared" si="1"/>
        <v>11</v>
      </c>
      <c r="H24" s="65">
        <f>VLOOKUP($A24,'Return Data'!$B$7:$R$1700,11,0)</f>
        <v>9.2270000000000003</v>
      </c>
      <c r="I24" s="66">
        <f t="shared" si="2"/>
        <v>12</v>
      </c>
      <c r="J24" s="65">
        <f>VLOOKUP($A24,'Return Data'!$B$7:$R$1700,12,0)</f>
        <v>8.3127999999999993</v>
      </c>
      <c r="K24" s="66">
        <f t="shared" si="3"/>
        <v>15</v>
      </c>
      <c r="L24" s="65">
        <f>VLOOKUP($A24,'Return Data'!$B$7:$R$1700,13,0)</f>
        <v>8.7371999999999996</v>
      </c>
      <c r="M24" s="66">
        <f t="shared" si="4"/>
        <v>15</v>
      </c>
      <c r="N24" s="65">
        <f>VLOOKUP($A24,'Return Data'!$B$7:$R$1700,17,0)</f>
        <v>9.7124000000000006</v>
      </c>
      <c r="O24" s="66">
        <f t="shared" si="5"/>
        <v>14</v>
      </c>
      <c r="P24" s="65">
        <f>VLOOKUP($A24,'Return Data'!$B$7:$R$1700,14,0)</f>
        <v>7.6829000000000001</v>
      </c>
      <c r="Q24" s="66">
        <f t="shared" si="6"/>
        <v>16</v>
      </c>
      <c r="R24" s="65">
        <f>VLOOKUP($A24,'Return Data'!$B$7:$R$1700,16,0)</f>
        <v>8.2484999999999999</v>
      </c>
      <c r="S24" s="67">
        <f t="shared" si="7"/>
        <v>16</v>
      </c>
    </row>
    <row r="25" spans="1:19" x14ac:dyDescent="0.3">
      <c r="A25" s="82" t="s">
        <v>610</v>
      </c>
      <c r="B25" s="64">
        <f>VLOOKUP($A25,'Return Data'!$B$7:$R$1700,3,0)</f>
        <v>44071</v>
      </c>
      <c r="C25" s="65">
        <f>VLOOKUP($A25,'Return Data'!$B$7:$R$1700,4,0)</f>
        <v>10.902799999999999</v>
      </c>
      <c r="D25" s="65">
        <f>VLOOKUP($A25,'Return Data'!$B$7:$R$1700,9,0)</f>
        <v>-6.4013999999999998</v>
      </c>
      <c r="E25" s="66">
        <f t="shared" si="0"/>
        <v>14</v>
      </c>
      <c r="F25" s="65">
        <f>VLOOKUP($A25,'Return Data'!$B$7:$R$1700,10,0)</f>
        <v>9.8221000000000007</v>
      </c>
      <c r="G25" s="66">
        <f t="shared" si="1"/>
        <v>1</v>
      </c>
      <c r="H25" s="65">
        <f>VLOOKUP($A25,'Return Data'!$B$7:$R$1700,11,0)</f>
        <v>9.6736000000000004</v>
      </c>
      <c r="I25" s="66">
        <f t="shared" si="2"/>
        <v>9</v>
      </c>
      <c r="J25" s="65"/>
      <c r="K25" s="66"/>
      <c r="L25" s="65"/>
      <c r="M25" s="66"/>
      <c r="N25" s="65"/>
      <c r="O25" s="66"/>
      <c r="P25" s="65"/>
      <c r="Q25" s="66"/>
      <c r="R25" s="65">
        <f>VLOOKUP($A25,'Return Data'!$B$7:$R$1700,16,0)</f>
        <v>10.2019</v>
      </c>
      <c r="S25" s="67">
        <f t="shared" si="7"/>
        <v>1</v>
      </c>
    </row>
    <row r="26" spans="1:19" x14ac:dyDescent="0.3">
      <c r="A26" s="82" t="s">
        <v>612</v>
      </c>
      <c r="B26" s="64">
        <f>VLOOKUP($A26,'Return Data'!$B$7:$R$1700,3,0)</f>
        <v>44071</v>
      </c>
      <c r="C26" s="65">
        <f>VLOOKUP($A26,'Return Data'!$B$7:$R$1700,4,0)</f>
        <v>15.827</v>
      </c>
      <c r="D26" s="65">
        <f>VLOOKUP($A26,'Return Data'!$B$7:$R$1700,9,0)</f>
        <v>-3.7079</v>
      </c>
      <c r="E26" s="66">
        <f t="shared" si="0"/>
        <v>9</v>
      </c>
      <c r="F26" s="65">
        <f>VLOOKUP($A26,'Return Data'!$B$7:$R$1700,10,0)</f>
        <v>6.4088000000000003</v>
      </c>
      <c r="G26" s="66">
        <f t="shared" si="1"/>
        <v>14</v>
      </c>
      <c r="H26" s="65">
        <f>VLOOKUP($A26,'Return Data'!$B$7:$R$1700,11,0)</f>
        <v>8.9494000000000007</v>
      </c>
      <c r="I26" s="66">
        <f t="shared" si="2"/>
        <v>15</v>
      </c>
      <c r="J26" s="65">
        <f>VLOOKUP($A26,'Return Data'!$B$7:$R$1700,12,0)</f>
        <v>8.7822999999999993</v>
      </c>
      <c r="K26" s="66">
        <f t="shared" si="3"/>
        <v>13</v>
      </c>
      <c r="L26" s="65">
        <f>VLOOKUP($A26,'Return Data'!$B$7:$R$1700,13,0)</f>
        <v>7.0522999999999998</v>
      </c>
      <c r="M26" s="66">
        <f t="shared" si="4"/>
        <v>17</v>
      </c>
      <c r="N26" s="65">
        <f>VLOOKUP($A26,'Return Data'!$B$7:$R$1700,17,0)</f>
        <v>4.1154999999999999</v>
      </c>
      <c r="O26" s="66">
        <f t="shared" si="5"/>
        <v>17</v>
      </c>
      <c r="P26" s="65">
        <f>VLOOKUP($A26,'Return Data'!$B$7:$R$1700,14,0)</f>
        <v>4.5648</v>
      </c>
      <c r="Q26" s="66">
        <f t="shared" si="6"/>
        <v>17</v>
      </c>
      <c r="R26" s="65">
        <f>VLOOKUP($A26,'Return Data'!$B$7:$R$1700,16,0)</f>
        <v>7.2384000000000004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-5.3140684210526326</v>
      </c>
      <c r="E28" s="88"/>
      <c r="F28" s="89">
        <f>AVERAGE(F8:F26)</f>
        <v>7.3424157894736837</v>
      </c>
      <c r="G28" s="88"/>
      <c r="H28" s="89">
        <f>AVERAGE(H8:H26)</f>
        <v>9.3987631578947362</v>
      </c>
      <c r="I28" s="88"/>
      <c r="J28" s="89">
        <f>AVERAGE(J8:J26)</f>
        <v>9.2864777777777778</v>
      </c>
      <c r="K28" s="88"/>
      <c r="L28" s="89">
        <f>AVERAGE(L8:L26)</f>
        <v>9.4382777777777775</v>
      </c>
      <c r="M28" s="88"/>
      <c r="N28" s="89">
        <f>AVERAGE(N8:N26)</f>
        <v>10.174911764705881</v>
      </c>
      <c r="O28" s="88"/>
      <c r="P28" s="89">
        <f>AVERAGE(P8:P26)</f>
        <v>8.4295588235294101</v>
      </c>
      <c r="Q28" s="88"/>
      <c r="R28" s="89">
        <f>AVERAGE(R8:R26)</f>
        <v>8.8761947368421055</v>
      </c>
      <c r="S28" s="90"/>
    </row>
    <row r="29" spans="1:19" x14ac:dyDescent="0.3">
      <c r="A29" s="87" t="s">
        <v>28</v>
      </c>
      <c r="B29" s="88"/>
      <c r="C29" s="88"/>
      <c r="D29" s="89">
        <f>MIN(D8:D26)</f>
        <v>-18.931999999999999</v>
      </c>
      <c r="E29" s="88"/>
      <c r="F29" s="89">
        <f>MIN(F8:F26)</f>
        <v>4.0354000000000001</v>
      </c>
      <c r="G29" s="88"/>
      <c r="H29" s="89">
        <f>MIN(H8:H26)</f>
        <v>4.6806000000000001</v>
      </c>
      <c r="I29" s="88"/>
      <c r="J29" s="89">
        <f>MIN(J8:J26)</f>
        <v>4.7907999999999999</v>
      </c>
      <c r="K29" s="88"/>
      <c r="L29" s="89">
        <f>MIN(L8:L26)</f>
        <v>5.8019999999999996</v>
      </c>
      <c r="M29" s="88"/>
      <c r="N29" s="89">
        <f>MIN(N8:N26)</f>
        <v>4.1154999999999999</v>
      </c>
      <c r="O29" s="88"/>
      <c r="P29" s="89">
        <f>MIN(P8:P26)</f>
        <v>4.5648</v>
      </c>
      <c r="Q29" s="88"/>
      <c r="R29" s="89">
        <f>MIN(R8:R26)</f>
        <v>7.2384000000000004</v>
      </c>
      <c r="S29" s="90"/>
    </row>
    <row r="30" spans="1:19" ht="15" thickBot="1" x14ac:dyDescent="0.35">
      <c r="A30" s="91" t="s">
        <v>29</v>
      </c>
      <c r="B30" s="92"/>
      <c r="C30" s="92"/>
      <c r="D30" s="93">
        <f>MAX(D8:D26)</f>
        <v>3.7578</v>
      </c>
      <c r="E30" s="92"/>
      <c r="F30" s="93">
        <f>MAX(F8:F26)</f>
        <v>9.8221000000000007</v>
      </c>
      <c r="G30" s="92"/>
      <c r="H30" s="93">
        <f>MAX(H8:H26)</f>
        <v>11.7493</v>
      </c>
      <c r="I30" s="92"/>
      <c r="J30" s="93">
        <f>MAX(J8:J26)</f>
        <v>11.543200000000001</v>
      </c>
      <c r="K30" s="92"/>
      <c r="L30" s="93">
        <f>MAX(L8:L26)</f>
        <v>11.376899999999999</v>
      </c>
      <c r="M30" s="92"/>
      <c r="N30" s="93">
        <f>MAX(N8:N26)</f>
        <v>12.224299999999999</v>
      </c>
      <c r="O30" s="92"/>
      <c r="P30" s="93">
        <f>MAX(P8:P26)</f>
        <v>9.6289999999999996</v>
      </c>
      <c r="Q30" s="92"/>
      <c r="R30" s="93">
        <f>MAX(R8:R26)</f>
        <v>10.2019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44071</v>
      </c>
      <c r="C8" s="65">
        <f>VLOOKUP($A8,'Return Data'!$B$7:$R$1700,4,0)</f>
        <v>273.82440000000003</v>
      </c>
      <c r="D8" s="65">
        <f>VLOOKUP($A8,'Return Data'!$B$7:$R$1700,9,0)</f>
        <v>-6.8887999999999998</v>
      </c>
      <c r="E8" s="66">
        <f>RANK(D8,D$8:D$28,0)</f>
        <v>15</v>
      </c>
      <c r="F8" s="65">
        <f>VLOOKUP($A8,'Return Data'!$B$7:$R$1700,10,0)</f>
        <v>8.2614000000000001</v>
      </c>
      <c r="G8" s="66">
        <f>RANK(F8,F$8:F$28,0)</f>
        <v>6</v>
      </c>
      <c r="H8" s="65">
        <f>VLOOKUP($A8,'Return Data'!$B$7:$R$1700,11,0)</f>
        <v>9.9878</v>
      </c>
      <c r="I8" s="66">
        <f>RANK(H8,H$8:H$28,0)</f>
        <v>5</v>
      </c>
      <c r="J8" s="65">
        <f>VLOOKUP($A8,'Return Data'!$B$7:$R$1700,12,0)</f>
        <v>9.6631</v>
      </c>
      <c r="K8" s="66">
        <f>RANK(J8,J$8:J$28,0)</f>
        <v>5</v>
      </c>
      <c r="L8" s="65">
        <f>VLOOKUP($A8,'Return Data'!$B$7:$R$1700,13,0)</f>
        <v>9.5030999999999999</v>
      </c>
      <c r="M8" s="66">
        <f>RANK(L8,L$8:L$28,0)</f>
        <v>9</v>
      </c>
      <c r="N8" s="65">
        <f>VLOOKUP($A8,'Return Data'!$B$7:$R$1700,17,0)</f>
        <v>10.1974</v>
      </c>
      <c r="O8" s="66">
        <f>RANK(N8,N$8:N$28,0)</f>
        <v>8</v>
      </c>
      <c r="P8" s="65">
        <f>VLOOKUP($A8,'Return Data'!$B$7:$R$1700,14,0)</f>
        <v>8.1834000000000007</v>
      </c>
      <c r="Q8" s="66">
        <f>RANK(P8,P$8:P$28,0)</f>
        <v>9</v>
      </c>
      <c r="R8" s="65">
        <f>VLOOKUP($A8,'Return Data'!$B$7:$R$1700,16,0)</f>
        <v>8.5104000000000006</v>
      </c>
      <c r="S8" s="67">
        <f>RANK(R8,R$8:R$28,0)</f>
        <v>13</v>
      </c>
    </row>
    <row r="9" spans="1:19" x14ac:dyDescent="0.3">
      <c r="A9" s="82" t="s">
        <v>579</v>
      </c>
      <c r="B9" s="64">
        <f>VLOOKUP($A9,'Return Data'!$B$7:$R$1700,3,0)</f>
        <v>44071</v>
      </c>
      <c r="C9" s="65">
        <f>VLOOKUP($A9,'Return Data'!$B$7:$R$1700,4,0)</f>
        <v>2000.0273999999999</v>
      </c>
      <c r="D9" s="65">
        <f>VLOOKUP($A9,'Return Data'!$B$7:$R$1700,9,0)</f>
        <v>0.79749999999999999</v>
      </c>
      <c r="E9" s="66">
        <f t="shared" ref="E9:E28" si="0">RANK(D9,D$8:D$28,0)</f>
        <v>2</v>
      </c>
      <c r="F9" s="65">
        <f>VLOOKUP($A9,'Return Data'!$B$7:$R$1700,10,0)</f>
        <v>8.8705999999999996</v>
      </c>
      <c r="G9" s="66">
        <f t="shared" ref="G9:G28" si="1">RANK(F9,F$8:F$28,0)</f>
        <v>5</v>
      </c>
      <c r="H9" s="65">
        <f>VLOOKUP($A9,'Return Data'!$B$7:$R$1700,11,0)</f>
        <v>10.29</v>
      </c>
      <c r="I9" s="66">
        <f t="shared" ref="I9:I26" si="2">RANK(H9,H$8:H$28,0)</f>
        <v>4</v>
      </c>
      <c r="J9" s="65">
        <f>VLOOKUP($A9,'Return Data'!$B$7:$R$1700,12,0)</f>
        <v>9.2359000000000009</v>
      </c>
      <c r="K9" s="66">
        <f t="shared" ref="K9:K26" si="3">RANK(J9,J$8:J$28,0)</f>
        <v>9</v>
      </c>
      <c r="L9" s="65">
        <f>VLOOKUP($A9,'Return Data'!$B$7:$R$1700,13,0)</f>
        <v>9.5039999999999996</v>
      </c>
      <c r="M9" s="66">
        <f t="shared" ref="M9:M26" si="4">RANK(L9,L$8:L$28,0)</f>
        <v>8</v>
      </c>
      <c r="N9" s="65">
        <f>VLOOKUP($A9,'Return Data'!$B$7:$R$1700,17,0)</f>
        <v>10.452400000000001</v>
      </c>
      <c r="O9" s="66">
        <f t="shared" ref="O9:O26" si="5">RANK(N9,N$8:N$28,0)</f>
        <v>4</v>
      </c>
      <c r="P9" s="65">
        <f>VLOOKUP($A9,'Return Data'!$B$7:$R$1700,14,0)</f>
        <v>8.9834999999999994</v>
      </c>
      <c r="Q9" s="66">
        <f t="shared" ref="Q9:Q26" si="6">RANK(P9,P$8:P$28,0)</f>
        <v>3</v>
      </c>
      <c r="R9" s="65">
        <f>VLOOKUP($A9,'Return Data'!$B$7:$R$1700,16,0)</f>
        <v>8.7901000000000007</v>
      </c>
      <c r="S9" s="67">
        <f t="shared" ref="S9:S28" si="7">RANK(R9,R$8:R$28,0)</f>
        <v>7</v>
      </c>
    </row>
    <row r="10" spans="1:19" x14ac:dyDescent="0.3">
      <c r="A10" s="82" t="s">
        <v>581</v>
      </c>
      <c r="B10" s="64">
        <f>VLOOKUP($A10,'Return Data'!$B$7:$R$1700,3,0)</f>
        <v>44071</v>
      </c>
      <c r="C10" s="65">
        <f>VLOOKUP($A10,'Return Data'!$B$7:$R$1700,4,0)</f>
        <v>18.1172</v>
      </c>
      <c r="D10" s="65">
        <f>VLOOKUP($A10,'Return Data'!$B$7:$R$1700,9,0)</f>
        <v>-6.3604000000000003</v>
      </c>
      <c r="E10" s="66">
        <f t="shared" si="0"/>
        <v>13</v>
      </c>
      <c r="F10" s="65">
        <f>VLOOKUP($A10,'Return Data'!$B$7:$R$1700,10,0)</f>
        <v>5.6525999999999996</v>
      </c>
      <c r="G10" s="66">
        <f t="shared" si="1"/>
        <v>17</v>
      </c>
      <c r="H10" s="65">
        <f>VLOOKUP($A10,'Return Data'!$B$7:$R$1700,11,0)</f>
        <v>10.6502</v>
      </c>
      <c r="I10" s="66">
        <f t="shared" si="2"/>
        <v>3</v>
      </c>
      <c r="J10" s="65">
        <f>VLOOKUP($A10,'Return Data'!$B$7:$R$1700,12,0)</f>
        <v>9.6678999999999995</v>
      </c>
      <c r="K10" s="66">
        <f t="shared" si="3"/>
        <v>4</v>
      </c>
      <c r="L10" s="65">
        <f>VLOOKUP($A10,'Return Data'!$B$7:$R$1700,13,0)</f>
        <v>9.8734000000000002</v>
      </c>
      <c r="M10" s="66">
        <f t="shared" si="4"/>
        <v>4</v>
      </c>
      <c r="N10" s="65">
        <f>VLOOKUP($A10,'Return Data'!$B$7:$R$1700,17,0)</f>
        <v>10.2562</v>
      </c>
      <c r="O10" s="66">
        <f t="shared" si="5"/>
        <v>7</v>
      </c>
      <c r="P10" s="65">
        <f>VLOOKUP($A10,'Return Data'!$B$7:$R$1700,14,0)</f>
        <v>8.0986999999999991</v>
      </c>
      <c r="Q10" s="66">
        <f t="shared" si="6"/>
        <v>10</v>
      </c>
      <c r="R10" s="65">
        <f>VLOOKUP($A10,'Return Data'!$B$7:$R$1700,16,0)</f>
        <v>8.9149999999999991</v>
      </c>
      <c r="S10" s="67">
        <f t="shared" si="7"/>
        <v>5</v>
      </c>
    </row>
    <row r="11" spans="1:19" x14ac:dyDescent="0.3">
      <c r="A11" s="82" t="s">
        <v>583</v>
      </c>
      <c r="B11" s="64">
        <f>VLOOKUP($A11,'Return Data'!$B$7:$R$1700,3,0)</f>
        <v>44071</v>
      </c>
      <c r="C11" s="65">
        <f>VLOOKUP($A11,'Return Data'!$B$7:$R$1700,4,0)</f>
        <v>18.285900000000002</v>
      </c>
      <c r="D11" s="65">
        <f>VLOOKUP($A11,'Return Data'!$B$7:$R$1700,9,0)</f>
        <v>-19.279199999999999</v>
      </c>
      <c r="E11" s="66">
        <f t="shared" si="0"/>
        <v>20</v>
      </c>
      <c r="F11" s="65">
        <f>VLOOKUP($A11,'Return Data'!$B$7:$R$1700,10,0)</f>
        <v>5.2451999999999996</v>
      </c>
      <c r="G11" s="66">
        <f t="shared" si="1"/>
        <v>19</v>
      </c>
      <c r="H11" s="65">
        <f>VLOOKUP($A11,'Return Data'!$B$7:$R$1700,11,0)</f>
        <v>9.8275000000000006</v>
      </c>
      <c r="I11" s="66">
        <f t="shared" si="2"/>
        <v>7</v>
      </c>
      <c r="J11" s="65">
        <f>VLOOKUP($A11,'Return Data'!$B$7:$R$1700,12,0)</f>
        <v>11.1591</v>
      </c>
      <c r="K11" s="66">
        <f t="shared" si="3"/>
        <v>1</v>
      </c>
      <c r="L11" s="65">
        <f>VLOOKUP($A11,'Return Data'!$B$7:$R$1700,13,0)</f>
        <v>10.9846</v>
      </c>
      <c r="M11" s="66">
        <f t="shared" si="4"/>
        <v>1</v>
      </c>
      <c r="N11" s="65">
        <f>VLOOKUP($A11,'Return Data'!$B$7:$R$1700,17,0)</f>
        <v>11.902200000000001</v>
      </c>
      <c r="O11" s="66">
        <f t="shared" si="5"/>
        <v>1</v>
      </c>
      <c r="P11" s="65">
        <f>VLOOKUP($A11,'Return Data'!$B$7:$R$1700,14,0)</f>
        <v>9.3239999999999998</v>
      </c>
      <c r="Q11" s="66">
        <f t="shared" si="6"/>
        <v>1</v>
      </c>
      <c r="R11" s="65">
        <f>VLOOKUP($A11,'Return Data'!$B$7:$R$1700,16,0)</f>
        <v>9.0564999999999998</v>
      </c>
      <c r="S11" s="67">
        <f t="shared" si="7"/>
        <v>4</v>
      </c>
    </row>
    <row r="12" spans="1:19" x14ac:dyDescent="0.3">
      <c r="A12" s="82" t="s">
        <v>584</v>
      </c>
      <c r="B12" s="64">
        <f>VLOOKUP($A12,'Return Data'!$B$7:$R$1700,3,0)</f>
        <v>44071</v>
      </c>
      <c r="C12" s="65">
        <f>VLOOKUP($A12,'Return Data'!$B$7:$R$1700,4,0)</f>
        <v>16.922599999999999</v>
      </c>
      <c r="D12" s="65">
        <f>VLOOKUP($A12,'Return Data'!$B$7:$R$1700,9,0)</f>
        <v>-9.8181999999999992</v>
      </c>
      <c r="E12" s="66">
        <f t="shared" si="0"/>
        <v>17</v>
      </c>
      <c r="F12" s="65">
        <f>VLOOKUP($A12,'Return Data'!$B$7:$R$1700,10,0)</f>
        <v>5.4833999999999996</v>
      </c>
      <c r="G12" s="66">
        <f t="shared" si="1"/>
        <v>18</v>
      </c>
      <c r="H12" s="65">
        <f>VLOOKUP($A12,'Return Data'!$B$7:$R$1700,11,0)</f>
        <v>6.4134000000000002</v>
      </c>
      <c r="I12" s="66">
        <f t="shared" si="2"/>
        <v>18</v>
      </c>
      <c r="J12" s="65">
        <f>VLOOKUP($A12,'Return Data'!$B$7:$R$1700,12,0)</f>
        <v>7.9158999999999997</v>
      </c>
      <c r="K12" s="66">
        <f t="shared" si="3"/>
        <v>16</v>
      </c>
      <c r="L12" s="65">
        <f>VLOOKUP($A12,'Return Data'!$B$7:$R$1700,13,0)</f>
        <v>8.9132999999999996</v>
      </c>
      <c r="M12" s="66">
        <f t="shared" si="4"/>
        <v>12</v>
      </c>
      <c r="N12" s="65">
        <f>VLOOKUP($A12,'Return Data'!$B$7:$R$1700,17,0)</f>
        <v>10.4361</v>
      </c>
      <c r="O12" s="66">
        <f t="shared" si="5"/>
        <v>6</v>
      </c>
      <c r="P12" s="65">
        <f>VLOOKUP($A12,'Return Data'!$B$7:$R$1700,14,0)</f>
        <v>8.4263999999999992</v>
      </c>
      <c r="Q12" s="66">
        <f t="shared" si="6"/>
        <v>5</v>
      </c>
      <c r="R12" s="65">
        <f>VLOOKUP($A12,'Return Data'!$B$7:$R$1700,16,0)</f>
        <v>8.6402000000000001</v>
      </c>
      <c r="S12" s="67">
        <f t="shared" si="7"/>
        <v>10</v>
      </c>
    </row>
    <row r="13" spans="1:19" x14ac:dyDescent="0.3">
      <c r="A13" s="82" t="s">
        <v>587</v>
      </c>
      <c r="B13" s="64">
        <f>VLOOKUP($A13,'Return Data'!$B$7:$R$1700,3,0)</f>
        <v>44071</v>
      </c>
      <c r="C13" s="65">
        <f>VLOOKUP($A13,'Return Data'!$B$7:$R$1700,4,0)</f>
        <v>17.236899999999999</v>
      </c>
      <c r="D13" s="65">
        <f>VLOOKUP($A13,'Return Data'!$B$7:$R$1700,9,0)</f>
        <v>-2.1818</v>
      </c>
      <c r="E13" s="66">
        <f t="shared" si="0"/>
        <v>7</v>
      </c>
      <c r="F13" s="65">
        <f>VLOOKUP($A13,'Return Data'!$B$7:$R$1700,10,0)</f>
        <v>9.0855999999999995</v>
      </c>
      <c r="G13" s="66">
        <f t="shared" si="1"/>
        <v>2</v>
      </c>
      <c r="H13" s="65">
        <f>VLOOKUP($A13,'Return Data'!$B$7:$R$1700,11,0)</f>
        <v>9.3356999999999992</v>
      </c>
      <c r="I13" s="66">
        <f t="shared" si="2"/>
        <v>8</v>
      </c>
      <c r="J13" s="65">
        <f>VLOOKUP($A13,'Return Data'!$B$7:$R$1700,12,0)</f>
        <v>9.3704000000000001</v>
      </c>
      <c r="K13" s="66">
        <f t="shared" si="3"/>
        <v>7</v>
      </c>
      <c r="L13" s="65">
        <f>VLOOKUP($A13,'Return Data'!$B$7:$R$1700,13,0)</f>
        <v>9.8490000000000002</v>
      </c>
      <c r="M13" s="66">
        <f t="shared" si="4"/>
        <v>5</v>
      </c>
      <c r="N13" s="65">
        <f>VLOOKUP($A13,'Return Data'!$B$7:$R$1700,17,0)</f>
        <v>10.0365</v>
      </c>
      <c r="O13" s="66">
        <f t="shared" si="5"/>
        <v>9</v>
      </c>
      <c r="P13" s="65">
        <f>VLOOKUP($A13,'Return Data'!$B$7:$R$1700,14,0)</f>
        <v>8.0521999999999991</v>
      </c>
      <c r="Q13" s="66">
        <f t="shared" si="6"/>
        <v>11</v>
      </c>
      <c r="R13" s="65">
        <f>VLOOKUP($A13,'Return Data'!$B$7:$R$1700,16,0)</f>
        <v>8.8362999999999996</v>
      </c>
      <c r="S13" s="67">
        <f t="shared" si="7"/>
        <v>6</v>
      </c>
    </row>
    <row r="14" spans="1:19" x14ac:dyDescent="0.3">
      <c r="A14" s="82" t="s">
        <v>588</v>
      </c>
      <c r="B14" s="64">
        <f>VLOOKUP($A14,'Return Data'!$B$7:$R$1700,3,0)</f>
        <v>44071</v>
      </c>
      <c r="C14" s="65">
        <f>VLOOKUP($A14,'Return Data'!$B$7:$R$1700,4,0)</f>
        <v>24.119800000000001</v>
      </c>
      <c r="D14" s="65">
        <f>VLOOKUP($A14,'Return Data'!$B$7:$R$1700,9,0)</f>
        <v>-6.2443999999999997</v>
      </c>
      <c r="E14" s="66">
        <f t="shared" si="0"/>
        <v>12</v>
      </c>
      <c r="F14" s="65">
        <f>VLOOKUP($A14,'Return Data'!$B$7:$R$1700,10,0)</f>
        <v>6.6547000000000001</v>
      </c>
      <c r="G14" s="66">
        <f t="shared" si="1"/>
        <v>13</v>
      </c>
      <c r="H14" s="65">
        <f>VLOOKUP($A14,'Return Data'!$B$7:$R$1700,11,0)</f>
        <v>7.8567999999999998</v>
      </c>
      <c r="I14" s="66">
        <f t="shared" si="2"/>
        <v>16</v>
      </c>
      <c r="J14" s="65">
        <f>VLOOKUP($A14,'Return Data'!$B$7:$R$1700,12,0)</f>
        <v>8.5160999999999998</v>
      </c>
      <c r="K14" s="66">
        <f t="shared" si="3"/>
        <v>13</v>
      </c>
      <c r="L14" s="65">
        <f>VLOOKUP($A14,'Return Data'!$B$7:$R$1700,13,0)</f>
        <v>8.6396999999999995</v>
      </c>
      <c r="M14" s="66">
        <f t="shared" si="4"/>
        <v>13</v>
      </c>
      <c r="N14" s="65">
        <f>VLOOKUP($A14,'Return Data'!$B$7:$R$1700,17,0)</f>
        <v>9.0924999999999994</v>
      </c>
      <c r="O14" s="66">
        <f t="shared" si="5"/>
        <v>15</v>
      </c>
      <c r="P14" s="65">
        <f>VLOOKUP($A14,'Return Data'!$B$7:$R$1700,14,0)</f>
        <v>7.2641</v>
      </c>
      <c r="Q14" s="66">
        <f t="shared" si="6"/>
        <v>16</v>
      </c>
      <c r="R14" s="65">
        <f>VLOOKUP($A14,'Return Data'!$B$7:$R$1700,16,0)</f>
        <v>8.6074999999999999</v>
      </c>
      <c r="S14" s="67">
        <f t="shared" si="7"/>
        <v>11</v>
      </c>
    </row>
    <row r="15" spans="1:19" x14ac:dyDescent="0.3">
      <c r="A15" s="82" t="s">
        <v>591</v>
      </c>
      <c r="B15" s="64">
        <f>VLOOKUP($A15,'Return Data'!$B$7:$R$1700,3,0)</f>
        <v>44071</v>
      </c>
      <c r="C15" s="65">
        <f>VLOOKUP($A15,'Return Data'!$B$7:$R$1700,4,0)</f>
        <v>18.632400000000001</v>
      </c>
      <c r="D15" s="65">
        <f>VLOOKUP($A15,'Return Data'!$B$7:$R$1700,9,0)</f>
        <v>-1.4704999999999999</v>
      </c>
      <c r="E15" s="66">
        <f t="shared" si="0"/>
        <v>5</v>
      </c>
      <c r="F15" s="65">
        <f>VLOOKUP($A15,'Return Data'!$B$7:$R$1700,10,0)</f>
        <v>8.9955999999999996</v>
      </c>
      <c r="G15" s="66">
        <f t="shared" si="1"/>
        <v>4</v>
      </c>
      <c r="H15" s="65">
        <f>VLOOKUP($A15,'Return Data'!$B$7:$R$1700,11,0)</f>
        <v>11.382300000000001</v>
      </c>
      <c r="I15" s="66">
        <f t="shared" si="2"/>
        <v>1</v>
      </c>
      <c r="J15" s="65">
        <f>VLOOKUP($A15,'Return Data'!$B$7:$R$1700,12,0)</f>
        <v>10.4024</v>
      </c>
      <c r="K15" s="66">
        <f t="shared" si="3"/>
        <v>2</v>
      </c>
      <c r="L15" s="65">
        <f>VLOOKUP($A15,'Return Data'!$B$7:$R$1700,13,0)</f>
        <v>10.4903</v>
      </c>
      <c r="M15" s="66">
        <f t="shared" si="4"/>
        <v>2</v>
      </c>
      <c r="N15" s="65">
        <f>VLOOKUP($A15,'Return Data'!$B$7:$R$1700,17,0)</f>
        <v>11.3871</v>
      </c>
      <c r="O15" s="66">
        <f t="shared" si="5"/>
        <v>2</v>
      </c>
      <c r="P15" s="65">
        <f>VLOOKUP($A15,'Return Data'!$B$7:$R$1700,14,0)</f>
        <v>9.1081000000000003</v>
      </c>
      <c r="Q15" s="66">
        <f t="shared" si="6"/>
        <v>2</v>
      </c>
      <c r="R15" s="65">
        <f>VLOOKUP($A15,'Return Data'!$B$7:$R$1700,16,0)</f>
        <v>8.673</v>
      </c>
      <c r="S15" s="67">
        <f t="shared" si="7"/>
        <v>9</v>
      </c>
    </row>
    <row r="16" spans="1:19" x14ac:dyDescent="0.3">
      <c r="A16" s="82" t="s">
        <v>593</v>
      </c>
      <c r="B16" s="64">
        <f>VLOOKUP($A16,'Return Data'!$B$7:$R$1700,3,0)</f>
        <v>44071</v>
      </c>
      <c r="C16" s="65">
        <f>VLOOKUP($A16,'Return Data'!$B$7:$R$1700,4,0)</f>
        <v>1092.5416</v>
      </c>
      <c r="D16" s="65">
        <f>VLOOKUP($A16,'Return Data'!$B$7:$R$1700,9,0)</f>
        <v>-1.2758</v>
      </c>
      <c r="E16" s="66">
        <f t="shared" si="0"/>
        <v>3</v>
      </c>
      <c r="F16" s="65">
        <f>VLOOKUP($A16,'Return Data'!$B$7:$R$1700,10,0)</f>
        <v>3.5190000000000001</v>
      </c>
      <c r="G16" s="66">
        <f t="shared" si="1"/>
        <v>21</v>
      </c>
      <c r="H16" s="65">
        <f>VLOOKUP($A16,'Return Data'!$B$7:$R$1700,11,0)</f>
        <v>4.1562999999999999</v>
      </c>
      <c r="I16" s="66">
        <f t="shared" si="2"/>
        <v>19</v>
      </c>
      <c r="J16" s="65">
        <f>VLOOKUP($A16,'Return Data'!$B$7:$R$1700,12,0)</f>
        <v>4.2592999999999996</v>
      </c>
      <c r="K16" s="66">
        <f t="shared" si="3"/>
        <v>18</v>
      </c>
      <c r="L16" s="65">
        <f>VLOOKUP($A16,'Return Data'!$B$7:$R$1700,13,0)</f>
        <v>5.2523</v>
      </c>
      <c r="M16" s="66">
        <f t="shared" si="4"/>
        <v>18</v>
      </c>
      <c r="N16" s="65"/>
      <c r="O16" s="66"/>
      <c r="P16" s="65"/>
      <c r="Q16" s="66"/>
      <c r="R16" s="65">
        <f>VLOOKUP($A16,'Return Data'!$B$7:$R$1700,16,0)</f>
        <v>7.0683999999999996</v>
      </c>
      <c r="S16" s="67">
        <f t="shared" si="7"/>
        <v>20</v>
      </c>
    </row>
    <row r="17" spans="1:19" x14ac:dyDescent="0.3">
      <c r="A17" s="82" t="s">
        <v>594</v>
      </c>
      <c r="B17" s="64">
        <f>VLOOKUP($A17,'Return Data'!$B$7:$R$1700,3,0)</f>
        <v>44071</v>
      </c>
      <c r="C17" s="65">
        <f>VLOOKUP($A17,'Return Data'!$B$7:$R$1700,4,0)</f>
        <v>1744.4571000000001</v>
      </c>
      <c r="D17" s="65">
        <f>VLOOKUP($A17,'Return Data'!$B$7:$R$1700,9,0)</f>
        <v>-16.733699999999999</v>
      </c>
      <c r="E17" s="66">
        <f t="shared" si="0"/>
        <v>19</v>
      </c>
      <c r="F17" s="65">
        <f>VLOOKUP($A17,'Return Data'!$B$7:$R$1700,10,0)</f>
        <v>5.1200999999999999</v>
      </c>
      <c r="G17" s="66">
        <f t="shared" si="1"/>
        <v>20</v>
      </c>
      <c r="H17" s="65">
        <f>VLOOKUP($A17,'Return Data'!$B$7:$R$1700,11,0)</f>
        <v>7.8552999999999997</v>
      </c>
      <c r="I17" s="66">
        <f t="shared" si="2"/>
        <v>17</v>
      </c>
      <c r="J17" s="65">
        <f>VLOOKUP($A17,'Return Data'!$B$7:$R$1700,12,0)</f>
        <v>7.7803000000000004</v>
      </c>
      <c r="K17" s="66">
        <f t="shared" si="3"/>
        <v>17</v>
      </c>
      <c r="L17" s="65">
        <f>VLOOKUP($A17,'Return Data'!$B$7:$R$1700,13,0)</f>
        <v>7.9219999999999997</v>
      </c>
      <c r="M17" s="66">
        <f t="shared" si="4"/>
        <v>16</v>
      </c>
      <c r="N17" s="65">
        <f>VLOOKUP($A17,'Return Data'!$B$7:$R$1700,17,0)</f>
        <v>9.0350999999999999</v>
      </c>
      <c r="O17" s="66">
        <f t="shared" si="5"/>
        <v>16</v>
      </c>
      <c r="P17" s="65">
        <f>VLOOKUP($A17,'Return Data'!$B$7:$R$1700,14,0)</f>
        <v>7.8468</v>
      </c>
      <c r="Q17" s="66">
        <f t="shared" si="6"/>
        <v>14</v>
      </c>
      <c r="R17" s="65">
        <f>VLOOKUP($A17,'Return Data'!$B$7:$R$1700,16,0)</f>
        <v>7.5259999999999998</v>
      </c>
      <c r="S17" s="67">
        <f t="shared" si="7"/>
        <v>18</v>
      </c>
    </row>
    <row r="18" spans="1:19" x14ac:dyDescent="0.3">
      <c r="A18" s="82" t="s">
        <v>596</v>
      </c>
      <c r="B18" s="64">
        <f>VLOOKUP($A18,'Return Data'!$B$7:$R$1700,3,0)</f>
        <v>44071</v>
      </c>
      <c r="C18" s="65">
        <f>VLOOKUP($A18,'Return Data'!$B$7:$R$1700,4,0)</f>
        <v>48.702800000000003</v>
      </c>
      <c r="D18" s="65">
        <f>VLOOKUP($A18,'Return Data'!$B$7:$R$1700,9,0)</f>
        <v>-6.8164999999999996</v>
      </c>
      <c r="E18" s="66">
        <f t="shared" si="0"/>
        <v>14</v>
      </c>
      <c r="F18" s="65">
        <f>VLOOKUP($A18,'Return Data'!$B$7:$R$1700,10,0)</f>
        <v>7.7793000000000001</v>
      </c>
      <c r="G18" s="66">
        <f t="shared" si="1"/>
        <v>7</v>
      </c>
      <c r="H18" s="65">
        <f>VLOOKUP($A18,'Return Data'!$B$7:$R$1700,11,0)</f>
        <v>9.1181000000000001</v>
      </c>
      <c r="I18" s="66">
        <f t="shared" si="2"/>
        <v>9</v>
      </c>
      <c r="J18" s="65">
        <f>VLOOKUP($A18,'Return Data'!$B$7:$R$1700,12,0)</f>
        <v>9.3317999999999994</v>
      </c>
      <c r="K18" s="66">
        <f t="shared" si="3"/>
        <v>8</v>
      </c>
      <c r="L18" s="65">
        <f>VLOOKUP($A18,'Return Data'!$B$7:$R$1700,13,0)</f>
        <v>9.6846999999999994</v>
      </c>
      <c r="M18" s="66">
        <f t="shared" si="4"/>
        <v>7</v>
      </c>
      <c r="N18" s="65">
        <f>VLOOKUP($A18,'Return Data'!$B$7:$R$1700,17,0)</f>
        <v>10.437099999999999</v>
      </c>
      <c r="O18" s="66">
        <f t="shared" si="5"/>
        <v>5</v>
      </c>
      <c r="P18" s="65">
        <f>VLOOKUP($A18,'Return Data'!$B$7:$R$1700,14,0)</f>
        <v>8.4013000000000009</v>
      </c>
      <c r="Q18" s="66">
        <f t="shared" si="6"/>
        <v>6</v>
      </c>
      <c r="R18" s="65">
        <f>VLOOKUP($A18,'Return Data'!$B$7:$R$1700,16,0)</f>
        <v>7.5758000000000001</v>
      </c>
      <c r="S18" s="67">
        <f t="shared" si="7"/>
        <v>17</v>
      </c>
    </row>
    <row r="19" spans="1:19" x14ac:dyDescent="0.3">
      <c r="A19" s="82" t="s">
        <v>599</v>
      </c>
      <c r="B19" s="64">
        <f>VLOOKUP($A19,'Return Data'!$B$7:$R$1700,3,0)</f>
        <v>44071</v>
      </c>
      <c r="C19" s="65">
        <f>VLOOKUP($A19,'Return Data'!$B$7:$R$1700,4,0)</f>
        <v>18.832899999999999</v>
      </c>
      <c r="D19" s="65">
        <f>VLOOKUP($A19,'Return Data'!$B$7:$R$1700,9,0)</f>
        <v>-1.7728999999999999</v>
      </c>
      <c r="E19" s="66">
        <f t="shared" si="0"/>
        <v>6</v>
      </c>
      <c r="F19" s="65">
        <f>VLOOKUP($A19,'Return Data'!$B$7:$R$1700,10,0)</f>
        <v>7.3226000000000004</v>
      </c>
      <c r="G19" s="66">
        <f t="shared" si="1"/>
        <v>9</v>
      </c>
      <c r="H19" s="65">
        <f>VLOOKUP($A19,'Return Data'!$B$7:$R$1700,11,0)</f>
        <v>9.9312000000000005</v>
      </c>
      <c r="I19" s="66">
        <f t="shared" si="2"/>
        <v>6</v>
      </c>
      <c r="J19" s="65">
        <f>VLOOKUP($A19,'Return Data'!$B$7:$R$1700,12,0)</f>
        <v>9.5457999999999998</v>
      </c>
      <c r="K19" s="66">
        <f t="shared" si="3"/>
        <v>6</v>
      </c>
      <c r="L19" s="65">
        <f>VLOOKUP($A19,'Return Data'!$B$7:$R$1700,13,0)</f>
        <v>9.8051999999999992</v>
      </c>
      <c r="M19" s="66">
        <f t="shared" si="4"/>
        <v>6</v>
      </c>
      <c r="N19" s="65">
        <f>VLOOKUP($A19,'Return Data'!$B$7:$R$1700,17,0)</f>
        <v>9.6547000000000001</v>
      </c>
      <c r="O19" s="66">
        <f t="shared" si="5"/>
        <v>11</v>
      </c>
      <c r="P19" s="65">
        <f>VLOOKUP($A19,'Return Data'!$B$7:$R$1700,14,0)</f>
        <v>7.9640000000000004</v>
      </c>
      <c r="Q19" s="66">
        <f t="shared" si="6"/>
        <v>13</v>
      </c>
      <c r="R19" s="65">
        <f>VLOOKUP($A19,'Return Data'!$B$7:$R$1700,16,0)</f>
        <v>5.0103999999999997</v>
      </c>
      <c r="S19" s="67">
        <f t="shared" si="7"/>
        <v>21</v>
      </c>
    </row>
    <row r="20" spans="1:19" x14ac:dyDescent="0.3">
      <c r="A20" s="82" t="s">
        <v>600</v>
      </c>
      <c r="B20" s="64">
        <f>VLOOKUP($A20,'Return Data'!$B$7:$R$1700,3,0)</f>
        <v>44071</v>
      </c>
      <c r="C20" s="65">
        <f>VLOOKUP($A20,'Return Data'!$B$7:$R$1700,4,0)</f>
        <v>26.7651</v>
      </c>
      <c r="D20" s="65">
        <f>VLOOKUP($A20,'Return Data'!$B$7:$R$1700,9,0)</f>
        <v>-3.5525000000000002</v>
      </c>
      <c r="E20" s="66">
        <f t="shared" si="0"/>
        <v>8</v>
      </c>
      <c r="F20" s="65">
        <f>VLOOKUP($A20,'Return Data'!$B$7:$R$1700,10,0)</f>
        <v>6.8197000000000001</v>
      </c>
      <c r="G20" s="66">
        <f t="shared" si="1"/>
        <v>11</v>
      </c>
      <c r="H20" s="65">
        <f>VLOOKUP($A20,'Return Data'!$B$7:$R$1700,11,0)</f>
        <v>8.44</v>
      </c>
      <c r="I20" s="66">
        <f t="shared" si="2"/>
        <v>15</v>
      </c>
      <c r="J20" s="65">
        <f>VLOOKUP($A20,'Return Data'!$B$7:$R$1700,12,0)</f>
        <v>8.1920000000000002</v>
      </c>
      <c r="K20" s="66">
        <f t="shared" si="3"/>
        <v>14</v>
      </c>
      <c r="L20" s="65">
        <f>VLOOKUP($A20,'Return Data'!$B$7:$R$1700,13,0)</f>
        <v>8.2067999999999994</v>
      </c>
      <c r="M20" s="66">
        <f t="shared" si="4"/>
        <v>15</v>
      </c>
      <c r="N20" s="65">
        <f>VLOOKUP($A20,'Return Data'!$B$7:$R$1700,17,0)</f>
        <v>9.5765999999999991</v>
      </c>
      <c r="O20" s="66">
        <f t="shared" si="5"/>
        <v>13</v>
      </c>
      <c r="P20" s="65">
        <f>VLOOKUP($A20,'Return Data'!$B$7:$R$1700,14,0)</f>
        <v>8.2429000000000006</v>
      </c>
      <c r="Q20" s="66">
        <f t="shared" si="6"/>
        <v>8</v>
      </c>
      <c r="R20" s="65">
        <f>VLOOKUP($A20,'Return Data'!$B$7:$R$1700,16,0)</f>
        <v>7.7088000000000001</v>
      </c>
      <c r="S20" s="67">
        <f t="shared" si="7"/>
        <v>16</v>
      </c>
    </row>
    <row r="21" spans="1:19" x14ac:dyDescent="0.3">
      <c r="A21" s="82" t="s">
        <v>602</v>
      </c>
      <c r="B21" s="64">
        <f>VLOOKUP($A21,'Return Data'!$B$7:$R$1700,3,0)</f>
        <v>44071</v>
      </c>
      <c r="C21" s="65">
        <f>VLOOKUP($A21,'Return Data'!$B$7:$R$1700,4,0)</f>
        <v>15.5822</v>
      </c>
      <c r="D21" s="65">
        <f>VLOOKUP($A21,'Return Data'!$B$7:$R$1700,9,0)</f>
        <v>-4.5087999999999999</v>
      </c>
      <c r="E21" s="66">
        <f t="shared" si="0"/>
        <v>11</v>
      </c>
      <c r="F21" s="65">
        <f>VLOOKUP($A21,'Return Data'!$B$7:$R$1700,10,0)</f>
        <v>7.6718000000000002</v>
      </c>
      <c r="G21" s="66">
        <f t="shared" si="1"/>
        <v>8</v>
      </c>
      <c r="H21" s="65">
        <f>VLOOKUP($A21,'Return Data'!$B$7:$R$1700,11,0)</f>
        <v>10.8736</v>
      </c>
      <c r="I21" s="66">
        <f t="shared" si="2"/>
        <v>2</v>
      </c>
      <c r="J21" s="65">
        <f>VLOOKUP($A21,'Return Data'!$B$7:$R$1700,12,0)</f>
        <v>9.9145000000000003</v>
      </c>
      <c r="K21" s="66">
        <f t="shared" si="3"/>
        <v>3</v>
      </c>
      <c r="L21" s="65">
        <f>VLOOKUP($A21,'Return Data'!$B$7:$R$1700,13,0)</f>
        <v>9.9148999999999994</v>
      </c>
      <c r="M21" s="66">
        <f t="shared" si="4"/>
        <v>3</v>
      </c>
      <c r="N21" s="65">
        <f>VLOOKUP($A21,'Return Data'!$B$7:$R$1700,17,0)</f>
        <v>10.6121</v>
      </c>
      <c r="O21" s="66">
        <f t="shared" si="5"/>
        <v>3</v>
      </c>
      <c r="P21" s="65">
        <f>VLOOKUP($A21,'Return Data'!$B$7:$R$1700,14,0)</f>
        <v>8.3986000000000001</v>
      </c>
      <c r="Q21" s="66">
        <f t="shared" si="6"/>
        <v>7</v>
      </c>
      <c r="R21" s="65">
        <f>VLOOKUP($A21,'Return Data'!$B$7:$R$1700,16,0)</f>
        <v>8.7407000000000004</v>
      </c>
      <c r="S21" s="67">
        <f t="shared" si="7"/>
        <v>8</v>
      </c>
    </row>
    <row r="22" spans="1:19" x14ac:dyDescent="0.3">
      <c r="A22" s="82" t="s">
        <v>604</v>
      </c>
      <c r="B22" s="64">
        <f>VLOOKUP($A22,'Return Data'!$B$7:$R$1700,3,0)</f>
        <v>44071</v>
      </c>
      <c r="C22" s="65">
        <f>VLOOKUP($A22,'Return Data'!$B$7:$R$1700,4,0)</f>
        <v>18.430499999999999</v>
      </c>
      <c r="D22" s="65">
        <f>VLOOKUP($A22,'Return Data'!$B$7:$R$1700,9,0)</f>
        <v>-3.8016000000000001</v>
      </c>
      <c r="E22" s="66">
        <f t="shared" si="0"/>
        <v>10</v>
      </c>
      <c r="F22" s="65">
        <f>VLOOKUP($A22,'Return Data'!$B$7:$R$1700,10,0)</f>
        <v>6.7672999999999996</v>
      </c>
      <c r="G22" s="66">
        <f t="shared" si="1"/>
        <v>12</v>
      </c>
      <c r="H22" s="65">
        <f>VLOOKUP($A22,'Return Data'!$B$7:$R$1700,11,0)</f>
        <v>9.0264000000000006</v>
      </c>
      <c r="I22" s="66">
        <f t="shared" si="2"/>
        <v>12</v>
      </c>
      <c r="J22" s="65">
        <f>VLOOKUP($A22,'Return Data'!$B$7:$R$1700,12,0)</f>
        <v>9.2310999999999996</v>
      </c>
      <c r="K22" s="66">
        <f t="shared" si="3"/>
        <v>10</v>
      </c>
      <c r="L22" s="65">
        <f>VLOOKUP($A22,'Return Data'!$B$7:$R$1700,13,0)</f>
        <v>9.3801000000000005</v>
      </c>
      <c r="M22" s="66">
        <f t="shared" si="4"/>
        <v>10</v>
      </c>
      <c r="N22" s="65">
        <f>VLOOKUP($A22,'Return Data'!$B$7:$R$1700,17,0)</f>
        <v>10.0265</v>
      </c>
      <c r="O22" s="66">
        <f t="shared" si="5"/>
        <v>10</v>
      </c>
      <c r="P22" s="65">
        <f>VLOOKUP($A22,'Return Data'!$B$7:$R$1700,14,0)</f>
        <v>7.9863</v>
      </c>
      <c r="Q22" s="66">
        <f t="shared" si="6"/>
        <v>12</v>
      </c>
      <c r="R22" s="65">
        <f>VLOOKUP($A22,'Return Data'!$B$7:$R$1700,16,0)</f>
        <v>8.5181000000000004</v>
      </c>
      <c r="S22" s="67">
        <f t="shared" si="7"/>
        <v>12</v>
      </c>
    </row>
    <row r="23" spans="1:19" x14ac:dyDescent="0.3">
      <c r="A23" s="82" t="s">
        <v>607</v>
      </c>
      <c r="B23" s="64">
        <f>VLOOKUP($A23,'Return Data'!$B$7:$R$1700,3,0)</f>
        <v>44071</v>
      </c>
      <c r="C23" s="65">
        <f>VLOOKUP($A23,'Return Data'!$B$7:$R$1700,4,0)</f>
        <v>2375.6444000000001</v>
      </c>
      <c r="D23" s="65">
        <f>VLOOKUP($A23,'Return Data'!$B$7:$R$1700,9,0)</f>
        <v>-11.2545</v>
      </c>
      <c r="E23" s="66">
        <f t="shared" si="0"/>
        <v>18</v>
      </c>
      <c r="F23" s="65">
        <f>VLOOKUP($A23,'Return Data'!$B$7:$R$1700,10,0)</f>
        <v>6.1767000000000003</v>
      </c>
      <c r="G23" s="66">
        <f t="shared" si="1"/>
        <v>16</v>
      </c>
      <c r="H23" s="65">
        <f>VLOOKUP($A23,'Return Data'!$B$7:$R$1700,11,0)</f>
        <v>8.6501999999999999</v>
      </c>
      <c r="I23" s="66">
        <f t="shared" si="2"/>
        <v>14</v>
      </c>
      <c r="J23" s="65">
        <f>VLOOKUP($A23,'Return Data'!$B$7:$R$1700,12,0)</f>
        <v>8.8779000000000003</v>
      </c>
      <c r="K23" s="66">
        <f t="shared" si="3"/>
        <v>11</v>
      </c>
      <c r="L23" s="65">
        <f>VLOOKUP($A23,'Return Data'!$B$7:$R$1700,13,0)</f>
        <v>9.0759000000000007</v>
      </c>
      <c r="M23" s="66">
        <f t="shared" si="4"/>
        <v>11</v>
      </c>
      <c r="N23" s="65">
        <f>VLOOKUP($A23,'Return Data'!$B$7:$R$1700,17,0)</f>
        <v>9.6114999999999995</v>
      </c>
      <c r="O23" s="66">
        <f t="shared" si="5"/>
        <v>12</v>
      </c>
      <c r="P23" s="65">
        <f>VLOOKUP($A23,'Return Data'!$B$7:$R$1700,14,0)</f>
        <v>8.4932999999999996</v>
      </c>
      <c r="Q23" s="66">
        <f t="shared" si="6"/>
        <v>4</v>
      </c>
      <c r="R23" s="65">
        <f>VLOOKUP($A23,'Return Data'!$B$7:$R$1700,16,0)</f>
        <v>8.2672000000000008</v>
      </c>
      <c r="S23" s="67">
        <f t="shared" si="7"/>
        <v>14</v>
      </c>
    </row>
    <row r="24" spans="1:19" x14ac:dyDescent="0.3">
      <c r="A24" s="82" t="s">
        <v>608</v>
      </c>
      <c r="B24" s="64">
        <f>VLOOKUP($A24,'Return Data'!$B$7:$R$1700,3,0)</f>
        <v>44071</v>
      </c>
      <c r="C24" s="65">
        <f>VLOOKUP($A24,'Return Data'!$B$7:$R$1700,4,0)</f>
        <v>33.119500000000002</v>
      </c>
      <c r="D24" s="65">
        <f>VLOOKUP($A24,'Return Data'!$B$7:$R$1700,9,0)</f>
        <v>3.6265999999999998</v>
      </c>
      <c r="E24" s="66">
        <f t="shared" si="0"/>
        <v>1</v>
      </c>
      <c r="F24" s="65">
        <f>VLOOKUP($A24,'Return Data'!$B$7:$R$1700,10,0)</f>
        <v>6.9861000000000004</v>
      </c>
      <c r="G24" s="66">
        <f t="shared" si="1"/>
        <v>10</v>
      </c>
      <c r="H24" s="65">
        <f>VLOOKUP($A24,'Return Data'!$B$7:$R$1700,11,0)</f>
        <v>9.0869</v>
      </c>
      <c r="I24" s="66">
        <f t="shared" si="2"/>
        <v>10</v>
      </c>
      <c r="J24" s="65">
        <f>VLOOKUP($A24,'Return Data'!$B$7:$R$1700,12,0)</f>
        <v>8.1719000000000008</v>
      </c>
      <c r="K24" s="66">
        <f t="shared" si="3"/>
        <v>15</v>
      </c>
      <c r="L24" s="65">
        <f>VLOOKUP($A24,'Return Data'!$B$7:$R$1700,13,0)</f>
        <v>8.5937999999999999</v>
      </c>
      <c r="M24" s="66">
        <f t="shared" si="4"/>
        <v>14</v>
      </c>
      <c r="N24" s="65">
        <f>VLOOKUP($A24,'Return Data'!$B$7:$R$1700,17,0)</f>
        <v>9.5683000000000007</v>
      </c>
      <c r="O24" s="66">
        <f t="shared" si="5"/>
        <v>14</v>
      </c>
      <c r="P24" s="65">
        <f>VLOOKUP($A24,'Return Data'!$B$7:$R$1700,14,0)</f>
        <v>7.5534999999999997</v>
      </c>
      <c r="Q24" s="66">
        <f t="shared" si="6"/>
        <v>15</v>
      </c>
      <c r="R24" s="65">
        <f>VLOOKUP($A24,'Return Data'!$B$7:$R$1700,16,0)</f>
        <v>7.9412000000000003</v>
      </c>
      <c r="S24" s="67">
        <f t="shared" si="7"/>
        <v>15</v>
      </c>
    </row>
    <row r="25" spans="1:19" x14ac:dyDescent="0.3">
      <c r="A25" s="82" t="s">
        <v>611</v>
      </c>
      <c r="B25" s="64">
        <f>VLOOKUP($A25,'Return Data'!$B$7:$R$1700,3,0)</f>
        <v>44071</v>
      </c>
      <c r="C25" s="65">
        <f>VLOOKUP($A25,'Return Data'!$B$7:$R$1700,4,0)</f>
        <v>10.8504</v>
      </c>
      <c r="D25" s="65">
        <f>VLOOKUP($A25,'Return Data'!$B$7:$R$1700,9,0)</f>
        <v>-6.8933999999999997</v>
      </c>
      <c r="E25" s="66">
        <f t="shared" si="0"/>
        <v>16</v>
      </c>
      <c r="F25" s="65">
        <f>VLOOKUP($A25,'Return Data'!$B$7:$R$1700,10,0)</f>
        <v>9.2954000000000008</v>
      </c>
      <c r="G25" s="66">
        <f t="shared" si="1"/>
        <v>1</v>
      </c>
      <c r="H25" s="65">
        <f>VLOOKUP($A25,'Return Data'!$B$7:$R$1700,11,0)</f>
        <v>9.0864999999999991</v>
      </c>
      <c r="I25" s="66">
        <f t="shared" si="2"/>
        <v>11</v>
      </c>
      <c r="J25" s="65"/>
      <c r="K25" s="66"/>
      <c r="L25" s="65"/>
      <c r="M25" s="66"/>
      <c r="N25" s="65"/>
      <c r="O25" s="66"/>
      <c r="P25" s="65"/>
      <c r="Q25" s="66"/>
      <c r="R25" s="65">
        <f>VLOOKUP($A25,'Return Data'!$B$7:$R$1700,16,0)</f>
        <v>9.6097999999999999</v>
      </c>
      <c r="S25" s="67">
        <f t="shared" si="7"/>
        <v>3</v>
      </c>
    </row>
    <row r="26" spans="1:19" x14ac:dyDescent="0.3">
      <c r="A26" s="82" t="s">
        <v>613</v>
      </c>
      <c r="B26" s="64">
        <f>VLOOKUP($A26,'Return Data'!$B$7:$R$1700,3,0)</f>
        <v>44071</v>
      </c>
      <c r="C26" s="65">
        <f>VLOOKUP($A26,'Return Data'!$B$7:$R$1700,4,0)</f>
        <v>15.728300000000001</v>
      </c>
      <c r="D26" s="65">
        <f>VLOOKUP($A26,'Return Data'!$B$7:$R$1700,9,0)</f>
        <v>-3.7237</v>
      </c>
      <c r="E26" s="66">
        <f t="shared" si="0"/>
        <v>9</v>
      </c>
      <c r="F26" s="65">
        <f>VLOOKUP($A26,'Return Data'!$B$7:$R$1700,10,0)</f>
        <v>6.3766999999999996</v>
      </c>
      <c r="G26" s="66">
        <f t="shared" si="1"/>
        <v>15</v>
      </c>
      <c r="H26" s="65">
        <f>VLOOKUP($A26,'Return Data'!$B$7:$R$1700,11,0)</f>
        <v>8.9023000000000003</v>
      </c>
      <c r="I26" s="66">
        <f t="shared" si="2"/>
        <v>13</v>
      </c>
      <c r="J26" s="65">
        <f>VLOOKUP($A26,'Return Data'!$B$7:$R$1700,12,0)</f>
        <v>8.7285000000000004</v>
      </c>
      <c r="K26" s="66">
        <f t="shared" si="3"/>
        <v>12</v>
      </c>
      <c r="L26" s="65">
        <f>VLOOKUP($A26,'Return Data'!$B$7:$R$1700,13,0)</f>
        <v>6.9935</v>
      </c>
      <c r="M26" s="66">
        <f t="shared" si="4"/>
        <v>17</v>
      </c>
      <c r="N26" s="65">
        <f>VLOOKUP($A26,'Return Data'!$B$7:$R$1700,17,0)</f>
        <v>4.0334000000000003</v>
      </c>
      <c r="O26" s="66">
        <f t="shared" si="5"/>
        <v>17</v>
      </c>
      <c r="P26" s="65">
        <f>VLOOKUP($A26,'Return Data'!$B$7:$R$1700,14,0)</f>
        <v>4.4793000000000003</v>
      </c>
      <c r="Q26" s="66">
        <f t="shared" si="6"/>
        <v>17</v>
      </c>
      <c r="R26" s="65">
        <f>VLOOKUP($A26,'Return Data'!$B$7:$R$1700,16,0)</f>
        <v>7.1364000000000001</v>
      </c>
      <c r="S26" s="67">
        <f t="shared" si="7"/>
        <v>19</v>
      </c>
    </row>
    <row r="27" spans="1:19" x14ac:dyDescent="0.3">
      <c r="A27" s="82" t="s">
        <v>731</v>
      </c>
      <c r="B27" s="64">
        <f>VLOOKUP($A27,'Return Data'!$B$7:$R$1700,3,0)</f>
        <v>44071</v>
      </c>
      <c r="C27" s="65">
        <f>VLOOKUP($A27,'Return Data'!$B$7:$R$1700,4,0)</f>
        <v>1075.4365</v>
      </c>
      <c r="D27" s="65">
        <f>VLOOKUP($A27,'Return Data'!$B$7:$R$1700,9,0)</f>
        <v>-1.3380000000000001</v>
      </c>
      <c r="E27" s="66">
        <f t="shared" si="0"/>
        <v>4</v>
      </c>
      <c r="F27" s="65">
        <f>VLOOKUP($A27,'Return Data'!$B$7:$R$1700,10,0)</f>
        <v>9.0760000000000005</v>
      </c>
      <c r="G27" s="66">
        <f t="shared" si="1"/>
        <v>3</v>
      </c>
      <c r="H27" s="65"/>
      <c r="I27" s="66"/>
      <c r="J27" s="65"/>
      <c r="K27" s="66"/>
      <c r="L27" s="65"/>
      <c r="M27" s="66"/>
      <c r="N27" s="65"/>
      <c r="O27" s="66"/>
      <c r="P27" s="65"/>
      <c r="Q27" s="66"/>
      <c r="R27" s="65">
        <f>VLOOKUP($A27,'Return Data'!$B$7:$R$1700,16,0)</f>
        <v>11.275499999999999</v>
      </c>
      <c r="S27" s="67">
        <f t="shared" si="7"/>
        <v>2</v>
      </c>
    </row>
    <row r="28" spans="1:19" x14ac:dyDescent="0.3">
      <c r="A28" s="82" t="s">
        <v>732</v>
      </c>
      <c r="B28" s="64">
        <f>VLOOKUP($A28,'Return Data'!$B$7:$R$1700,3,0)</f>
        <v>44071</v>
      </c>
      <c r="C28" s="65">
        <f>VLOOKUP($A28,'Return Data'!$B$7:$R$1700,4,0)</f>
        <v>1082.0279</v>
      </c>
      <c r="D28" s="65">
        <f>VLOOKUP($A28,'Return Data'!$B$7:$R$1700,9,0)</f>
        <v>-22.165400000000002</v>
      </c>
      <c r="E28" s="66">
        <f t="shared" si="0"/>
        <v>21</v>
      </c>
      <c r="F28" s="65">
        <f>VLOOKUP($A28,'Return Data'!$B$7:$R$1700,10,0)</f>
        <v>6.6402000000000001</v>
      </c>
      <c r="G28" s="66">
        <f t="shared" si="1"/>
        <v>14</v>
      </c>
      <c r="H28" s="65"/>
      <c r="I28" s="66"/>
      <c r="J28" s="65"/>
      <c r="K28" s="66"/>
      <c r="L28" s="65"/>
      <c r="M28" s="66"/>
      <c r="N28" s="65"/>
      <c r="O28" s="66"/>
      <c r="P28" s="65"/>
      <c r="Q28" s="66"/>
      <c r="R28" s="65">
        <f>VLOOKUP($A28,'Return Data'!$B$7:$R$1700,16,0)</f>
        <v>12.2683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-6.2693333333333321</v>
      </c>
      <c r="E30" s="88"/>
      <c r="F30" s="89">
        <f>AVERAGE(F8:F28)</f>
        <v>7.0380952380952371</v>
      </c>
      <c r="G30" s="88"/>
      <c r="H30" s="89">
        <f>AVERAGE(H8:H28)</f>
        <v>8.9931842105263176</v>
      </c>
      <c r="I30" s="88"/>
      <c r="J30" s="89">
        <f>AVERAGE(J8:J28)</f>
        <v>8.8868833333333335</v>
      </c>
      <c r="K30" s="88"/>
      <c r="L30" s="89">
        <f>AVERAGE(L8:L28)</f>
        <v>9.0325888888888883</v>
      </c>
      <c r="M30" s="88"/>
      <c r="N30" s="89">
        <f>AVERAGE(N8:N28)</f>
        <v>9.7832764705882358</v>
      </c>
      <c r="O30" s="88"/>
      <c r="P30" s="89">
        <f>AVERAGE(P8:P28)</f>
        <v>8.0474352941176477</v>
      </c>
      <c r="Q30" s="88"/>
      <c r="R30" s="89">
        <f>AVERAGE(R8:R28)</f>
        <v>8.508361904761907</v>
      </c>
      <c r="S30" s="90"/>
    </row>
    <row r="31" spans="1:19" x14ac:dyDescent="0.3">
      <c r="A31" s="87" t="s">
        <v>28</v>
      </c>
      <c r="B31" s="88"/>
      <c r="C31" s="88"/>
      <c r="D31" s="89">
        <f>MIN(D8:D28)</f>
        <v>-22.165400000000002</v>
      </c>
      <c r="E31" s="88"/>
      <c r="F31" s="89">
        <f>MIN(F8:F28)</f>
        <v>3.5190000000000001</v>
      </c>
      <c r="G31" s="88"/>
      <c r="H31" s="89">
        <f>MIN(H8:H28)</f>
        <v>4.1562999999999999</v>
      </c>
      <c r="I31" s="88"/>
      <c r="J31" s="89">
        <f>MIN(J8:J28)</f>
        <v>4.2592999999999996</v>
      </c>
      <c r="K31" s="88"/>
      <c r="L31" s="89">
        <f>MIN(L8:L28)</f>
        <v>5.2523</v>
      </c>
      <c r="M31" s="88"/>
      <c r="N31" s="89">
        <f>MIN(N8:N28)</f>
        <v>4.0334000000000003</v>
      </c>
      <c r="O31" s="88"/>
      <c r="P31" s="89">
        <f>MIN(P8:P28)</f>
        <v>4.4793000000000003</v>
      </c>
      <c r="Q31" s="88"/>
      <c r="R31" s="89">
        <f>MIN(R8:R28)</f>
        <v>5.0103999999999997</v>
      </c>
      <c r="S31" s="90"/>
    </row>
    <row r="32" spans="1:19" ht="15" thickBot="1" x14ac:dyDescent="0.35">
      <c r="A32" s="91" t="s">
        <v>29</v>
      </c>
      <c r="B32" s="92"/>
      <c r="C32" s="92"/>
      <c r="D32" s="93">
        <f>MAX(D8:D28)</f>
        <v>3.6265999999999998</v>
      </c>
      <c r="E32" s="92"/>
      <c r="F32" s="93">
        <f>MAX(F8:F28)</f>
        <v>9.2954000000000008</v>
      </c>
      <c r="G32" s="92"/>
      <c r="H32" s="93">
        <f>MAX(H8:H28)</f>
        <v>11.382300000000001</v>
      </c>
      <c r="I32" s="92"/>
      <c r="J32" s="93">
        <f>MAX(J8:J28)</f>
        <v>11.1591</v>
      </c>
      <c r="K32" s="92"/>
      <c r="L32" s="93">
        <f>MAX(L8:L28)</f>
        <v>10.9846</v>
      </c>
      <c r="M32" s="92"/>
      <c r="N32" s="93">
        <f>MAX(N8:N28)</f>
        <v>11.902200000000001</v>
      </c>
      <c r="O32" s="92"/>
      <c r="P32" s="93">
        <f>MAX(P8:P28)</f>
        <v>9.3239999999999998</v>
      </c>
      <c r="Q32" s="92"/>
      <c r="R32" s="93">
        <f>MAX(R8:R28)</f>
        <v>12.2683</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44071</v>
      </c>
      <c r="C8" s="65">
        <f>VLOOKUP($A8,'Return Data'!$B$7:$R$1700,4,0)</f>
        <v>4790.3419999999996</v>
      </c>
      <c r="D8" s="65">
        <f>VLOOKUP($A8,'Return Data'!$B$7:$R$1700,9,0)</f>
        <v>-3.8523999999999998</v>
      </c>
      <c r="E8" s="66">
        <f>RANK(D8,D$8:D$18,0)</f>
        <v>2</v>
      </c>
      <c r="F8" s="65">
        <f>VLOOKUP($A8,'Return Data'!$B$7:$R$1700,10,0)</f>
        <v>37.058500000000002</v>
      </c>
      <c r="G8" s="66">
        <f>RANK(F8,F$8:F$18,0)</f>
        <v>11</v>
      </c>
      <c r="H8" s="65">
        <f>VLOOKUP($A8,'Return Data'!$B$7:$R$1700,11,0)</f>
        <v>43.931600000000003</v>
      </c>
      <c r="I8" s="66">
        <f>RANK(H8,H$8:H$18,0)</f>
        <v>1</v>
      </c>
      <c r="J8" s="65">
        <f>VLOOKUP($A8,'Return Data'!$B$7:$R$1700,12,0)</f>
        <v>49.301099999999998</v>
      </c>
      <c r="K8" s="66">
        <f>RANK(J8,J$8:J$18,0)</f>
        <v>1</v>
      </c>
      <c r="L8" s="65">
        <f>VLOOKUP($A8,'Return Data'!$B$7:$R$1700,13,0)</f>
        <v>29.8111</v>
      </c>
      <c r="M8" s="66">
        <f>RANK(L8,L$8:L$18,0)</f>
        <v>1</v>
      </c>
      <c r="N8" s="65">
        <f>VLOOKUP($A8,'Return Data'!$B$7:$R$1700,17,0)</f>
        <v>30.521599999999999</v>
      </c>
      <c r="O8" s="66">
        <f>RANK(N8,N$8:N$18,0)</f>
        <v>2</v>
      </c>
      <c r="P8" s="65">
        <f>VLOOKUP($A8,'Return Data'!$B$7:$R$1700,14,0)</f>
        <v>20.2957</v>
      </c>
      <c r="Q8" s="66">
        <f>RANK(P8,P$8:P$18,0)</f>
        <v>3</v>
      </c>
      <c r="R8" s="65">
        <f>VLOOKUP($A8,'Return Data'!$B$7:$R$1700,16,0)</f>
        <v>8.5739999999999998</v>
      </c>
      <c r="S8" s="67">
        <f>RANK(R8,R$8:R$18,0)</f>
        <v>9</v>
      </c>
    </row>
    <row r="9" spans="1:19" x14ac:dyDescent="0.3">
      <c r="A9" s="82" t="s">
        <v>897</v>
      </c>
      <c r="B9" s="64">
        <f>VLOOKUP($A9,'Return Data'!$B$7:$R$1700,3,0)</f>
        <v>44071</v>
      </c>
      <c r="C9" s="65">
        <f>VLOOKUP($A9,'Return Data'!$B$7:$R$1700,4,0)</f>
        <v>45.347000000000001</v>
      </c>
      <c r="D9" s="65">
        <f>VLOOKUP($A9,'Return Data'!$B$7:$R$1700,9,0)</f>
        <v>-3.3812000000000002</v>
      </c>
      <c r="E9" s="66">
        <f t="shared" ref="E9:E18" si="0">RANK(D9,D$8:D$18,0)</f>
        <v>1</v>
      </c>
      <c r="F9" s="65">
        <f>VLOOKUP($A9,'Return Data'!$B$7:$R$1700,10,0)</f>
        <v>38.7742</v>
      </c>
      <c r="G9" s="66">
        <f t="shared" ref="G9:G18" si="1">RANK(F9,F$8:F$18,0)</f>
        <v>4</v>
      </c>
      <c r="H9" s="65">
        <f>VLOOKUP($A9,'Return Data'!$B$7:$R$1700,11,0)</f>
        <v>42.756300000000003</v>
      </c>
      <c r="I9" s="66">
        <f t="shared" ref="I9:I18" si="2">RANK(H9,H$8:H$18,0)</f>
        <v>9</v>
      </c>
      <c r="J9" s="65">
        <f>VLOOKUP($A9,'Return Data'!$B$7:$R$1700,12,0)</f>
        <v>48.261699999999998</v>
      </c>
      <c r="K9" s="66">
        <f t="shared" ref="K9:K18" si="3">RANK(J9,J$8:J$18,0)</f>
        <v>9</v>
      </c>
      <c r="L9" s="65">
        <f>VLOOKUP($A9,'Return Data'!$B$7:$R$1700,13,0)</f>
        <v>29.043399999999998</v>
      </c>
      <c r="M9" s="66">
        <f t="shared" ref="M9:M18" si="4">RANK(L9,L$8:L$18,0)</f>
        <v>9</v>
      </c>
      <c r="N9" s="65">
        <f>VLOOKUP($A9,'Return Data'!$B$7:$R$1700,17,0)</f>
        <v>30.240300000000001</v>
      </c>
      <c r="O9" s="66">
        <f t="shared" ref="O9:O18" si="5">RANK(N9,N$8:N$18,0)</f>
        <v>6</v>
      </c>
      <c r="P9" s="65">
        <f>VLOOKUP($A9,'Return Data'!$B$7:$R$1700,14,0)</f>
        <v>20.2835</v>
      </c>
      <c r="Q9" s="66">
        <f t="shared" ref="Q9:Q18" si="6">RANK(P9,P$8:P$18,0)</f>
        <v>4</v>
      </c>
      <c r="R9" s="65">
        <f>VLOOKUP($A9,'Return Data'!$B$7:$R$1700,16,0)</f>
        <v>8.5592000000000006</v>
      </c>
      <c r="S9" s="67">
        <f t="shared" ref="S9:S18" si="7">RANK(R9,R$8:R$18,0)</f>
        <v>10</v>
      </c>
    </row>
    <row r="10" spans="1:19" x14ac:dyDescent="0.3">
      <c r="A10" s="82" t="s">
        <v>900</v>
      </c>
      <c r="B10" s="64">
        <f>VLOOKUP($A10,'Return Data'!$B$7:$R$1700,3,0)</f>
        <v>44071</v>
      </c>
      <c r="C10" s="65">
        <f>VLOOKUP($A10,'Return Data'!$B$7:$R$1700,4,0)</f>
        <v>4670.1596</v>
      </c>
      <c r="D10" s="65">
        <f>VLOOKUP($A10,'Return Data'!$B$7:$R$1700,9,0)</f>
        <v>-4.3352000000000004</v>
      </c>
      <c r="E10" s="66">
        <f t="shared" si="0"/>
        <v>4</v>
      </c>
      <c r="F10" s="65">
        <f>VLOOKUP($A10,'Return Data'!$B$7:$R$1700,10,0)</f>
        <v>38.670900000000003</v>
      </c>
      <c r="G10" s="66">
        <f t="shared" si="1"/>
        <v>7</v>
      </c>
      <c r="H10" s="65">
        <f>VLOOKUP($A10,'Return Data'!$B$7:$R$1700,11,0)</f>
        <v>43.637999999999998</v>
      </c>
      <c r="I10" s="66">
        <f t="shared" si="2"/>
        <v>2</v>
      </c>
      <c r="J10" s="65">
        <f>VLOOKUP($A10,'Return Data'!$B$7:$R$1700,12,0)</f>
        <v>48.841799999999999</v>
      </c>
      <c r="K10" s="66">
        <f t="shared" si="3"/>
        <v>5</v>
      </c>
      <c r="L10" s="65">
        <f>VLOOKUP($A10,'Return Data'!$B$7:$R$1700,13,0)</f>
        <v>28.845199999999998</v>
      </c>
      <c r="M10" s="66">
        <f t="shared" si="4"/>
        <v>10</v>
      </c>
      <c r="N10" s="65">
        <f>VLOOKUP($A10,'Return Data'!$B$7:$R$1700,17,0)</f>
        <v>29.928699999999999</v>
      </c>
      <c r="O10" s="66">
        <f t="shared" si="5"/>
        <v>11</v>
      </c>
      <c r="P10" s="65">
        <f>VLOOKUP($A10,'Return Data'!$B$7:$R$1700,14,0)</f>
        <v>19.910799999999998</v>
      </c>
      <c r="Q10" s="66">
        <f t="shared" si="6"/>
        <v>10</v>
      </c>
      <c r="R10" s="65">
        <f>VLOOKUP($A10,'Return Data'!$B$7:$R$1700,16,0)</f>
        <v>9.9498999999999995</v>
      </c>
      <c r="S10" s="67">
        <f t="shared" si="7"/>
        <v>7</v>
      </c>
    </row>
    <row r="11" spans="1:19" x14ac:dyDescent="0.3">
      <c r="A11" s="82" t="s">
        <v>902</v>
      </c>
      <c r="B11" s="64">
        <f>VLOOKUP($A11,'Return Data'!$B$7:$R$1700,3,0)</f>
        <v>44071</v>
      </c>
      <c r="C11" s="65">
        <f>VLOOKUP($A11,'Return Data'!$B$7:$R$1700,4,0)</f>
        <v>46.607199999999999</v>
      </c>
      <c r="D11" s="65">
        <f>VLOOKUP($A11,'Return Data'!$B$7:$R$1700,9,0)</f>
        <v>-4.2088000000000001</v>
      </c>
      <c r="E11" s="66">
        <f t="shared" si="0"/>
        <v>3</v>
      </c>
      <c r="F11" s="65">
        <f>VLOOKUP($A11,'Return Data'!$B$7:$R$1700,10,0)</f>
        <v>38.4054</v>
      </c>
      <c r="G11" s="66">
        <f t="shared" si="1"/>
        <v>8</v>
      </c>
      <c r="H11" s="65">
        <f>VLOOKUP($A11,'Return Data'!$B$7:$R$1700,11,0)</f>
        <v>42.445</v>
      </c>
      <c r="I11" s="66">
        <f t="shared" si="2"/>
        <v>10</v>
      </c>
      <c r="J11" s="65">
        <f>VLOOKUP($A11,'Return Data'!$B$7:$R$1700,12,0)</f>
        <v>47.964100000000002</v>
      </c>
      <c r="K11" s="66">
        <f t="shared" si="3"/>
        <v>11</v>
      </c>
      <c r="L11" s="65">
        <f>VLOOKUP($A11,'Return Data'!$B$7:$R$1700,13,0)</f>
        <v>28.732700000000001</v>
      </c>
      <c r="M11" s="66">
        <f t="shared" si="4"/>
        <v>11</v>
      </c>
      <c r="N11" s="65">
        <f>VLOOKUP($A11,'Return Data'!$B$7:$R$1700,17,0)</f>
        <v>29.980899999999998</v>
      </c>
      <c r="O11" s="66">
        <f t="shared" si="5"/>
        <v>10</v>
      </c>
      <c r="P11" s="65">
        <f>VLOOKUP($A11,'Return Data'!$B$7:$R$1700,14,0)</f>
        <v>20.065200000000001</v>
      </c>
      <c r="Q11" s="66">
        <f t="shared" si="6"/>
        <v>8</v>
      </c>
      <c r="R11" s="65">
        <f>VLOOKUP($A11,'Return Data'!$B$7:$R$1700,16,0)</f>
        <v>9.4126999999999992</v>
      </c>
      <c r="S11" s="67">
        <f t="shared" si="7"/>
        <v>8</v>
      </c>
    </row>
    <row r="12" spans="1:19" x14ac:dyDescent="0.3">
      <c r="A12" s="82" t="s">
        <v>904</v>
      </c>
      <c r="B12" s="64">
        <f>VLOOKUP($A12,'Return Data'!$B$7:$R$1700,3,0)</f>
        <v>44071</v>
      </c>
      <c r="C12" s="65">
        <f>VLOOKUP($A12,'Return Data'!$B$7:$R$1700,4,0)</f>
        <v>4830.3918999999996</v>
      </c>
      <c r="D12" s="65">
        <f>VLOOKUP($A12,'Return Data'!$B$7:$R$1700,9,0)</f>
        <v>-4.4352999999999998</v>
      </c>
      <c r="E12" s="66">
        <f t="shared" si="0"/>
        <v>8</v>
      </c>
      <c r="F12" s="65">
        <f>VLOOKUP($A12,'Return Data'!$B$7:$R$1700,10,0)</f>
        <v>38.114699999999999</v>
      </c>
      <c r="G12" s="66">
        <f t="shared" si="1"/>
        <v>10</v>
      </c>
      <c r="H12" s="65">
        <f>VLOOKUP($A12,'Return Data'!$B$7:$R$1700,11,0)</f>
        <v>42.442399999999999</v>
      </c>
      <c r="I12" s="66">
        <f t="shared" si="2"/>
        <v>11</v>
      </c>
      <c r="J12" s="65">
        <f>VLOOKUP($A12,'Return Data'!$B$7:$R$1700,12,0)</f>
        <v>48.024700000000003</v>
      </c>
      <c r="K12" s="66">
        <f t="shared" si="3"/>
        <v>10</v>
      </c>
      <c r="L12" s="65">
        <f>VLOOKUP($A12,'Return Data'!$B$7:$R$1700,13,0)</f>
        <v>29.1327</v>
      </c>
      <c r="M12" s="66">
        <f t="shared" si="4"/>
        <v>7</v>
      </c>
      <c r="N12" s="65">
        <f>VLOOKUP($A12,'Return Data'!$B$7:$R$1700,17,0)</f>
        <v>30.159600000000001</v>
      </c>
      <c r="O12" s="66">
        <f t="shared" si="5"/>
        <v>8</v>
      </c>
      <c r="P12" s="65">
        <f>VLOOKUP($A12,'Return Data'!$B$7:$R$1700,14,0)</f>
        <v>20.375399999999999</v>
      </c>
      <c r="Q12" s="66">
        <f t="shared" si="6"/>
        <v>1</v>
      </c>
      <c r="R12" s="65">
        <f>VLOOKUP($A12,'Return Data'!$B$7:$R$1700,16,0)</f>
        <v>5.9570999999999996</v>
      </c>
      <c r="S12" s="67">
        <f t="shared" si="7"/>
        <v>11</v>
      </c>
    </row>
    <row r="13" spans="1:19" x14ac:dyDescent="0.3">
      <c r="A13" s="82" t="s">
        <v>906</v>
      </c>
      <c r="B13" s="64">
        <f>VLOOKUP($A13,'Return Data'!$B$7:$R$1700,3,0)</f>
        <v>44071</v>
      </c>
      <c r="C13" s="65">
        <f>VLOOKUP($A13,'Return Data'!$B$7:$R$1700,4,0)</f>
        <v>4724.4471999999996</v>
      </c>
      <c r="D13" s="65">
        <f>VLOOKUP($A13,'Return Data'!$B$7:$R$1700,9,0)</f>
        <v>-4.5481999999999996</v>
      </c>
      <c r="E13" s="66">
        <f t="shared" si="0"/>
        <v>9</v>
      </c>
      <c r="F13" s="65">
        <f>VLOOKUP($A13,'Return Data'!$B$7:$R$1700,10,0)</f>
        <v>38.7896</v>
      </c>
      <c r="G13" s="66">
        <f t="shared" si="1"/>
        <v>2</v>
      </c>
      <c r="H13" s="65">
        <f>VLOOKUP($A13,'Return Data'!$B$7:$R$1700,11,0)</f>
        <v>43.570900000000002</v>
      </c>
      <c r="I13" s="66">
        <f t="shared" si="2"/>
        <v>3</v>
      </c>
      <c r="J13" s="65">
        <f>VLOOKUP($A13,'Return Data'!$B$7:$R$1700,12,0)</f>
        <v>49.1813</v>
      </c>
      <c r="K13" s="66">
        <f t="shared" si="3"/>
        <v>2</v>
      </c>
      <c r="L13" s="65">
        <f>VLOOKUP($A13,'Return Data'!$B$7:$R$1700,13,0)</f>
        <v>29.644500000000001</v>
      </c>
      <c r="M13" s="66">
        <f t="shared" si="4"/>
        <v>2</v>
      </c>
      <c r="N13" s="65">
        <f>VLOOKUP($A13,'Return Data'!$B$7:$R$1700,17,0)</f>
        <v>30.5307</v>
      </c>
      <c r="O13" s="66">
        <f t="shared" si="5"/>
        <v>1</v>
      </c>
      <c r="P13" s="65">
        <f>VLOOKUP($A13,'Return Data'!$B$7:$R$1700,14,0)</f>
        <v>20.3202</v>
      </c>
      <c r="Q13" s="66">
        <f t="shared" si="6"/>
        <v>2</v>
      </c>
      <c r="R13" s="65">
        <f>VLOOKUP($A13,'Return Data'!$B$7:$R$1700,16,0)</f>
        <v>10.361499999999999</v>
      </c>
      <c r="S13" s="67">
        <f t="shared" si="7"/>
        <v>6</v>
      </c>
    </row>
    <row r="14" spans="1:19" x14ac:dyDescent="0.3">
      <c r="A14" s="82" t="s">
        <v>908</v>
      </c>
      <c r="B14" s="64">
        <f>VLOOKUP($A14,'Return Data'!$B$7:$R$1700,3,0)</f>
        <v>44071</v>
      </c>
      <c r="C14" s="65">
        <f>VLOOKUP($A14,'Return Data'!$B$7:$R$1700,4,0)</f>
        <v>455.45420000000001</v>
      </c>
      <c r="D14" s="65">
        <f>VLOOKUP($A14,'Return Data'!$B$7:$R$1700,9,0)</f>
        <v>-4.3537999999999997</v>
      </c>
      <c r="E14" s="66">
        <f t="shared" si="0"/>
        <v>5</v>
      </c>
      <c r="F14" s="65">
        <f>VLOOKUP($A14,'Return Data'!$B$7:$R$1700,10,0)</f>
        <v>38.732399999999998</v>
      </c>
      <c r="G14" s="66">
        <f t="shared" si="1"/>
        <v>5</v>
      </c>
      <c r="H14" s="65">
        <f>VLOOKUP($A14,'Return Data'!$B$7:$R$1700,11,0)</f>
        <v>43.497300000000003</v>
      </c>
      <c r="I14" s="66">
        <f t="shared" si="2"/>
        <v>5</v>
      </c>
      <c r="J14" s="65">
        <f>VLOOKUP($A14,'Return Data'!$B$7:$R$1700,12,0)</f>
        <v>48.894599999999997</v>
      </c>
      <c r="K14" s="66">
        <f t="shared" si="3"/>
        <v>4</v>
      </c>
      <c r="L14" s="65">
        <f>VLOOKUP($A14,'Return Data'!$B$7:$R$1700,13,0)</f>
        <v>29.3522</v>
      </c>
      <c r="M14" s="66">
        <f t="shared" si="4"/>
        <v>4</v>
      </c>
      <c r="N14" s="65">
        <f>VLOOKUP($A14,'Return Data'!$B$7:$R$1700,17,0)</f>
        <v>30.351900000000001</v>
      </c>
      <c r="O14" s="66">
        <f t="shared" si="5"/>
        <v>4</v>
      </c>
      <c r="P14" s="65">
        <f>VLOOKUP($A14,'Return Data'!$B$7:$R$1700,14,0)</f>
        <v>20.229900000000001</v>
      </c>
      <c r="Q14" s="66">
        <f t="shared" si="6"/>
        <v>6</v>
      </c>
      <c r="R14" s="65">
        <f>VLOOKUP($A14,'Return Data'!$B$7:$R$1700,16,0)</f>
        <v>13.372199999999999</v>
      </c>
      <c r="S14" s="67">
        <f t="shared" si="7"/>
        <v>1</v>
      </c>
    </row>
    <row r="15" spans="1:19" x14ac:dyDescent="0.3">
      <c r="A15" s="82" t="s">
        <v>910</v>
      </c>
      <c r="B15" s="64">
        <f>VLOOKUP($A15,'Return Data'!$B$7:$R$1700,3,0)</f>
        <v>44071</v>
      </c>
      <c r="C15" s="65">
        <f>VLOOKUP($A15,'Return Data'!$B$7:$R$1700,4,0)</f>
        <v>45.633400000000002</v>
      </c>
      <c r="D15" s="65">
        <f>VLOOKUP($A15,'Return Data'!$B$7:$R$1700,9,0)</f>
        <v>-6.8235000000000001</v>
      </c>
      <c r="E15" s="66">
        <f t="shared" si="0"/>
        <v>11</v>
      </c>
      <c r="F15" s="65">
        <f>VLOOKUP($A15,'Return Data'!$B$7:$R$1700,10,0)</f>
        <v>38.784799999999997</v>
      </c>
      <c r="G15" s="66">
        <f t="shared" si="1"/>
        <v>3</v>
      </c>
      <c r="H15" s="65">
        <f>VLOOKUP($A15,'Return Data'!$B$7:$R$1700,11,0)</f>
        <v>43.235999999999997</v>
      </c>
      <c r="I15" s="66">
        <f t="shared" si="2"/>
        <v>8</v>
      </c>
      <c r="J15" s="65">
        <f>VLOOKUP($A15,'Return Data'!$B$7:$R$1700,12,0)</f>
        <v>48.756300000000003</v>
      </c>
      <c r="K15" s="66">
        <f t="shared" si="3"/>
        <v>6</v>
      </c>
      <c r="L15" s="65">
        <f>VLOOKUP($A15,'Return Data'!$B$7:$R$1700,13,0)</f>
        <v>29.232900000000001</v>
      </c>
      <c r="M15" s="66">
        <f t="shared" si="4"/>
        <v>5</v>
      </c>
      <c r="N15" s="65">
        <f>VLOOKUP($A15,'Return Data'!$B$7:$R$1700,17,0)</f>
        <v>30.190899999999999</v>
      </c>
      <c r="O15" s="66">
        <f t="shared" si="5"/>
        <v>7</v>
      </c>
      <c r="P15" s="65">
        <f>VLOOKUP($A15,'Return Data'!$B$7:$R$1700,14,0)</f>
        <v>19.968499999999999</v>
      </c>
      <c r="Q15" s="66">
        <f t="shared" si="6"/>
        <v>9</v>
      </c>
      <c r="R15" s="65">
        <f>VLOOKUP($A15,'Return Data'!$B$7:$R$1700,16,0)</f>
        <v>12.379300000000001</v>
      </c>
      <c r="S15" s="67">
        <f t="shared" si="7"/>
        <v>3</v>
      </c>
    </row>
    <row r="16" spans="1:19" x14ac:dyDescent="0.3">
      <c r="A16" s="82" t="s">
        <v>912</v>
      </c>
      <c r="B16" s="64">
        <f>VLOOKUP($A16,'Return Data'!$B$7:$R$1700,3,0)</f>
        <v>44071</v>
      </c>
      <c r="C16" s="65">
        <f>VLOOKUP($A16,'Return Data'!$B$7:$R$1700,4,0)</f>
        <v>2268.1777000000002</v>
      </c>
      <c r="D16" s="65">
        <f>VLOOKUP($A16,'Return Data'!$B$7:$R$1700,9,0)</f>
        <v>-4.4034000000000004</v>
      </c>
      <c r="E16" s="66">
        <f t="shared" si="0"/>
        <v>7</v>
      </c>
      <c r="F16" s="65">
        <f>VLOOKUP($A16,'Return Data'!$B$7:$R$1700,10,0)</f>
        <v>38.365900000000003</v>
      </c>
      <c r="G16" s="66">
        <f t="shared" si="1"/>
        <v>9</v>
      </c>
      <c r="H16" s="65">
        <f>VLOOKUP($A16,'Return Data'!$B$7:$R$1700,11,0)</f>
        <v>43.314500000000002</v>
      </c>
      <c r="I16" s="66">
        <f t="shared" si="2"/>
        <v>6</v>
      </c>
      <c r="J16" s="65">
        <f>VLOOKUP($A16,'Return Data'!$B$7:$R$1700,12,0)</f>
        <v>48.691899999999997</v>
      </c>
      <c r="K16" s="66">
        <f t="shared" si="3"/>
        <v>7</v>
      </c>
      <c r="L16" s="65">
        <f>VLOOKUP($A16,'Return Data'!$B$7:$R$1700,13,0)</f>
        <v>29.1418</v>
      </c>
      <c r="M16" s="66">
        <f t="shared" si="4"/>
        <v>6</v>
      </c>
      <c r="N16" s="65">
        <f>VLOOKUP($A16,'Return Data'!$B$7:$R$1700,17,0)</f>
        <v>30.1325</v>
      </c>
      <c r="O16" s="66">
        <f t="shared" si="5"/>
        <v>9</v>
      </c>
      <c r="P16" s="65">
        <f>VLOOKUP($A16,'Return Data'!$B$7:$R$1700,14,0)</f>
        <v>19.805099999999999</v>
      </c>
      <c r="Q16" s="66">
        <f t="shared" si="6"/>
        <v>11</v>
      </c>
      <c r="R16" s="65">
        <f>VLOOKUP($A16,'Return Data'!$B$7:$R$1700,16,0)</f>
        <v>11.308999999999999</v>
      </c>
      <c r="S16" s="67">
        <f t="shared" si="7"/>
        <v>4</v>
      </c>
    </row>
    <row r="17" spans="1:19" x14ac:dyDescent="0.3">
      <c r="A17" s="82" t="s">
        <v>915</v>
      </c>
      <c r="B17" s="64">
        <f>VLOOKUP($A17,'Return Data'!$B$7:$R$1700,3,0)</f>
        <v>44071</v>
      </c>
      <c r="C17" s="65">
        <f>VLOOKUP($A17,'Return Data'!$B$7:$R$1700,4,0)</f>
        <v>4674.6076999999996</v>
      </c>
      <c r="D17" s="65">
        <f>VLOOKUP($A17,'Return Data'!$B$7:$R$1700,9,0)</f>
        <v>-4.4020999999999999</v>
      </c>
      <c r="E17" s="66">
        <f t="shared" si="0"/>
        <v>6</v>
      </c>
      <c r="F17" s="65">
        <f>VLOOKUP($A17,'Return Data'!$B$7:$R$1700,10,0)</f>
        <v>38.832999999999998</v>
      </c>
      <c r="G17" s="66">
        <f t="shared" si="1"/>
        <v>1</v>
      </c>
      <c r="H17" s="65">
        <f>VLOOKUP($A17,'Return Data'!$B$7:$R$1700,11,0)</f>
        <v>43.563200000000002</v>
      </c>
      <c r="I17" s="66">
        <f t="shared" si="2"/>
        <v>4</v>
      </c>
      <c r="J17" s="65">
        <f>VLOOKUP($A17,'Return Data'!$B$7:$R$1700,12,0)</f>
        <v>49.039499999999997</v>
      </c>
      <c r="K17" s="66">
        <f t="shared" si="3"/>
        <v>3</v>
      </c>
      <c r="L17" s="65">
        <f>VLOOKUP($A17,'Return Data'!$B$7:$R$1700,13,0)</f>
        <v>29.508500000000002</v>
      </c>
      <c r="M17" s="66">
        <f t="shared" si="4"/>
        <v>3</v>
      </c>
      <c r="N17" s="65">
        <f>VLOOKUP($A17,'Return Data'!$B$7:$R$1700,17,0)</f>
        <v>30.357700000000001</v>
      </c>
      <c r="O17" s="66">
        <f t="shared" si="5"/>
        <v>3</v>
      </c>
      <c r="P17" s="65">
        <f>VLOOKUP($A17,'Return Data'!$B$7:$R$1700,14,0)</f>
        <v>20.148800000000001</v>
      </c>
      <c r="Q17" s="66">
        <f t="shared" si="6"/>
        <v>7</v>
      </c>
      <c r="R17" s="65">
        <f>VLOOKUP($A17,'Return Data'!$B$7:$R$1700,16,0)</f>
        <v>10.839</v>
      </c>
      <c r="S17" s="67">
        <f t="shared" si="7"/>
        <v>5</v>
      </c>
    </row>
    <row r="18" spans="1:19" x14ac:dyDescent="0.3">
      <c r="A18" s="82" t="s">
        <v>916</v>
      </c>
      <c r="B18" s="64">
        <f>VLOOKUP($A18,'Return Data'!$B$7:$R$1700,3,0)</f>
        <v>44071</v>
      </c>
      <c r="C18" s="65">
        <f>VLOOKUP($A18,'Return Data'!$B$7:$R$1700,4,0)</f>
        <v>4594.4638000000004</v>
      </c>
      <c r="D18" s="65">
        <f>VLOOKUP($A18,'Return Data'!$B$7:$R$1700,9,0)</f>
        <v>-5.0121000000000002</v>
      </c>
      <c r="E18" s="66">
        <f t="shared" si="0"/>
        <v>10</v>
      </c>
      <c r="F18" s="65">
        <f>VLOOKUP($A18,'Return Data'!$B$7:$R$1700,10,0)</f>
        <v>38.682000000000002</v>
      </c>
      <c r="G18" s="66">
        <f t="shared" si="1"/>
        <v>6</v>
      </c>
      <c r="H18" s="65">
        <f>VLOOKUP($A18,'Return Data'!$B$7:$R$1700,11,0)</f>
        <v>43.282499999999999</v>
      </c>
      <c r="I18" s="66">
        <f t="shared" si="2"/>
        <v>7</v>
      </c>
      <c r="J18" s="65">
        <f>VLOOKUP($A18,'Return Data'!$B$7:$R$1700,12,0)</f>
        <v>48.6629</v>
      </c>
      <c r="K18" s="66">
        <f t="shared" si="3"/>
        <v>8</v>
      </c>
      <c r="L18" s="65">
        <f>VLOOKUP($A18,'Return Data'!$B$7:$R$1700,13,0)</f>
        <v>29.0868</v>
      </c>
      <c r="M18" s="66">
        <f t="shared" si="4"/>
        <v>8</v>
      </c>
      <c r="N18" s="65">
        <f>VLOOKUP($A18,'Return Data'!$B$7:$R$1700,17,0)</f>
        <v>30.245000000000001</v>
      </c>
      <c r="O18" s="66">
        <f t="shared" si="5"/>
        <v>5</v>
      </c>
      <c r="P18" s="65">
        <f>VLOOKUP($A18,'Return Data'!$B$7:$R$1700,14,0)</f>
        <v>20.243300000000001</v>
      </c>
      <c r="Q18" s="66">
        <f t="shared" si="6"/>
        <v>5</v>
      </c>
      <c r="R18" s="65">
        <f>VLOOKUP($A18,'Return Data'!$B$7:$R$1700,16,0)</f>
        <v>12.5321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-4.5232727272727269</v>
      </c>
      <c r="E20" s="88"/>
      <c r="F20" s="89">
        <f>AVERAGE(F8:F18)</f>
        <v>38.473763636363635</v>
      </c>
      <c r="G20" s="88"/>
      <c r="H20" s="89">
        <f>AVERAGE(H8:H18)</f>
        <v>43.243427272727267</v>
      </c>
      <c r="I20" s="88"/>
      <c r="J20" s="89">
        <f>AVERAGE(J8:J18)</f>
        <v>48.692718181818172</v>
      </c>
      <c r="K20" s="88"/>
      <c r="L20" s="89">
        <f>AVERAGE(L8:L18)</f>
        <v>29.230163636363638</v>
      </c>
      <c r="M20" s="88"/>
      <c r="N20" s="89">
        <f>AVERAGE(N8:N18)</f>
        <v>30.239981818181821</v>
      </c>
      <c r="O20" s="88"/>
      <c r="P20" s="89">
        <f>AVERAGE(P8:P18)</f>
        <v>20.14967272727273</v>
      </c>
      <c r="Q20" s="88"/>
      <c r="R20" s="89">
        <f>AVERAGE(R8:R18)</f>
        <v>10.295090909090909</v>
      </c>
      <c r="S20" s="90"/>
    </row>
    <row r="21" spans="1:19" x14ac:dyDescent="0.3">
      <c r="A21" s="87" t="s">
        <v>28</v>
      </c>
      <c r="B21" s="88"/>
      <c r="C21" s="88"/>
      <c r="D21" s="89">
        <f>MIN(D8:D18)</f>
        <v>-6.8235000000000001</v>
      </c>
      <c r="E21" s="88"/>
      <c r="F21" s="89">
        <f>MIN(F8:F18)</f>
        <v>37.058500000000002</v>
      </c>
      <c r="G21" s="88"/>
      <c r="H21" s="89">
        <f>MIN(H8:H18)</f>
        <v>42.442399999999999</v>
      </c>
      <c r="I21" s="88"/>
      <c r="J21" s="89">
        <f>MIN(J8:J18)</f>
        <v>47.964100000000002</v>
      </c>
      <c r="K21" s="88"/>
      <c r="L21" s="89">
        <f>MIN(L8:L18)</f>
        <v>28.732700000000001</v>
      </c>
      <c r="M21" s="88"/>
      <c r="N21" s="89">
        <f>MIN(N8:N18)</f>
        <v>29.928699999999999</v>
      </c>
      <c r="O21" s="88"/>
      <c r="P21" s="89">
        <f>MIN(P8:P18)</f>
        <v>19.805099999999999</v>
      </c>
      <c r="Q21" s="88"/>
      <c r="R21" s="89">
        <f>MIN(R8:R18)</f>
        <v>5.9570999999999996</v>
      </c>
      <c r="S21" s="90"/>
    </row>
    <row r="22" spans="1:19" ht="15" thickBot="1" x14ac:dyDescent="0.35">
      <c r="A22" s="91" t="s">
        <v>29</v>
      </c>
      <c r="B22" s="92"/>
      <c r="C22" s="92"/>
      <c r="D22" s="93">
        <f>MAX(D8:D18)</f>
        <v>-3.3812000000000002</v>
      </c>
      <c r="E22" s="92"/>
      <c r="F22" s="93">
        <f>MAX(F8:F18)</f>
        <v>38.832999999999998</v>
      </c>
      <c r="G22" s="92"/>
      <c r="H22" s="93">
        <f>MAX(H8:H18)</f>
        <v>43.931600000000003</v>
      </c>
      <c r="I22" s="92"/>
      <c r="J22" s="93">
        <f>MAX(J8:J18)</f>
        <v>49.301099999999998</v>
      </c>
      <c r="K22" s="92"/>
      <c r="L22" s="93">
        <f>MAX(L8:L18)</f>
        <v>29.8111</v>
      </c>
      <c r="M22" s="92"/>
      <c r="N22" s="93">
        <f>MAX(N8:N18)</f>
        <v>30.5307</v>
      </c>
      <c r="O22" s="92"/>
      <c r="P22" s="93">
        <f>MAX(P8:P18)</f>
        <v>20.375399999999999</v>
      </c>
      <c r="Q22" s="92"/>
      <c r="R22" s="93">
        <f>MAX(R8:R18)</f>
        <v>13.372199999999999</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44071</v>
      </c>
      <c r="C8" s="65">
        <f>VLOOKUP($A8,'Return Data'!$B$7:$R$1700,4,0)</f>
        <v>15.928599999999999</v>
      </c>
      <c r="D8" s="65">
        <f>VLOOKUP($A8,'Return Data'!$B$7:$R$1700,9,0)</f>
        <v>-23.251999999999999</v>
      </c>
      <c r="E8" s="66">
        <f>RANK(D8,D$8:D$18,0)</f>
        <v>4</v>
      </c>
      <c r="F8" s="65">
        <f>VLOOKUP($A8,'Return Data'!$B$7:$R$1700,10,0)</f>
        <v>32.860700000000001</v>
      </c>
      <c r="G8" s="66">
        <f>RANK(F8,F$8:F$18,0)</f>
        <v>10</v>
      </c>
      <c r="H8" s="65">
        <f>VLOOKUP($A8,'Return Data'!$B$7:$R$1700,11,0)</f>
        <v>40.095999999999997</v>
      </c>
      <c r="I8" s="66">
        <f>RANK(H8,H$8:H$18,0)</f>
        <v>9</v>
      </c>
      <c r="J8" s="65">
        <f>VLOOKUP($A8,'Return Data'!$B$7:$R$1700,12,0)</f>
        <v>44.386800000000001</v>
      </c>
      <c r="K8" s="66">
        <f>RANK(J8,J$8:J$18,0)</f>
        <v>10</v>
      </c>
      <c r="L8" s="65">
        <f>VLOOKUP($A8,'Return Data'!$B$7:$R$1700,13,0)</f>
        <v>28.908799999999999</v>
      </c>
      <c r="M8" s="66">
        <f>RANK(L8,L$8:L$18,0)</f>
        <v>10</v>
      </c>
      <c r="N8" s="65">
        <f>VLOOKUP($A8,'Return Data'!$B$7:$R$1700,17,0)</f>
        <v>28.1204</v>
      </c>
      <c r="O8" s="66">
        <f>RANK(N8,N$8:N$18,0)</f>
        <v>10</v>
      </c>
      <c r="P8" s="65">
        <f>VLOOKUP($A8,'Return Data'!$B$7:$R$1700,14,0)</f>
        <v>19.246700000000001</v>
      </c>
      <c r="Q8" s="66">
        <f>RANK(P8,P$8:P$18,0)</f>
        <v>9</v>
      </c>
      <c r="R8" s="65">
        <f>VLOOKUP($A8,'Return Data'!$B$7:$R$1700,16,0)</f>
        <v>5.6661999999999999</v>
      </c>
      <c r="S8" s="67">
        <f>RANK(R8,R$8:R$18,0)</f>
        <v>7</v>
      </c>
    </row>
    <row r="9" spans="1:19" x14ac:dyDescent="0.3">
      <c r="A9" s="82" t="s">
        <v>898</v>
      </c>
      <c r="B9" s="64">
        <f>VLOOKUP($A9,'Return Data'!$B$7:$R$1700,3,0)</f>
        <v>44071</v>
      </c>
      <c r="C9" s="65">
        <f>VLOOKUP($A9,'Return Data'!$B$7:$R$1700,4,0)</f>
        <v>15.8752</v>
      </c>
      <c r="D9" s="65">
        <f>VLOOKUP($A9,'Return Data'!$B$7:$R$1700,9,0)</f>
        <v>-24.460599999999999</v>
      </c>
      <c r="E9" s="66">
        <f t="shared" ref="E9:E18" si="0">RANK(D9,D$8:D$18,0)</f>
        <v>8</v>
      </c>
      <c r="F9" s="65">
        <f>VLOOKUP($A9,'Return Data'!$B$7:$R$1700,10,0)</f>
        <v>35.932400000000001</v>
      </c>
      <c r="G9" s="66">
        <f t="shared" ref="G9:G18" si="1">RANK(F9,F$8:F$18,0)</f>
        <v>7</v>
      </c>
      <c r="H9" s="65">
        <f>VLOOKUP($A9,'Return Data'!$B$7:$R$1700,11,0)</f>
        <v>41.161099999999998</v>
      </c>
      <c r="I9" s="66">
        <f t="shared" ref="I9:I18" si="2">RANK(H9,H$8:H$18,0)</f>
        <v>5</v>
      </c>
      <c r="J9" s="65">
        <f>VLOOKUP($A9,'Return Data'!$B$7:$R$1700,12,0)</f>
        <v>46.329500000000003</v>
      </c>
      <c r="K9" s="66">
        <f t="shared" ref="K9:K18" si="3">RANK(J9,J$8:J$18,0)</f>
        <v>6</v>
      </c>
      <c r="L9" s="65">
        <f>VLOOKUP($A9,'Return Data'!$B$7:$R$1700,13,0)</f>
        <v>31.058499999999999</v>
      </c>
      <c r="M9" s="66">
        <f t="shared" ref="M9:M18" si="4">RANK(L9,L$8:L$18,0)</f>
        <v>8</v>
      </c>
      <c r="N9" s="65">
        <f>VLOOKUP($A9,'Return Data'!$B$7:$R$1700,17,0)</f>
        <v>28.8062</v>
      </c>
      <c r="O9" s="66">
        <f t="shared" ref="O9:O18" si="5">RANK(N9,N$8:N$18,0)</f>
        <v>6</v>
      </c>
      <c r="P9" s="65">
        <f>VLOOKUP($A9,'Return Data'!$B$7:$R$1700,14,0)</f>
        <v>19.695799999999998</v>
      </c>
      <c r="Q9" s="66">
        <f t="shared" ref="Q9:Q18" si="6">RANK(P9,P$8:P$18,0)</f>
        <v>6</v>
      </c>
      <c r="R9" s="65">
        <f>VLOOKUP($A9,'Return Data'!$B$7:$R$1700,16,0)</f>
        <v>5.3529999999999998</v>
      </c>
      <c r="S9" s="67">
        <f t="shared" ref="S9:S18" si="7">RANK(R9,R$8:R$18,0)</f>
        <v>10</v>
      </c>
    </row>
    <row r="10" spans="1:19" x14ac:dyDescent="0.3">
      <c r="A10" s="82" t="s">
        <v>899</v>
      </c>
      <c r="B10" s="64">
        <f>VLOOKUP($A10,'Return Data'!$B$7:$R$1700,3,0)</f>
        <v>44071</v>
      </c>
      <c r="C10" s="65">
        <f>VLOOKUP($A10,'Return Data'!$B$7:$R$1700,4,0)</f>
        <v>21.710799999999999</v>
      </c>
      <c r="D10" s="65">
        <f>VLOOKUP($A10,'Return Data'!$B$7:$R$1700,9,0)</f>
        <v>-54.588000000000001</v>
      </c>
      <c r="E10" s="66">
        <f t="shared" si="0"/>
        <v>11</v>
      </c>
      <c r="F10" s="65">
        <f>VLOOKUP($A10,'Return Data'!$B$7:$R$1700,10,0)</f>
        <v>76.201400000000007</v>
      </c>
      <c r="G10" s="66">
        <f t="shared" si="1"/>
        <v>1</v>
      </c>
      <c r="H10" s="65">
        <f>VLOOKUP($A10,'Return Data'!$B$7:$R$1700,11,0)</f>
        <v>117.251</v>
      </c>
      <c r="I10" s="66">
        <f t="shared" si="2"/>
        <v>1</v>
      </c>
      <c r="J10" s="65">
        <f>VLOOKUP($A10,'Return Data'!$B$7:$R$1700,12,0)</f>
        <v>82.302199999999999</v>
      </c>
      <c r="K10" s="66">
        <f t="shared" si="3"/>
        <v>1</v>
      </c>
      <c r="L10" s="65">
        <f>VLOOKUP($A10,'Return Data'!$B$7:$R$1700,13,0)</f>
        <v>42.391800000000003</v>
      </c>
      <c r="M10" s="66">
        <f t="shared" si="4"/>
        <v>1</v>
      </c>
      <c r="N10" s="65">
        <f>VLOOKUP($A10,'Return Data'!$B$7:$R$1700,17,0)</f>
        <v>44.556199999999997</v>
      </c>
      <c r="O10" s="66">
        <f t="shared" si="5"/>
        <v>1</v>
      </c>
      <c r="P10" s="65">
        <f>VLOOKUP($A10,'Return Data'!$B$7:$R$1700,14,0)</f>
        <v>20.795999999999999</v>
      </c>
      <c r="Q10" s="66">
        <f t="shared" si="6"/>
        <v>1</v>
      </c>
      <c r="R10" s="65">
        <f>VLOOKUP($A10,'Return Data'!$B$7:$R$1700,16,0)</f>
        <v>6.1619999999999999</v>
      </c>
      <c r="S10" s="67">
        <f t="shared" si="7"/>
        <v>5</v>
      </c>
    </row>
    <row r="11" spans="1:19" x14ac:dyDescent="0.3">
      <c r="A11" s="82" t="s">
        <v>901</v>
      </c>
      <c r="B11" s="64">
        <f>VLOOKUP($A11,'Return Data'!$B$7:$R$1700,3,0)</f>
        <v>44071</v>
      </c>
      <c r="C11" s="65">
        <f>VLOOKUP($A11,'Return Data'!$B$7:$R$1700,4,0)</f>
        <v>16.459399999999999</v>
      </c>
      <c r="D11" s="65">
        <f>VLOOKUP($A11,'Return Data'!$B$7:$R$1700,9,0)</f>
        <v>-23.6373</v>
      </c>
      <c r="E11" s="66">
        <f t="shared" si="0"/>
        <v>6</v>
      </c>
      <c r="F11" s="65">
        <f>VLOOKUP($A11,'Return Data'!$B$7:$R$1700,10,0)</f>
        <v>36.330800000000004</v>
      </c>
      <c r="G11" s="66">
        <f t="shared" si="1"/>
        <v>6</v>
      </c>
      <c r="H11" s="65">
        <f>VLOOKUP($A11,'Return Data'!$B$7:$R$1700,11,0)</f>
        <v>42.005000000000003</v>
      </c>
      <c r="I11" s="66">
        <f t="shared" si="2"/>
        <v>3</v>
      </c>
      <c r="J11" s="65">
        <f>VLOOKUP($A11,'Return Data'!$B$7:$R$1700,12,0)</f>
        <v>47.427799999999998</v>
      </c>
      <c r="K11" s="66">
        <f t="shared" si="3"/>
        <v>3</v>
      </c>
      <c r="L11" s="65">
        <f>VLOOKUP($A11,'Return Data'!$B$7:$R$1700,13,0)</f>
        <v>31.15</v>
      </c>
      <c r="M11" s="66">
        <f t="shared" si="4"/>
        <v>6</v>
      </c>
      <c r="N11" s="65">
        <f>VLOOKUP($A11,'Return Data'!$B$7:$R$1700,17,0)</f>
        <v>28.63</v>
      </c>
      <c r="O11" s="66">
        <f t="shared" si="5"/>
        <v>7</v>
      </c>
      <c r="P11" s="65">
        <f>VLOOKUP($A11,'Return Data'!$B$7:$R$1700,14,0)</f>
        <v>19.3858</v>
      </c>
      <c r="Q11" s="66">
        <f t="shared" si="6"/>
        <v>7</v>
      </c>
      <c r="R11" s="65">
        <f>VLOOKUP($A11,'Return Data'!$B$7:$R$1700,16,0)</f>
        <v>5.8056000000000001</v>
      </c>
      <c r="S11" s="67">
        <f t="shared" si="7"/>
        <v>6</v>
      </c>
    </row>
    <row r="12" spans="1:19" x14ac:dyDescent="0.3">
      <c r="A12" s="82" t="s">
        <v>903</v>
      </c>
      <c r="B12" s="64">
        <f>VLOOKUP($A12,'Return Data'!$B$7:$R$1700,3,0)</f>
        <v>44071</v>
      </c>
      <c r="C12" s="65">
        <f>VLOOKUP($A12,'Return Data'!$B$7:$R$1700,4,0)</f>
        <v>17.033999999999999</v>
      </c>
      <c r="D12" s="65">
        <f>VLOOKUP($A12,'Return Data'!$B$7:$R$1700,9,0)</f>
        <v>-22.1571</v>
      </c>
      <c r="E12" s="66">
        <f t="shared" si="0"/>
        <v>3</v>
      </c>
      <c r="F12" s="65">
        <f>VLOOKUP($A12,'Return Data'!$B$7:$R$1700,10,0)</f>
        <v>34.680199999999999</v>
      </c>
      <c r="G12" s="66">
        <f t="shared" si="1"/>
        <v>9</v>
      </c>
      <c r="H12" s="65">
        <f>VLOOKUP($A12,'Return Data'!$B$7:$R$1700,11,0)</f>
        <v>40.793399999999998</v>
      </c>
      <c r="I12" s="66">
        <f t="shared" si="2"/>
        <v>6</v>
      </c>
      <c r="J12" s="65">
        <f>VLOOKUP($A12,'Return Data'!$B$7:$R$1700,12,0)</f>
        <v>46.181600000000003</v>
      </c>
      <c r="K12" s="66">
        <f t="shared" si="3"/>
        <v>8</v>
      </c>
      <c r="L12" s="65">
        <f>VLOOKUP($A12,'Return Data'!$B$7:$R$1700,13,0)</f>
        <v>31.556999999999999</v>
      </c>
      <c r="M12" s="66">
        <f t="shared" si="4"/>
        <v>3</v>
      </c>
      <c r="N12" s="65">
        <f>VLOOKUP($A12,'Return Data'!$B$7:$R$1700,17,0)</f>
        <v>28.171399999999998</v>
      </c>
      <c r="O12" s="66">
        <f t="shared" si="5"/>
        <v>9</v>
      </c>
      <c r="P12" s="65">
        <f>VLOOKUP($A12,'Return Data'!$B$7:$R$1700,14,0)</f>
        <v>20.211300000000001</v>
      </c>
      <c r="Q12" s="66">
        <f t="shared" si="6"/>
        <v>3</v>
      </c>
      <c r="R12" s="65">
        <f>VLOOKUP($A12,'Return Data'!$B$7:$R$1700,16,0)</f>
        <v>6.1760999999999999</v>
      </c>
      <c r="S12" s="67">
        <f t="shared" si="7"/>
        <v>4</v>
      </c>
    </row>
    <row r="13" spans="1:19" x14ac:dyDescent="0.3">
      <c r="A13" s="82" t="s">
        <v>905</v>
      </c>
      <c r="B13" s="64">
        <f>VLOOKUP($A13,'Return Data'!$B$7:$R$1700,3,0)</f>
        <v>44071</v>
      </c>
      <c r="C13" s="65">
        <f>VLOOKUP($A13,'Return Data'!$B$7:$R$1700,4,0)</f>
        <v>14.1495</v>
      </c>
      <c r="D13" s="65">
        <f>VLOOKUP($A13,'Return Data'!$B$7:$R$1700,9,0)</f>
        <v>-34.083100000000002</v>
      </c>
      <c r="E13" s="66">
        <f t="shared" si="0"/>
        <v>10</v>
      </c>
      <c r="F13" s="65">
        <f>VLOOKUP($A13,'Return Data'!$B$7:$R$1700,10,0)</f>
        <v>2.9462000000000002</v>
      </c>
      <c r="G13" s="66">
        <f t="shared" si="1"/>
        <v>11</v>
      </c>
      <c r="H13" s="65">
        <f>VLOOKUP($A13,'Return Data'!$B$7:$R$1700,11,0)</f>
        <v>37.290999999999997</v>
      </c>
      <c r="I13" s="66">
        <f t="shared" si="2"/>
        <v>11</v>
      </c>
      <c r="J13" s="65">
        <f>VLOOKUP($A13,'Return Data'!$B$7:$R$1700,12,0)</f>
        <v>43.782200000000003</v>
      </c>
      <c r="K13" s="66">
        <f t="shared" si="3"/>
        <v>11</v>
      </c>
      <c r="L13" s="65">
        <f>VLOOKUP($A13,'Return Data'!$B$7:$R$1700,13,0)</f>
        <v>25.8413</v>
      </c>
      <c r="M13" s="66">
        <f t="shared" si="4"/>
        <v>11</v>
      </c>
      <c r="N13" s="65">
        <f>VLOOKUP($A13,'Return Data'!$B$7:$R$1700,17,0)</f>
        <v>27.592700000000001</v>
      </c>
      <c r="O13" s="66">
        <f t="shared" si="5"/>
        <v>11</v>
      </c>
      <c r="P13" s="65">
        <f>VLOOKUP($A13,'Return Data'!$B$7:$R$1700,14,0)</f>
        <v>18.052199999999999</v>
      </c>
      <c r="Q13" s="66">
        <f t="shared" si="6"/>
        <v>11</v>
      </c>
      <c r="R13" s="65">
        <f>VLOOKUP($A13,'Return Data'!$B$7:$R$1700,16,0)</f>
        <v>4.4095000000000004</v>
      </c>
      <c r="S13" s="67">
        <f t="shared" si="7"/>
        <v>11</v>
      </c>
    </row>
    <row r="14" spans="1:19" x14ac:dyDescent="0.3">
      <c r="A14" s="82" t="s">
        <v>907</v>
      </c>
      <c r="B14" s="64">
        <f>VLOOKUP($A14,'Return Data'!$B$7:$R$1700,3,0)</f>
        <v>44071</v>
      </c>
      <c r="C14" s="65">
        <f>VLOOKUP($A14,'Return Data'!$B$7:$R$1700,4,0)</f>
        <v>15.8047</v>
      </c>
      <c r="D14" s="65">
        <f>VLOOKUP($A14,'Return Data'!$B$7:$R$1700,9,0)</f>
        <v>-9.2245000000000008</v>
      </c>
      <c r="E14" s="66">
        <f t="shared" si="0"/>
        <v>1</v>
      </c>
      <c r="F14" s="65">
        <f>VLOOKUP($A14,'Return Data'!$B$7:$R$1700,10,0)</f>
        <v>51.613300000000002</v>
      </c>
      <c r="G14" s="66">
        <f t="shared" si="1"/>
        <v>2</v>
      </c>
      <c r="H14" s="65">
        <f>VLOOKUP($A14,'Return Data'!$B$7:$R$1700,11,0)</f>
        <v>44.037300000000002</v>
      </c>
      <c r="I14" s="66">
        <f t="shared" si="2"/>
        <v>2</v>
      </c>
      <c r="J14" s="65">
        <f>VLOOKUP($A14,'Return Data'!$B$7:$R$1700,12,0)</f>
        <v>48.054499999999997</v>
      </c>
      <c r="K14" s="66">
        <f t="shared" si="3"/>
        <v>2</v>
      </c>
      <c r="L14" s="65">
        <f>VLOOKUP($A14,'Return Data'!$B$7:$R$1700,13,0)</f>
        <v>31.689299999999999</v>
      </c>
      <c r="M14" s="66">
        <f t="shared" si="4"/>
        <v>2</v>
      </c>
      <c r="N14" s="65">
        <f>VLOOKUP($A14,'Return Data'!$B$7:$R$1700,17,0)</f>
        <v>28.606300000000001</v>
      </c>
      <c r="O14" s="66">
        <f t="shared" si="5"/>
        <v>8</v>
      </c>
      <c r="P14" s="65">
        <f>VLOOKUP($A14,'Return Data'!$B$7:$R$1700,14,0)</f>
        <v>20.289400000000001</v>
      </c>
      <c r="Q14" s="66">
        <f t="shared" si="6"/>
        <v>2</v>
      </c>
      <c r="R14" s="65">
        <f>VLOOKUP($A14,'Return Data'!$B$7:$R$1700,16,0)</f>
        <v>5.3785999999999996</v>
      </c>
      <c r="S14" s="67">
        <f t="shared" si="7"/>
        <v>9</v>
      </c>
    </row>
    <row r="15" spans="1:19" x14ac:dyDescent="0.3">
      <c r="A15" s="82" t="s">
        <v>909</v>
      </c>
      <c r="B15" s="64">
        <f>VLOOKUP($A15,'Return Data'!$B$7:$R$1700,3,0)</f>
        <v>44071</v>
      </c>
      <c r="C15" s="65">
        <f>VLOOKUP($A15,'Return Data'!$B$7:$R$1700,4,0)</f>
        <v>21.2623</v>
      </c>
      <c r="D15" s="65">
        <f>VLOOKUP($A15,'Return Data'!$B$7:$R$1700,9,0)</f>
        <v>-21.885400000000001</v>
      </c>
      <c r="E15" s="66">
        <f t="shared" si="0"/>
        <v>2</v>
      </c>
      <c r="F15" s="65">
        <f>VLOOKUP($A15,'Return Data'!$B$7:$R$1700,10,0)</f>
        <v>35.020299999999999</v>
      </c>
      <c r="G15" s="66">
        <f t="shared" si="1"/>
        <v>8</v>
      </c>
      <c r="H15" s="65">
        <f>VLOOKUP($A15,'Return Data'!$B$7:$R$1700,11,0)</f>
        <v>39.601399999999998</v>
      </c>
      <c r="I15" s="66">
        <f t="shared" si="2"/>
        <v>10</v>
      </c>
      <c r="J15" s="65">
        <f>VLOOKUP($A15,'Return Data'!$B$7:$R$1700,12,0)</f>
        <v>46.410299999999999</v>
      </c>
      <c r="K15" s="66">
        <f t="shared" si="3"/>
        <v>5</v>
      </c>
      <c r="L15" s="65">
        <f>VLOOKUP($A15,'Return Data'!$B$7:$R$1700,13,0)</f>
        <v>30.8322</v>
      </c>
      <c r="M15" s="66">
        <f t="shared" si="4"/>
        <v>9</v>
      </c>
      <c r="N15" s="65">
        <f>VLOOKUP($A15,'Return Data'!$B$7:$R$1700,17,0)</f>
        <v>29.852599999999999</v>
      </c>
      <c r="O15" s="66">
        <f t="shared" si="5"/>
        <v>2</v>
      </c>
      <c r="P15" s="65">
        <f>VLOOKUP($A15,'Return Data'!$B$7:$R$1700,14,0)</f>
        <v>19.976099999999999</v>
      </c>
      <c r="Q15" s="66">
        <f t="shared" si="6"/>
        <v>4</v>
      </c>
      <c r="R15" s="65">
        <f>VLOOKUP($A15,'Return Data'!$B$7:$R$1700,16,0)</f>
        <v>8.3230000000000004</v>
      </c>
      <c r="S15" s="67">
        <f t="shared" si="7"/>
        <v>1</v>
      </c>
    </row>
    <row r="16" spans="1:19" x14ac:dyDescent="0.3">
      <c r="A16" s="82" t="s">
        <v>911</v>
      </c>
      <c r="B16" s="64">
        <f>VLOOKUP($A16,'Return Data'!$B$7:$R$1700,3,0)</f>
        <v>44071</v>
      </c>
      <c r="C16" s="65">
        <f>VLOOKUP($A16,'Return Data'!$B$7:$R$1700,4,0)</f>
        <v>21.201799999999999</v>
      </c>
      <c r="D16" s="65">
        <f>VLOOKUP($A16,'Return Data'!$B$7:$R$1700,9,0)</f>
        <v>-23.479600000000001</v>
      </c>
      <c r="E16" s="66">
        <f t="shared" si="0"/>
        <v>5</v>
      </c>
      <c r="F16" s="65">
        <f>VLOOKUP($A16,'Return Data'!$B$7:$R$1700,10,0)</f>
        <v>37.261499999999998</v>
      </c>
      <c r="G16" s="66">
        <f t="shared" si="1"/>
        <v>3</v>
      </c>
      <c r="H16" s="65">
        <f>VLOOKUP($A16,'Return Data'!$B$7:$R$1700,11,0)</f>
        <v>41.256300000000003</v>
      </c>
      <c r="I16" s="66">
        <f t="shared" si="2"/>
        <v>4</v>
      </c>
      <c r="J16" s="65">
        <f>VLOOKUP($A16,'Return Data'!$B$7:$R$1700,12,0)</f>
        <v>46.6738</v>
      </c>
      <c r="K16" s="66">
        <f t="shared" si="3"/>
        <v>4</v>
      </c>
      <c r="L16" s="65">
        <f>VLOOKUP($A16,'Return Data'!$B$7:$R$1700,13,0)</f>
        <v>31.401299999999999</v>
      </c>
      <c r="M16" s="66">
        <f t="shared" si="4"/>
        <v>5</v>
      </c>
      <c r="N16" s="65">
        <f>VLOOKUP($A16,'Return Data'!$B$7:$R$1700,17,0)</f>
        <v>28.8355</v>
      </c>
      <c r="O16" s="66">
        <f t="shared" si="5"/>
        <v>5</v>
      </c>
      <c r="P16" s="65">
        <f>VLOOKUP($A16,'Return Data'!$B$7:$R$1700,14,0)</f>
        <v>19.126899999999999</v>
      </c>
      <c r="Q16" s="66">
        <f t="shared" si="6"/>
        <v>10</v>
      </c>
      <c r="R16" s="65">
        <f>VLOOKUP($A16,'Return Data'!$B$7:$R$1700,16,0)</f>
        <v>8.2454000000000001</v>
      </c>
      <c r="S16" s="67">
        <f t="shared" si="7"/>
        <v>2</v>
      </c>
    </row>
    <row r="17" spans="1:19" x14ac:dyDescent="0.3">
      <c r="A17" s="82" t="s">
        <v>913</v>
      </c>
      <c r="B17" s="64">
        <f>VLOOKUP($A17,'Return Data'!$B$7:$R$1700,3,0)</f>
        <v>44071</v>
      </c>
      <c r="C17" s="65">
        <f>VLOOKUP($A17,'Return Data'!$B$7:$R$1700,4,0)</f>
        <v>20.818899999999999</v>
      </c>
      <c r="D17" s="65">
        <f>VLOOKUP($A17,'Return Data'!$B$7:$R$1700,9,0)</f>
        <v>-24.173999999999999</v>
      </c>
      <c r="E17" s="66">
        <f t="shared" si="0"/>
        <v>7</v>
      </c>
      <c r="F17" s="65">
        <f>VLOOKUP($A17,'Return Data'!$B$7:$R$1700,10,0)</f>
        <v>36.468800000000002</v>
      </c>
      <c r="G17" s="66">
        <f t="shared" si="1"/>
        <v>5</v>
      </c>
      <c r="H17" s="65">
        <f>VLOOKUP($A17,'Return Data'!$B$7:$R$1700,11,0)</f>
        <v>40.714599999999997</v>
      </c>
      <c r="I17" s="66">
        <f t="shared" si="2"/>
        <v>7</v>
      </c>
      <c r="J17" s="65">
        <f>VLOOKUP($A17,'Return Data'!$B$7:$R$1700,12,0)</f>
        <v>46.2042</v>
      </c>
      <c r="K17" s="66">
        <f t="shared" si="3"/>
        <v>7</v>
      </c>
      <c r="L17" s="65">
        <f>VLOOKUP($A17,'Return Data'!$B$7:$R$1700,13,0)</f>
        <v>31.097999999999999</v>
      </c>
      <c r="M17" s="66">
        <f t="shared" si="4"/>
        <v>7</v>
      </c>
      <c r="N17" s="65">
        <f>VLOOKUP($A17,'Return Data'!$B$7:$R$1700,17,0)</f>
        <v>29.1294</v>
      </c>
      <c r="O17" s="66">
        <f t="shared" si="5"/>
        <v>4</v>
      </c>
      <c r="P17" s="65">
        <f>VLOOKUP($A17,'Return Data'!$B$7:$R$1700,14,0)</f>
        <v>19.706600000000002</v>
      </c>
      <c r="Q17" s="66">
        <f t="shared" si="6"/>
        <v>5</v>
      </c>
      <c r="R17" s="65">
        <f>VLOOKUP($A17,'Return Data'!$B$7:$R$1700,16,0)</f>
        <v>8.2177000000000007</v>
      </c>
      <c r="S17" s="67">
        <f t="shared" si="7"/>
        <v>3</v>
      </c>
    </row>
    <row r="18" spans="1:19" x14ac:dyDescent="0.3">
      <c r="A18" s="82" t="s">
        <v>914</v>
      </c>
      <c r="B18" s="64">
        <f>VLOOKUP($A18,'Return Data'!$B$7:$R$1700,3,0)</f>
        <v>44071</v>
      </c>
      <c r="C18" s="65">
        <f>VLOOKUP($A18,'Return Data'!$B$7:$R$1700,4,0)</f>
        <v>16.0045</v>
      </c>
      <c r="D18" s="65">
        <f>VLOOKUP($A18,'Return Data'!$B$7:$R$1700,9,0)</f>
        <v>-27.826699999999999</v>
      </c>
      <c r="E18" s="66">
        <f t="shared" si="0"/>
        <v>9</v>
      </c>
      <c r="F18" s="65">
        <f>VLOOKUP($A18,'Return Data'!$B$7:$R$1700,10,0)</f>
        <v>36.915300000000002</v>
      </c>
      <c r="G18" s="66">
        <f t="shared" si="1"/>
        <v>4</v>
      </c>
      <c r="H18" s="65">
        <f>VLOOKUP($A18,'Return Data'!$B$7:$R$1700,11,0)</f>
        <v>40.646700000000003</v>
      </c>
      <c r="I18" s="66">
        <f t="shared" si="2"/>
        <v>8</v>
      </c>
      <c r="J18" s="65">
        <f>VLOOKUP($A18,'Return Data'!$B$7:$R$1700,12,0)</f>
        <v>46.163899999999998</v>
      </c>
      <c r="K18" s="66">
        <f t="shared" si="3"/>
        <v>9</v>
      </c>
      <c r="L18" s="65">
        <f>VLOOKUP($A18,'Return Data'!$B$7:$R$1700,13,0)</f>
        <v>31.439</v>
      </c>
      <c r="M18" s="66">
        <f t="shared" si="4"/>
        <v>4</v>
      </c>
      <c r="N18" s="65">
        <f>VLOOKUP($A18,'Return Data'!$B$7:$R$1700,17,0)</f>
        <v>29.184699999999999</v>
      </c>
      <c r="O18" s="66">
        <f t="shared" si="5"/>
        <v>3</v>
      </c>
      <c r="P18" s="65">
        <f>VLOOKUP($A18,'Return Data'!$B$7:$R$1700,14,0)</f>
        <v>19.351099999999999</v>
      </c>
      <c r="Q18" s="66">
        <f t="shared" si="6"/>
        <v>8</v>
      </c>
      <c r="R18" s="65">
        <f>VLOOKUP($A18,'Return Data'!$B$7:$R$1700,16,0)</f>
        <v>5.3845000000000001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-26.251663636363638</v>
      </c>
      <c r="E20" s="88"/>
      <c r="F20" s="89">
        <f>AVERAGE(F8:F18)</f>
        <v>37.839172727272732</v>
      </c>
      <c r="G20" s="88"/>
      <c r="H20" s="89">
        <f>AVERAGE(H8:H18)</f>
        <v>47.713981818181828</v>
      </c>
      <c r="I20" s="88"/>
      <c r="J20" s="89">
        <f>AVERAGE(J8:J18)</f>
        <v>49.446981818181825</v>
      </c>
      <c r="K20" s="88"/>
      <c r="L20" s="89">
        <f>AVERAGE(L8:L18)</f>
        <v>31.578836363636366</v>
      </c>
      <c r="M20" s="88"/>
      <c r="N20" s="89">
        <f>AVERAGE(N8:N18)</f>
        <v>30.135036363636367</v>
      </c>
      <c r="O20" s="88"/>
      <c r="P20" s="89">
        <f>AVERAGE(P8:P18)</f>
        <v>19.621627272727274</v>
      </c>
      <c r="Q20" s="88"/>
      <c r="R20" s="89">
        <f>AVERAGE(R8:R18)</f>
        <v>6.2837818181818186</v>
      </c>
      <c r="S20" s="90"/>
    </row>
    <row r="21" spans="1:19" x14ac:dyDescent="0.3">
      <c r="A21" s="87" t="s">
        <v>28</v>
      </c>
      <c r="B21" s="88"/>
      <c r="C21" s="88"/>
      <c r="D21" s="89">
        <f>MIN(D8:D18)</f>
        <v>-54.588000000000001</v>
      </c>
      <c r="E21" s="88"/>
      <c r="F21" s="89">
        <f>MIN(F8:F18)</f>
        <v>2.9462000000000002</v>
      </c>
      <c r="G21" s="88"/>
      <c r="H21" s="89">
        <f>MIN(H8:H18)</f>
        <v>37.290999999999997</v>
      </c>
      <c r="I21" s="88"/>
      <c r="J21" s="89">
        <f>MIN(J8:J18)</f>
        <v>43.782200000000003</v>
      </c>
      <c r="K21" s="88"/>
      <c r="L21" s="89">
        <f>MIN(L8:L18)</f>
        <v>25.8413</v>
      </c>
      <c r="M21" s="88"/>
      <c r="N21" s="89">
        <f>MIN(N8:N18)</f>
        <v>27.592700000000001</v>
      </c>
      <c r="O21" s="88"/>
      <c r="P21" s="89">
        <f>MIN(P8:P18)</f>
        <v>18.052199999999999</v>
      </c>
      <c r="Q21" s="88"/>
      <c r="R21" s="89">
        <f>MIN(R8:R18)</f>
        <v>4.4095000000000004</v>
      </c>
      <c r="S21" s="90"/>
    </row>
    <row r="22" spans="1:19" ht="15" thickBot="1" x14ac:dyDescent="0.35">
      <c r="A22" s="91" t="s">
        <v>29</v>
      </c>
      <c r="B22" s="92"/>
      <c r="C22" s="92"/>
      <c r="D22" s="93">
        <f>MAX(D8:D18)</f>
        <v>-9.2245000000000008</v>
      </c>
      <c r="E22" s="92"/>
      <c r="F22" s="93">
        <f>MAX(F8:F18)</f>
        <v>76.201400000000007</v>
      </c>
      <c r="G22" s="92"/>
      <c r="H22" s="93">
        <f>MAX(H8:H18)</f>
        <v>117.251</v>
      </c>
      <c r="I22" s="92"/>
      <c r="J22" s="93">
        <f>MAX(J8:J18)</f>
        <v>82.302199999999999</v>
      </c>
      <c r="K22" s="92"/>
      <c r="L22" s="93">
        <f>MAX(L8:L18)</f>
        <v>42.391800000000003</v>
      </c>
      <c r="M22" s="92"/>
      <c r="N22" s="93">
        <f>MAX(N8:N18)</f>
        <v>44.556199999999997</v>
      </c>
      <c r="O22" s="92"/>
      <c r="P22" s="93">
        <f>MAX(P8:P18)</f>
        <v>20.795999999999999</v>
      </c>
      <c r="Q22" s="92"/>
      <c r="R22" s="93">
        <f>MAX(R8:R18)</f>
        <v>8.3230000000000004</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44071</v>
      </c>
      <c r="C8" s="65">
        <f>VLOOKUP($A8,'Return Data'!$B$7:$R$1700,4,0)</f>
        <v>239.42</v>
      </c>
      <c r="D8" s="65">
        <f>VLOOKUP($A8,'Return Data'!$B$7:$R$1700,10,0)</f>
        <v>23.095099999999999</v>
      </c>
      <c r="E8" s="66">
        <f>RANK(D8,D$8:D$36,0)</f>
        <v>4</v>
      </c>
      <c r="F8" s="65">
        <f>VLOOKUP($A8,'Return Data'!$B$7:$R$1700,11,0)</f>
        <v>3.2383000000000002</v>
      </c>
      <c r="G8" s="66">
        <f>RANK(F8,F$8:F$36,0)</f>
        <v>12</v>
      </c>
      <c r="H8" s="65">
        <f>VLOOKUP($A8,'Return Data'!$B$7:$R$1700,12,0)</f>
        <v>-3.5064000000000002</v>
      </c>
      <c r="I8" s="66">
        <f>RANK(H8,H$8:H$36,0)</f>
        <v>16</v>
      </c>
      <c r="J8" s="65">
        <f>VLOOKUP($A8,'Return Data'!$B$7:$R$1700,13,0)</f>
        <v>5.8163</v>
      </c>
      <c r="K8" s="66">
        <f>RANK(J8,J$8:J$36,0)</f>
        <v>20</v>
      </c>
      <c r="L8" s="65">
        <f>VLOOKUP($A8,'Return Data'!$B$7:$R$1700,17,0)</f>
        <v>-0.85850000000000004</v>
      </c>
      <c r="M8" s="66">
        <f>RANK(L8,L$8:L$36,0)</f>
        <v>22</v>
      </c>
      <c r="N8" s="65">
        <f>VLOOKUP($A8,'Return Data'!$B$7:$R$1700,14,0)</f>
        <v>2.9163999999999999</v>
      </c>
      <c r="O8" s="66">
        <f>RANK(N8,N$8:N$36,0)</f>
        <v>24</v>
      </c>
      <c r="P8" s="65">
        <f>VLOOKUP($A8,'Return Data'!$B$7:$R$1700,15,0)</f>
        <v>8.0526</v>
      </c>
      <c r="Q8" s="66">
        <f>RANK(P8,P$8:P$36,0)</f>
        <v>14</v>
      </c>
      <c r="R8" s="65">
        <f>VLOOKUP($A8,'Return Data'!$B$7:$R$1700,16,0)</f>
        <v>12.036899999999999</v>
      </c>
      <c r="S8" s="67">
        <f>RANK(R8,R$8:R$36,0)</f>
        <v>10</v>
      </c>
    </row>
    <row r="9" spans="1:20" x14ac:dyDescent="0.3">
      <c r="A9" s="63" t="s">
        <v>977</v>
      </c>
      <c r="B9" s="64">
        <f>VLOOKUP($A9,'Return Data'!$B$7:$R$1700,3,0)</f>
        <v>44071</v>
      </c>
      <c r="C9" s="65">
        <f>VLOOKUP($A9,'Return Data'!$B$7:$R$1700,4,0)</f>
        <v>34.380000000000003</v>
      </c>
      <c r="D9" s="65">
        <f>VLOOKUP($A9,'Return Data'!$B$7:$R$1700,10,0)</f>
        <v>16.9786</v>
      </c>
      <c r="E9" s="66">
        <f t="shared" ref="E9:E36" si="0">RANK(D9,D$8:D$36,0)</f>
        <v>28</v>
      </c>
      <c r="F9" s="65">
        <f>VLOOKUP($A9,'Return Data'!$B$7:$R$1700,11,0)</f>
        <v>-0.17419999999999999</v>
      </c>
      <c r="G9" s="66">
        <f t="shared" ref="G9:G36" si="1">RANK(F9,F$8:F$36,0)</f>
        <v>24</v>
      </c>
      <c r="H9" s="65">
        <f>VLOOKUP($A9,'Return Data'!$B$7:$R$1700,12,0)</f>
        <v>-0.3478</v>
      </c>
      <c r="I9" s="66">
        <f t="shared" ref="I9:I36" si="2">RANK(H9,H$8:H$36,0)</f>
        <v>6</v>
      </c>
      <c r="J9" s="65">
        <f>VLOOKUP($A9,'Return Data'!$B$7:$R$1700,13,0)</f>
        <v>9.1428999999999991</v>
      </c>
      <c r="K9" s="66">
        <f t="shared" ref="K9:K36" si="3">RANK(J9,J$8:J$36,0)</f>
        <v>6</v>
      </c>
      <c r="L9" s="65">
        <f>VLOOKUP($A9,'Return Data'!$B$7:$R$1700,17,0)</f>
        <v>5.2015000000000002</v>
      </c>
      <c r="M9" s="66">
        <f t="shared" ref="M9:M36" si="4">RANK(L9,L$8:L$36,0)</f>
        <v>3</v>
      </c>
      <c r="N9" s="65">
        <f>VLOOKUP($A9,'Return Data'!$B$7:$R$1700,14,0)</f>
        <v>11.2826</v>
      </c>
      <c r="O9" s="66">
        <f t="shared" ref="O9:O36" si="5">RANK(N9,N$8:N$36,0)</f>
        <v>1</v>
      </c>
      <c r="P9" s="65">
        <f>VLOOKUP($A9,'Return Data'!$B$7:$R$1700,15,0)</f>
        <v>12.0875</v>
      </c>
      <c r="Q9" s="66">
        <f t="shared" ref="Q9:Q36" si="6">RANK(P9,P$8:P$36,0)</f>
        <v>1</v>
      </c>
      <c r="R9" s="65">
        <f>VLOOKUP($A9,'Return Data'!$B$7:$R$1700,16,0)</f>
        <v>14.506600000000001</v>
      </c>
      <c r="S9" s="67">
        <f t="shared" ref="S9:S36" si="7">RANK(R9,R$8:R$36,0)</f>
        <v>2</v>
      </c>
    </row>
    <row r="10" spans="1:20" x14ac:dyDescent="0.3">
      <c r="A10" s="63" t="s">
        <v>980</v>
      </c>
      <c r="B10" s="64">
        <f>VLOOKUP($A10,'Return Data'!$B$7:$R$1700,3,0)</f>
        <v>44071</v>
      </c>
      <c r="C10" s="65">
        <f>VLOOKUP($A10,'Return Data'!$B$7:$R$1700,4,0)</f>
        <v>15.8</v>
      </c>
      <c r="D10" s="65">
        <f>VLOOKUP($A10,'Return Data'!$B$7:$R$1700,10,0)</f>
        <v>20.0608</v>
      </c>
      <c r="E10" s="66">
        <f t="shared" si="0"/>
        <v>18</v>
      </c>
      <c r="F10" s="65">
        <f>VLOOKUP($A10,'Return Data'!$B$7:$R$1700,11,0)</f>
        <v>3.4030999999999998</v>
      </c>
      <c r="G10" s="66">
        <f t="shared" si="1"/>
        <v>11</v>
      </c>
      <c r="H10" s="65">
        <f>VLOOKUP($A10,'Return Data'!$B$7:$R$1700,12,0)</f>
        <v>-1.6800999999999999</v>
      </c>
      <c r="I10" s="66">
        <f t="shared" si="2"/>
        <v>11</v>
      </c>
      <c r="J10" s="65">
        <f>VLOOKUP($A10,'Return Data'!$B$7:$R$1700,13,0)</f>
        <v>8.4420000000000002</v>
      </c>
      <c r="K10" s="66">
        <f t="shared" si="3"/>
        <v>11</v>
      </c>
      <c r="L10" s="65">
        <f>VLOOKUP($A10,'Return Data'!$B$7:$R$1700,17,0)</f>
        <v>0.67030000000000001</v>
      </c>
      <c r="M10" s="66">
        <f t="shared" si="4"/>
        <v>15</v>
      </c>
      <c r="N10" s="65">
        <f>VLOOKUP($A10,'Return Data'!$B$7:$R$1700,14,0)</f>
        <v>4.2842000000000002</v>
      </c>
      <c r="O10" s="66">
        <f t="shared" si="5"/>
        <v>17</v>
      </c>
      <c r="P10" s="65">
        <f>VLOOKUP($A10,'Return Data'!$B$7:$R$1700,15,0)</f>
        <v>6.6261999999999999</v>
      </c>
      <c r="Q10" s="66">
        <f t="shared" si="6"/>
        <v>24</v>
      </c>
      <c r="R10" s="65">
        <f>VLOOKUP($A10,'Return Data'!$B$7:$R$1700,16,0)</f>
        <v>9.3087999999999997</v>
      </c>
      <c r="S10" s="67">
        <f t="shared" si="7"/>
        <v>25</v>
      </c>
    </row>
    <row r="11" spans="1:20" x14ac:dyDescent="0.3">
      <c r="A11" s="63" t="s">
        <v>982</v>
      </c>
      <c r="B11" s="64">
        <f>VLOOKUP($A11,'Return Data'!$B$7:$R$1700,3,0)</f>
        <v>44071</v>
      </c>
      <c r="C11" s="65">
        <f>VLOOKUP($A11,'Return Data'!$B$7:$R$1700,4,0)</f>
        <v>104.87</v>
      </c>
      <c r="D11" s="65">
        <f>VLOOKUP($A11,'Return Data'!$B$7:$R$1700,10,0)</f>
        <v>18.256699999999999</v>
      </c>
      <c r="E11" s="66">
        <f t="shared" si="0"/>
        <v>25</v>
      </c>
      <c r="F11" s="65">
        <f>VLOOKUP($A11,'Return Data'!$B$7:$R$1700,11,0)</f>
        <v>3.1373000000000002</v>
      </c>
      <c r="G11" s="66">
        <f t="shared" si="1"/>
        <v>13</v>
      </c>
      <c r="H11" s="65">
        <f>VLOOKUP($A11,'Return Data'!$B$7:$R$1700,12,0)</f>
        <v>-0.35160000000000002</v>
      </c>
      <c r="I11" s="66">
        <f t="shared" si="2"/>
        <v>7</v>
      </c>
      <c r="J11" s="65">
        <f>VLOOKUP($A11,'Return Data'!$B$7:$R$1700,13,0)</f>
        <v>9.1258999999999997</v>
      </c>
      <c r="K11" s="66">
        <f t="shared" si="3"/>
        <v>8</v>
      </c>
      <c r="L11" s="65">
        <f>VLOOKUP($A11,'Return Data'!$B$7:$R$1700,17,0)</f>
        <v>5.2530999999999999</v>
      </c>
      <c r="M11" s="66">
        <f t="shared" si="4"/>
        <v>2</v>
      </c>
      <c r="N11" s="65">
        <f>VLOOKUP($A11,'Return Data'!$B$7:$R$1700,14,0)</f>
        <v>7.1792999999999996</v>
      </c>
      <c r="O11" s="66">
        <f t="shared" si="5"/>
        <v>5</v>
      </c>
      <c r="P11" s="65">
        <f>VLOOKUP($A11,'Return Data'!$B$7:$R$1700,15,0)</f>
        <v>9.0564</v>
      </c>
      <c r="Q11" s="66">
        <f t="shared" si="6"/>
        <v>8</v>
      </c>
      <c r="R11" s="65">
        <f>VLOOKUP($A11,'Return Data'!$B$7:$R$1700,16,0)</f>
        <v>13.4244</v>
      </c>
      <c r="S11" s="67">
        <f t="shared" si="7"/>
        <v>3</v>
      </c>
    </row>
    <row r="12" spans="1:20" x14ac:dyDescent="0.3">
      <c r="A12" s="63" t="s">
        <v>983</v>
      </c>
      <c r="B12" s="64">
        <f>VLOOKUP($A12,'Return Data'!$B$7:$R$1700,3,0)</f>
        <v>44071</v>
      </c>
      <c r="C12" s="65">
        <f>VLOOKUP($A12,'Return Data'!$B$7:$R$1700,4,0)</f>
        <v>30.36</v>
      </c>
      <c r="D12" s="65">
        <f>VLOOKUP($A12,'Return Data'!$B$7:$R$1700,10,0)</f>
        <v>20.190000000000001</v>
      </c>
      <c r="E12" s="66">
        <f t="shared" si="0"/>
        <v>16</v>
      </c>
      <c r="F12" s="65">
        <f>VLOOKUP($A12,'Return Data'!$B$7:$R$1700,11,0)</f>
        <v>5.5632999999999999</v>
      </c>
      <c r="G12" s="66">
        <f t="shared" si="1"/>
        <v>2</v>
      </c>
      <c r="H12" s="65">
        <f>VLOOKUP($A12,'Return Data'!$B$7:$R$1700,12,0)</f>
        <v>5.234</v>
      </c>
      <c r="I12" s="66">
        <f t="shared" si="2"/>
        <v>2</v>
      </c>
      <c r="J12" s="65">
        <f>VLOOKUP($A12,'Return Data'!$B$7:$R$1700,13,0)</f>
        <v>17.4923</v>
      </c>
      <c r="K12" s="66">
        <f t="shared" si="3"/>
        <v>1</v>
      </c>
      <c r="L12" s="65">
        <f>VLOOKUP($A12,'Return Data'!$B$7:$R$1700,17,0)</f>
        <v>6.7043999999999997</v>
      </c>
      <c r="M12" s="66">
        <f t="shared" si="4"/>
        <v>1</v>
      </c>
      <c r="N12" s="65">
        <f>VLOOKUP($A12,'Return Data'!$B$7:$R$1700,14,0)</f>
        <v>10.3622</v>
      </c>
      <c r="O12" s="66">
        <f t="shared" si="5"/>
        <v>2</v>
      </c>
      <c r="P12" s="65">
        <f>VLOOKUP($A12,'Return Data'!$B$7:$R$1700,15,0)</f>
        <v>11.660500000000001</v>
      </c>
      <c r="Q12" s="66">
        <f t="shared" si="6"/>
        <v>2</v>
      </c>
      <c r="R12" s="65">
        <f>VLOOKUP($A12,'Return Data'!$B$7:$R$1700,16,0)</f>
        <v>12.8575</v>
      </c>
      <c r="S12" s="67">
        <f t="shared" si="7"/>
        <v>6</v>
      </c>
    </row>
    <row r="13" spans="1:20" x14ac:dyDescent="0.3">
      <c r="A13" s="63" t="s">
        <v>985</v>
      </c>
      <c r="B13" s="64">
        <f>VLOOKUP($A13,'Return Data'!$B$7:$R$1700,3,0)</f>
        <v>44071</v>
      </c>
      <c r="C13" s="65">
        <f>VLOOKUP($A13,'Return Data'!$B$7:$R$1700,4,0)</f>
        <v>213.22300000000001</v>
      </c>
      <c r="D13" s="65">
        <f>VLOOKUP($A13,'Return Data'!$B$7:$R$1700,10,0)</f>
        <v>19.0625</v>
      </c>
      <c r="E13" s="66">
        <f t="shared" si="0"/>
        <v>23</v>
      </c>
      <c r="F13" s="65">
        <f>VLOOKUP($A13,'Return Data'!$B$7:$R$1700,11,0)</f>
        <v>-3.8913000000000002</v>
      </c>
      <c r="G13" s="66">
        <f t="shared" si="1"/>
        <v>29</v>
      </c>
      <c r="H13" s="65">
        <f>VLOOKUP($A13,'Return Data'!$B$7:$R$1700,12,0)</f>
        <v>-9.6180000000000003</v>
      </c>
      <c r="I13" s="66">
        <f t="shared" si="2"/>
        <v>28</v>
      </c>
      <c r="J13" s="65">
        <f>VLOOKUP($A13,'Return Data'!$B$7:$R$1700,13,0)</f>
        <v>4.5006000000000004</v>
      </c>
      <c r="K13" s="66">
        <f t="shared" si="3"/>
        <v>24</v>
      </c>
      <c r="L13" s="65">
        <f>VLOOKUP($A13,'Return Data'!$B$7:$R$1700,17,0)</f>
        <v>-2.2841</v>
      </c>
      <c r="M13" s="66">
        <f t="shared" si="4"/>
        <v>24</v>
      </c>
      <c r="N13" s="65">
        <f>VLOOKUP($A13,'Return Data'!$B$7:$R$1700,14,0)</f>
        <v>2.0154999999999998</v>
      </c>
      <c r="O13" s="66">
        <f t="shared" si="5"/>
        <v>26</v>
      </c>
      <c r="P13" s="65">
        <f>VLOOKUP($A13,'Return Data'!$B$7:$R$1700,15,0)</f>
        <v>6.4870000000000001</v>
      </c>
      <c r="Q13" s="66">
        <f t="shared" si="6"/>
        <v>25</v>
      </c>
      <c r="R13" s="65">
        <f>VLOOKUP($A13,'Return Data'!$B$7:$R$1700,16,0)</f>
        <v>8.8743999999999996</v>
      </c>
      <c r="S13" s="67">
        <f t="shared" si="7"/>
        <v>26</v>
      </c>
    </row>
    <row r="14" spans="1:20" x14ac:dyDescent="0.3">
      <c r="A14" s="63" t="s">
        <v>988</v>
      </c>
      <c r="B14" s="64">
        <f>VLOOKUP($A14,'Return Data'!$B$7:$R$1700,3,0)</f>
        <v>44071</v>
      </c>
      <c r="C14" s="65">
        <f>VLOOKUP($A14,'Return Data'!$B$7:$R$1700,4,0)</f>
        <v>39.549999999999997</v>
      </c>
      <c r="D14" s="65">
        <f>VLOOKUP($A14,'Return Data'!$B$7:$R$1700,10,0)</f>
        <v>23.864699999999999</v>
      </c>
      <c r="E14" s="66">
        <f t="shared" si="0"/>
        <v>3</v>
      </c>
      <c r="F14" s="65">
        <f>VLOOKUP($A14,'Return Data'!$B$7:$R$1700,11,0)</f>
        <v>3.5611000000000002</v>
      </c>
      <c r="G14" s="66">
        <f t="shared" si="1"/>
        <v>10</v>
      </c>
      <c r="H14" s="65">
        <f>VLOOKUP($A14,'Return Data'!$B$7:$R$1700,12,0)</f>
        <v>-0.35270000000000001</v>
      </c>
      <c r="I14" s="66">
        <f t="shared" si="2"/>
        <v>8</v>
      </c>
      <c r="J14" s="65">
        <f>VLOOKUP($A14,'Return Data'!$B$7:$R$1700,13,0)</f>
        <v>9.1034000000000006</v>
      </c>
      <c r="K14" s="66">
        <f t="shared" si="3"/>
        <v>9</v>
      </c>
      <c r="L14" s="65">
        <f>VLOOKUP($A14,'Return Data'!$B$7:$R$1700,17,0)</f>
        <v>0.77910000000000001</v>
      </c>
      <c r="M14" s="66">
        <f t="shared" si="4"/>
        <v>13</v>
      </c>
      <c r="N14" s="65">
        <f>VLOOKUP($A14,'Return Data'!$B$7:$R$1700,14,0)</f>
        <v>7.6917999999999997</v>
      </c>
      <c r="O14" s="66">
        <f t="shared" si="5"/>
        <v>3</v>
      </c>
      <c r="P14" s="65">
        <f>VLOOKUP($A14,'Return Data'!$B$7:$R$1700,15,0)</f>
        <v>9.2668999999999997</v>
      </c>
      <c r="Q14" s="66">
        <f t="shared" si="6"/>
        <v>7</v>
      </c>
      <c r="R14" s="65">
        <f>VLOOKUP($A14,'Return Data'!$B$7:$R$1700,16,0)</f>
        <v>12.2684</v>
      </c>
      <c r="S14" s="67">
        <f t="shared" si="7"/>
        <v>8</v>
      </c>
    </row>
    <row r="15" spans="1:20" x14ac:dyDescent="0.3">
      <c r="A15" s="63" t="s">
        <v>990</v>
      </c>
      <c r="B15" s="64">
        <f>VLOOKUP($A15,'Return Data'!$B$7:$R$1700,3,0)</f>
        <v>44071</v>
      </c>
      <c r="C15" s="65">
        <f>VLOOKUP($A15,'Return Data'!$B$7:$R$1700,4,0)</f>
        <v>25.467099999999999</v>
      </c>
      <c r="D15" s="65">
        <f>VLOOKUP($A15,'Return Data'!$B$7:$R$1700,10,0)</f>
        <v>20.779599999999999</v>
      </c>
      <c r="E15" s="66">
        <f t="shared" si="0"/>
        <v>14</v>
      </c>
      <c r="F15" s="65">
        <f>VLOOKUP($A15,'Return Data'!$B$7:$R$1700,11,0)</f>
        <v>1.4751000000000001</v>
      </c>
      <c r="G15" s="66">
        <f t="shared" si="1"/>
        <v>21</v>
      </c>
      <c r="H15" s="65">
        <f>VLOOKUP($A15,'Return Data'!$B$7:$R$1700,12,0)</f>
        <v>-3.8658000000000001</v>
      </c>
      <c r="I15" s="66">
        <f t="shared" si="2"/>
        <v>19</v>
      </c>
      <c r="J15" s="65">
        <f>VLOOKUP($A15,'Return Data'!$B$7:$R$1700,13,0)</f>
        <v>6.0749000000000004</v>
      </c>
      <c r="K15" s="66">
        <f t="shared" si="3"/>
        <v>18</v>
      </c>
      <c r="L15" s="65">
        <f>VLOOKUP($A15,'Return Data'!$B$7:$R$1700,17,0)</f>
        <v>0.14580000000000001</v>
      </c>
      <c r="M15" s="66">
        <f t="shared" si="4"/>
        <v>20</v>
      </c>
      <c r="N15" s="65">
        <f>VLOOKUP($A15,'Return Data'!$B$7:$R$1700,14,0)</f>
        <v>3.2252000000000001</v>
      </c>
      <c r="O15" s="66">
        <f t="shared" si="5"/>
        <v>23</v>
      </c>
      <c r="P15" s="65">
        <f>VLOOKUP($A15,'Return Data'!$B$7:$R$1700,15,0)</f>
        <v>8.3648000000000007</v>
      </c>
      <c r="Q15" s="66">
        <f t="shared" si="6"/>
        <v>13</v>
      </c>
      <c r="R15" s="65">
        <f>VLOOKUP($A15,'Return Data'!$B$7:$R$1700,16,0)</f>
        <v>10.5115</v>
      </c>
      <c r="S15" s="67">
        <f t="shared" si="7"/>
        <v>20</v>
      </c>
    </row>
    <row r="16" spans="1:20" x14ac:dyDescent="0.3">
      <c r="A16" s="63" t="s">
        <v>992</v>
      </c>
      <c r="B16" s="64">
        <f>VLOOKUP($A16,'Return Data'!$B$7:$R$1700,3,0)</f>
        <v>44071</v>
      </c>
      <c r="C16" s="65">
        <f>VLOOKUP($A16,'Return Data'!$B$7:$R$1700,4,0)</f>
        <v>479.041</v>
      </c>
      <c r="D16" s="65">
        <f>VLOOKUP($A16,'Return Data'!$B$7:$R$1700,10,0)</f>
        <v>19.4209</v>
      </c>
      <c r="E16" s="66">
        <f t="shared" si="0"/>
        <v>22</v>
      </c>
      <c r="F16" s="65">
        <f>VLOOKUP($A16,'Return Data'!$B$7:$R$1700,11,0)</f>
        <v>2.6503999999999999</v>
      </c>
      <c r="G16" s="66">
        <f t="shared" si="1"/>
        <v>15</v>
      </c>
      <c r="H16" s="65">
        <f>VLOOKUP($A16,'Return Data'!$B$7:$R$1700,12,0)</f>
        <v>-4.9932999999999996</v>
      </c>
      <c r="I16" s="66">
        <f t="shared" si="2"/>
        <v>22</v>
      </c>
      <c r="J16" s="65">
        <f>VLOOKUP($A16,'Return Data'!$B$7:$R$1700,13,0)</f>
        <v>6.5731999999999999</v>
      </c>
      <c r="K16" s="66">
        <f t="shared" si="3"/>
        <v>16</v>
      </c>
      <c r="L16" s="65">
        <f>VLOOKUP($A16,'Return Data'!$B$7:$R$1700,17,0)</f>
        <v>-2.8018000000000001</v>
      </c>
      <c r="M16" s="66">
        <f t="shared" si="4"/>
        <v>27</v>
      </c>
      <c r="N16" s="65">
        <f>VLOOKUP($A16,'Return Data'!$B$7:$R$1700,14,0)</f>
        <v>1.8051999999999999</v>
      </c>
      <c r="O16" s="66">
        <f t="shared" si="5"/>
        <v>27</v>
      </c>
      <c r="P16" s="65">
        <f>VLOOKUP($A16,'Return Data'!$B$7:$R$1700,15,0)</f>
        <v>6.0934999999999997</v>
      </c>
      <c r="Q16" s="66">
        <f t="shared" si="6"/>
        <v>26</v>
      </c>
      <c r="R16" s="65">
        <f>VLOOKUP($A16,'Return Data'!$B$7:$R$1700,16,0)</f>
        <v>9.5410000000000004</v>
      </c>
      <c r="S16" s="67">
        <f t="shared" si="7"/>
        <v>24</v>
      </c>
    </row>
    <row r="17" spans="1:19" x14ac:dyDescent="0.3">
      <c r="A17" s="63" t="s">
        <v>994</v>
      </c>
      <c r="B17" s="64">
        <f>VLOOKUP($A17,'Return Data'!$B$7:$R$1700,3,0)</f>
        <v>44071</v>
      </c>
      <c r="C17" s="65">
        <f>VLOOKUP($A17,'Return Data'!$B$7:$R$1700,4,0)</f>
        <v>477.65800000000002</v>
      </c>
      <c r="D17" s="65">
        <f>VLOOKUP($A17,'Return Data'!$B$7:$R$1700,10,0)</f>
        <v>22.110700000000001</v>
      </c>
      <c r="E17" s="66">
        <f t="shared" si="0"/>
        <v>8</v>
      </c>
      <c r="F17" s="65">
        <f>VLOOKUP($A17,'Return Data'!$B$7:$R$1700,11,0)</f>
        <v>1.8959999999999999</v>
      </c>
      <c r="G17" s="66">
        <f t="shared" si="1"/>
        <v>20</v>
      </c>
      <c r="H17" s="65">
        <f>VLOOKUP($A17,'Return Data'!$B$7:$R$1700,12,0)</f>
        <v>-9.7013999999999996</v>
      </c>
      <c r="I17" s="66">
        <f t="shared" si="2"/>
        <v>29</v>
      </c>
      <c r="J17" s="65">
        <f>VLOOKUP($A17,'Return Data'!$B$7:$R$1700,13,0)</f>
        <v>-1.6628000000000001</v>
      </c>
      <c r="K17" s="66">
        <f t="shared" si="3"/>
        <v>29</v>
      </c>
      <c r="L17" s="65">
        <f>VLOOKUP($A17,'Return Data'!$B$7:$R$1700,17,0)</f>
        <v>-2.6732</v>
      </c>
      <c r="M17" s="66">
        <f t="shared" si="4"/>
        <v>26</v>
      </c>
      <c r="N17" s="65">
        <f>VLOOKUP($A17,'Return Data'!$B$7:$R$1700,14,0)</f>
        <v>2.3725999999999998</v>
      </c>
      <c r="O17" s="66">
        <f t="shared" si="5"/>
        <v>25</v>
      </c>
      <c r="P17" s="65">
        <f>VLOOKUP($A17,'Return Data'!$B$7:$R$1700,15,0)</f>
        <v>7.4888000000000003</v>
      </c>
      <c r="Q17" s="66">
        <f t="shared" si="6"/>
        <v>18</v>
      </c>
      <c r="R17" s="65">
        <f>VLOOKUP($A17,'Return Data'!$B$7:$R$1700,16,0)</f>
        <v>10.243399999999999</v>
      </c>
      <c r="S17" s="67">
        <f t="shared" si="7"/>
        <v>23</v>
      </c>
    </row>
    <row r="18" spans="1:19" x14ac:dyDescent="0.3">
      <c r="A18" s="63" t="s">
        <v>996</v>
      </c>
      <c r="B18" s="64">
        <f>VLOOKUP($A18,'Return Data'!$B$7:$R$1700,3,0)</f>
        <v>44071</v>
      </c>
      <c r="C18" s="65">
        <f>VLOOKUP($A18,'Return Data'!$B$7:$R$1700,4,0)</f>
        <v>229.24430000000001</v>
      </c>
      <c r="D18" s="65">
        <f>VLOOKUP($A18,'Return Data'!$B$7:$R$1700,10,0)</f>
        <v>20.076499999999999</v>
      </c>
      <c r="E18" s="66">
        <f t="shared" si="0"/>
        <v>17</v>
      </c>
      <c r="F18" s="65">
        <f>VLOOKUP($A18,'Return Data'!$B$7:$R$1700,11,0)</f>
        <v>2.5468000000000002</v>
      </c>
      <c r="G18" s="66">
        <f t="shared" si="1"/>
        <v>16</v>
      </c>
      <c r="H18" s="65">
        <f>VLOOKUP($A18,'Return Data'!$B$7:$R$1700,12,0)</f>
        <v>-3.7160000000000002</v>
      </c>
      <c r="I18" s="66">
        <f t="shared" si="2"/>
        <v>18</v>
      </c>
      <c r="J18" s="65">
        <f>VLOOKUP($A18,'Return Data'!$B$7:$R$1700,13,0)</f>
        <v>5.4282000000000004</v>
      </c>
      <c r="K18" s="66">
        <f t="shared" si="3"/>
        <v>21</v>
      </c>
      <c r="L18" s="65">
        <f>VLOOKUP($A18,'Return Data'!$B$7:$R$1700,17,0)</f>
        <v>0.2341</v>
      </c>
      <c r="M18" s="66">
        <f t="shared" si="4"/>
        <v>19</v>
      </c>
      <c r="N18" s="65">
        <f>VLOOKUP($A18,'Return Data'!$B$7:$R$1700,14,0)</f>
        <v>4.7114000000000003</v>
      </c>
      <c r="O18" s="66">
        <f t="shared" si="5"/>
        <v>15</v>
      </c>
      <c r="P18" s="65">
        <f>VLOOKUP($A18,'Return Data'!$B$7:$R$1700,15,0)</f>
        <v>9.0165000000000006</v>
      </c>
      <c r="Q18" s="66">
        <f t="shared" si="6"/>
        <v>9</v>
      </c>
      <c r="R18" s="65">
        <f>VLOOKUP($A18,'Return Data'!$B$7:$R$1700,16,0)</f>
        <v>10.431800000000001</v>
      </c>
      <c r="S18" s="67">
        <f t="shared" si="7"/>
        <v>21</v>
      </c>
    </row>
    <row r="19" spans="1:19" x14ac:dyDescent="0.3">
      <c r="A19" s="63" t="s">
        <v>998</v>
      </c>
      <c r="B19" s="64">
        <f>VLOOKUP($A19,'Return Data'!$B$7:$R$1700,3,0)</f>
        <v>44071</v>
      </c>
      <c r="C19" s="65">
        <f>VLOOKUP($A19,'Return Data'!$B$7:$R$1700,4,0)</f>
        <v>45.67</v>
      </c>
      <c r="D19" s="65">
        <f>VLOOKUP($A19,'Return Data'!$B$7:$R$1700,10,0)</f>
        <v>20.724299999999999</v>
      </c>
      <c r="E19" s="66">
        <f t="shared" si="0"/>
        <v>15</v>
      </c>
      <c r="F19" s="65">
        <f>VLOOKUP($A19,'Return Data'!$B$7:$R$1700,11,0)</f>
        <v>4.4363000000000001</v>
      </c>
      <c r="G19" s="66">
        <f t="shared" si="1"/>
        <v>5</v>
      </c>
      <c r="H19" s="65">
        <f>VLOOKUP($A19,'Return Data'!$B$7:$R$1700,12,0)</f>
        <v>-2.8711000000000002</v>
      </c>
      <c r="I19" s="66">
        <f t="shared" si="2"/>
        <v>15</v>
      </c>
      <c r="J19" s="65">
        <f>VLOOKUP($A19,'Return Data'!$B$7:$R$1700,13,0)</f>
        <v>6.8554000000000004</v>
      </c>
      <c r="K19" s="66">
        <f t="shared" si="3"/>
        <v>13</v>
      </c>
      <c r="L19" s="65">
        <f>VLOOKUP($A19,'Return Data'!$B$7:$R$1700,17,0)</f>
        <v>0.2414</v>
      </c>
      <c r="M19" s="66">
        <f t="shared" si="4"/>
        <v>18</v>
      </c>
      <c r="N19" s="65">
        <f>VLOOKUP($A19,'Return Data'!$B$7:$R$1700,14,0)</f>
        <v>5.1299000000000001</v>
      </c>
      <c r="O19" s="66">
        <f t="shared" si="5"/>
        <v>12</v>
      </c>
      <c r="P19" s="65">
        <f>VLOOKUP($A19,'Return Data'!$B$7:$R$1700,15,0)</f>
        <v>9.3770000000000007</v>
      </c>
      <c r="Q19" s="66">
        <f t="shared" si="6"/>
        <v>6</v>
      </c>
      <c r="R19" s="65">
        <f>VLOOKUP($A19,'Return Data'!$B$7:$R$1700,16,0)</f>
        <v>12.481199999999999</v>
      </c>
      <c r="S19" s="67">
        <f t="shared" si="7"/>
        <v>7</v>
      </c>
    </row>
    <row r="20" spans="1:19" x14ac:dyDescent="0.3">
      <c r="A20" s="63" t="s">
        <v>1000</v>
      </c>
      <c r="B20" s="64">
        <f>VLOOKUP($A20,'Return Data'!$B$7:$R$1700,3,0)</f>
        <v>44071</v>
      </c>
      <c r="C20" s="65">
        <f>VLOOKUP($A20,'Return Data'!$B$7:$R$1700,4,0)</f>
        <v>27.41</v>
      </c>
      <c r="D20" s="65">
        <f>VLOOKUP($A20,'Return Data'!$B$7:$R$1700,10,0)</f>
        <v>19.694299999999998</v>
      </c>
      <c r="E20" s="66">
        <f t="shared" si="0"/>
        <v>20</v>
      </c>
      <c r="F20" s="65">
        <f>VLOOKUP($A20,'Return Data'!$B$7:$R$1700,11,0)</f>
        <v>2.7747000000000002</v>
      </c>
      <c r="G20" s="66">
        <f t="shared" si="1"/>
        <v>14</v>
      </c>
      <c r="H20" s="65">
        <f>VLOOKUP($A20,'Return Data'!$B$7:$R$1700,12,0)</f>
        <v>-1.3319000000000001</v>
      </c>
      <c r="I20" s="66">
        <f t="shared" si="2"/>
        <v>9</v>
      </c>
      <c r="J20" s="65">
        <f>VLOOKUP($A20,'Return Data'!$B$7:$R$1700,13,0)</f>
        <v>9.0728000000000009</v>
      </c>
      <c r="K20" s="66">
        <f t="shared" si="3"/>
        <v>10</v>
      </c>
      <c r="L20" s="65">
        <f>VLOOKUP($A20,'Return Data'!$B$7:$R$1700,17,0)</f>
        <v>2.2021000000000002</v>
      </c>
      <c r="M20" s="66">
        <f t="shared" si="4"/>
        <v>6</v>
      </c>
      <c r="N20" s="65">
        <f>VLOOKUP($A20,'Return Data'!$B$7:$R$1700,14,0)</f>
        <v>3.4441999999999999</v>
      </c>
      <c r="O20" s="66">
        <f t="shared" si="5"/>
        <v>20</v>
      </c>
      <c r="P20" s="65">
        <f>VLOOKUP($A20,'Return Data'!$B$7:$R$1700,15,0)</f>
        <v>6.9843999999999999</v>
      </c>
      <c r="Q20" s="66">
        <f t="shared" si="6"/>
        <v>23</v>
      </c>
      <c r="R20" s="65">
        <f>VLOOKUP($A20,'Return Data'!$B$7:$R$1700,16,0)</f>
        <v>11.2172</v>
      </c>
      <c r="S20" s="67">
        <f t="shared" si="7"/>
        <v>15</v>
      </c>
    </row>
    <row r="21" spans="1:19" x14ac:dyDescent="0.3">
      <c r="A21" s="63" t="s">
        <v>1001</v>
      </c>
      <c r="B21" s="64">
        <f>VLOOKUP($A21,'Return Data'!$B$7:$R$1700,3,0)</f>
        <v>44071</v>
      </c>
      <c r="C21" s="65">
        <f>VLOOKUP($A21,'Return Data'!$B$7:$R$1700,4,0)</f>
        <v>37.01</v>
      </c>
      <c r="D21" s="65">
        <f>VLOOKUP($A21,'Return Data'!$B$7:$R$1700,10,0)</f>
        <v>21.703399999999998</v>
      </c>
      <c r="E21" s="66">
        <f t="shared" si="0"/>
        <v>9</v>
      </c>
      <c r="F21" s="65">
        <f>VLOOKUP($A21,'Return Data'!$B$7:$R$1700,11,0)</f>
        <v>4.4595000000000002</v>
      </c>
      <c r="G21" s="66">
        <f t="shared" si="1"/>
        <v>4</v>
      </c>
      <c r="H21" s="65">
        <f>VLOOKUP($A21,'Return Data'!$B$7:$R$1700,12,0)</f>
        <v>1.5364</v>
      </c>
      <c r="I21" s="66">
        <f t="shared" si="2"/>
        <v>3</v>
      </c>
      <c r="J21" s="65">
        <f>VLOOKUP($A21,'Return Data'!$B$7:$R$1700,13,0)</f>
        <v>11.241400000000001</v>
      </c>
      <c r="K21" s="66">
        <f t="shared" si="3"/>
        <v>2</v>
      </c>
      <c r="L21" s="65">
        <f>VLOOKUP($A21,'Return Data'!$B$7:$R$1700,17,0)</f>
        <v>1.1948000000000001</v>
      </c>
      <c r="M21" s="66">
        <f t="shared" si="4"/>
        <v>9</v>
      </c>
      <c r="N21" s="65">
        <f>VLOOKUP($A21,'Return Data'!$B$7:$R$1700,14,0)</f>
        <v>5.5091000000000001</v>
      </c>
      <c r="O21" s="66">
        <f t="shared" si="5"/>
        <v>11</v>
      </c>
      <c r="P21" s="65">
        <f>VLOOKUP($A21,'Return Data'!$B$7:$R$1700,15,0)</f>
        <v>9.6457999999999995</v>
      </c>
      <c r="Q21" s="66">
        <f t="shared" si="6"/>
        <v>4</v>
      </c>
      <c r="R21" s="65">
        <f>VLOOKUP($A21,'Return Data'!$B$7:$R$1700,16,0)</f>
        <v>10.516400000000001</v>
      </c>
      <c r="S21" s="67">
        <f t="shared" si="7"/>
        <v>19</v>
      </c>
    </row>
    <row r="22" spans="1:19" x14ac:dyDescent="0.3">
      <c r="A22" s="63" t="s">
        <v>1004</v>
      </c>
      <c r="B22" s="64">
        <f>VLOOKUP($A22,'Return Data'!$B$7:$R$1700,3,0)</f>
        <v>44071</v>
      </c>
      <c r="C22" s="65">
        <f>VLOOKUP($A22,'Return Data'!$B$7:$R$1700,4,0)</f>
        <v>23.46</v>
      </c>
      <c r="D22" s="65">
        <f>VLOOKUP($A22,'Return Data'!$B$7:$R$1700,10,0)</f>
        <v>22.314900000000002</v>
      </c>
      <c r="E22" s="66">
        <f t="shared" si="0"/>
        <v>7</v>
      </c>
      <c r="F22" s="65">
        <f>VLOOKUP($A22,'Return Data'!$B$7:$R$1700,11,0)</f>
        <v>-0.33979999999999999</v>
      </c>
      <c r="G22" s="66">
        <f t="shared" si="1"/>
        <v>25</v>
      </c>
      <c r="H22" s="65">
        <f>VLOOKUP($A22,'Return Data'!$B$7:$R$1700,12,0)</f>
        <v>-6.16</v>
      </c>
      <c r="I22" s="66">
        <f t="shared" si="2"/>
        <v>24</v>
      </c>
      <c r="J22" s="65">
        <f>VLOOKUP($A22,'Return Data'!$B$7:$R$1700,13,0)</f>
        <v>4.2667000000000002</v>
      </c>
      <c r="K22" s="66">
        <f t="shared" si="3"/>
        <v>25</v>
      </c>
      <c r="L22" s="65">
        <f>VLOOKUP($A22,'Return Data'!$B$7:$R$1700,17,0)</f>
        <v>-8.5000000000000006E-2</v>
      </c>
      <c r="M22" s="66">
        <f t="shared" si="4"/>
        <v>21</v>
      </c>
      <c r="N22" s="65">
        <f>VLOOKUP($A22,'Return Data'!$B$7:$R$1700,14,0)</f>
        <v>4.8673000000000002</v>
      </c>
      <c r="O22" s="66">
        <f t="shared" si="5"/>
        <v>13</v>
      </c>
      <c r="P22" s="65">
        <f>VLOOKUP($A22,'Return Data'!$B$7:$R$1700,15,0)</f>
        <v>8.8863000000000003</v>
      </c>
      <c r="Q22" s="66">
        <f t="shared" si="6"/>
        <v>10</v>
      </c>
      <c r="R22" s="65">
        <f>VLOOKUP($A22,'Return Data'!$B$7:$R$1700,16,0)</f>
        <v>10.7784</v>
      </c>
      <c r="S22" s="67">
        <f t="shared" si="7"/>
        <v>17</v>
      </c>
    </row>
    <row r="23" spans="1:19" x14ac:dyDescent="0.3">
      <c r="A23" s="63" t="s">
        <v>1006</v>
      </c>
      <c r="B23" s="64">
        <f>VLOOKUP($A23,'Return Data'!$B$7:$R$1700,3,0)</f>
        <v>44071</v>
      </c>
      <c r="C23" s="65">
        <f>VLOOKUP($A23,'Return Data'!$B$7:$R$1700,4,0)</f>
        <v>33.090000000000003</v>
      </c>
      <c r="D23" s="65">
        <f>VLOOKUP($A23,'Return Data'!$B$7:$R$1700,10,0)</f>
        <v>19.458500000000001</v>
      </c>
      <c r="E23" s="66">
        <f t="shared" si="0"/>
        <v>21</v>
      </c>
      <c r="F23" s="65">
        <f>VLOOKUP($A23,'Return Data'!$B$7:$R$1700,11,0)</f>
        <v>2.0352000000000001</v>
      </c>
      <c r="G23" s="66">
        <f t="shared" si="1"/>
        <v>18</v>
      </c>
      <c r="H23" s="65">
        <f>VLOOKUP($A23,'Return Data'!$B$7:$R$1700,12,0)</f>
        <v>0.30309999999999998</v>
      </c>
      <c r="I23" s="66">
        <f t="shared" si="2"/>
        <v>5</v>
      </c>
      <c r="J23" s="65">
        <f>VLOOKUP($A23,'Return Data'!$B$7:$R$1700,13,0)</f>
        <v>8.1725999999999992</v>
      </c>
      <c r="K23" s="66">
        <f t="shared" si="3"/>
        <v>12</v>
      </c>
      <c r="L23" s="65">
        <f>VLOOKUP($A23,'Return Data'!$B$7:$R$1700,17,0)</f>
        <v>1.0266</v>
      </c>
      <c r="M23" s="66">
        <f t="shared" si="4"/>
        <v>11</v>
      </c>
      <c r="N23" s="65">
        <f>VLOOKUP($A23,'Return Data'!$B$7:$R$1700,14,0)</f>
        <v>6.5373000000000001</v>
      </c>
      <c r="O23" s="66">
        <f t="shared" si="5"/>
        <v>6</v>
      </c>
      <c r="P23" s="65">
        <f>VLOOKUP($A23,'Return Data'!$B$7:$R$1700,15,0)</f>
        <v>9.4056999999999995</v>
      </c>
      <c r="Q23" s="66">
        <f t="shared" si="6"/>
        <v>5</v>
      </c>
      <c r="R23" s="65">
        <f>VLOOKUP($A23,'Return Data'!$B$7:$R$1700,16,0)</f>
        <v>12.948700000000001</v>
      </c>
      <c r="S23" s="67">
        <f t="shared" si="7"/>
        <v>5</v>
      </c>
    </row>
    <row r="24" spans="1:19" x14ac:dyDescent="0.3">
      <c r="A24" s="63" t="s">
        <v>1008</v>
      </c>
      <c r="B24" s="64">
        <f>VLOOKUP($A24,'Return Data'!$B$7:$R$1700,3,0)</f>
        <v>44071</v>
      </c>
      <c r="C24" s="65">
        <f>VLOOKUP($A24,'Return Data'!$B$7:$R$1700,4,0)</f>
        <v>77.350200000000001</v>
      </c>
      <c r="D24" s="65">
        <f>VLOOKUP($A24,'Return Data'!$B$7:$R$1700,10,0)</f>
        <v>15.0632</v>
      </c>
      <c r="E24" s="66">
        <f t="shared" si="0"/>
        <v>29</v>
      </c>
      <c r="F24" s="65">
        <f>VLOOKUP($A24,'Return Data'!$B$7:$R$1700,11,0)</f>
        <v>8.0528999999999993</v>
      </c>
      <c r="G24" s="66">
        <f t="shared" si="1"/>
        <v>1</v>
      </c>
      <c r="H24" s="65">
        <f>VLOOKUP($A24,'Return Data'!$B$7:$R$1700,12,0)</f>
        <v>5.3921000000000001</v>
      </c>
      <c r="I24" s="66">
        <f t="shared" si="2"/>
        <v>1</v>
      </c>
      <c r="J24" s="65">
        <f>VLOOKUP($A24,'Return Data'!$B$7:$R$1700,13,0)</f>
        <v>10.0059</v>
      </c>
      <c r="K24" s="66">
        <f t="shared" si="3"/>
        <v>3</v>
      </c>
      <c r="L24" s="65">
        <f>VLOOKUP($A24,'Return Data'!$B$7:$R$1700,17,0)</f>
        <v>4.1742999999999997</v>
      </c>
      <c r="M24" s="66">
        <f t="shared" si="4"/>
        <v>4</v>
      </c>
      <c r="N24" s="65">
        <f>VLOOKUP($A24,'Return Data'!$B$7:$R$1700,14,0)</f>
        <v>5.6456999999999997</v>
      </c>
      <c r="O24" s="66">
        <f t="shared" si="5"/>
        <v>9</v>
      </c>
      <c r="P24" s="65">
        <f>VLOOKUP($A24,'Return Data'!$B$7:$R$1700,15,0)</f>
        <v>7.3438999999999997</v>
      </c>
      <c r="Q24" s="66">
        <f t="shared" si="6"/>
        <v>19</v>
      </c>
      <c r="R24" s="65">
        <f>VLOOKUP($A24,'Return Data'!$B$7:$R$1700,16,0)</f>
        <v>10.422700000000001</v>
      </c>
      <c r="S24" s="67">
        <f t="shared" si="7"/>
        <v>22</v>
      </c>
    </row>
    <row r="25" spans="1:19" x14ac:dyDescent="0.3">
      <c r="A25" s="63" t="s">
        <v>1010</v>
      </c>
      <c r="B25" s="64">
        <f>VLOOKUP($A25,'Return Data'!$B$7:$R$1700,3,0)</f>
        <v>44071</v>
      </c>
      <c r="C25" s="65">
        <f>VLOOKUP($A25,'Return Data'!$B$7:$R$1700,4,0)</f>
        <v>73.606508163967106</v>
      </c>
      <c r="D25" s="65">
        <f>VLOOKUP($A25,'Return Data'!$B$7:$R$1700,10,0)</f>
        <v>22.8428</v>
      </c>
      <c r="E25" s="66">
        <f t="shared" si="0"/>
        <v>5</v>
      </c>
      <c r="F25" s="65">
        <f>VLOOKUP($A25,'Return Data'!$B$7:$R$1700,11,0)</f>
        <v>4.4066000000000001</v>
      </c>
      <c r="G25" s="66">
        <f t="shared" si="1"/>
        <v>6</v>
      </c>
      <c r="H25" s="65">
        <f>VLOOKUP($A25,'Return Data'!$B$7:$R$1700,12,0)</f>
        <v>-1.8424</v>
      </c>
      <c r="I25" s="66">
        <f t="shared" si="2"/>
        <v>12</v>
      </c>
      <c r="J25" s="65">
        <f>VLOOKUP($A25,'Return Data'!$B$7:$R$1700,13,0)</f>
        <v>9.7286000000000001</v>
      </c>
      <c r="K25" s="66">
        <f t="shared" si="3"/>
        <v>4</v>
      </c>
      <c r="L25" s="65">
        <f>VLOOKUP($A25,'Return Data'!$B$7:$R$1700,17,0)</f>
        <v>1.5584</v>
      </c>
      <c r="M25" s="66">
        <f t="shared" si="4"/>
        <v>8</v>
      </c>
      <c r="N25" s="65">
        <f>VLOOKUP($A25,'Return Data'!$B$7:$R$1700,14,0)</f>
        <v>6.2645</v>
      </c>
      <c r="O25" s="66">
        <f t="shared" si="5"/>
        <v>7</v>
      </c>
      <c r="P25" s="65">
        <f>VLOOKUP($A25,'Return Data'!$B$7:$R$1700,15,0)</f>
        <v>8.7843999999999998</v>
      </c>
      <c r="Q25" s="66">
        <f t="shared" si="6"/>
        <v>11</v>
      </c>
      <c r="R25" s="65">
        <f>VLOOKUP($A25,'Return Data'!$B$7:$R$1700,16,0)</f>
        <v>11.6431</v>
      </c>
      <c r="S25" s="67">
        <f t="shared" si="7"/>
        <v>12</v>
      </c>
    </row>
    <row r="26" spans="1:19" x14ac:dyDescent="0.3">
      <c r="A26" s="63" t="s">
        <v>1011</v>
      </c>
      <c r="B26" s="64">
        <f>VLOOKUP($A26,'Return Data'!$B$7:$R$1700,3,0)</f>
        <v>44071</v>
      </c>
      <c r="C26" s="65">
        <f>VLOOKUP($A26,'Return Data'!$B$7:$R$1700,4,0)</f>
        <v>29.327999999999999</v>
      </c>
      <c r="D26" s="65">
        <f>VLOOKUP($A26,'Return Data'!$B$7:$R$1700,10,0)</f>
        <v>20.009799999999998</v>
      </c>
      <c r="E26" s="66">
        <f t="shared" si="0"/>
        <v>19</v>
      </c>
      <c r="F26" s="65">
        <f>VLOOKUP($A26,'Return Data'!$B$7:$R$1700,11,0)</f>
        <v>1.2777000000000001</v>
      </c>
      <c r="G26" s="66">
        <f t="shared" si="1"/>
        <v>22</v>
      </c>
      <c r="H26" s="65">
        <f>VLOOKUP($A26,'Return Data'!$B$7:$R$1700,12,0)</f>
        <v>-3.6530999999999998</v>
      </c>
      <c r="I26" s="66">
        <f t="shared" si="2"/>
        <v>17</v>
      </c>
      <c r="J26" s="65">
        <f>VLOOKUP($A26,'Return Data'!$B$7:$R$1700,13,0)</f>
        <v>5.3220999999999998</v>
      </c>
      <c r="K26" s="66">
        <f t="shared" si="3"/>
        <v>22</v>
      </c>
      <c r="L26" s="65">
        <f>VLOOKUP($A26,'Return Data'!$B$7:$R$1700,17,0)</f>
        <v>0.94450000000000001</v>
      </c>
      <c r="M26" s="66">
        <f t="shared" si="4"/>
        <v>12</v>
      </c>
      <c r="N26" s="65">
        <f>VLOOKUP($A26,'Return Data'!$B$7:$R$1700,14,0)</f>
        <v>4.6466000000000003</v>
      </c>
      <c r="O26" s="66">
        <f t="shared" si="5"/>
        <v>16</v>
      </c>
      <c r="P26" s="65">
        <f>VLOOKUP($A26,'Return Data'!$B$7:$R$1700,15,0)</f>
        <v>6.9854000000000003</v>
      </c>
      <c r="Q26" s="66">
        <f t="shared" si="6"/>
        <v>22</v>
      </c>
      <c r="R26" s="65">
        <f>VLOOKUP($A26,'Return Data'!$B$7:$R$1700,16,0)</f>
        <v>11.2357</v>
      </c>
      <c r="S26" s="67">
        <f t="shared" si="7"/>
        <v>14</v>
      </c>
    </row>
    <row r="27" spans="1:19" x14ac:dyDescent="0.3">
      <c r="A27" s="63" t="s">
        <v>1014</v>
      </c>
      <c r="B27" s="64">
        <f>VLOOKUP($A27,'Return Data'!$B$7:$R$1700,3,0)</f>
        <v>44071</v>
      </c>
      <c r="C27" s="65">
        <f>VLOOKUP($A27,'Return Data'!$B$7:$R$1700,4,0)</f>
        <v>29.528300000000002</v>
      </c>
      <c r="D27" s="65">
        <f>VLOOKUP($A27,'Return Data'!$B$7:$R$1700,10,0)</f>
        <v>18.049499999999998</v>
      </c>
      <c r="E27" s="66">
        <f t="shared" si="0"/>
        <v>27</v>
      </c>
      <c r="F27" s="65">
        <f>VLOOKUP($A27,'Return Data'!$B$7:$R$1700,11,0)</f>
        <v>-3.0206</v>
      </c>
      <c r="G27" s="66">
        <f t="shared" si="1"/>
        <v>28</v>
      </c>
      <c r="H27" s="65">
        <f>VLOOKUP($A27,'Return Data'!$B$7:$R$1700,12,0)</f>
        <v>-3.9661</v>
      </c>
      <c r="I27" s="66">
        <f t="shared" si="2"/>
        <v>21</v>
      </c>
      <c r="J27" s="65">
        <f>VLOOKUP($A27,'Return Data'!$B$7:$R$1700,13,0)</f>
        <v>6.3723000000000001</v>
      </c>
      <c r="K27" s="66">
        <f t="shared" si="3"/>
        <v>17</v>
      </c>
      <c r="L27" s="65">
        <f>VLOOKUP($A27,'Return Data'!$B$7:$R$1700,17,0)</f>
        <v>1.8148</v>
      </c>
      <c r="M27" s="66">
        <f t="shared" si="4"/>
        <v>7</v>
      </c>
      <c r="N27" s="65">
        <f>VLOOKUP($A27,'Return Data'!$B$7:$R$1700,14,0)</f>
        <v>5.5514999999999999</v>
      </c>
      <c r="O27" s="66">
        <f t="shared" si="5"/>
        <v>10</v>
      </c>
      <c r="P27" s="65">
        <f>VLOOKUP($A27,'Return Data'!$B$7:$R$1700,15,0)</f>
        <v>7.2225999999999999</v>
      </c>
      <c r="Q27" s="66">
        <f t="shared" si="6"/>
        <v>20</v>
      </c>
      <c r="R27" s="65">
        <f>VLOOKUP($A27,'Return Data'!$B$7:$R$1700,16,0)</f>
        <v>10.8446</v>
      </c>
      <c r="S27" s="67">
        <f t="shared" si="7"/>
        <v>16</v>
      </c>
    </row>
    <row r="28" spans="1:19" x14ac:dyDescent="0.3">
      <c r="A28" s="63" t="s">
        <v>1015</v>
      </c>
      <c r="B28" s="64">
        <f>VLOOKUP($A28,'Return Data'!$B$7:$R$1700,3,0)</f>
        <v>44071</v>
      </c>
      <c r="C28" s="65">
        <f>VLOOKUP($A28,'Return Data'!$B$7:$R$1700,4,0)</f>
        <v>10.408899999999999</v>
      </c>
      <c r="D28" s="65">
        <f>VLOOKUP($A28,'Return Data'!$B$7:$R$1700,10,0)</f>
        <v>18.136600000000001</v>
      </c>
      <c r="E28" s="66">
        <f t="shared" si="0"/>
        <v>26</v>
      </c>
      <c r="F28" s="65">
        <f>VLOOKUP($A28,'Return Data'!$B$7:$R$1700,11,0)</f>
        <v>2.1993</v>
      </c>
      <c r="G28" s="66">
        <f t="shared" si="1"/>
        <v>17</v>
      </c>
      <c r="H28" s="65">
        <f>VLOOKUP($A28,'Return Data'!$B$7:$R$1700,12,0)</f>
        <v>-5.2453000000000003</v>
      </c>
      <c r="I28" s="66">
        <f t="shared" si="2"/>
        <v>23</v>
      </c>
      <c r="J28" s="65">
        <f>VLOOKUP($A28,'Return Data'!$B$7:$R$1700,13,0)</f>
        <v>5.8913000000000002</v>
      </c>
      <c r="K28" s="66">
        <f t="shared" si="3"/>
        <v>19</v>
      </c>
      <c r="L28" s="65"/>
      <c r="M28" s="66"/>
      <c r="N28" s="65"/>
      <c r="O28" s="66"/>
      <c r="P28" s="65"/>
      <c r="Q28" s="66"/>
      <c r="R28" s="65">
        <f>VLOOKUP($A28,'Return Data'!$B$7:$R$1700,16,0)</f>
        <v>2.7877000000000001</v>
      </c>
      <c r="S28" s="67">
        <f t="shared" si="7"/>
        <v>29</v>
      </c>
    </row>
    <row r="29" spans="1:19" x14ac:dyDescent="0.3">
      <c r="A29" s="63" t="s">
        <v>1017</v>
      </c>
      <c r="B29" s="64">
        <f>VLOOKUP($A29,'Return Data'!$B$7:$R$1700,3,0)</f>
        <v>44071</v>
      </c>
      <c r="C29" s="65">
        <f>VLOOKUP($A29,'Return Data'!$B$7:$R$1700,4,0)</f>
        <v>56.896000000000001</v>
      </c>
      <c r="D29" s="65">
        <f>VLOOKUP($A29,'Return Data'!$B$7:$R$1700,10,0)</f>
        <v>25.3188</v>
      </c>
      <c r="E29" s="66">
        <f t="shared" si="0"/>
        <v>2</v>
      </c>
      <c r="F29" s="65">
        <f>VLOOKUP($A29,'Return Data'!$B$7:$R$1700,11,0)</f>
        <v>5.2967000000000004</v>
      </c>
      <c r="G29" s="66">
        <f t="shared" si="1"/>
        <v>3</v>
      </c>
      <c r="H29" s="65">
        <f>VLOOKUP($A29,'Return Data'!$B$7:$R$1700,12,0)</f>
        <v>-1.593</v>
      </c>
      <c r="I29" s="66">
        <f t="shared" si="2"/>
        <v>10</v>
      </c>
      <c r="J29" s="65">
        <f>VLOOKUP($A29,'Return Data'!$B$7:$R$1700,13,0)</f>
        <v>9.1466999999999992</v>
      </c>
      <c r="K29" s="66">
        <f t="shared" si="3"/>
        <v>5</v>
      </c>
      <c r="L29" s="65">
        <f>VLOOKUP($A29,'Return Data'!$B$7:$R$1700,17,0)</f>
        <v>3.1072000000000002</v>
      </c>
      <c r="M29" s="66">
        <f t="shared" si="4"/>
        <v>5</v>
      </c>
      <c r="N29" s="65">
        <f>VLOOKUP($A29,'Return Data'!$B$7:$R$1700,14,0)</f>
        <v>7.1805000000000003</v>
      </c>
      <c r="O29" s="66">
        <f t="shared" si="5"/>
        <v>4</v>
      </c>
      <c r="P29" s="65">
        <f>VLOOKUP($A29,'Return Data'!$B$7:$R$1700,15,0)</f>
        <v>11.4831</v>
      </c>
      <c r="Q29" s="66">
        <f t="shared" si="6"/>
        <v>3</v>
      </c>
      <c r="R29" s="65">
        <f>VLOOKUP($A29,'Return Data'!$B$7:$R$1700,16,0)</f>
        <v>15.5427</v>
      </c>
      <c r="S29" s="67">
        <f t="shared" si="7"/>
        <v>1</v>
      </c>
    </row>
    <row r="30" spans="1:19" x14ac:dyDescent="0.3">
      <c r="A30" s="63" t="s">
        <v>1020</v>
      </c>
      <c r="B30" s="64">
        <f>VLOOKUP($A30,'Return Data'!$B$7:$R$1700,3,0)</f>
        <v>44071</v>
      </c>
      <c r="C30" s="65">
        <f>VLOOKUP($A30,'Return Data'!$B$7:$R$1700,4,0)</f>
        <v>34.688499999999998</v>
      </c>
      <c r="D30" s="65">
        <f>VLOOKUP($A30,'Return Data'!$B$7:$R$1700,10,0)</f>
        <v>26.696100000000001</v>
      </c>
      <c r="E30" s="66">
        <f t="shared" si="0"/>
        <v>1</v>
      </c>
      <c r="F30" s="65">
        <f>VLOOKUP($A30,'Return Data'!$B$7:$R$1700,11,0)</f>
        <v>-0.78649999999999998</v>
      </c>
      <c r="G30" s="66">
        <f t="shared" si="1"/>
        <v>26</v>
      </c>
      <c r="H30" s="65">
        <f>VLOOKUP($A30,'Return Data'!$B$7:$R$1700,12,0)</f>
        <v>-8.4332999999999991</v>
      </c>
      <c r="I30" s="66">
        <f t="shared" si="2"/>
        <v>27</v>
      </c>
      <c r="J30" s="65">
        <f>VLOOKUP($A30,'Return Data'!$B$7:$R$1700,13,0)</f>
        <v>2.9018000000000002</v>
      </c>
      <c r="K30" s="66">
        <f t="shared" si="3"/>
        <v>26</v>
      </c>
      <c r="L30" s="65">
        <f>VLOOKUP($A30,'Return Data'!$B$7:$R$1700,17,0)</f>
        <v>-2.5116999999999998</v>
      </c>
      <c r="M30" s="66">
        <f t="shared" si="4"/>
        <v>25</v>
      </c>
      <c r="N30" s="65">
        <f>VLOOKUP($A30,'Return Data'!$B$7:$R$1700,14,0)</f>
        <v>3.3045</v>
      </c>
      <c r="O30" s="66">
        <f t="shared" si="5"/>
        <v>22</v>
      </c>
      <c r="P30" s="65">
        <f>VLOOKUP($A30,'Return Data'!$B$7:$R$1700,15,0)</f>
        <v>7.5294999999999996</v>
      </c>
      <c r="Q30" s="66">
        <f t="shared" si="6"/>
        <v>17</v>
      </c>
      <c r="R30" s="65">
        <f>VLOOKUP($A30,'Return Data'!$B$7:$R$1700,16,0)</f>
        <v>11.978199999999999</v>
      </c>
      <c r="S30" s="67">
        <f t="shared" si="7"/>
        <v>11</v>
      </c>
    </row>
    <row r="31" spans="1:19" x14ac:dyDescent="0.3">
      <c r="A31" s="63" t="s">
        <v>1022</v>
      </c>
      <c r="B31" s="64">
        <f>VLOOKUP($A31,'Return Data'!$B$7:$R$1700,3,0)</f>
        <v>44071</v>
      </c>
      <c r="C31" s="65">
        <f>VLOOKUP($A31,'Return Data'!$B$7:$R$1700,4,0)</f>
        <v>187.17</v>
      </c>
      <c r="D31" s="65">
        <f>VLOOKUP($A31,'Return Data'!$B$7:$R$1700,10,0)</f>
        <v>21.012499999999999</v>
      </c>
      <c r="E31" s="66">
        <f t="shared" si="0"/>
        <v>13</v>
      </c>
      <c r="F31" s="65">
        <f>VLOOKUP($A31,'Return Data'!$B$7:$R$1700,11,0)</f>
        <v>1.9556</v>
      </c>
      <c r="G31" s="66">
        <f t="shared" si="1"/>
        <v>19</v>
      </c>
      <c r="H31" s="65">
        <f>VLOOKUP($A31,'Return Data'!$B$7:$R$1700,12,0)</f>
        <v>-3.9119000000000002</v>
      </c>
      <c r="I31" s="66">
        <f t="shared" si="2"/>
        <v>20</v>
      </c>
      <c r="J31" s="65">
        <f>VLOOKUP($A31,'Return Data'!$B$7:$R$1700,13,0)</f>
        <v>4.8159999999999998</v>
      </c>
      <c r="K31" s="66">
        <f t="shared" si="3"/>
        <v>23</v>
      </c>
      <c r="L31" s="65">
        <f>VLOOKUP($A31,'Return Data'!$B$7:$R$1700,17,0)</f>
        <v>0.56230000000000002</v>
      </c>
      <c r="M31" s="66">
        <f t="shared" si="4"/>
        <v>16</v>
      </c>
      <c r="N31" s="65">
        <f>VLOOKUP($A31,'Return Data'!$B$7:$R$1700,14,0)</f>
        <v>4.7209000000000003</v>
      </c>
      <c r="O31" s="66">
        <f t="shared" si="5"/>
        <v>14</v>
      </c>
      <c r="P31" s="65">
        <f>VLOOKUP($A31,'Return Data'!$B$7:$R$1700,15,0)</f>
        <v>8.0409000000000006</v>
      </c>
      <c r="Q31" s="66">
        <f t="shared" si="6"/>
        <v>15</v>
      </c>
      <c r="R31" s="65">
        <f>VLOOKUP($A31,'Return Data'!$B$7:$R$1700,16,0)</f>
        <v>12.127599999999999</v>
      </c>
      <c r="S31" s="67">
        <f t="shared" si="7"/>
        <v>9</v>
      </c>
    </row>
    <row r="32" spans="1:19" x14ac:dyDescent="0.3">
      <c r="A32" s="63" t="s">
        <v>1023</v>
      </c>
      <c r="B32" s="64">
        <f>VLOOKUP($A32,'Return Data'!$B$7:$R$1700,3,0)</f>
        <v>44071</v>
      </c>
      <c r="C32" s="65">
        <f>VLOOKUP($A32,'Return Data'!$B$7:$R$1700,4,0)</f>
        <v>43.002800000000001</v>
      </c>
      <c r="D32" s="65">
        <f>VLOOKUP($A32,'Return Data'!$B$7:$R$1700,10,0)</f>
        <v>22.8108</v>
      </c>
      <c r="E32" s="66">
        <f t="shared" si="0"/>
        <v>6</v>
      </c>
      <c r="F32" s="65">
        <f>VLOOKUP($A32,'Return Data'!$B$7:$R$1700,11,0)</f>
        <v>4.1277999999999997</v>
      </c>
      <c r="G32" s="66">
        <f t="shared" si="1"/>
        <v>9</v>
      </c>
      <c r="H32" s="65">
        <f>VLOOKUP($A32,'Return Data'!$B$7:$R$1700,12,0)</f>
        <v>-2.7589999999999999</v>
      </c>
      <c r="I32" s="66">
        <f t="shared" si="2"/>
        <v>14</v>
      </c>
      <c r="J32" s="65">
        <f>VLOOKUP($A32,'Return Data'!$B$7:$R$1700,13,0)</f>
        <v>6.7808999999999999</v>
      </c>
      <c r="K32" s="66">
        <f t="shared" si="3"/>
        <v>14</v>
      </c>
      <c r="L32" s="65">
        <f>VLOOKUP($A32,'Return Data'!$B$7:$R$1700,17,0)</f>
        <v>1.0448</v>
      </c>
      <c r="M32" s="66">
        <f t="shared" si="4"/>
        <v>10</v>
      </c>
      <c r="N32" s="65">
        <f>VLOOKUP($A32,'Return Data'!$B$7:$R$1700,14,0)</f>
        <v>4.2619999999999996</v>
      </c>
      <c r="O32" s="66">
        <f t="shared" si="5"/>
        <v>18</v>
      </c>
      <c r="P32" s="65">
        <f>VLOOKUP($A32,'Return Data'!$B$7:$R$1700,15,0)</f>
        <v>8.6620000000000008</v>
      </c>
      <c r="Q32" s="66">
        <f t="shared" si="6"/>
        <v>12</v>
      </c>
      <c r="R32" s="65">
        <f>VLOOKUP($A32,'Return Data'!$B$7:$R$1700,16,0)</f>
        <v>13.124599999999999</v>
      </c>
      <c r="S32" s="67">
        <f t="shared" si="7"/>
        <v>4</v>
      </c>
    </row>
    <row r="33" spans="1:19" x14ac:dyDescent="0.3">
      <c r="A33" s="63" t="s">
        <v>1026</v>
      </c>
      <c r="B33" s="64">
        <f>VLOOKUP($A33,'Return Data'!$B$7:$R$1700,3,0)</f>
        <v>44071</v>
      </c>
      <c r="C33" s="65">
        <f>VLOOKUP($A33,'Return Data'!$B$7:$R$1700,4,0)</f>
        <v>233.9957</v>
      </c>
      <c r="D33" s="65">
        <f>VLOOKUP($A33,'Return Data'!$B$7:$R$1700,10,0)</f>
        <v>21.400600000000001</v>
      </c>
      <c r="E33" s="66">
        <f t="shared" si="0"/>
        <v>12</v>
      </c>
      <c r="F33" s="65">
        <f>VLOOKUP($A33,'Return Data'!$B$7:$R$1700,11,0)</f>
        <v>-1.181</v>
      </c>
      <c r="G33" s="66">
        <f t="shared" si="1"/>
        <v>27</v>
      </c>
      <c r="H33" s="65">
        <f>VLOOKUP($A33,'Return Data'!$B$7:$R$1700,12,0)</f>
        <v>-7.7628000000000004</v>
      </c>
      <c r="I33" s="66">
        <f t="shared" si="2"/>
        <v>26</v>
      </c>
      <c r="J33" s="65">
        <f>VLOOKUP($A33,'Return Data'!$B$7:$R$1700,13,0)</f>
        <v>1.1515</v>
      </c>
      <c r="K33" s="66">
        <f t="shared" si="3"/>
        <v>28</v>
      </c>
      <c r="L33" s="65">
        <f>VLOOKUP($A33,'Return Data'!$B$7:$R$1700,17,0)</f>
        <v>-1.4164000000000001</v>
      </c>
      <c r="M33" s="66">
        <f t="shared" si="4"/>
        <v>23</v>
      </c>
      <c r="N33" s="65">
        <f>VLOOKUP($A33,'Return Data'!$B$7:$R$1700,14,0)</f>
        <v>3.5423</v>
      </c>
      <c r="O33" s="66">
        <f t="shared" si="5"/>
        <v>19</v>
      </c>
      <c r="P33" s="65">
        <f>VLOOKUP($A33,'Return Data'!$B$7:$R$1700,15,0)</f>
        <v>7.0477999999999996</v>
      </c>
      <c r="Q33" s="66">
        <f t="shared" si="6"/>
        <v>21</v>
      </c>
      <c r="R33" s="65">
        <f>VLOOKUP($A33,'Return Data'!$B$7:$R$1700,16,0)</f>
        <v>10.5413</v>
      </c>
      <c r="S33" s="67">
        <f t="shared" si="7"/>
        <v>18</v>
      </c>
    </row>
    <row r="34" spans="1:19" x14ac:dyDescent="0.3">
      <c r="A34" s="63" t="s">
        <v>1027</v>
      </c>
      <c r="B34" s="64">
        <f>VLOOKUP($A34,'Return Data'!$B$7:$R$1700,3,0)</f>
        <v>44071</v>
      </c>
      <c r="C34" s="65">
        <f>VLOOKUP($A34,'Return Data'!$B$7:$R$1700,4,0)</f>
        <v>76.260000000000005</v>
      </c>
      <c r="D34" s="65">
        <f>VLOOKUP($A34,'Return Data'!$B$7:$R$1700,10,0)</f>
        <v>18.342600000000001</v>
      </c>
      <c r="E34" s="66">
        <f t="shared" si="0"/>
        <v>24</v>
      </c>
      <c r="F34" s="65">
        <f>VLOOKUP($A34,'Return Data'!$B$7:$R$1700,11,0)</f>
        <v>0.17080000000000001</v>
      </c>
      <c r="G34" s="66">
        <f t="shared" si="1"/>
        <v>23</v>
      </c>
      <c r="H34" s="65">
        <f>VLOOKUP($A34,'Return Data'!$B$7:$R$1700,12,0)</f>
        <v>-6.1993</v>
      </c>
      <c r="I34" s="66">
        <f t="shared" si="2"/>
        <v>25</v>
      </c>
      <c r="J34" s="65">
        <f>VLOOKUP($A34,'Return Data'!$B$7:$R$1700,13,0)</f>
        <v>2.0064000000000002</v>
      </c>
      <c r="K34" s="66">
        <f t="shared" si="3"/>
        <v>27</v>
      </c>
      <c r="L34" s="65">
        <f>VLOOKUP($A34,'Return Data'!$B$7:$R$1700,17,0)</f>
        <v>-2.9958999999999998</v>
      </c>
      <c r="M34" s="66">
        <f t="shared" si="4"/>
        <v>28</v>
      </c>
      <c r="N34" s="65">
        <f>VLOOKUP($A34,'Return Data'!$B$7:$R$1700,14,0)</f>
        <v>0.61</v>
      </c>
      <c r="O34" s="66">
        <f t="shared" si="5"/>
        <v>28</v>
      </c>
      <c r="P34" s="65">
        <f>VLOOKUP($A34,'Return Data'!$B$7:$R$1700,15,0)</f>
        <v>4.1588000000000003</v>
      </c>
      <c r="Q34" s="66">
        <f t="shared" si="6"/>
        <v>27</v>
      </c>
      <c r="R34" s="65">
        <f>VLOOKUP($A34,'Return Data'!$B$7:$R$1700,16,0)</f>
        <v>7.3670999999999998</v>
      </c>
      <c r="S34" s="67">
        <f t="shared" si="7"/>
        <v>27</v>
      </c>
    </row>
    <row r="35" spans="1:19" x14ac:dyDescent="0.3">
      <c r="A35" s="63" t="s">
        <v>1029</v>
      </c>
      <c r="B35" s="64">
        <f>VLOOKUP($A35,'Return Data'!$B$7:$R$1700,3,0)</f>
        <v>44071</v>
      </c>
      <c r="C35" s="65">
        <f>VLOOKUP($A35,'Return Data'!$B$7:$R$1700,4,0)</f>
        <v>11.28</v>
      </c>
      <c r="D35" s="65">
        <f>VLOOKUP($A35,'Return Data'!$B$7:$R$1700,10,0)</f>
        <v>21.4209</v>
      </c>
      <c r="E35" s="66">
        <f t="shared" si="0"/>
        <v>11</v>
      </c>
      <c r="F35" s="65">
        <f>VLOOKUP($A35,'Return Data'!$B$7:$R$1700,11,0)</f>
        <v>4.1551</v>
      </c>
      <c r="G35" s="66">
        <f t="shared" si="1"/>
        <v>8</v>
      </c>
      <c r="H35" s="65">
        <f>VLOOKUP($A35,'Return Data'!$B$7:$R$1700,12,0)</f>
        <v>-2.5065</v>
      </c>
      <c r="I35" s="66">
        <f t="shared" si="2"/>
        <v>13</v>
      </c>
      <c r="J35" s="65">
        <f>VLOOKUP($A35,'Return Data'!$B$7:$R$1700,13,0)</f>
        <v>6.7171000000000003</v>
      </c>
      <c r="K35" s="66">
        <f t="shared" si="3"/>
        <v>15</v>
      </c>
      <c r="L35" s="65">
        <f>VLOOKUP($A35,'Return Data'!$B$7:$R$1700,17,0)</f>
        <v>0.35599999999999998</v>
      </c>
      <c r="M35" s="66">
        <f t="shared" si="4"/>
        <v>17</v>
      </c>
      <c r="N35" s="65">
        <f>VLOOKUP($A35,'Return Data'!$B$7:$R$1700,14,0)</f>
        <v>3.4085000000000001</v>
      </c>
      <c r="O35" s="66">
        <f t="shared" si="5"/>
        <v>21</v>
      </c>
      <c r="P35" s="65">
        <f>VLOOKUP($A35,'Return Data'!$B$7:$R$1700,15,0)</f>
        <v>0</v>
      </c>
      <c r="Q35" s="66">
        <f t="shared" si="6"/>
        <v>28</v>
      </c>
      <c r="R35" s="65">
        <f>VLOOKUP($A35,'Return Data'!$B$7:$R$1700,16,0)</f>
        <v>3.7157</v>
      </c>
      <c r="S35" s="67">
        <f t="shared" si="7"/>
        <v>28</v>
      </c>
    </row>
    <row r="36" spans="1:19" x14ac:dyDescent="0.3">
      <c r="A36" s="63" t="s">
        <v>1031</v>
      </c>
      <c r="B36" s="64">
        <f>VLOOKUP($A36,'Return Data'!$B$7:$R$1700,3,0)</f>
        <v>44071</v>
      </c>
      <c r="C36" s="65">
        <f>VLOOKUP($A36,'Return Data'!$B$7:$R$1700,4,0)</f>
        <v>60.072576911697404</v>
      </c>
      <c r="D36" s="65">
        <f>VLOOKUP($A36,'Return Data'!$B$7:$R$1700,10,0)</f>
        <v>21.466100000000001</v>
      </c>
      <c r="E36" s="66">
        <f t="shared" si="0"/>
        <v>10</v>
      </c>
      <c r="F36" s="65">
        <f>VLOOKUP($A36,'Return Data'!$B$7:$R$1700,11,0)</f>
        <v>4.2991999999999999</v>
      </c>
      <c r="G36" s="66">
        <f t="shared" si="1"/>
        <v>7</v>
      </c>
      <c r="H36" s="65">
        <f>VLOOKUP($A36,'Return Data'!$B$7:$R$1700,12,0)</f>
        <v>0.65129999999999999</v>
      </c>
      <c r="I36" s="66">
        <f t="shared" si="2"/>
        <v>4</v>
      </c>
      <c r="J36" s="65">
        <f>VLOOKUP($A36,'Return Data'!$B$7:$R$1700,13,0)</f>
        <v>9.1403999999999996</v>
      </c>
      <c r="K36" s="66">
        <f t="shared" si="3"/>
        <v>7</v>
      </c>
      <c r="L36" s="65">
        <f>VLOOKUP($A36,'Return Data'!$B$7:$R$1700,17,0)</f>
        <v>0.68120000000000003</v>
      </c>
      <c r="M36" s="66">
        <f t="shared" si="4"/>
        <v>14</v>
      </c>
      <c r="N36" s="65">
        <f>VLOOKUP($A36,'Return Data'!$B$7:$R$1700,14,0)</f>
        <v>6.2488000000000001</v>
      </c>
      <c r="O36" s="66">
        <f t="shared" si="5"/>
        <v>8</v>
      </c>
      <c r="P36" s="65">
        <f>VLOOKUP($A36,'Return Data'!$B$7:$R$1700,15,0)</f>
        <v>7.8643000000000001</v>
      </c>
      <c r="Q36" s="66">
        <f t="shared" si="6"/>
        <v>16</v>
      </c>
      <c r="R36" s="65">
        <f>VLOOKUP($A36,'Return Data'!$B$7:$R$1700,16,0)</f>
        <v>11.3414</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20.702131034482758</v>
      </c>
      <c r="E38" s="74"/>
      <c r="F38" s="75">
        <f>AVERAGE(F8:F36)</f>
        <v>2.3353586206896555</v>
      </c>
      <c r="G38" s="74"/>
      <c r="H38" s="75">
        <f>AVERAGE(H8:H36)</f>
        <v>-2.8707551724137925</v>
      </c>
      <c r="I38" s="74"/>
      <c r="J38" s="75">
        <f>AVERAGE(J8:J36)</f>
        <v>6.883682758620691</v>
      </c>
      <c r="K38" s="74"/>
      <c r="L38" s="75">
        <f>AVERAGE(L8:L36)</f>
        <v>0.79536071428571431</v>
      </c>
      <c r="M38" s="74"/>
      <c r="N38" s="75">
        <f>AVERAGE(N8:N36)</f>
        <v>4.9542857142857155</v>
      </c>
      <c r="O38" s="74"/>
      <c r="P38" s="75">
        <f>AVERAGE(P8:P36)</f>
        <v>7.9865214285714297</v>
      </c>
      <c r="Q38" s="74"/>
      <c r="R38" s="75">
        <f>AVERAGE(R8:R36)</f>
        <v>10.848931034482758</v>
      </c>
      <c r="S38" s="76"/>
    </row>
    <row r="39" spans="1:19" x14ac:dyDescent="0.3">
      <c r="A39" s="73" t="s">
        <v>28</v>
      </c>
      <c r="B39" s="74"/>
      <c r="C39" s="74"/>
      <c r="D39" s="75">
        <f>MIN(D8:D36)</f>
        <v>15.0632</v>
      </c>
      <c r="E39" s="74"/>
      <c r="F39" s="75">
        <f>MIN(F8:F36)</f>
        <v>-3.8913000000000002</v>
      </c>
      <c r="G39" s="74"/>
      <c r="H39" s="75">
        <f>MIN(H8:H36)</f>
        <v>-9.7013999999999996</v>
      </c>
      <c r="I39" s="74"/>
      <c r="J39" s="75">
        <f>MIN(J8:J36)</f>
        <v>-1.6628000000000001</v>
      </c>
      <c r="K39" s="74"/>
      <c r="L39" s="75">
        <f>MIN(L8:L36)</f>
        <v>-2.9958999999999998</v>
      </c>
      <c r="M39" s="74"/>
      <c r="N39" s="75">
        <f>MIN(N8:N36)</f>
        <v>0.61</v>
      </c>
      <c r="O39" s="74"/>
      <c r="P39" s="75">
        <f>MIN(P8:P36)</f>
        <v>0</v>
      </c>
      <c r="Q39" s="74"/>
      <c r="R39" s="75">
        <f>MIN(R8:R36)</f>
        <v>2.7877000000000001</v>
      </c>
      <c r="S39" s="76"/>
    </row>
    <row r="40" spans="1:19" ht="15" thickBot="1" x14ac:dyDescent="0.35">
      <c r="A40" s="77" t="s">
        <v>29</v>
      </c>
      <c r="B40" s="78"/>
      <c r="C40" s="78"/>
      <c r="D40" s="79">
        <f>MAX(D8:D36)</f>
        <v>26.696100000000001</v>
      </c>
      <c r="E40" s="78"/>
      <c r="F40" s="79">
        <f>MAX(F8:F36)</f>
        <v>8.0528999999999993</v>
      </c>
      <c r="G40" s="78"/>
      <c r="H40" s="79">
        <f>MAX(H8:H36)</f>
        <v>5.3921000000000001</v>
      </c>
      <c r="I40" s="78"/>
      <c r="J40" s="79">
        <f>MAX(J8:J36)</f>
        <v>17.4923</v>
      </c>
      <c r="K40" s="78"/>
      <c r="L40" s="79">
        <f>MAX(L8:L36)</f>
        <v>6.7043999999999997</v>
      </c>
      <c r="M40" s="78"/>
      <c r="N40" s="79">
        <f>MAX(N8:N36)</f>
        <v>11.2826</v>
      </c>
      <c r="O40" s="78"/>
      <c r="P40" s="79">
        <f>MAX(P8:P36)</f>
        <v>12.0875</v>
      </c>
      <c r="Q40" s="78"/>
      <c r="R40" s="79">
        <f>MAX(R8:R36)</f>
        <v>15.5427</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44071</v>
      </c>
      <c r="C8" s="65">
        <f>VLOOKUP($A8,'Return Data'!$B$7:$R$1700,4,0)</f>
        <v>15.176500000000001</v>
      </c>
      <c r="D8" s="65">
        <f>VLOOKUP($A8,'Return Data'!$B$7:$R$1700,9,0)</f>
        <v>6.0904999999999996</v>
      </c>
      <c r="E8" s="66">
        <f t="shared" ref="E8:E31" si="0">RANK(D8,D$8:D$31,0)</f>
        <v>8</v>
      </c>
      <c r="F8" s="65">
        <f>VLOOKUP($A8,'Return Data'!$B$7:$R$1700,10,0)</f>
        <v>15.284800000000001</v>
      </c>
      <c r="G8" s="66">
        <f t="shared" ref="G8:G31" si="1">RANK(F8,F$8:F$31,0)</f>
        <v>5</v>
      </c>
      <c r="H8" s="65">
        <f>VLOOKUP($A8,'Return Data'!$B$7:$R$1700,11,0)</f>
        <v>7.0812999999999997</v>
      </c>
      <c r="I8" s="66">
        <f t="shared" ref="I8:I23" si="2">RANK(H8,H$8:H$31,0)</f>
        <v>5</v>
      </c>
      <c r="J8" s="65">
        <f>VLOOKUP($A8,'Return Data'!$B$7:$R$1700,12,0)</f>
        <v>7.6852</v>
      </c>
      <c r="K8" s="66">
        <f>RANK(J8,J$8:J$31,0)</f>
        <v>6</v>
      </c>
      <c r="L8" s="65">
        <f>VLOOKUP($A8,'Return Data'!$B$7:$R$1700,13,0)</f>
        <v>3.6758000000000002</v>
      </c>
      <c r="M8" s="66">
        <f>RANK(L8,L$8:L$31,0)</f>
        <v>12</v>
      </c>
      <c r="N8" s="65">
        <f>VLOOKUP($A8,'Return Data'!$B$7:$R$1700,17,0)</f>
        <v>5.3594999999999997</v>
      </c>
      <c r="O8" s="66">
        <f>RANK(N8,N$8:N$31,0)</f>
        <v>8</v>
      </c>
      <c r="P8" s="65">
        <f>VLOOKUP($A8,'Return Data'!$B$7:$R$1700,14,0)</f>
        <v>5.8994999999999997</v>
      </c>
      <c r="Q8" s="66">
        <f>RANK(P8,P$8:P$31,0)</f>
        <v>8</v>
      </c>
      <c r="R8" s="65">
        <f>VLOOKUP($A8,'Return Data'!$B$7:$R$1700,16,0)</f>
        <v>8.0631000000000004</v>
      </c>
      <c r="S8" s="67">
        <f t="shared" ref="S8:S31" si="3">RANK(R8,R$8:R$31,0)</f>
        <v>7</v>
      </c>
    </row>
    <row r="9" spans="1:19" x14ac:dyDescent="0.3">
      <c r="A9" s="82" t="s">
        <v>669</v>
      </c>
      <c r="B9" s="64">
        <f>VLOOKUP($A9,'Return Data'!$B$7:$R$1700,3,0)</f>
        <v>44071</v>
      </c>
      <c r="C9" s="65">
        <f>VLOOKUP($A9,'Return Data'!$B$7:$R$1700,4,0)</f>
        <v>0.41570000000000001</v>
      </c>
      <c r="D9" s="65">
        <f>VLOOKUP($A9,'Return Data'!$B$7:$R$1700,9,0)</f>
        <v>0</v>
      </c>
      <c r="E9" s="66">
        <f t="shared" si="0"/>
        <v>20</v>
      </c>
      <c r="F9" s="65">
        <f>VLOOKUP($A9,'Return Data'!$B$7:$R$1700,10,0)</f>
        <v>0</v>
      </c>
      <c r="G9" s="66">
        <f t="shared" si="1"/>
        <v>21</v>
      </c>
      <c r="H9" s="65">
        <f>VLOOKUP($A9,'Return Data'!$B$7:$R$1700,11,0)</f>
        <v>-51.624099999999999</v>
      </c>
      <c r="I9" s="66">
        <f t="shared" si="2"/>
        <v>21</v>
      </c>
      <c r="J9" s="65"/>
      <c r="K9" s="66"/>
      <c r="L9" s="65"/>
      <c r="M9" s="66"/>
      <c r="N9" s="65"/>
      <c r="O9" s="66"/>
      <c r="P9" s="65"/>
      <c r="Q9" s="66"/>
      <c r="R9" s="65">
        <f>VLOOKUP($A9,'Return Data'!$B$7:$R$1700,16,0)</f>
        <v>-31.537700000000001</v>
      </c>
      <c r="S9" s="67">
        <f t="shared" si="3"/>
        <v>23</v>
      </c>
    </row>
    <row r="10" spans="1:19" x14ac:dyDescent="0.3">
      <c r="A10" s="82" t="s">
        <v>671</v>
      </c>
      <c r="B10" s="64">
        <f>VLOOKUP($A10,'Return Data'!$B$7:$R$1700,3,0)</f>
        <v>44071</v>
      </c>
      <c r="C10" s="65">
        <f>VLOOKUP($A10,'Return Data'!$B$7:$R$1700,4,0)</f>
        <v>16.6722</v>
      </c>
      <c r="D10" s="65">
        <f>VLOOKUP($A10,'Return Data'!$B$7:$R$1700,9,0)</f>
        <v>5.8981000000000003</v>
      </c>
      <c r="E10" s="66">
        <f t="shared" si="0"/>
        <v>9</v>
      </c>
      <c r="F10" s="65">
        <f>VLOOKUP($A10,'Return Data'!$B$7:$R$1700,10,0)</f>
        <v>10.2453</v>
      </c>
      <c r="G10" s="66">
        <f t="shared" si="1"/>
        <v>11</v>
      </c>
      <c r="H10" s="65">
        <f>VLOOKUP($A10,'Return Data'!$B$7:$R$1700,11,0)</f>
        <v>6.4846000000000004</v>
      </c>
      <c r="I10" s="66">
        <f t="shared" si="2"/>
        <v>7</v>
      </c>
      <c r="J10" s="65">
        <f>VLOOKUP($A10,'Return Data'!$B$7:$R$1700,12,0)</f>
        <v>8.0187000000000008</v>
      </c>
      <c r="K10" s="66">
        <f t="shared" ref="K10:K23" si="4">RANK(J10,J$8:J$31,0)</f>
        <v>5</v>
      </c>
      <c r="L10" s="65">
        <f>VLOOKUP($A10,'Return Data'!$B$7:$R$1700,13,0)</f>
        <v>8.6148000000000007</v>
      </c>
      <c r="M10" s="66">
        <f t="shared" ref="M10:M23" si="5">RANK(L10,L$8:L$31,0)</f>
        <v>5</v>
      </c>
      <c r="N10" s="65">
        <f>VLOOKUP($A10,'Return Data'!$B$7:$R$1700,17,0)</f>
        <v>6.9542999999999999</v>
      </c>
      <c r="O10" s="66">
        <f t="shared" ref="O10:O21" si="6">RANK(N10,N$8:N$31,0)</f>
        <v>6</v>
      </c>
      <c r="P10" s="65">
        <f>VLOOKUP($A10,'Return Data'!$B$7:$R$1700,14,0)</f>
        <v>6.6725000000000003</v>
      </c>
      <c r="Q10" s="66">
        <f t="shared" ref="Q10:Q21" si="7">RANK(P10,P$8:P$31,0)</f>
        <v>6</v>
      </c>
      <c r="R10" s="65">
        <f>VLOOKUP($A10,'Return Data'!$B$7:$R$1700,16,0)</f>
        <v>8.702</v>
      </c>
      <c r="S10" s="67">
        <f t="shared" si="3"/>
        <v>6</v>
      </c>
    </row>
    <row r="11" spans="1:19" x14ac:dyDescent="0.3">
      <c r="A11" s="82" t="s">
        <v>675</v>
      </c>
      <c r="B11" s="64">
        <f>VLOOKUP($A11,'Return Data'!$B$7:$R$1700,3,0)</f>
        <v>44071</v>
      </c>
      <c r="C11" s="65">
        <f>VLOOKUP($A11,'Return Data'!$B$7:$R$1700,4,0)</f>
        <v>14.8489</v>
      </c>
      <c r="D11" s="65">
        <f>VLOOKUP($A11,'Return Data'!$B$7:$R$1700,9,0)</f>
        <v>10.3185</v>
      </c>
      <c r="E11" s="66">
        <f t="shared" si="0"/>
        <v>2</v>
      </c>
      <c r="F11" s="65">
        <f>VLOOKUP($A11,'Return Data'!$B$7:$R$1700,10,0)</f>
        <v>17.563800000000001</v>
      </c>
      <c r="G11" s="66">
        <f t="shared" si="1"/>
        <v>3</v>
      </c>
      <c r="H11" s="65">
        <f>VLOOKUP($A11,'Return Data'!$B$7:$R$1700,11,0)</f>
        <v>-7.5952999999999999</v>
      </c>
      <c r="I11" s="66">
        <f t="shared" si="2"/>
        <v>15</v>
      </c>
      <c r="J11" s="65">
        <f>VLOOKUP($A11,'Return Data'!$B$7:$R$1700,12,0)</f>
        <v>-1.8184</v>
      </c>
      <c r="K11" s="66">
        <f t="shared" si="4"/>
        <v>14</v>
      </c>
      <c r="L11" s="65">
        <f>VLOOKUP($A11,'Return Data'!$B$7:$R$1700,13,0)</f>
        <v>-0.52439999999999998</v>
      </c>
      <c r="M11" s="66">
        <f t="shared" si="5"/>
        <v>14</v>
      </c>
      <c r="N11" s="65">
        <f>VLOOKUP($A11,'Return Data'!$B$7:$R$1700,17,0)</f>
        <v>1.8593999999999999</v>
      </c>
      <c r="O11" s="66">
        <f t="shared" si="6"/>
        <v>10</v>
      </c>
      <c r="P11" s="65">
        <f>VLOOKUP($A11,'Return Data'!$B$7:$R$1700,14,0)</f>
        <v>3.3828999999999998</v>
      </c>
      <c r="Q11" s="66">
        <f t="shared" si="7"/>
        <v>10</v>
      </c>
      <c r="R11" s="65">
        <f>VLOOKUP($A11,'Return Data'!$B$7:$R$1700,16,0)</f>
        <v>7.3148</v>
      </c>
      <c r="S11" s="67">
        <f t="shared" si="3"/>
        <v>13</v>
      </c>
    </row>
    <row r="12" spans="1:19" x14ac:dyDescent="0.3">
      <c r="A12" s="82" t="s">
        <v>677</v>
      </c>
      <c r="B12" s="64">
        <f>VLOOKUP($A12,'Return Data'!$B$7:$R$1700,3,0)</f>
        <v>44071</v>
      </c>
      <c r="C12" s="65">
        <f>VLOOKUP($A12,'Return Data'!$B$7:$R$1700,4,0)</f>
        <v>3.9205000000000001</v>
      </c>
      <c r="D12" s="65">
        <f>VLOOKUP($A12,'Return Data'!$B$7:$R$1700,9,0)</f>
        <v>41.6676</v>
      </c>
      <c r="E12" s="66">
        <f t="shared" si="0"/>
        <v>1</v>
      </c>
      <c r="F12" s="65">
        <f>VLOOKUP($A12,'Return Data'!$B$7:$R$1700,10,0)</f>
        <v>21.012799999999999</v>
      </c>
      <c r="G12" s="66">
        <f t="shared" si="1"/>
        <v>2</v>
      </c>
      <c r="H12" s="65">
        <f>VLOOKUP($A12,'Return Data'!$B$7:$R$1700,11,0)</f>
        <v>-97.034999999999997</v>
      </c>
      <c r="I12" s="66">
        <f t="shared" si="2"/>
        <v>22</v>
      </c>
      <c r="J12" s="65">
        <f>VLOOKUP($A12,'Return Data'!$B$7:$R$1700,12,0)</f>
        <v>-60.501399999999997</v>
      </c>
      <c r="K12" s="66">
        <f t="shared" si="4"/>
        <v>21</v>
      </c>
      <c r="L12" s="65">
        <f>VLOOKUP($A12,'Return Data'!$B$7:$R$1700,13,0)</f>
        <v>-45.267600000000002</v>
      </c>
      <c r="M12" s="66">
        <f t="shared" si="5"/>
        <v>20</v>
      </c>
      <c r="N12" s="65">
        <f>VLOOKUP($A12,'Return Data'!$B$7:$R$1700,17,0)</f>
        <v>-46.649799999999999</v>
      </c>
      <c r="O12" s="66">
        <f t="shared" si="6"/>
        <v>19</v>
      </c>
      <c r="P12" s="65">
        <f>VLOOKUP($A12,'Return Data'!$B$7:$R$1700,14,0)</f>
        <v>-32.613100000000003</v>
      </c>
      <c r="Q12" s="66">
        <f t="shared" si="7"/>
        <v>19</v>
      </c>
      <c r="R12" s="65">
        <f>VLOOKUP($A12,'Return Data'!$B$7:$R$1700,16,0)</f>
        <v>-15.643700000000001</v>
      </c>
      <c r="S12" s="67">
        <f t="shared" si="3"/>
        <v>21</v>
      </c>
    </row>
    <row r="13" spans="1:19" x14ac:dyDescent="0.3">
      <c r="A13" s="82" t="s">
        <v>679</v>
      </c>
      <c r="B13" s="64">
        <f>VLOOKUP($A13,'Return Data'!$B$7:$R$1700,3,0)</f>
        <v>44071</v>
      </c>
      <c r="C13" s="65">
        <f>VLOOKUP($A13,'Return Data'!$B$7:$R$1700,4,0)</f>
        <v>30.572600000000001</v>
      </c>
      <c r="D13" s="65">
        <f>VLOOKUP($A13,'Return Data'!$B$7:$R$1700,9,0)</f>
        <v>5.6186999999999996</v>
      </c>
      <c r="E13" s="66">
        <f t="shared" si="0"/>
        <v>10</v>
      </c>
      <c r="F13" s="65">
        <f>VLOOKUP($A13,'Return Data'!$B$7:$R$1700,10,0)</f>
        <v>8.2554999999999996</v>
      </c>
      <c r="G13" s="66">
        <f t="shared" si="1"/>
        <v>15</v>
      </c>
      <c r="H13" s="65">
        <f>VLOOKUP($A13,'Return Data'!$B$7:$R$1700,11,0)</f>
        <v>1.1632</v>
      </c>
      <c r="I13" s="66">
        <f t="shared" si="2"/>
        <v>12</v>
      </c>
      <c r="J13" s="65">
        <f>VLOOKUP($A13,'Return Data'!$B$7:$R$1700,12,0)</f>
        <v>3.5348999999999999</v>
      </c>
      <c r="K13" s="66">
        <f t="shared" si="4"/>
        <v>12</v>
      </c>
      <c r="L13" s="65">
        <f>VLOOKUP($A13,'Return Data'!$B$7:$R$1700,13,0)</f>
        <v>5.7564000000000002</v>
      </c>
      <c r="M13" s="66">
        <f t="shared" si="5"/>
        <v>11</v>
      </c>
      <c r="N13" s="65">
        <f>VLOOKUP($A13,'Return Data'!$B$7:$R$1700,17,0)</f>
        <v>0.8619</v>
      </c>
      <c r="O13" s="66">
        <f t="shared" si="6"/>
        <v>12</v>
      </c>
      <c r="P13" s="65">
        <f>VLOOKUP($A13,'Return Data'!$B$7:$R$1700,14,0)</f>
        <v>2.2763</v>
      </c>
      <c r="Q13" s="66">
        <f t="shared" si="7"/>
        <v>14</v>
      </c>
      <c r="R13" s="65">
        <f>VLOOKUP($A13,'Return Data'!$B$7:$R$1700,16,0)</f>
        <v>7.0049000000000001</v>
      </c>
      <c r="S13" s="67">
        <f t="shared" si="3"/>
        <v>14</v>
      </c>
    </row>
    <row r="14" spans="1:19" x14ac:dyDescent="0.3">
      <c r="A14" s="82" t="s">
        <v>682</v>
      </c>
      <c r="B14" s="64">
        <f>VLOOKUP($A14,'Return Data'!$B$7:$R$1700,3,0)</f>
        <v>44071</v>
      </c>
      <c r="C14" s="65">
        <f>VLOOKUP($A14,'Return Data'!$B$7:$R$1700,4,0)</f>
        <v>19.622499999999999</v>
      </c>
      <c r="D14" s="65">
        <f>VLOOKUP($A14,'Return Data'!$B$7:$R$1700,9,0)</f>
        <v>-12.355700000000001</v>
      </c>
      <c r="E14" s="66">
        <f t="shared" si="0"/>
        <v>24</v>
      </c>
      <c r="F14" s="65">
        <f>VLOOKUP($A14,'Return Data'!$B$7:$R$1700,10,0)</f>
        <v>2.7791999999999999</v>
      </c>
      <c r="G14" s="66">
        <f t="shared" si="1"/>
        <v>19</v>
      </c>
      <c r="H14" s="65">
        <f>VLOOKUP($A14,'Return Data'!$B$7:$R$1700,11,0)</f>
        <v>-8.6275999999999993</v>
      </c>
      <c r="I14" s="66">
        <f t="shared" si="2"/>
        <v>16</v>
      </c>
      <c r="J14" s="65">
        <f>VLOOKUP($A14,'Return Data'!$B$7:$R$1700,12,0)</f>
        <v>-9.1080000000000005</v>
      </c>
      <c r="K14" s="66">
        <f t="shared" si="4"/>
        <v>17</v>
      </c>
      <c r="L14" s="65">
        <f>VLOOKUP($A14,'Return Data'!$B$7:$R$1700,13,0)</f>
        <v>-5.8604000000000003</v>
      </c>
      <c r="M14" s="66">
        <f t="shared" si="5"/>
        <v>16</v>
      </c>
      <c r="N14" s="65">
        <f>VLOOKUP($A14,'Return Data'!$B$7:$R$1700,17,0)</f>
        <v>0.59250000000000003</v>
      </c>
      <c r="O14" s="66">
        <f t="shared" si="6"/>
        <v>14</v>
      </c>
      <c r="P14" s="65">
        <f>VLOOKUP($A14,'Return Data'!$B$7:$R$1700,14,0)</f>
        <v>2.8149999999999999</v>
      </c>
      <c r="Q14" s="66">
        <f t="shared" si="7"/>
        <v>13</v>
      </c>
      <c r="R14" s="65">
        <f>VLOOKUP($A14,'Return Data'!$B$7:$R$1700,16,0)</f>
        <v>7.4432999999999998</v>
      </c>
      <c r="S14" s="67">
        <f t="shared" si="3"/>
        <v>11</v>
      </c>
    </row>
    <row r="15" spans="1:19" x14ac:dyDescent="0.3">
      <c r="A15" s="82" t="s">
        <v>690</v>
      </c>
      <c r="B15" s="64">
        <f>VLOOKUP($A15,'Return Data'!$B$7:$R$1700,3,0)</f>
        <v>44071</v>
      </c>
      <c r="C15" s="65">
        <f>VLOOKUP($A15,'Return Data'!$B$7:$R$1700,4,0)</f>
        <v>17.9907</v>
      </c>
      <c r="D15" s="65">
        <f>VLOOKUP($A15,'Return Data'!$B$7:$R$1700,9,0)</f>
        <v>8.5099999999999995E-2</v>
      </c>
      <c r="E15" s="66">
        <f t="shared" si="0"/>
        <v>19</v>
      </c>
      <c r="F15" s="65">
        <f>VLOOKUP($A15,'Return Data'!$B$7:$R$1700,10,0)</f>
        <v>14.8049</v>
      </c>
      <c r="G15" s="66">
        <f t="shared" si="1"/>
        <v>7</v>
      </c>
      <c r="H15" s="65">
        <f>VLOOKUP($A15,'Return Data'!$B$7:$R$1700,11,0)</f>
        <v>6.8357000000000001</v>
      </c>
      <c r="I15" s="66">
        <f t="shared" si="2"/>
        <v>6</v>
      </c>
      <c r="J15" s="65">
        <f>VLOOKUP($A15,'Return Data'!$B$7:$R$1700,12,0)</f>
        <v>8.0889000000000006</v>
      </c>
      <c r="K15" s="66">
        <f t="shared" si="4"/>
        <v>4</v>
      </c>
      <c r="L15" s="65">
        <f>VLOOKUP($A15,'Return Data'!$B$7:$R$1700,13,0)</f>
        <v>9.0526999999999997</v>
      </c>
      <c r="M15" s="66">
        <f t="shared" si="5"/>
        <v>4</v>
      </c>
      <c r="N15" s="65">
        <f>VLOOKUP($A15,'Return Data'!$B$7:$R$1700,17,0)</f>
        <v>8.8544999999999998</v>
      </c>
      <c r="O15" s="66">
        <f t="shared" si="6"/>
        <v>2</v>
      </c>
      <c r="P15" s="65">
        <f>VLOOKUP($A15,'Return Data'!$B$7:$R$1700,14,0)</f>
        <v>7.5122</v>
      </c>
      <c r="Q15" s="66">
        <f t="shared" si="7"/>
        <v>3</v>
      </c>
      <c r="R15" s="65">
        <f>VLOOKUP($A15,'Return Data'!$B$7:$R$1700,16,0)</f>
        <v>9.5588999999999995</v>
      </c>
      <c r="S15" s="67">
        <f t="shared" si="3"/>
        <v>1</v>
      </c>
    </row>
    <row r="16" spans="1:19" x14ac:dyDescent="0.3">
      <c r="A16" s="82" t="s">
        <v>692</v>
      </c>
      <c r="B16" s="64">
        <f>VLOOKUP($A16,'Return Data'!$B$7:$R$1700,3,0)</f>
        <v>44071</v>
      </c>
      <c r="C16" s="65">
        <f>VLOOKUP($A16,'Return Data'!$B$7:$R$1700,4,0)</f>
        <v>23.987300000000001</v>
      </c>
      <c r="D16" s="65">
        <f>VLOOKUP($A16,'Return Data'!$B$7:$R$1700,9,0)</f>
        <v>0.3977</v>
      </c>
      <c r="E16" s="66">
        <f t="shared" si="0"/>
        <v>18</v>
      </c>
      <c r="F16" s="65">
        <f>VLOOKUP($A16,'Return Data'!$B$7:$R$1700,10,0)</f>
        <v>11.2967</v>
      </c>
      <c r="G16" s="66">
        <f t="shared" si="1"/>
        <v>10</v>
      </c>
      <c r="H16" s="65">
        <f>VLOOKUP($A16,'Return Data'!$B$7:$R$1700,11,0)</f>
        <v>7.5754000000000001</v>
      </c>
      <c r="I16" s="66">
        <f t="shared" si="2"/>
        <v>3</v>
      </c>
      <c r="J16" s="65">
        <f>VLOOKUP($A16,'Return Data'!$B$7:$R$1700,12,0)</f>
        <v>8.8277000000000001</v>
      </c>
      <c r="K16" s="66">
        <f t="shared" si="4"/>
        <v>3</v>
      </c>
      <c r="L16" s="65">
        <f>VLOOKUP($A16,'Return Data'!$B$7:$R$1700,13,0)</f>
        <v>10.0015</v>
      </c>
      <c r="M16" s="66">
        <f t="shared" si="5"/>
        <v>2</v>
      </c>
      <c r="N16" s="65">
        <f>VLOOKUP($A16,'Return Data'!$B$7:$R$1700,17,0)</f>
        <v>9.4810999999999996</v>
      </c>
      <c r="O16" s="66">
        <f t="shared" si="6"/>
        <v>1</v>
      </c>
      <c r="P16" s="65">
        <f>VLOOKUP($A16,'Return Data'!$B$7:$R$1700,14,0)</f>
        <v>8.5152999999999999</v>
      </c>
      <c r="Q16" s="66">
        <f t="shared" si="7"/>
        <v>1</v>
      </c>
      <c r="R16" s="65">
        <f>VLOOKUP($A16,'Return Data'!$B$7:$R$1700,16,0)</f>
        <v>9.4736999999999991</v>
      </c>
      <c r="S16" s="67">
        <f t="shared" si="3"/>
        <v>2</v>
      </c>
    </row>
    <row r="17" spans="1:19" x14ac:dyDescent="0.3">
      <c r="A17" s="82" t="s">
        <v>694</v>
      </c>
      <c r="B17" s="64">
        <f>VLOOKUP($A17,'Return Data'!$B$7:$R$1700,3,0)</f>
        <v>44071</v>
      </c>
      <c r="C17" s="65">
        <f>VLOOKUP($A17,'Return Data'!$B$7:$R$1700,4,0)</f>
        <v>13.2403</v>
      </c>
      <c r="D17" s="65">
        <f>VLOOKUP($A17,'Return Data'!$B$7:$R$1700,9,0)</f>
        <v>7.2473999999999998</v>
      </c>
      <c r="E17" s="66">
        <f t="shared" si="0"/>
        <v>5</v>
      </c>
      <c r="F17" s="65">
        <f>VLOOKUP($A17,'Return Data'!$B$7:$R$1700,10,0)</f>
        <v>15.0886</v>
      </c>
      <c r="G17" s="66">
        <f t="shared" si="1"/>
        <v>6</v>
      </c>
      <c r="H17" s="65">
        <f>VLOOKUP($A17,'Return Data'!$B$7:$R$1700,11,0)</f>
        <v>-17.589500000000001</v>
      </c>
      <c r="I17" s="66">
        <f t="shared" si="2"/>
        <v>18</v>
      </c>
      <c r="J17" s="65">
        <f>VLOOKUP($A17,'Return Data'!$B$7:$R$1700,12,0)</f>
        <v>-8.7830999999999992</v>
      </c>
      <c r="K17" s="66">
        <f t="shared" si="4"/>
        <v>16</v>
      </c>
      <c r="L17" s="65">
        <f>VLOOKUP($A17,'Return Data'!$B$7:$R$1700,13,0)</f>
        <v>-9.1554000000000002</v>
      </c>
      <c r="M17" s="66">
        <f t="shared" si="5"/>
        <v>18</v>
      </c>
      <c r="N17" s="65">
        <f>VLOOKUP($A17,'Return Data'!$B$7:$R$1700,17,0)</f>
        <v>-4.9474</v>
      </c>
      <c r="O17" s="66">
        <f t="shared" si="6"/>
        <v>17</v>
      </c>
      <c r="P17" s="65">
        <f>VLOOKUP($A17,'Return Data'!$B$7:$R$1700,14,0)</f>
        <v>-1.3193999999999999</v>
      </c>
      <c r="Q17" s="66">
        <f t="shared" si="7"/>
        <v>17</v>
      </c>
      <c r="R17" s="65">
        <f>VLOOKUP($A17,'Return Data'!$B$7:$R$1700,16,0)</f>
        <v>4.4175000000000004</v>
      </c>
      <c r="S17" s="67">
        <f t="shared" si="3"/>
        <v>19</v>
      </c>
    </row>
    <row r="18" spans="1:19" x14ac:dyDescent="0.3">
      <c r="A18" s="82" t="s">
        <v>695</v>
      </c>
      <c r="B18" s="64">
        <f>VLOOKUP($A18,'Return Data'!$B$7:$R$1700,3,0)</f>
        <v>44071</v>
      </c>
      <c r="C18" s="65">
        <f>VLOOKUP($A18,'Return Data'!$B$7:$R$1700,4,0)</f>
        <v>12.972099999999999</v>
      </c>
      <c r="D18" s="65">
        <f>VLOOKUP($A18,'Return Data'!$B$7:$R$1700,9,0)</f>
        <v>-1.5138</v>
      </c>
      <c r="E18" s="66">
        <f t="shared" si="0"/>
        <v>23</v>
      </c>
      <c r="F18" s="65">
        <f>VLOOKUP($A18,'Return Data'!$B$7:$R$1700,10,0)</f>
        <v>7.9999000000000002</v>
      </c>
      <c r="G18" s="66">
        <f t="shared" si="1"/>
        <v>16</v>
      </c>
      <c r="H18" s="65">
        <f>VLOOKUP($A18,'Return Data'!$B$7:$R$1700,11,0)</f>
        <v>4.1806999999999999</v>
      </c>
      <c r="I18" s="66">
        <f t="shared" si="2"/>
        <v>10</v>
      </c>
      <c r="J18" s="65">
        <f>VLOOKUP($A18,'Return Data'!$B$7:$R$1700,12,0)</f>
        <v>6.4635999999999996</v>
      </c>
      <c r="K18" s="66">
        <f t="shared" si="4"/>
        <v>8</v>
      </c>
      <c r="L18" s="65">
        <f>VLOOKUP($A18,'Return Data'!$B$7:$R$1700,13,0)</f>
        <v>7.2602000000000002</v>
      </c>
      <c r="M18" s="66">
        <f t="shared" si="5"/>
        <v>8</v>
      </c>
      <c r="N18" s="65">
        <f>VLOOKUP($A18,'Return Data'!$B$7:$R$1700,17,0)</f>
        <v>8.4236000000000004</v>
      </c>
      <c r="O18" s="66">
        <f t="shared" si="6"/>
        <v>3</v>
      </c>
      <c r="P18" s="65">
        <f>VLOOKUP($A18,'Return Data'!$B$7:$R$1700,14,0)</f>
        <v>7.2367999999999997</v>
      </c>
      <c r="Q18" s="66">
        <f t="shared" si="7"/>
        <v>4</v>
      </c>
      <c r="R18" s="65">
        <f>VLOOKUP($A18,'Return Data'!$B$7:$R$1700,16,0)</f>
        <v>7.7401</v>
      </c>
      <c r="S18" s="67">
        <f t="shared" si="3"/>
        <v>9</v>
      </c>
    </row>
    <row r="19" spans="1:19" x14ac:dyDescent="0.3">
      <c r="A19" s="82" t="s">
        <v>698</v>
      </c>
      <c r="B19" s="64">
        <f>VLOOKUP($A19,'Return Data'!$B$7:$R$1700,3,0)</f>
        <v>44071</v>
      </c>
      <c r="C19" s="65">
        <f>VLOOKUP($A19,'Return Data'!$B$7:$R$1700,4,0)</f>
        <v>1487.6032</v>
      </c>
      <c r="D19" s="65">
        <f>VLOOKUP($A19,'Return Data'!$B$7:$R$1700,9,0)</f>
        <v>2.7410000000000001</v>
      </c>
      <c r="E19" s="66">
        <f t="shared" si="0"/>
        <v>13</v>
      </c>
      <c r="F19" s="65">
        <f>VLOOKUP($A19,'Return Data'!$B$7:$R$1700,10,0)</f>
        <v>10.1784</v>
      </c>
      <c r="G19" s="66">
        <f t="shared" si="1"/>
        <v>12</v>
      </c>
      <c r="H19" s="65">
        <f>VLOOKUP($A19,'Return Data'!$B$7:$R$1700,11,0)</f>
        <v>10.490399999999999</v>
      </c>
      <c r="I19" s="66">
        <f t="shared" si="2"/>
        <v>2</v>
      </c>
      <c r="J19" s="65">
        <f>VLOOKUP($A19,'Return Data'!$B$7:$R$1700,12,0)</f>
        <v>9.5027000000000008</v>
      </c>
      <c r="K19" s="66">
        <f t="shared" si="4"/>
        <v>2</v>
      </c>
      <c r="L19" s="65">
        <f>VLOOKUP($A19,'Return Data'!$B$7:$R$1700,13,0)</f>
        <v>9.2789000000000001</v>
      </c>
      <c r="M19" s="66">
        <f t="shared" si="5"/>
        <v>3</v>
      </c>
      <c r="N19" s="65">
        <f>VLOOKUP($A19,'Return Data'!$B$7:$R$1700,17,0)</f>
        <v>1.7071000000000001</v>
      </c>
      <c r="O19" s="66">
        <f t="shared" si="6"/>
        <v>11</v>
      </c>
      <c r="P19" s="65">
        <f>VLOOKUP($A19,'Return Data'!$B$7:$R$1700,14,0)</f>
        <v>3.1591</v>
      </c>
      <c r="Q19" s="66">
        <f t="shared" si="7"/>
        <v>11</v>
      </c>
      <c r="R19" s="65">
        <f>VLOOKUP($A19,'Return Data'!$B$7:$R$1700,16,0)</f>
        <v>6.8596000000000004</v>
      </c>
      <c r="S19" s="67">
        <f t="shared" si="3"/>
        <v>15</v>
      </c>
    </row>
    <row r="20" spans="1:19" x14ac:dyDescent="0.3">
      <c r="A20" s="82" t="s">
        <v>700</v>
      </c>
      <c r="B20" s="64">
        <f>VLOOKUP($A20,'Return Data'!$B$7:$R$1700,3,0)</f>
        <v>44071</v>
      </c>
      <c r="C20" s="65">
        <f>VLOOKUP($A20,'Return Data'!$B$7:$R$1700,4,0)</f>
        <v>24.126999999999999</v>
      </c>
      <c r="D20" s="65">
        <f>VLOOKUP($A20,'Return Data'!$B$7:$R$1700,9,0)</f>
        <v>6.1664000000000003</v>
      </c>
      <c r="E20" s="66">
        <f t="shared" si="0"/>
        <v>7</v>
      </c>
      <c r="F20" s="65">
        <f>VLOOKUP($A20,'Return Data'!$B$7:$R$1700,10,0)</f>
        <v>13.7258</v>
      </c>
      <c r="G20" s="66">
        <f t="shared" si="1"/>
        <v>8</v>
      </c>
      <c r="H20" s="65">
        <f>VLOOKUP($A20,'Return Data'!$B$7:$R$1700,11,0)</f>
        <v>3.9740000000000002</v>
      </c>
      <c r="I20" s="66">
        <f t="shared" si="2"/>
        <v>11</v>
      </c>
      <c r="J20" s="65">
        <f>VLOOKUP($A20,'Return Data'!$B$7:$R$1700,12,0)</f>
        <v>6.1547000000000001</v>
      </c>
      <c r="K20" s="66">
        <f t="shared" si="4"/>
        <v>10</v>
      </c>
      <c r="L20" s="65">
        <f>VLOOKUP($A20,'Return Data'!$B$7:$R$1700,13,0)</f>
        <v>7.7184999999999997</v>
      </c>
      <c r="M20" s="66">
        <f t="shared" si="5"/>
        <v>7</v>
      </c>
      <c r="N20" s="65">
        <f>VLOOKUP($A20,'Return Data'!$B$7:$R$1700,17,0)</f>
        <v>8.3518000000000008</v>
      </c>
      <c r="O20" s="66">
        <f t="shared" si="6"/>
        <v>4</v>
      </c>
      <c r="P20" s="65">
        <f>VLOOKUP($A20,'Return Data'!$B$7:$R$1700,14,0)</f>
        <v>7.6486999999999998</v>
      </c>
      <c r="Q20" s="66">
        <f t="shared" si="7"/>
        <v>2</v>
      </c>
      <c r="R20" s="65">
        <f>VLOOKUP($A20,'Return Data'!$B$7:$R$1700,16,0)</f>
        <v>9.2301000000000002</v>
      </c>
      <c r="S20" s="67">
        <f t="shared" si="3"/>
        <v>5</v>
      </c>
    </row>
    <row r="21" spans="1:19" x14ac:dyDescent="0.3">
      <c r="A21" s="82" t="s">
        <v>702</v>
      </c>
      <c r="B21" s="64">
        <f>VLOOKUP($A21,'Return Data'!$B$7:$R$1700,3,0)</f>
        <v>44071</v>
      </c>
      <c r="C21" s="65">
        <f>VLOOKUP($A21,'Return Data'!$B$7:$R$1700,4,0)</f>
        <v>22.297799999999999</v>
      </c>
      <c r="D21" s="65">
        <f>VLOOKUP($A21,'Return Data'!$B$7:$R$1700,9,0)</f>
        <v>4.0907</v>
      </c>
      <c r="E21" s="66">
        <f t="shared" si="0"/>
        <v>11</v>
      </c>
      <c r="F21" s="65">
        <f>VLOOKUP($A21,'Return Data'!$B$7:$R$1700,10,0)</f>
        <v>17.3779</v>
      </c>
      <c r="G21" s="66">
        <f t="shared" si="1"/>
        <v>4</v>
      </c>
      <c r="H21" s="65">
        <f>VLOOKUP($A21,'Return Data'!$B$7:$R$1700,11,0)</f>
        <v>-5.4000000000000003E-3</v>
      </c>
      <c r="I21" s="66">
        <f t="shared" si="2"/>
        <v>14</v>
      </c>
      <c r="J21" s="65">
        <f>VLOOKUP($A21,'Return Data'!$B$7:$R$1700,12,0)</f>
        <v>3.2559999999999998</v>
      </c>
      <c r="K21" s="66">
        <f t="shared" si="4"/>
        <v>13</v>
      </c>
      <c r="L21" s="65">
        <f>VLOOKUP($A21,'Return Data'!$B$7:$R$1700,13,0)</f>
        <v>1.831</v>
      </c>
      <c r="M21" s="66">
        <f t="shared" si="5"/>
        <v>13</v>
      </c>
      <c r="N21" s="65">
        <f>VLOOKUP($A21,'Return Data'!$B$7:$R$1700,17,0)</f>
        <v>3.5914000000000001</v>
      </c>
      <c r="O21" s="66">
        <f t="shared" si="6"/>
        <v>9</v>
      </c>
      <c r="P21" s="65">
        <f>VLOOKUP($A21,'Return Data'!$B$7:$R$1700,14,0)</f>
        <v>4.2199</v>
      </c>
      <c r="Q21" s="66">
        <f t="shared" si="7"/>
        <v>9</v>
      </c>
      <c r="R21" s="65">
        <f>VLOOKUP($A21,'Return Data'!$B$7:$R$1700,16,0)</f>
        <v>7.4432</v>
      </c>
      <c r="S21" s="67">
        <f t="shared" si="3"/>
        <v>12</v>
      </c>
    </row>
    <row r="22" spans="1:19" x14ac:dyDescent="0.3">
      <c r="A22" s="82" t="s">
        <v>703</v>
      </c>
      <c r="B22" s="64">
        <f>VLOOKUP($A22,'Return Data'!$B$7:$R$1700,3,0)</f>
        <v>44071</v>
      </c>
      <c r="C22" s="65">
        <f>VLOOKUP($A22,'Return Data'!$B$7:$R$1700,4,0)</f>
        <v>11.581</v>
      </c>
      <c r="D22" s="65">
        <f>VLOOKUP($A22,'Return Data'!$B$7:$R$1700,9,0)</f>
        <v>0.85460000000000003</v>
      </c>
      <c r="E22" s="66">
        <f t="shared" si="0"/>
        <v>17</v>
      </c>
      <c r="F22" s="65">
        <f>VLOOKUP($A22,'Return Data'!$B$7:$R$1700,10,0)</f>
        <v>5.7060000000000004</v>
      </c>
      <c r="G22" s="66">
        <f t="shared" si="1"/>
        <v>18</v>
      </c>
      <c r="H22" s="65">
        <f>VLOOKUP($A22,'Return Data'!$B$7:$R$1700,11,0)</f>
        <v>4.9997999999999996</v>
      </c>
      <c r="I22" s="66">
        <f t="shared" si="2"/>
        <v>9</v>
      </c>
      <c r="J22" s="65">
        <f>VLOOKUP($A22,'Return Data'!$B$7:$R$1700,12,0)</f>
        <v>6.1542000000000003</v>
      </c>
      <c r="K22" s="66">
        <f t="shared" si="4"/>
        <v>11</v>
      </c>
      <c r="L22" s="65">
        <f>VLOOKUP($A22,'Return Data'!$B$7:$R$1700,13,0)</f>
        <v>7.0110999999999999</v>
      </c>
      <c r="M22" s="66">
        <f t="shared" si="5"/>
        <v>9</v>
      </c>
      <c r="N22" s="65"/>
      <c r="O22" s="66"/>
      <c r="P22" s="65"/>
      <c r="Q22" s="66"/>
      <c r="R22" s="65">
        <f>VLOOKUP($A22,'Return Data'!$B$7:$R$1700,16,0)</f>
        <v>7.5189000000000004</v>
      </c>
      <c r="S22" s="67">
        <f t="shared" si="3"/>
        <v>10</v>
      </c>
    </row>
    <row r="23" spans="1:19" x14ac:dyDescent="0.3">
      <c r="A23" s="82" t="s">
        <v>706</v>
      </c>
      <c r="B23" s="64">
        <f>VLOOKUP($A23,'Return Data'!$B$7:$R$1700,3,0)</f>
        <v>44071</v>
      </c>
      <c r="C23" s="65">
        <f>VLOOKUP($A23,'Return Data'!$B$7:$R$1700,4,0)</f>
        <v>24.7377</v>
      </c>
      <c r="D23" s="65">
        <f>VLOOKUP($A23,'Return Data'!$B$7:$R$1700,9,0)</f>
        <v>6.1673</v>
      </c>
      <c r="E23" s="66">
        <f t="shared" si="0"/>
        <v>6</v>
      </c>
      <c r="F23" s="65">
        <f>VLOOKUP($A23,'Return Data'!$B$7:$R$1700,10,0)</f>
        <v>10.074299999999999</v>
      </c>
      <c r="G23" s="66">
        <f t="shared" si="1"/>
        <v>13</v>
      </c>
      <c r="H23" s="65">
        <f>VLOOKUP($A23,'Return Data'!$B$7:$R$1700,11,0)</f>
        <v>-19.318899999999999</v>
      </c>
      <c r="I23" s="66">
        <f t="shared" si="2"/>
        <v>19</v>
      </c>
      <c r="J23" s="65">
        <f>VLOOKUP($A23,'Return Data'!$B$7:$R$1700,12,0)</f>
        <v>-11.4611</v>
      </c>
      <c r="K23" s="66">
        <f t="shared" si="4"/>
        <v>18</v>
      </c>
      <c r="L23" s="65">
        <f>VLOOKUP($A23,'Return Data'!$B$7:$R$1700,13,0)</f>
        <v>-8.0081000000000007</v>
      </c>
      <c r="M23" s="66">
        <f t="shared" si="5"/>
        <v>17</v>
      </c>
      <c r="N23" s="65">
        <f>VLOOKUP($A23,'Return Data'!$B$7:$R$1700,17,0)</f>
        <v>-2.3226</v>
      </c>
      <c r="O23" s="66">
        <f>RANK(N23,N$8:N$31,0)</f>
        <v>16</v>
      </c>
      <c r="P23" s="65">
        <f>VLOOKUP($A23,'Return Data'!$B$7:$R$1700,14,0)</f>
        <v>0.48060000000000003</v>
      </c>
      <c r="Q23" s="66">
        <f>RANK(P23,P$8:P$31,0)</f>
        <v>16</v>
      </c>
      <c r="R23" s="65">
        <f>VLOOKUP($A23,'Return Data'!$B$7:$R$1700,16,0)</f>
        <v>6.2908999999999997</v>
      </c>
      <c r="S23" s="67">
        <f t="shared" si="3"/>
        <v>17</v>
      </c>
    </row>
    <row r="24" spans="1:19" x14ac:dyDescent="0.3">
      <c r="A24" s="82" t="s">
        <v>708</v>
      </c>
      <c r="B24" s="64">
        <f>VLOOKUP($A24,'Return Data'!$B$7:$R$1700,3,0)</f>
        <v>44071</v>
      </c>
      <c r="C24" s="65">
        <f>VLOOKUP($A24,'Return Data'!$B$7:$R$1700,4,0)</f>
        <v>0.16239999999999999</v>
      </c>
      <c r="D24" s="65">
        <f>VLOOKUP($A24,'Return Data'!$B$7:$R$1700,9,0)</f>
        <v>9.5012000000000008</v>
      </c>
      <c r="E24" s="66">
        <f t="shared" si="0"/>
        <v>3</v>
      </c>
      <c r="F24" s="65">
        <f>VLOOKUP($A24,'Return Data'!$B$7:$R$1700,10,0)</f>
        <v>9.2497000000000007</v>
      </c>
      <c r="G24" s="66">
        <f t="shared" si="1"/>
        <v>14</v>
      </c>
      <c r="H24" s="65"/>
      <c r="I24" s="66"/>
      <c r="J24" s="65"/>
      <c r="K24" s="66"/>
      <c r="L24" s="65"/>
      <c r="M24" s="66"/>
      <c r="N24" s="65"/>
      <c r="O24" s="66"/>
      <c r="P24" s="65"/>
      <c r="Q24" s="66"/>
      <c r="R24" s="65">
        <f>VLOOKUP($A24,'Return Data'!$B$7:$R$1700,16,0)</f>
        <v>9.4131999999999998</v>
      </c>
      <c r="S24" s="67">
        <f t="shared" si="3"/>
        <v>3</v>
      </c>
    </row>
    <row r="25" spans="1:19" x14ac:dyDescent="0.3">
      <c r="A25" s="82" t="s">
        <v>711</v>
      </c>
      <c r="B25" s="64">
        <f>VLOOKUP($A25,'Return Data'!$B$7:$R$1700,3,0)</f>
        <v>44071</v>
      </c>
      <c r="C25" s="65">
        <f>VLOOKUP($A25,'Return Data'!$B$7:$R$1700,4,0)</f>
        <v>14.558</v>
      </c>
      <c r="D25" s="65">
        <f>VLOOKUP($A25,'Return Data'!$B$7:$R$1700,9,0)</f>
        <v>0.94699999999999995</v>
      </c>
      <c r="E25" s="66">
        <f t="shared" si="0"/>
        <v>16</v>
      </c>
      <c r="F25" s="65">
        <f>VLOOKUP($A25,'Return Data'!$B$7:$R$1700,10,0)</f>
        <v>1.8150999999999999</v>
      </c>
      <c r="G25" s="66">
        <f t="shared" si="1"/>
        <v>20</v>
      </c>
      <c r="H25" s="65">
        <f>VLOOKUP($A25,'Return Data'!$B$7:$R$1700,11,0)</f>
        <v>-15.0261</v>
      </c>
      <c r="I25" s="66">
        <f>RANK(H25,H$8:H$31,0)</f>
        <v>17</v>
      </c>
      <c r="J25" s="65">
        <f>VLOOKUP($A25,'Return Data'!$B$7:$R$1700,12,0)</f>
        <v>-7.2416999999999998</v>
      </c>
      <c r="K25" s="66">
        <f>RANK(J25,J$8:J$31,0)</f>
        <v>15</v>
      </c>
      <c r="L25" s="65">
        <f>VLOOKUP($A25,'Return Data'!$B$7:$R$1700,13,0)</f>
        <v>-3.4342000000000001</v>
      </c>
      <c r="M25" s="66">
        <f>RANK(L25,L$8:L$31,0)</f>
        <v>15</v>
      </c>
      <c r="N25" s="65">
        <f>VLOOKUP($A25,'Return Data'!$B$7:$R$1700,17,0)</f>
        <v>5.7299999999999997E-2</v>
      </c>
      <c r="O25" s="66">
        <f>RANK(N25,N$8:N$31,0)</f>
        <v>15</v>
      </c>
      <c r="P25" s="65">
        <f>VLOOKUP($A25,'Return Data'!$B$7:$R$1700,14,0)</f>
        <v>2.0160999999999998</v>
      </c>
      <c r="Q25" s="66">
        <f>RANK(P25,P$8:P$31,0)</f>
        <v>15</v>
      </c>
      <c r="R25" s="65">
        <f>VLOOKUP($A25,'Return Data'!$B$7:$R$1700,16,0)</f>
        <v>6.5518999999999998</v>
      </c>
      <c r="S25" s="67">
        <f t="shared" si="3"/>
        <v>16</v>
      </c>
    </row>
    <row r="26" spans="1:19" x14ac:dyDescent="0.3">
      <c r="A26" s="82" t="s">
        <v>716</v>
      </c>
      <c r="B26" s="64">
        <f>VLOOKUP($A26,'Return Data'!$B$7:$R$1700,3,0)</f>
        <v>44071</v>
      </c>
      <c r="C26" s="65">
        <f>VLOOKUP($A26,'Return Data'!$B$7:$R$1700,4,0)</f>
        <v>3225.7244000000001</v>
      </c>
      <c r="D26" s="65">
        <f>VLOOKUP($A26,'Return Data'!$B$7:$R$1700,9,0)</f>
        <v>3.2242000000000002</v>
      </c>
      <c r="E26" s="66">
        <f t="shared" si="0"/>
        <v>12</v>
      </c>
      <c r="F26" s="65">
        <f>VLOOKUP($A26,'Return Data'!$B$7:$R$1700,10,0)</f>
        <v>56.892499999999998</v>
      </c>
      <c r="G26" s="66">
        <f t="shared" si="1"/>
        <v>1</v>
      </c>
      <c r="H26" s="65">
        <f>VLOOKUP($A26,'Return Data'!$B$7:$R$1700,11,0)</f>
        <v>16.5428</v>
      </c>
      <c r="I26" s="66">
        <f>RANK(H26,H$8:H$31,0)</f>
        <v>1</v>
      </c>
      <c r="J26" s="65">
        <f>VLOOKUP($A26,'Return Data'!$B$7:$R$1700,12,0)</f>
        <v>13.574299999999999</v>
      </c>
      <c r="K26" s="66">
        <f>RANK(J26,J$8:J$31,0)</f>
        <v>1</v>
      </c>
      <c r="L26" s="65">
        <f>VLOOKUP($A26,'Return Data'!$B$7:$R$1700,13,0)</f>
        <v>12.245699999999999</v>
      </c>
      <c r="M26" s="66">
        <f>RANK(L26,L$8:L$31,0)</f>
        <v>1</v>
      </c>
      <c r="N26" s="65">
        <f>VLOOKUP($A26,'Return Data'!$B$7:$R$1700,17,0)</f>
        <v>6.4897</v>
      </c>
      <c r="O26" s="66">
        <f>RANK(N26,N$8:N$31,0)</f>
        <v>7</v>
      </c>
      <c r="P26" s="65">
        <f>VLOOKUP($A26,'Return Data'!$B$7:$R$1700,14,0)</f>
        <v>6.6276999999999999</v>
      </c>
      <c r="Q26" s="66">
        <f>RANK(P26,P$8:P$31,0)</f>
        <v>7</v>
      </c>
      <c r="R26" s="65">
        <f>VLOOKUP($A26,'Return Data'!$B$7:$R$1700,16,0)</f>
        <v>7.9911000000000003</v>
      </c>
      <c r="S26" s="67">
        <f t="shared" si="3"/>
        <v>8</v>
      </c>
    </row>
    <row r="27" spans="1:19" x14ac:dyDescent="0.3">
      <c r="A27" s="82" t="s">
        <v>717</v>
      </c>
      <c r="B27" s="64">
        <f>VLOOKUP($A27,'Return Data'!$B$7:$R$1700,3,0)</f>
        <v>44071</v>
      </c>
      <c r="C27" s="65">
        <f>VLOOKUP($A27,'Return Data'!$B$7:$R$1700,4,0)</f>
        <v>34.301400000000001</v>
      </c>
      <c r="D27" s="65">
        <f>VLOOKUP($A27,'Return Data'!$B$7:$R$1700,9,0)</f>
        <v>2.3628999999999998</v>
      </c>
      <c r="E27" s="66">
        <f t="shared" si="0"/>
        <v>14</v>
      </c>
      <c r="F27" s="65">
        <f>VLOOKUP($A27,'Return Data'!$B$7:$R$1700,10,0)</f>
        <v>11.6806</v>
      </c>
      <c r="G27" s="66">
        <f t="shared" si="1"/>
        <v>9</v>
      </c>
      <c r="H27" s="65">
        <f>VLOOKUP($A27,'Return Data'!$B$7:$R$1700,11,0)</f>
        <v>7.3796999999999997</v>
      </c>
      <c r="I27" s="66">
        <f>RANK(H27,H$8:H$31,0)</f>
        <v>4</v>
      </c>
      <c r="J27" s="65">
        <f>VLOOKUP($A27,'Return Data'!$B$7:$R$1700,12,0)</f>
        <v>7.5890000000000004</v>
      </c>
      <c r="K27" s="66">
        <f>RANK(J27,J$8:J$31,0)</f>
        <v>7</v>
      </c>
      <c r="L27" s="65">
        <f>VLOOKUP($A27,'Return Data'!$B$7:$R$1700,13,0)</f>
        <v>8.5092999999999996</v>
      </c>
      <c r="M27" s="66">
        <f>RANK(L27,L$8:L$31,0)</f>
        <v>6</v>
      </c>
      <c r="N27" s="65">
        <f>VLOOKUP($A27,'Return Data'!$B$7:$R$1700,17,0)</f>
        <v>7.9741999999999997</v>
      </c>
      <c r="O27" s="66">
        <f>RANK(N27,N$8:N$31,0)</f>
        <v>5</v>
      </c>
      <c r="P27" s="65">
        <f>VLOOKUP($A27,'Return Data'!$B$7:$R$1700,14,0)</f>
        <v>7.2047999999999996</v>
      </c>
      <c r="Q27" s="66">
        <f>RANK(P27,P$8:P$31,0)</f>
        <v>5</v>
      </c>
      <c r="R27" s="65">
        <f>VLOOKUP($A27,'Return Data'!$B$7:$R$1700,16,0)</f>
        <v>9.2600999999999996</v>
      </c>
      <c r="S27" s="67">
        <f t="shared" si="3"/>
        <v>4</v>
      </c>
    </row>
    <row r="28" spans="1:19" x14ac:dyDescent="0.3">
      <c r="A28" s="82" t="s">
        <v>720</v>
      </c>
      <c r="B28" s="64">
        <f>VLOOKUP($A28,'Return Data'!$B$7:$R$1700,3,0)</f>
        <v>44071</v>
      </c>
      <c r="C28" s="65">
        <f>VLOOKUP($A28,'Return Data'!$B$7:$R$1700,4,0)</f>
        <v>27.3612</v>
      </c>
      <c r="D28" s="65">
        <f>VLOOKUP($A28,'Return Data'!$B$7:$R$1700,9,0)</f>
        <v>1.9827999999999999</v>
      </c>
      <c r="E28" s="66">
        <f t="shared" si="0"/>
        <v>15</v>
      </c>
      <c r="F28" s="65">
        <f>VLOOKUP($A28,'Return Data'!$B$7:$R$1700,10,0)</f>
        <v>6.1356000000000002</v>
      </c>
      <c r="G28" s="66">
        <f t="shared" si="1"/>
        <v>17</v>
      </c>
      <c r="H28" s="65">
        <f>VLOOKUP($A28,'Return Data'!$B$7:$R$1700,11,0)</f>
        <v>6.3956999999999997</v>
      </c>
      <c r="I28" s="66">
        <f>RANK(H28,H$8:H$31,0)</f>
        <v>8</v>
      </c>
      <c r="J28" s="65">
        <f>VLOOKUP($A28,'Return Data'!$B$7:$R$1700,12,0)</f>
        <v>6.4290000000000003</v>
      </c>
      <c r="K28" s="66">
        <f>RANK(J28,J$8:J$31,0)</f>
        <v>9</v>
      </c>
      <c r="L28" s="65">
        <f>VLOOKUP($A28,'Return Data'!$B$7:$R$1700,13,0)</f>
        <v>6.7389999999999999</v>
      </c>
      <c r="M28" s="66">
        <f>RANK(L28,L$8:L$31,0)</f>
        <v>10</v>
      </c>
      <c r="N28" s="65">
        <f>VLOOKUP($A28,'Return Data'!$B$7:$R$1700,17,0)</f>
        <v>0.65959999999999996</v>
      </c>
      <c r="O28" s="66">
        <f>RANK(N28,N$8:N$31,0)</f>
        <v>13</v>
      </c>
      <c r="P28" s="65">
        <f>VLOOKUP($A28,'Return Data'!$B$7:$R$1700,14,0)</f>
        <v>2.8340999999999998</v>
      </c>
      <c r="Q28" s="66">
        <f>RANK(P28,P$8:P$31,0)</f>
        <v>12</v>
      </c>
      <c r="R28" s="65">
        <f>VLOOKUP($A28,'Return Data'!$B$7:$R$1700,16,0)</f>
        <v>5.5102000000000002</v>
      </c>
      <c r="S28" s="67">
        <f t="shared" si="3"/>
        <v>18</v>
      </c>
    </row>
    <row r="29" spans="1:19" x14ac:dyDescent="0.3">
      <c r="A29" s="82" t="s">
        <v>723</v>
      </c>
      <c r="B29" s="64">
        <f>VLOOKUP($A29,'Return Data'!$B$7:$R$1700,3,0)</f>
        <v>44071</v>
      </c>
      <c r="C29" s="65">
        <f>VLOOKUP($A29,'Return Data'!$B$7:$R$1700,4,0)</f>
        <v>0.19800000000000001</v>
      </c>
      <c r="D29" s="65">
        <f>VLOOKUP($A29,'Return Data'!$B$7:$R$1700,9,0)</f>
        <v>0</v>
      </c>
      <c r="E29" s="66">
        <f t="shared" si="0"/>
        <v>20</v>
      </c>
      <c r="F29" s="65">
        <f>VLOOKUP($A29,'Return Data'!$B$7:$R$1700,10,0)</f>
        <v>0</v>
      </c>
      <c r="G29" s="66">
        <f t="shared" si="1"/>
        <v>21</v>
      </c>
      <c r="H29" s="65">
        <f>VLOOKUP($A29,'Return Data'!$B$7:$R$1700,11,0)</f>
        <v>0</v>
      </c>
      <c r="I29" s="66">
        <f>RANK(H29,H$8:H$31,0)</f>
        <v>13</v>
      </c>
      <c r="J29" s="65">
        <f>VLOOKUP($A29,'Return Data'!$B$7:$R$1700,12,0)</f>
        <v>-34.499400000000001</v>
      </c>
      <c r="K29" s="66">
        <f>RANK(J29,J$8:J$31,0)</f>
        <v>19</v>
      </c>
      <c r="L29" s="65"/>
      <c r="M29" s="66"/>
      <c r="N29" s="65"/>
      <c r="O29" s="66"/>
      <c r="P29" s="65"/>
      <c r="Q29" s="66"/>
      <c r="R29" s="65">
        <f>VLOOKUP($A29,'Return Data'!$B$7:$R$1700,16,0)</f>
        <v>-27.238800000000001</v>
      </c>
      <c r="S29" s="67">
        <f t="shared" si="3"/>
        <v>22</v>
      </c>
    </row>
    <row r="30" spans="1:19" x14ac:dyDescent="0.3">
      <c r="A30" s="82" t="s">
        <v>725</v>
      </c>
      <c r="B30" s="64">
        <f>VLOOKUP($A30,'Return Data'!$B$7:$R$1700,3,0)</f>
        <v>44071</v>
      </c>
      <c r="C30" s="65">
        <f>VLOOKUP($A30,'Return Data'!$B$7:$R$1700,4,0)</f>
        <v>0.77759999999999996</v>
      </c>
      <c r="D30" s="65">
        <f>VLOOKUP($A30,'Return Data'!$B$7:$R$1700,9,0)</f>
        <v>8.6944999999999997</v>
      </c>
      <c r="E30" s="66">
        <f t="shared" si="0"/>
        <v>4</v>
      </c>
      <c r="F30" s="65">
        <f>VLOOKUP($A30,'Return Data'!$B$7:$R$1700,10,0)</f>
        <v>-197.999</v>
      </c>
      <c r="G30" s="66">
        <f t="shared" si="1"/>
        <v>24</v>
      </c>
      <c r="H30" s="65"/>
      <c r="I30" s="66"/>
      <c r="J30" s="65"/>
      <c r="K30" s="66"/>
      <c r="L30" s="65"/>
      <c r="M30" s="66"/>
      <c r="N30" s="65"/>
      <c r="O30" s="66"/>
      <c r="P30" s="65"/>
      <c r="Q30" s="66"/>
      <c r="R30" s="65">
        <f>VLOOKUP($A30,'Return Data'!$B$7:$R$1700,16,0)</f>
        <v>-92.210400000000007</v>
      </c>
      <c r="S30" s="67">
        <f t="shared" si="3"/>
        <v>24</v>
      </c>
    </row>
    <row r="31" spans="1:19" x14ac:dyDescent="0.3">
      <c r="A31" s="82" t="s">
        <v>727</v>
      </c>
      <c r="B31" s="64">
        <f>VLOOKUP($A31,'Return Data'!$B$7:$R$1700,3,0)</f>
        <v>44071</v>
      </c>
      <c r="C31" s="65">
        <f>VLOOKUP($A31,'Return Data'!$B$7:$R$1700,4,0)</f>
        <v>11.9321</v>
      </c>
      <c r="D31" s="65">
        <f>VLOOKUP($A31,'Return Data'!$B$7:$R$1700,9,0)</f>
        <v>-0.38469999999999999</v>
      </c>
      <c r="E31" s="66">
        <f t="shared" si="0"/>
        <v>22</v>
      </c>
      <c r="F31" s="65">
        <f>VLOOKUP($A31,'Return Data'!$B$7:$R$1700,10,0)</f>
        <v>-30.576699999999999</v>
      </c>
      <c r="G31" s="66">
        <f t="shared" si="1"/>
        <v>23</v>
      </c>
      <c r="H31" s="65">
        <f>VLOOKUP($A31,'Return Data'!$B$7:$R$1700,11,0)</f>
        <v>-26.936499999999999</v>
      </c>
      <c r="I31" s="66">
        <f>RANK(H31,H$8:H$31,0)</f>
        <v>20</v>
      </c>
      <c r="J31" s="65">
        <f>VLOOKUP($A31,'Return Data'!$B$7:$R$1700,12,0)</f>
        <v>-38.949599999999997</v>
      </c>
      <c r="K31" s="66">
        <f>RANK(J31,J$8:J$31,0)</f>
        <v>20</v>
      </c>
      <c r="L31" s="65">
        <f>VLOOKUP($A31,'Return Data'!$B$7:$R$1700,13,0)</f>
        <v>-32.640500000000003</v>
      </c>
      <c r="M31" s="66">
        <f>RANK(L31,L$8:L$31,0)</f>
        <v>19</v>
      </c>
      <c r="N31" s="65">
        <f>VLOOKUP($A31,'Return Data'!$B$7:$R$1700,17,0)</f>
        <v>-16.795400000000001</v>
      </c>
      <c r="O31" s="66">
        <f>RANK(N31,N$8:N$31,0)</f>
        <v>18</v>
      </c>
      <c r="P31" s="65">
        <f>VLOOKUP($A31,'Return Data'!$B$7:$R$1700,14,0)</f>
        <v>-9.7759</v>
      </c>
      <c r="Q31" s="66">
        <f>RANK(P31,P$8:P$31,0)</f>
        <v>18</v>
      </c>
      <c r="R31" s="65">
        <f>VLOOKUP($A31,'Return Data'!$B$7:$R$1700,16,0)</f>
        <v>2.17</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4.5750833333333327</v>
      </c>
      <c r="E33" s="88"/>
      <c r="F33" s="89">
        <f>AVERAGE(F8:F31)</f>
        <v>1.6079875000000019</v>
      </c>
      <c r="G33" s="88"/>
      <c r="H33" s="89">
        <f>AVERAGE(H8:H31)</f>
        <v>-7.3025045454545454</v>
      </c>
      <c r="I33" s="88"/>
      <c r="J33" s="89">
        <f>AVERAGE(J8:J31)</f>
        <v>-3.670657142857142</v>
      </c>
      <c r="K33" s="88"/>
      <c r="L33" s="89">
        <f>AVERAGE(L8:L31)</f>
        <v>-0.3597850000000003</v>
      </c>
      <c r="M33" s="88"/>
      <c r="N33" s="89">
        <f>AVERAGE(N8:N31)</f>
        <v>2.6457894736842336E-2</v>
      </c>
      <c r="O33" s="88"/>
      <c r="P33" s="89">
        <f>AVERAGE(P8:P31)</f>
        <v>1.8312157894736836</v>
      </c>
      <c r="Q33" s="88"/>
      <c r="R33" s="89">
        <f>AVERAGE(R8:R31)</f>
        <v>-0.77804583333333355</v>
      </c>
      <c r="S33" s="90"/>
    </row>
    <row r="34" spans="1:19" x14ac:dyDescent="0.3">
      <c r="A34" s="87" t="s">
        <v>28</v>
      </c>
      <c r="B34" s="88"/>
      <c r="C34" s="88"/>
      <c r="D34" s="89">
        <f>MIN(D8:D31)</f>
        <v>-12.355700000000001</v>
      </c>
      <c r="E34" s="88"/>
      <c r="F34" s="89">
        <f>MIN(F8:F31)</f>
        <v>-197.999</v>
      </c>
      <c r="G34" s="88"/>
      <c r="H34" s="89">
        <f>MIN(H8:H31)</f>
        <v>-97.034999999999997</v>
      </c>
      <c r="I34" s="88"/>
      <c r="J34" s="89">
        <f>MIN(J8:J31)</f>
        <v>-60.501399999999997</v>
      </c>
      <c r="K34" s="88"/>
      <c r="L34" s="89">
        <f>MIN(L8:L31)</f>
        <v>-45.267600000000002</v>
      </c>
      <c r="M34" s="88"/>
      <c r="N34" s="89">
        <f>MIN(N8:N31)</f>
        <v>-46.649799999999999</v>
      </c>
      <c r="O34" s="88"/>
      <c r="P34" s="89">
        <f>MIN(P8:P31)</f>
        <v>-32.613100000000003</v>
      </c>
      <c r="Q34" s="88"/>
      <c r="R34" s="89">
        <f>MIN(R8:R31)</f>
        <v>-92.210400000000007</v>
      </c>
      <c r="S34" s="90"/>
    </row>
    <row r="35" spans="1:19" ht="15" thickBot="1" x14ac:dyDescent="0.35">
      <c r="A35" s="91" t="s">
        <v>29</v>
      </c>
      <c r="B35" s="92"/>
      <c r="C35" s="92"/>
      <c r="D35" s="93">
        <f>MAX(D8:D31)</f>
        <v>41.6676</v>
      </c>
      <c r="E35" s="92"/>
      <c r="F35" s="93">
        <f>MAX(F8:F31)</f>
        <v>56.892499999999998</v>
      </c>
      <c r="G35" s="92"/>
      <c r="H35" s="93">
        <f>MAX(H8:H31)</f>
        <v>16.5428</v>
      </c>
      <c r="I35" s="92"/>
      <c r="J35" s="93">
        <f>MAX(J8:J31)</f>
        <v>13.574299999999999</v>
      </c>
      <c r="K35" s="92"/>
      <c r="L35" s="93">
        <f>MAX(L8:L31)</f>
        <v>12.245699999999999</v>
      </c>
      <c r="M35" s="92"/>
      <c r="N35" s="93">
        <f>MAX(N8:N31)</f>
        <v>9.4810999999999996</v>
      </c>
      <c r="O35" s="92"/>
      <c r="P35" s="93">
        <f>MAX(P8:P31)</f>
        <v>8.5152999999999999</v>
      </c>
      <c r="Q35" s="92"/>
      <c r="R35" s="93">
        <f>MAX(R8:R31)</f>
        <v>9.5588999999999995</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44071</v>
      </c>
      <c r="C8" s="65">
        <f>VLOOKUP($A8,'Return Data'!$B$7:$R$1700,4,0)</f>
        <v>14.440099999999999</v>
      </c>
      <c r="D8" s="65">
        <f>VLOOKUP($A8,'Return Data'!$B$7:$R$1700,9,0)</f>
        <v>5.2664</v>
      </c>
      <c r="E8" s="66">
        <f t="shared" ref="E8:E31" si="0">RANK(D8,D$8:D$31,0)</f>
        <v>7</v>
      </c>
      <c r="F8" s="65">
        <f>VLOOKUP($A8,'Return Data'!$B$7:$R$1700,10,0)</f>
        <v>14.4337</v>
      </c>
      <c r="G8" s="66">
        <f t="shared" ref="G8:G31" si="1">RANK(F8,F$8:F$31,0)</f>
        <v>5</v>
      </c>
      <c r="H8" s="65">
        <f>VLOOKUP($A8,'Return Data'!$B$7:$R$1700,11,0)</f>
        <v>6.2511999999999999</v>
      </c>
      <c r="I8" s="66">
        <f t="shared" ref="I8:I23" si="2">RANK(H8,H$8:H$31,0)</f>
        <v>6</v>
      </c>
      <c r="J8" s="65">
        <f>VLOOKUP($A8,'Return Data'!$B$7:$R$1700,12,0)</f>
        <v>6.8262999999999998</v>
      </c>
      <c r="K8" s="66">
        <f>RANK(J8,J$8:J$31,0)</f>
        <v>7</v>
      </c>
      <c r="L8" s="65">
        <f>VLOOKUP($A8,'Return Data'!$B$7:$R$1700,13,0)</f>
        <v>2.8317000000000001</v>
      </c>
      <c r="M8" s="66">
        <f>RANK(L8,L$8:L$31,0)</f>
        <v>12</v>
      </c>
      <c r="N8" s="65">
        <f>VLOOKUP($A8,'Return Data'!$B$7:$R$1700,17,0)</f>
        <v>4.4229000000000003</v>
      </c>
      <c r="O8" s="66">
        <f>RANK(N8,N$8:N$31,0)</f>
        <v>8</v>
      </c>
      <c r="P8" s="65">
        <f>VLOOKUP($A8,'Return Data'!$B$7:$R$1700,14,0)</f>
        <v>4.8697999999999997</v>
      </c>
      <c r="Q8" s="66">
        <f>RANK(P8,P$8:P$31,0)</f>
        <v>8</v>
      </c>
      <c r="R8" s="65">
        <f>VLOOKUP($A8,'Return Data'!$B$7:$R$1700,16,0)</f>
        <v>7.0666000000000002</v>
      </c>
      <c r="S8" s="67">
        <f t="shared" ref="S8:S31" si="3">RANK(R8,R$8:R$31,0)</f>
        <v>10</v>
      </c>
    </row>
    <row r="9" spans="1:19" x14ac:dyDescent="0.3">
      <c r="A9" s="82" t="s">
        <v>670</v>
      </c>
      <c r="B9" s="64">
        <f>VLOOKUP($A9,'Return Data'!$B$7:$R$1700,3,0)</f>
        <v>44071</v>
      </c>
      <c r="C9" s="65">
        <f>VLOOKUP($A9,'Return Data'!$B$7:$R$1700,4,0)</f>
        <v>0.39800000000000002</v>
      </c>
      <c r="D9" s="65">
        <f>VLOOKUP($A9,'Return Data'!$B$7:$R$1700,9,0)</f>
        <v>0</v>
      </c>
      <c r="E9" s="66">
        <f t="shared" si="0"/>
        <v>16</v>
      </c>
      <c r="F9" s="65">
        <f>VLOOKUP($A9,'Return Data'!$B$7:$R$1700,10,0)</f>
        <v>0</v>
      </c>
      <c r="G9" s="66">
        <f t="shared" si="1"/>
        <v>21</v>
      </c>
      <c r="H9" s="65">
        <f>VLOOKUP($A9,'Return Data'!$B$7:$R$1700,11,0)</f>
        <v>-51.606200000000001</v>
      </c>
      <c r="I9" s="66">
        <f t="shared" si="2"/>
        <v>21</v>
      </c>
      <c r="J9" s="65"/>
      <c r="K9" s="66"/>
      <c r="L9" s="65"/>
      <c r="M9" s="66"/>
      <c r="N9" s="65"/>
      <c r="O9" s="66"/>
      <c r="P9" s="65"/>
      <c r="Q9" s="66"/>
      <c r="R9" s="65">
        <f>VLOOKUP($A9,'Return Data'!$B$7:$R$1700,16,0)</f>
        <v>-31.5319</v>
      </c>
      <c r="S9" s="67">
        <f t="shared" si="3"/>
        <v>23</v>
      </c>
    </row>
    <row r="10" spans="1:19" x14ac:dyDescent="0.3">
      <c r="A10" s="82" t="s">
        <v>672</v>
      </c>
      <c r="B10" s="64">
        <f>VLOOKUP($A10,'Return Data'!$B$7:$R$1700,3,0)</f>
        <v>44071</v>
      </c>
      <c r="C10" s="65">
        <f>VLOOKUP($A10,'Return Data'!$B$7:$R$1700,4,0)</f>
        <v>15.5387</v>
      </c>
      <c r="D10" s="65">
        <f>VLOOKUP($A10,'Return Data'!$B$7:$R$1700,9,0)</f>
        <v>4.7931999999999997</v>
      </c>
      <c r="E10" s="66">
        <f t="shared" si="0"/>
        <v>9</v>
      </c>
      <c r="F10" s="65">
        <f>VLOOKUP($A10,'Return Data'!$B$7:$R$1700,10,0)</f>
        <v>9.1341999999999999</v>
      </c>
      <c r="G10" s="66">
        <f t="shared" si="1"/>
        <v>13</v>
      </c>
      <c r="H10" s="65">
        <f>VLOOKUP($A10,'Return Data'!$B$7:$R$1700,11,0)</f>
        <v>5.3752000000000004</v>
      </c>
      <c r="I10" s="66">
        <f t="shared" si="2"/>
        <v>8</v>
      </c>
      <c r="J10" s="65">
        <f>VLOOKUP($A10,'Return Data'!$B$7:$R$1700,12,0)</f>
        <v>6.8817000000000004</v>
      </c>
      <c r="K10" s="66">
        <f t="shared" ref="K10:K23" si="4">RANK(J10,J$8:J$31,0)</f>
        <v>6</v>
      </c>
      <c r="L10" s="65">
        <f>VLOOKUP($A10,'Return Data'!$B$7:$R$1700,13,0)</f>
        <v>7.444</v>
      </c>
      <c r="M10" s="66">
        <f t="shared" ref="M10:M23" si="5">RANK(L10,L$8:L$31,0)</f>
        <v>6</v>
      </c>
      <c r="N10" s="65">
        <f>VLOOKUP($A10,'Return Data'!$B$7:$R$1700,17,0)</f>
        <v>5.7424999999999997</v>
      </c>
      <c r="O10" s="66">
        <f t="shared" ref="O10:O21" si="6">RANK(N10,N$8:N$31,0)</f>
        <v>6</v>
      </c>
      <c r="P10" s="65">
        <f>VLOOKUP($A10,'Return Data'!$B$7:$R$1700,14,0)</f>
        <v>5.3792999999999997</v>
      </c>
      <c r="Q10" s="66">
        <f t="shared" ref="Q10:Q21" si="7">RANK(P10,P$8:P$31,0)</f>
        <v>7</v>
      </c>
      <c r="R10" s="65">
        <f>VLOOKUP($A10,'Return Data'!$B$7:$R$1700,16,0)</f>
        <v>7.4598000000000004</v>
      </c>
      <c r="S10" s="67">
        <f t="shared" si="3"/>
        <v>6</v>
      </c>
    </row>
    <row r="11" spans="1:19" x14ac:dyDescent="0.3">
      <c r="A11" s="82" t="s">
        <v>673</v>
      </c>
      <c r="B11" s="64">
        <f>VLOOKUP($A11,'Return Data'!$B$7:$R$1700,3,0)</f>
        <v>44071</v>
      </c>
      <c r="C11" s="65">
        <f>VLOOKUP($A11,'Return Data'!$B$7:$R$1700,4,0)</f>
        <v>14.0038</v>
      </c>
      <c r="D11" s="65">
        <f>VLOOKUP($A11,'Return Data'!$B$7:$R$1700,9,0)</f>
        <v>9.5952999999999999</v>
      </c>
      <c r="E11" s="66">
        <f t="shared" si="0"/>
        <v>2</v>
      </c>
      <c r="F11" s="65">
        <f>VLOOKUP($A11,'Return Data'!$B$7:$R$1700,10,0)</f>
        <v>16.809100000000001</v>
      </c>
      <c r="G11" s="66">
        <f t="shared" si="1"/>
        <v>3</v>
      </c>
      <c r="H11" s="65">
        <f>VLOOKUP($A11,'Return Data'!$B$7:$R$1700,11,0)</f>
        <v>-8.3107000000000006</v>
      </c>
      <c r="I11" s="66">
        <f t="shared" si="2"/>
        <v>15</v>
      </c>
      <c r="J11" s="65">
        <f>VLOOKUP($A11,'Return Data'!$B$7:$R$1700,12,0)</f>
        <v>-2.5592000000000001</v>
      </c>
      <c r="K11" s="66">
        <f t="shared" si="4"/>
        <v>14</v>
      </c>
      <c r="L11" s="65">
        <f>VLOOKUP($A11,'Return Data'!$B$7:$R$1700,13,0)</f>
        <v>-1.319</v>
      </c>
      <c r="M11" s="66">
        <f t="shared" si="5"/>
        <v>14</v>
      </c>
      <c r="N11" s="65">
        <f>VLOOKUP($A11,'Return Data'!$B$7:$R$1700,17,0)</f>
        <v>0.99560000000000004</v>
      </c>
      <c r="O11" s="66">
        <f t="shared" si="6"/>
        <v>10</v>
      </c>
      <c r="P11" s="65">
        <f>VLOOKUP($A11,'Return Data'!$B$7:$R$1700,14,0)</f>
        <v>2.4554999999999998</v>
      </c>
      <c r="Q11" s="66">
        <f t="shared" si="7"/>
        <v>10</v>
      </c>
      <c r="R11" s="65">
        <f>VLOOKUP($A11,'Return Data'!$B$7:$R$1700,16,0)</f>
        <v>6.1978</v>
      </c>
      <c r="S11" s="67">
        <f t="shared" si="3"/>
        <v>14</v>
      </c>
    </row>
    <row r="12" spans="1:19" x14ac:dyDescent="0.3">
      <c r="A12" s="82" t="s">
        <v>678</v>
      </c>
      <c r="B12" s="64">
        <f>VLOOKUP($A12,'Return Data'!$B$7:$R$1700,3,0)</f>
        <v>44071</v>
      </c>
      <c r="C12" s="65">
        <f>VLOOKUP($A12,'Return Data'!$B$7:$R$1700,4,0)</f>
        <v>3.8826000000000001</v>
      </c>
      <c r="D12" s="65">
        <f>VLOOKUP($A12,'Return Data'!$B$7:$R$1700,9,0)</f>
        <v>41.3735</v>
      </c>
      <c r="E12" s="66">
        <f t="shared" si="0"/>
        <v>1</v>
      </c>
      <c r="F12" s="65">
        <f>VLOOKUP($A12,'Return Data'!$B$7:$R$1700,10,0)</f>
        <v>20.719200000000001</v>
      </c>
      <c r="G12" s="66">
        <f t="shared" si="1"/>
        <v>2</v>
      </c>
      <c r="H12" s="65">
        <f>VLOOKUP($A12,'Return Data'!$B$7:$R$1700,11,0)</f>
        <v>-97.181100000000001</v>
      </c>
      <c r="I12" s="66">
        <f t="shared" si="2"/>
        <v>22</v>
      </c>
      <c r="J12" s="65">
        <f>VLOOKUP($A12,'Return Data'!$B$7:$R$1700,12,0)</f>
        <v>-60.657800000000002</v>
      </c>
      <c r="K12" s="66">
        <f t="shared" si="4"/>
        <v>21</v>
      </c>
      <c r="L12" s="65">
        <f>VLOOKUP($A12,'Return Data'!$B$7:$R$1700,13,0)</f>
        <v>-45.422699999999999</v>
      </c>
      <c r="M12" s="66">
        <f t="shared" si="5"/>
        <v>20</v>
      </c>
      <c r="N12" s="65">
        <f>VLOOKUP($A12,'Return Data'!$B$7:$R$1700,17,0)</f>
        <v>-46.789099999999998</v>
      </c>
      <c r="O12" s="66">
        <f t="shared" si="6"/>
        <v>19</v>
      </c>
      <c r="P12" s="65">
        <f>VLOOKUP($A12,'Return Data'!$B$7:$R$1700,14,0)</f>
        <v>-32.762599999999999</v>
      </c>
      <c r="Q12" s="66">
        <f t="shared" si="7"/>
        <v>19</v>
      </c>
      <c r="R12" s="65">
        <f>VLOOKUP($A12,'Return Data'!$B$7:$R$1700,16,0)</f>
        <v>-15.7925</v>
      </c>
      <c r="S12" s="67">
        <f t="shared" si="3"/>
        <v>21</v>
      </c>
    </row>
    <row r="13" spans="1:19" x14ac:dyDescent="0.3">
      <c r="A13" s="82" t="s">
        <v>680</v>
      </c>
      <c r="B13" s="64">
        <f>VLOOKUP($A13,'Return Data'!$B$7:$R$1700,3,0)</f>
        <v>44071</v>
      </c>
      <c r="C13" s="65">
        <f>VLOOKUP($A13,'Return Data'!$B$7:$R$1700,4,0)</f>
        <v>29.119</v>
      </c>
      <c r="D13" s="65">
        <f>VLOOKUP($A13,'Return Data'!$B$7:$R$1700,9,0)</f>
        <v>4.7458999999999998</v>
      </c>
      <c r="E13" s="66">
        <f t="shared" si="0"/>
        <v>10</v>
      </c>
      <c r="F13" s="65">
        <f>VLOOKUP($A13,'Return Data'!$B$7:$R$1700,10,0)</f>
        <v>7.3620999999999999</v>
      </c>
      <c r="G13" s="66">
        <f t="shared" si="1"/>
        <v>15</v>
      </c>
      <c r="H13" s="65">
        <f>VLOOKUP($A13,'Return Data'!$B$7:$R$1700,11,0)</f>
        <v>0.40860000000000002</v>
      </c>
      <c r="I13" s="66">
        <f t="shared" si="2"/>
        <v>12</v>
      </c>
      <c r="J13" s="65">
        <f>VLOOKUP($A13,'Return Data'!$B$7:$R$1700,12,0)</f>
        <v>2.8007</v>
      </c>
      <c r="K13" s="66">
        <f t="shared" si="4"/>
        <v>12</v>
      </c>
      <c r="L13" s="65">
        <f>VLOOKUP($A13,'Return Data'!$B$7:$R$1700,13,0)</f>
        <v>4.9424999999999999</v>
      </c>
      <c r="M13" s="66">
        <f t="shared" si="5"/>
        <v>11</v>
      </c>
      <c r="N13" s="65">
        <f>VLOOKUP($A13,'Return Data'!$B$7:$R$1700,17,0)</f>
        <v>4.5600000000000002E-2</v>
      </c>
      <c r="O13" s="66">
        <f t="shared" si="6"/>
        <v>12</v>
      </c>
      <c r="P13" s="65">
        <f>VLOOKUP($A13,'Return Data'!$B$7:$R$1700,14,0)</f>
        <v>1.5219</v>
      </c>
      <c r="Q13" s="66">
        <f t="shared" si="7"/>
        <v>14</v>
      </c>
      <c r="R13" s="65">
        <f>VLOOKUP($A13,'Return Data'!$B$7:$R$1700,16,0)</f>
        <v>6.3703000000000003</v>
      </c>
      <c r="S13" s="67">
        <f t="shared" si="3"/>
        <v>12</v>
      </c>
    </row>
    <row r="14" spans="1:19" x14ac:dyDescent="0.3">
      <c r="A14" s="82" t="s">
        <v>681</v>
      </c>
      <c r="B14" s="64">
        <f>VLOOKUP($A14,'Return Data'!$B$7:$R$1700,3,0)</f>
        <v>44071</v>
      </c>
      <c r="C14" s="65">
        <f>VLOOKUP($A14,'Return Data'!$B$7:$R$1700,4,0)</f>
        <v>18.4801</v>
      </c>
      <c r="D14" s="65">
        <f>VLOOKUP($A14,'Return Data'!$B$7:$R$1700,9,0)</f>
        <v>-12.930300000000001</v>
      </c>
      <c r="E14" s="66">
        <f t="shared" si="0"/>
        <v>24</v>
      </c>
      <c r="F14" s="65">
        <f>VLOOKUP($A14,'Return Data'!$B$7:$R$1700,10,0)</f>
        <v>2.1932999999999998</v>
      </c>
      <c r="G14" s="66">
        <f t="shared" si="1"/>
        <v>19</v>
      </c>
      <c r="H14" s="65">
        <f>VLOOKUP($A14,'Return Data'!$B$7:$R$1700,11,0)</f>
        <v>-9.2027999999999999</v>
      </c>
      <c r="I14" s="66">
        <f t="shared" si="2"/>
        <v>16</v>
      </c>
      <c r="J14" s="65">
        <f>VLOOKUP($A14,'Return Data'!$B$7:$R$1700,12,0)</f>
        <v>-9.6837</v>
      </c>
      <c r="K14" s="66">
        <f t="shared" si="4"/>
        <v>17</v>
      </c>
      <c r="L14" s="65">
        <f>VLOOKUP($A14,'Return Data'!$B$7:$R$1700,13,0)</f>
        <v>-6.4566999999999997</v>
      </c>
      <c r="M14" s="66">
        <f t="shared" si="5"/>
        <v>16</v>
      </c>
      <c r="N14" s="65">
        <f>VLOOKUP($A14,'Return Data'!$B$7:$R$1700,17,0)</f>
        <v>-9.01E-2</v>
      </c>
      <c r="O14" s="66">
        <f t="shared" si="6"/>
        <v>14</v>
      </c>
      <c r="P14" s="65">
        <f>VLOOKUP($A14,'Return Data'!$B$7:$R$1700,14,0)</f>
        <v>2.1027999999999998</v>
      </c>
      <c r="Q14" s="66">
        <f t="shared" si="7"/>
        <v>12</v>
      </c>
      <c r="R14" s="65">
        <f>VLOOKUP($A14,'Return Data'!$B$7:$R$1700,16,0)</f>
        <v>7.2865000000000002</v>
      </c>
      <c r="S14" s="67">
        <f t="shared" si="3"/>
        <v>8</v>
      </c>
    </row>
    <row r="15" spans="1:19" x14ac:dyDescent="0.3">
      <c r="A15" s="82" t="s">
        <v>689</v>
      </c>
      <c r="B15" s="64">
        <f>VLOOKUP($A15,'Return Data'!$B$7:$R$1700,3,0)</f>
        <v>44071</v>
      </c>
      <c r="C15" s="65">
        <f>VLOOKUP($A15,'Return Data'!$B$7:$R$1700,4,0)</f>
        <v>17.135999999999999</v>
      </c>
      <c r="D15" s="65">
        <f>VLOOKUP($A15,'Return Data'!$B$7:$R$1700,9,0)</f>
        <v>-0.40529999999999999</v>
      </c>
      <c r="E15" s="66">
        <f t="shared" si="0"/>
        <v>20</v>
      </c>
      <c r="F15" s="65">
        <f>VLOOKUP($A15,'Return Data'!$B$7:$R$1700,10,0)</f>
        <v>14.3284</v>
      </c>
      <c r="G15" s="66">
        <f t="shared" si="1"/>
        <v>7</v>
      </c>
      <c r="H15" s="65">
        <f>VLOOKUP($A15,'Return Data'!$B$7:$R$1700,11,0)</f>
        <v>6.3609</v>
      </c>
      <c r="I15" s="66">
        <f t="shared" si="2"/>
        <v>5</v>
      </c>
      <c r="J15" s="65">
        <f>VLOOKUP($A15,'Return Data'!$B$7:$R$1700,12,0)</f>
        <v>7.6184000000000003</v>
      </c>
      <c r="K15" s="66">
        <f t="shared" si="4"/>
        <v>4</v>
      </c>
      <c r="L15" s="65">
        <f>VLOOKUP($A15,'Return Data'!$B$7:$R$1700,13,0)</f>
        <v>8.5820000000000007</v>
      </c>
      <c r="M15" s="66">
        <f t="shared" si="5"/>
        <v>3</v>
      </c>
      <c r="N15" s="65">
        <f>VLOOKUP($A15,'Return Data'!$B$7:$R$1700,17,0)</f>
        <v>8.3429000000000002</v>
      </c>
      <c r="O15" s="66">
        <f t="shared" si="6"/>
        <v>2</v>
      </c>
      <c r="P15" s="65">
        <f>VLOOKUP($A15,'Return Data'!$B$7:$R$1700,14,0)</f>
        <v>6.8647999999999998</v>
      </c>
      <c r="Q15" s="66">
        <f t="shared" si="7"/>
        <v>2</v>
      </c>
      <c r="R15" s="65">
        <f>VLOOKUP($A15,'Return Data'!$B$7:$R$1700,16,0)</f>
        <v>8.7330000000000005</v>
      </c>
      <c r="S15" s="67">
        <f t="shared" si="3"/>
        <v>2</v>
      </c>
    </row>
    <row r="16" spans="1:19" x14ac:dyDescent="0.3">
      <c r="A16" s="82" t="s">
        <v>691</v>
      </c>
      <c r="B16" s="64">
        <f>VLOOKUP($A16,'Return Data'!$B$7:$R$1700,3,0)</f>
        <v>44071</v>
      </c>
      <c r="C16" s="65">
        <f>VLOOKUP($A16,'Return Data'!$B$7:$R$1700,4,0)</f>
        <v>22.479299999999999</v>
      </c>
      <c r="D16" s="65">
        <f>VLOOKUP($A16,'Return Data'!$B$7:$R$1700,9,0)</f>
        <v>-0.27750000000000002</v>
      </c>
      <c r="E16" s="66">
        <f t="shared" si="0"/>
        <v>18</v>
      </c>
      <c r="F16" s="65">
        <f>VLOOKUP($A16,'Return Data'!$B$7:$R$1700,10,0)</f>
        <v>10.641500000000001</v>
      </c>
      <c r="G16" s="66">
        <f t="shared" si="1"/>
        <v>10</v>
      </c>
      <c r="H16" s="65">
        <f>VLOOKUP($A16,'Return Data'!$B$7:$R$1700,11,0)</f>
        <v>6.9382999999999999</v>
      </c>
      <c r="I16" s="66">
        <f t="shared" si="2"/>
        <v>3</v>
      </c>
      <c r="J16" s="65">
        <f>VLOOKUP($A16,'Return Data'!$B$7:$R$1700,12,0)</f>
        <v>8.1920000000000002</v>
      </c>
      <c r="K16" s="66">
        <f t="shared" si="4"/>
        <v>2</v>
      </c>
      <c r="L16" s="65">
        <f>VLOOKUP($A16,'Return Data'!$B$7:$R$1700,13,0)</f>
        <v>9.3823000000000008</v>
      </c>
      <c r="M16" s="66">
        <f t="shared" si="5"/>
        <v>2</v>
      </c>
      <c r="N16" s="65">
        <f>VLOOKUP($A16,'Return Data'!$B$7:$R$1700,17,0)</f>
        <v>8.7489000000000008</v>
      </c>
      <c r="O16" s="66">
        <f t="shared" si="6"/>
        <v>1</v>
      </c>
      <c r="P16" s="65">
        <f>VLOOKUP($A16,'Return Data'!$B$7:$R$1700,14,0)</f>
        <v>7.69</v>
      </c>
      <c r="Q16" s="66">
        <f t="shared" si="7"/>
        <v>1</v>
      </c>
      <c r="R16" s="65">
        <f>VLOOKUP($A16,'Return Data'!$B$7:$R$1700,16,0)</f>
        <v>8.6696000000000009</v>
      </c>
      <c r="S16" s="67">
        <f t="shared" si="3"/>
        <v>3</v>
      </c>
    </row>
    <row r="17" spans="1:19" x14ac:dyDescent="0.3">
      <c r="A17" s="82" t="s">
        <v>693</v>
      </c>
      <c r="B17" s="64">
        <f>VLOOKUP($A17,'Return Data'!$B$7:$R$1700,3,0)</f>
        <v>44071</v>
      </c>
      <c r="C17" s="65">
        <f>VLOOKUP($A17,'Return Data'!$B$7:$R$1700,4,0)</f>
        <v>12.5151</v>
      </c>
      <c r="D17" s="65">
        <f>VLOOKUP($A17,'Return Data'!$B$7:$R$1700,9,0)</f>
        <v>6.5655999999999999</v>
      </c>
      <c r="E17" s="66">
        <f t="shared" si="0"/>
        <v>5</v>
      </c>
      <c r="F17" s="65">
        <f>VLOOKUP($A17,'Return Data'!$B$7:$R$1700,10,0)</f>
        <v>14.4124</v>
      </c>
      <c r="G17" s="66">
        <f t="shared" si="1"/>
        <v>6</v>
      </c>
      <c r="H17" s="65">
        <f>VLOOKUP($A17,'Return Data'!$B$7:$R$1700,11,0)</f>
        <v>-18.1508</v>
      </c>
      <c r="I17" s="66">
        <f t="shared" si="2"/>
        <v>18</v>
      </c>
      <c r="J17" s="65">
        <f>VLOOKUP($A17,'Return Data'!$B$7:$R$1700,12,0)</f>
        <v>-9.3451000000000004</v>
      </c>
      <c r="K17" s="66">
        <f t="shared" si="4"/>
        <v>16</v>
      </c>
      <c r="L17" s="65">
        <f>VLOOKUP($A17,'Return Data'!$B$7:$R$1700,13,0)</f>
        <v>-9.7101000000000006</v>
      </c>
      <c r="M17" s="66">
        <f t="shared" si="5"/>
        <v>18</v>
      </c>
      <c r="N17" s="65">
        <f>VLOOKUP($A17,'Return Data'!$B$7:$R$1700,17,0)</f>
        <v>-5.6</v>
      </c>
      <c r="O17" s="66">
        <f t="shared" si="6"/>
        <v>17</v>
      </c>
      <c r="P17" s="65">
        <f>VLOOKUP($A17,'Return Data'!$B$7:$R$1700,14,0)</f>
        <v>-2.1480000000000001</v>
      </c>
      <c r="Q17" s="66">
        <f t="shared" si="7"/>
        <v>17</v>
      </c>
      <c r="R17" s="65">
        <f>VLOOKUP($A17,'Return Data'!$B$7:$R$1700,16,0)</f>
        <v>3.5156000000000001</v>
      </c>
      <c r="S17" s="67">
        <f t="shared" si="3"/>
        <v>19</v>
      </c>
    </row>
    <row r="18" spans="1:19" x14ac:dyDescent="0.3">
      <c r="A18" s="82" t="s">
        <v>696</v>
      </c>
      <c r="B18" s="64">
        <f>VLOOKUP($A18,'Return Data'!$B$7:$R$1700,3,0)</f>
        <v>44071</v>
      </c>
      <c r="C18" s="65">
        <f>VLOOKUP($A18,'Return Data'!$B$7:$R$1700,4,0)</f>
        <v>12.5275</v>
      </c>
      <c r="D18" s="65">
        <f>VLOOKUP($A18,'Return Data'!$B$7:$R$1700,9,0)</f>
        <v>-2.448</v>
      </c>
      <c r="E18" s="66">
        <f t="shared" si="0"/>
        <v>23</v>
      </c>
      <c r="F18" s="65">
        <f>VLOOKUP($A18,'Return Data'!$B$7:$R$1700,10,0)</f>
        <v>7.0556999999999999</v>
      </c>
      <c r="G18" s="66">
        <f t="shared" si="1"/>
        <v>16</v>
      </c>
      <c r="H18" s="65">
        <f>VLOOKUP($A18,'Return Data'!$B$7:$R$1700,11,0)</f>
        <v>3.2471000000000001</v>
      </c>
      <c r="I18" s="66">
        <f t="shared" si="2"/>
        <v>10</v>
      </c>
      <c r="J18" s="65">
        <f>VLOOKUP($A18,'Return Data'!$B$7:$R$1700,12,0)</f>
        <v>5.5366</v>
      </c>
      <c r="K18" s="66">
        <f t="shared" si="4"/>
        <v>9</v>
      </c>
      <c r="L18" s="65">
        <f>VLOOKUP($A18,'Return Data'!$B$7:$R$1700,13,0)</f>
        <v>6.3263999999999996</v>
      </c>
      <c r="M18" s="66">
        <f t="shared" si="5"/>
        <v>8</v>
      </c>
      <c r="N18" s="65">
        <f>VLOOKUP($A18,'Return Data'!$B$7:$R$1700,17,0)</f>
        <v>7.4550000000000001</v>
      </c>
      <c r="O18" s="66">
        <f t="shared" si="6"/>
        <v>3</v>
      </c>
      <c r="P18" s="65">
        <f>VLOOKUP($A18,'Return Data'!$B$7:$R$1700,14,0)</f>
        <v>6.1657999999999999</v>
      </c>
      <c r="Q18" s="66">
        <f t="shared" si="7"/>
        <v>5</v>
      </c>
      <c r="R18" s="65">
        <f>VLOOKUP($A18,'Return Data'!$B$7:$R$1700,16,0)</f>
        <v>6.6689999999999996</v>
      </c>
      <c r="S18" s="67">
        <f t="shared" si="3"/>
        <v>11</v>
      </c>
    </row>
    <row r="19" spans="1:19" x14ac:dyDescent="0.3">
      <c r="A19" s="82" t="s">
        <v>697</v>
      </c>
      <c r="B19" s="64">
        <f>VLOOKUP($A19,'Return Data'!$B$7:$R$1700,3,0)</f>
        <v>44071</v>
      </c>
      <c r="C19" s="65">
        <f>VLOOKUP($A19,'Return Data'!$B$7:$R$1700,4,0)</f>
        <v>1414.3404</v>
      </c>
      <c r="D19" s="65">
        <f>VLOOKUP($A19,'Return Data'!$B$7:$R$1700,9,0)</f>
        <v>1.5989</v>
      </c>
      <c r="E19" s="66">
        <f t="shared" si="0"/>
        <v>14</v>
      </c>
      <c r="F19" s="65">
        <f>VLOOKUP($A19,'Return Data'!$B$7:$R$1700,10,0)</f>
        <v>9.0005000000000006</v>
      </c>
      <c r="G19" s="66">
        <f t="shared" si="1"/>
        <v>14</v>
      </c>
      <c r="H19" s="65">
        <f>VLOOKUP($A19,'Return Data'!$B$7:$R$1700,11,0)</f>
        <v>9.1293000000000006</v>
      </c>
      <c r="I19" s="66">
        <f t="shared" si="2"/>
        <v>2</v>
      </c>
      <c r="J19" s="65">
        <f>VLOOKUP($A19,'Return Data'!$B$7:$R$1700,12,0)</f>
        <v>8.1781000000000006</v>
      </c>
      <c r="K19" s="66">
        <f t="shared" si="4"/>
        <v>3</v>
      </c>
      <c r="L19" s="65">
        <f>VLOOKUP($A19,'Return Data'!$B$7:$R$1700,13,0)</f>
        <v>7.9827000000000004</v>
      </c>
      <c r="M19" s="66">
        <f t="shared" si="5"/>
        <v>4</v>
      </c>
      <c r="N19" s="65">
        <f>VLOOKUP($A19,'Return Data'!$B$7:$R$1700,17,0)</f>
        <v>0.66459999999999997</v>
      </c>
      <c r="O19" s="66">
        <f t="shared" si="6"/>
        <v>11</v>
      </c>
      <c r="P19" s="65">
        <f>VLOOKUP($A19,'Return Data'!$B$7:$R$1700,14,0)</f>
        <v>2.1970999999999998</v>
      </c>
      <c r="Q19" s="66">
        <f t="shared" si="7"/>
        <v>11</v>
      </c>
      <c r="R19" s="65">
        <f>VLOOKUP($A19,'Return Data'!$B$7:$R$1700,16,0)</f>
        <v>5.9619</v>
      </c>
      <c r="S19" s="67">
        <f t="shared" si="3"/>
        <v>15</v>
      </c>
    </row>
    <row r="20" spans="1:19" x14ac:dyDescent="0.3">
      <c r="A20" s="82" t="s">
        <v>699</v>
      </c>
      <c r="B20" s="64">
        <f>VLOOKUP($A20,'Return Data'!$B$7:$R$1700,3,0)</f>
        <v>44071</v>
      </c>
      <c r="C20" s="65">
        <f>VLOOKUP($A20,'Return Data'!$B$7:$R$1700,4,0)</f>
        <v>22.484200000000001</v>
      </c>
      <c r="D20" s="65">
        <f>VLOOKUP($A20,'Return Data'!$B$7:$R$1700,9,0)</f>
        <v>5.1067999999999998</v>
      </c>
      <c r="E20" s="66">
        <f t="shared" si="0"/>
        <v>8</v>
      </c>
      <c r="F20" s="65">
        <f>VLOOKUP($A20,'Return Data'!$B$7:$R$1700,10,0)</f>
        <v>12.705299999999999</v>
      </c>
      <c r="G20" s="66">
        <f t="shared" si="1"/>
        <v>8</v>
      </c>
      <c r="H20" s="65">
        <f>VLOOKUP($A20,'Return Data'!$B$7:$R$1700,11,0)</f>
        <v>2.9845000000000002</v>
      </c>
      <c r="I20" s="66">
        <f t="shared" si="2"/>
        <v>11</v>
      </c>
      <c r="J20" s="65">
        <f>VLOOKUP($A20,'Return Data'!$B$7:$R$1700,12,0)</f>
        <v>5.1539000000000001</v>
      </c>
      <c r="K20" s="66">
        <f t="shared" si="4"/>
        <v>10</v>
      </c>
      <c r="L20" s="65">
        <f>VLOOKUP($A20,'Return Data'!$B$7:$R$1700,13,0)</f>
        <v>6.6925999999999997</v>
      </c>
      <c r="M20" s="66">
        <f t="shared" si="5"/>
        <v>7</v>
      </c>
      <c r="N20" s="65">
        <f>VLOOKUP($A20,'Return Data'!$B$7:$R$1700,17,0)</f>
        <v>7.3324999999999996</v>
      </c>
      <c r="O20" s="66">
        <f t="shared" si="6"/>
        <v>4</v>
      </c>
      <c r="P20" s="65">
        <f>VLOOKUP($A20,'Return Data'!$B$7:$R$1700,14,0)</f>
        <v>6.6817000000000002</v>
      </c>
      <c r="Q20" s="66">
        <f t="shared" si="7"/>
        <v>3</v>
      </c>
      <c r="R20" s="65">
        <f>VLOOKUP($A20,'Return Data'!$B$7:$R$1700,16,0)</f>
        <v>8.1783000000000001</v>
      </c>
      <c r="S20" s="67">
        <f t="shared" si="3"/>
        <v>4</v>
      </c>
    </row>
    <row r="21" spans="1:19" x14ac:dyDescent="0.3">
      <c r="A21" s="82" t="s">
        <v>701</v>
      </c>
      <c r="B21" s="64">
        <f>VLOOKUP($A21,'Return Data'!$B$7:$R$1700,3,0)</f>
        <v>44071</v>
      </c>
      <c r="C21" s="65">
        <f>VLOOKUP($A21,'Return Data'!$B$7:$R$1700,4,0)</f>
        <v>21.427600000000002</v>
      </c>
      <c r="D21" s="65">
        <f>VLOOKUP($A21,'Return Data'!$B$7:$R$1700,9,0)</f>
        <v>3.3007</v>
      </c>
      <c r="E21" s="66">
        <f t="shared" si="0"/>
        <v>11</v>
      </c>
      <c r="F21" s="65">
        <f>VLOOKUP($A21,'Return Data'!$B$7:$R$1700,10,0)</f>
        <v>16.556799999999999</v>
      </c>
      <c r="G21" s="66">
        <f t="shared" si="1"/>
        <v>4</v>
      </c>
      <c r="H21" s="65">
        <f>VLOOKUP($A21,'Return Data'!$B$7:$R$1700,11,0)</f>
        <v>-0.79149999999999998</v>
      </c>
      <c r="I21" s="66">
        <f t="shared" si="2"/>
        <v>14</v>
      </c>
      <c r="J21" s="65">
        <f>VLOOKUP($A21,'Return Data'!$B$7:$R$1700,12,0)</f>
        <v>2.4611000000000001</v>
      </c>
      <c r="K21" s="66">
        <f t="shared" si="4"/>
        <v>13</v>
      </c>
      <c r="L21" s="65">
        <f>VLOOKUP($A21,'Return Data'!$B$7:$R$1700,13,0)</f>
        <v>1.0683</v>
      </c>
      <c r="M21" s="66">
        <f t="shared" si="5"/>
        <v>13</v>
      </c>
      <c r="N21" s="65">
        <f>VLOOKUP($A21,'Return Data'!$B$7:$R$1700,17,0)</f>
        <v>2.8757999999999999</v>
      </c>
      <c r="O21" s="66">
        <f t="shared" si="6"/>
        <v>9</v>
      </c>
      <c r="P21" s="65">
        <f>VLOOKUP($A21,'Return Data'!$B$7:$R$1700,14,0)</f>
        <v>3.5360999999999998</v>
      </c>
      <c r="Q21" s="66">
        <f t="shared" si="7"/>
        <v>9</v>
      </c>
      <c r="R21" s="65">
        <f>VLOOKUP($A21,'Return Data'!$B$7:$R$1700,16,0)</f>
        <v>7.2446999999999999</v>
      </c>
      <c r="S21" s="67">
        <f t="shared" si="3"/>
        <v>9</v>
      </c>
    </row>
    <row r="22" spans="1:19" x14ac:dyDescent="0.3">
      <c r="A22" s="82" t="s">
        <v>704</v>
      </c>
      <c r="B22" s="64">
        <f>VLOOKUP($A22,'Return Data'!$B$7:$R$1700,3,0)</f>
        <v>44071</v>
      </c>
      <c r="C22" s="65">
        <f>VLOOKUP($A22,'Return Data'!$B$7:$R$1700,4,0)</f>
        <v>11.321199999999999</v>
      </c>
      <c r="D22" s="65">
        <f>VLOOKUP($A22,'Return Data'!$B$7:$R$1700,9,0)</f>
        <v>-0.30149999999999999</v>
      </c>
      <c r="E22" s="66">
        <f t="shared" si="0"/>
        <v>19</v>
      </c>
      <c r="F22" s="65">
        <f>VLOOKUP($A22,'Return Data'!$B$7:$R$1700,10,0)</f>
        <v>4.5297000000000001</v>
      </c>
      <c r="G22" s="66">
        <f t="shared" si="1"/>
        <v>18</v>
      </c>
      <c r="H22" s="65">
        <f>VLOOKUP($A22,'Return Data'!$B$7:$R$1700,11,0)</f>
        <v>3.7683</v>
      </c>
      <c r="I22" s="66">
        <f t="shared" si="2"/>
        <v>9</v>
      </c>
      <c r="J22" s="65">
        <f>VLOOKUP($A22,'Return Data'!$B$7:$R$1700,12,0)</f>
        <v>4.9333999999999998</v>
      </c>
      <c r="K22" s="66">
        <f t="shared" si="4"/>
        <v>11</v>
      </c>
      <c r="L22" s="65">
        <f>VLOOKUP($A22,'Return Data'!$B$7:$R$1700,13,0)</f>
        <v>5.7937000000000003</v>
      </c>
      <c r="M22" s="66">
        <f t="shared" si="5"/>
        <v>10</v>
      </c>
      <c r="N22" s="65"/>
      <c r="O22" s="66"/>
      <c r="P22" s="65"/>
      <c r="Q22" s="66"/>
      <c r="R22" s="65">
        <f>VLOOKUP($A22,'Return Data'!$B$7:$R$1700,16,0)</f>
        <v>6.3208000000000002</v>
      </c>
      <c r="S22" s="67">
        <f t="shared" si="3"/>
        <v>13</v>
      </c>
    </row>
    <row r="23" spans="1:19" x14ac:dyDescent="0.3">
      <c r="A23" s="82" t="s">
        <v>705</v>
      </c>
      <c r="B23" s="64">
        <f>VLOOKUP($A23,'Return Data'!$B$7:$R$1700,3,0)</f>
        <v>44071</v>
      </c>
      <c r="C23" s="65">
        <f>VLOOKUP($A23,'Return Data'!$B$7:$R$1700,4,0)</f>
        <v>23.244700000000002</v>
      </c>
      <c r="D23" s="65">
        <f>VLOOKUP($A23,'Return Data'!$B$7:$R$1700,9,0)</f>
        <v>5.5522999999999998</v>
      </c>
      <c r="E23" s="66">
        <f t="shared" si="0"/>
        <v>6</v>
      </c>
      <c r="F23" s="65">
        <f>VLOOKUP($A23,'Return Data'!$B$7:$R$1700,10,0)</f>
        <v>9.4429999999999996</v>
      </c>
      <c r="G23" s="66">
        <f t="shared" si="1"/>
        <v>11</v>
      </c>
      <c r="H23" s="65">
        <f>VLOOKUP($A23,'Return Data'!$B$7:$R$1700,11,0)</f>
        <v>-19.879100000000001</v>
      </c>
      <c r="I23" s="66">
        <f t="shared" si="2"/>
        <v>19</v>
      </c>
      <c r="J23" s="65">
        <f>VLOOKUP($A23,'Return Data'!$B$7:$R$1700,12,0)</f>
        <v>-12.0501</v>
      </c>
      <c r="K23" s="66">
        <f t="shared" si="4"/>
        <v>18</v>
      </c>
      <c r="L23" s="65">
        <f>VLOOKUP($A23,'Return Data'!$B$7:$R$1700,13,0)</f>
        <v>-8.5929000000000002</v>
      </c>
      <c r="M23" s="66">
        <f t="shared" si="5"/>
        <v>17</v>
      </c>
      <c r="N23" s="65">
        <f>VLOOKUP($A23,'Return Data'!$B$7:$R$1700,17,0)</f>
        <v>-2.9762</v>
      </c>
      <c r="O23" s="66">
        <f>RANK(N23,N$8:N$31,0)</f>
        <v>16</v>
      </c>
      <c r="P23" s="65">
        <f>VLOOKUP($A23,'Return Data'!$B$7:$R$1700,14,0)</f>
        <v>-0.2646</v>
      </c>
      <c r="Q23" s="66">
        <f>RANK(P23,P$8:P$31,0)</f>
        <v>16</v>
      </c>
      <c r="R23" s="65">
        <f>VLOOKUP($A23,'Return Data'!$B$7:$R$1700,16,0)</f>
        <v>5.6759000000000004</v>
      </c>
      <c r="S23" s="67">
        <f t="shared" si="3"/>
        <v>16</v>
      </c>
    </row>
    <row r="24" spans="1:19" x14ac:dyDescent="0.3">
      <c r="A24" s="82" t="s">
        <v>707</v>
      </c>
      <c r="B24" s="64">
        <f>VLOOKUP($A24,'Return Data'!$B$7:$R$1700,3,0)</f>
        <v>44071</v>
      </c>
      <c r="C24" s="65">
        <f>VLOOKUP($A24,'Return Data'!$B$7:$R$1700,4,0)</f>
        <v>0.15310000000000001</v>
      </c>
      <c r="D24" s="65">
        <f>VLOOKUP($A24,'Return Data'!$B$7:$R$1700,9,0)</f>
        <v>9.3015000000000008</v>
      </c>
      <c r="E24" s="66">
        <f t="shared" si="0"/>
        <v>3</v>
      </c>
      <c r="F24" s="65">
        <f>VLOOKUP($A24,'Return Data'!$B$7:$R$1700,10,0)</f>
        <v>9.282</v>
      </c>
      <c r="G24" s="66">
        <f t="shared" si="1"/>
        <v>12</v>
      </c>
      <c r="H24" s="65"/>
      <c r="I24" s="66"/>
      <c r="J24" s="65"/>
      <c r="K24" s="66"/>
      <c r="L24" s="65"/>
      <c r="M24" s="66"/>
      <c r="N24" s="65"/>
      <c r="O24" s="66"/>
      <c r="P24" s="65"/>
      <c r="Q24" s="66"/>
      <c r="R24" s="65">
        <f>VLOOKUP($A24,'Return Data'!$B$7:$R$1700,16,0)</f>
        <v>9.3328000000000007</v>
      </c>
      <c r="S24" s="67">
        <f t="shared" si="3"/>
        <v>1</v>
      </c>
    </row>
    <row r="25" spans="1:19" x14ac:dyDescent="0.3">
      <c r="A25" s="82" t="s">
        <v>712</v>
      </c>
      <c r="B25" s="64">
        <f>VLOOKUP($A25,'Return Data'!$B$7:$R$1700,3,0)</f>
        <v>44071</v>
      </c>
      <c r="C25" s="65">
        <f>VLOOKUP($A25,'Return Data'!$B$7:$R$1700,4,0)</f>
        <v>13.693899999999999</v>
      </c>
      <c r="D25" s="65">
        <f>VLOOKUP($A25,'Return Data'!$B$7:$R$1700,9,0)</f>
        <v>-0.46410000000000001</v>
      </c>
      <c r="E25" s="66">
        <f t="shared" si="0"/>
        <v>21</v>
      </c>
      <c r="F25" s="65">
        <f>VLOOKUP($A25,'Return Data'!$B$7:$R$1700,10,0)</f>
        <v>0.35089999999999999</v>
      </c>
      <c r="G25" s="66">
        <f t="shared" si="1"/>
        <v>20</v>
      </c>
      <c r="H25" s="65">
        <f>VLOOKUP($A25,'Return Data'!$B$7:$R$1700,11,0)</f>
        <v>-16.1768</v>
      </c>
      <c r="I25" s="66">
        <f>RANK(H25,H$8:H$31,0)</f>
        <v>17</v>
      </c>
      <c r="J25" s="65">
        <f>VLOOKUP($A25,'Return Data'!$B$7:$R$1700,12,0)</f>
        <v>-8.34</v>
      </c>
      <c r="K25" s="66">
        <f>RANK(J25,J$8:J$31,0)</f>
        <v>15</v>
      </c>
      <c r="L25" s="65">
        <f>VLOOKUP($A25,'Return Data'!$B$7:$R$1700,13,0)</f>
        <v>-4.5091999999999999</v>
      </c>
      <c r="M25" s="66">
        <f>RANK(L25,L$8:L$31,0)</f>
        <v>15</v>
      </c>
      <c r="N25" s="65">
        <f>VLOOKUP($A25,'Return Data'!$B$7:$R$1700,17,0)</f>
        <v>-0.9819</v>
      </c>
      <c r="O25" s="66">
        <f>RANK(N25,N$8:N$31,0)</f>
        <v>15</v>
      </c>
      <c r="P25" s="65">
        <f>VLOOKUP($A25,'Return Data'!$B$7:$R$1700,14,0)</f>
        <v>0.93659999999999999</v>
      </c>
      <c r="Q25" s="66">
        <f>RANK(P25,P$8:P$31,0)</f>
        <v>15</v>
      </c>
      <c r="R25" s="65">
        <f>VLOOKUP($A25,'Return Data'!$B$7:$R$1700,16,0)</f>
        <v>5.4558</v>
      </c>
      <c r="S25" s="67">
        <f t="shared" si="3"/>
        <v>17</v>
      </c>
    </row>
    <row r="26" spans="1:19" x14ac:dyDescent="0.3">
      <c r="A26" s="82" t="s">
        <v>715</v>
      </c>
      <c r="B26" s="64">
        <f>VLOOKUP($A26,'Return Data'!$B$7:$R$1700,3,0)</f>
        <v>44071</v>
      </c>
      <c r="C26" s="65">
        <f>VLOOKUP($A26,'Return Data'!$B$7:$R$1700,4,0)</f>
        <v>3100.6235000000001</v>
      </c>
      <c r="D26" s="65">
        <f>VLOOKUP($A26,'Return Data'!$B$7:$R$1700,9,0)</f>
        <v>2.5651000000000002</v>
      </c>
      <c r="E26" s="66">
        <f t="shared" si="0"/>
        <v>12</v>
      </c>
      <c r="F26" s="65">
        <f>VLOOKUP($A26,'Return Data'!$B$7:$R$1700,10,0)</f>
        <v>56.133299999999998</v>
      </c>
      <c r="G26" s="66">
        <f t="shared" si="1"/>
        <v>1</v>
      </c>
      <c r="H26" s="65">
        <f>VLOOKUP($A26,'Return Data'!$B$7:$R$1700,11,0)</f>
        <v>15.796099999999999</v>
      </c>
      <c r="I26" s="66">
        <f>RANK(H26,H$8:H$31,0)</f>
        <v>1</v>
      </c>
      <c r="J26" s="65">
        <f>VLOOKUP($A26,'Return Data'!$B$7:$R$1700,12,0)</f>
        <v>12.8751</v>
      </c>
      <c r="K26" s="66">
        <f>RANK(J26,J$8:J$31,0)</f>
        <v>1</v>
      </c>
      <c r="L26" s="65">
        <f>VLOOKUP($A26,'Return Data'!$B$7:$R$1700,13,0)</f>
        <v>11.4453</v>
      </c>
      <c r="M26" s="66">
        <f>RANK(L26,L$8:L$31,0)</f>
        <v>1</v>
      </c>
      <c r="N26" s="65">
        <f>VLOOKUP($A26,'Return Data'!$B$7:$R$1700,17,0)</f>
        <v>5.5728</v>
      </c>
      <c r="O26" s="66">
        <f>RANK(N26,N$8:N$31,0)</f>
        <v>7</v>
      </c>
      <c r="P26" s="65">
        <f>VLOOKUP($A26,'Return Data'!$B$7:$R$1700,14,0)</f>
        <v>5.7847</v>
      </c>
      <c r="Q26" s="66">
        <f>RANK(P26,P$8:P$31,0)</f>
        <v>6</v>
      </c>
      <c r="R26" s="65">
        <f>VLOOKUP($A26,'Return Data'!$B$7:$R$1700,16,0)</f>
        <v>7.3456000000000001</v>
      </c>
      <c r="S26" s="67">
        <f t="shared" si="3"/>
        <v>7</v>
      </c>
    </row>
    <row r="27" spans="1:19" x14ac:dyDescent="0.3">
      <c r="A27" s="82" t="s">
        <v>718</v>
      </c>
      <c r="B27" s="64">
        <f>VLOOKUP($A27,'Return Data'!$B$7:$R$1700,3,0)</f>
        <v>44071</v>
      </c>
      <c r="C27" s="65">
        <f>VLOOKUP($A27,'Return Data'!$B$7:$R$1700,4,0)</f>
        <v>32.761299999999999</v>
      </c>
      <c r="D27" s="65">
        <f>VLOOKUP($A27,'Return Data'!$B$7:$R$1700,9,0)</f>
        <v>1.7312000000000001</v>
      </c>
      <c r="E27" s="66">
        <f t="shared" si="0"/>
        <v>13</v>
      </c>
      <c r="F27" s="65">
        <f>VLOOKUP($A27,'Return Data'!$B$7:$R$1700,10,0)</f>
        <v>11.0366</v>
      </c>
      <c r="G27" s="66">
        <f t="shared" si="1"/>
        <v>9</v>
      </c>
      <c r="H27" s="65">
        <f>VLOOKUP($A27,'Return Data'!$B$7:$R$1700,11,0)</f>
        <v>6.7332999999999998</v>
      </c>
      <c r="I27" s="66">
        <f>RANK(H27,H$8:H$31,0)</f>
        <v>4</v>
      </c>
      <c r="J27" s="65">
        <f>VLOOKUP($A27,'Return Data'!$B$7:$R$1700,12,0)</f>
        <v>6.9401000000000002</v>
      </c>
      <c r="K27" s="66">
        <f>RANK(J27,J$8:J$31,0)</f>
        <v>5</v>
      </c>
      <c r="L27" s="65">
        <f>VLOOKUP($A27,'Return Data'!$B$7:$R$1700,13,0)</f>
        <v>7.8478000000000003</v>
      </c>
      <c r="M27" s="66">
        <f>RANK(L27,L$8:L$31,0)</f>
        <v>5</v>
      </c>
      <c r="N27" s="65">
        <f>VLOOKUP($A27,'Return Data'!$B$7:$R$1700,17,0)</f>
        <v>7.2892999999999999</v>
      </c>
      <c r="O27" s="66">
        <f>RANK(N27,N$8:N$31,0)</f>
        <v>5</v>
      </c>
      <c r="P27" s="65">
        <f>VLOOKUP($A27,'Return Data'!$B$7:$R$1700,14,0)</f>
        <v>6.4450000000000003</v>
      </c>
      <c r="Q27" s="66">
        <f>RANK(P27,P$8:P$31,0)</f>
        <v>4</v>
      </c>
      <c r="R27" s="65">
        <f>VLOOKUP($A27,'Return Data'!$B$7:$R$1700,16,0)</f>
        <v>7.6322000000000001</v>
      </c>
      <c r="S27" s="67">
        <f t="shared" si="3"/>
        <v>5</v>
      </c>
    </row>
    <row r="28" spans="1:19" x14ac:dyDescent="0.3">
      <c r="A28" s="82" t="s">
        <v>719</v>
      </c>
      <c r="B28" s="64">
        <f>VLOOKUP($A28,'Return Data'!$B$7:$R$1700,3,0)</f>
        <v>44071</v>
      </c>
      <c r="C28" s="65">
        <f>VLOOKUP($A28,'Return Data'!$B$7:$R$1700,4,0)</f>
        <v>26.005500000000001</v>
      </c>
      <c r="D28" s="65">
        <f>VLOOKUP($A28,'Return Data'!$B$7:$R$1700,9,0)</f>
        <v>1.2464</v>
      </c>
      <c r="E28" s="66">
        <f t="shared" si="0"/>
        <v>15</v>
      </c>
      <c r="F28" s="65">
        <f>VLOOKUP($A28,'Return Data'!$B$7:$R$1700,10,0)</f>
        <v>5.3857999999999997</v>
      </c>
      <c r="G28" s="66">
        <f t="shared" si="1"/>
        <v>17</v>
      </c>
      <c r="H28" s="65">
        <f>VLOOKUP($A28,'Return Data'!$B$7:$R$1700,11,0)</f>
        <v>5.6436999999999999</v>
      </c>
      <c r="I28" s="66">
        <f>RANK(H28,H$8:H$31,0)</f>
        <v>7</v>
      </c>
      <c r="J28" s="65">
        <f>VLOOKUP($A28,'Return Data'!$B$7:$R$1700,12,0)</f>
        <v>5.6643999999999997</v>
      </c>
      <c r="K28" s="66">
        <f>RANK(J28,J$8:J$31,0)</f>
        <v>8</v>
      </c>
      <c r="L28" s="65">
        <f>VLOOKUP($A28,'Return Data'!$B$7:$R$1700,13,0)</f>
        <v>5.9831000000000003</v>
      </c>
      <c r="M28" s="66">
        <f>RANK(L28,L$8:L$31,0)</f>
        <v>9</v>
      </c>
      <c r="N28" s="65">
        <f>VLOOKUP($A28,'Return Data'!$B$7:$R$1700,17,0)</f>
        <v>-3.6299999999999999E-2</v>
      </c>
      <c r="O28" s="66">
        <f>RANK(N28,N$8:N$31,0)</f>
        <v>13</v>
      </c>
      <c r="P28" s="65">
        <f>VLOOKUP($A28,'Return Data'!$B$7:$R$1700,14,0)</f>
        <v>2.0364</v>
      </c>
      <c r="Q28" s="66">
        <f>RANK(P28,P$8:P$31,0)</f>
        <v>13</v>
      </c>
      <c r="R28" s="65">
        <f>VLOOKUP($A28,'Return Data'!$B$7:$R$1700,16,0)</f>
        <v>5.4241999999999999</v>
      </c>
      <c r="S28" s="67">
        <f t="shared" si="3"/>
        <v>18</v>
      </c>
    </row>
    <row r="29" spans="1:19" x14ac:dyDescent="0.3">
      <c r="A29" s="82" t="s">
        <v>724</v>
      </c>
      <c r="B29" s="64">
        <f>VLOOKUP($A29,'Return Data'!$B$7:$R$1700,3,0)</f>
        <v>44071</v>
      </c>
      <c r="C29" s="65">
        <f>VLOOKUP($A29,'Return Data'!$B$7:$R$1700,4,0)</f>
        <v>0.18290000000000001</v>
      </c>
      <c r="D29" s="65">
        <f>VLOOKUP($A29,'Return Data'!$B$7:$R$1700,9,0)</f>
        <v>0</v>
      </c>
      <c r="E29" s="66">
        <f t="shared" si="0"/>
        <v>16</v>
      </c>
      <c r="F29" s="65">
        <f>VLOOKUP($A29,'Return Data'!$B$7:$R$1700,10,0)</f>
        <v>0</v>
      </c>
      <c r="G29" s="66">
        <f t="shared" si="1"/>
        <v>21</v>
      </c>
      <c r="H29" s="65">
        <f>VLOOKUP($A29,'Return Data'!$B$7:$R$1700,11,0)</f>
        <v>0</v>
      </c>
      <c r="I29" s="66">
        <f>RANK(H29,H$8:H$31,0)</f>
        <v>13</v>
      </c>
      <c r="J29" s="65">
        <f>VLOOKUP($A29,'Return Data'!$B$7:$R$1700,12,0)</f>
        <v>-34.610199999999999</v>
      </c>
      <c r="K29" s="66">
        <f>RANK(J29,J$8:J$31,0)</f>
        <v>19</v>
      </c>
      <c r="L29" s="65"/>
      <c r="M29" s="66"/>
      <c r="N29" s="65"/>
      <c r="O29" s="66"/>
      <c r="P29" s="65"/>
      <c r="Q29" s="66"/>
      <c r="R29" s="65">
        <f>VLOOKUP($A29,'Return Data'!$B$7:$R$1700,16,0)</f>
        <v>-27.312899999999999</v>
      </c>
      <c r="S29" s="67">
        <f t="shared" si="3"/>
        <v>22</v>
      </c>
    </row>
    <row r="30" spans="1:19" x14ac:dyDescent="0.3">
      <c r="A30" s="82" t="s">
        <v>726</v>
      </c>
      <c r="B30" s="64">
        <f>VLOOKUP($A30,'Return Data'!$B$7:$R$1700,3,0)</f>
        <v>44071</v>
      </c>
      <c r="C30" s="65">
        <f>VLOOKUP($A30,'Return Data'!$B$7:$R$1700,4,0)</f>
        <v>0.71040000000000003</v>
      </c>
      <c r="D30" s="65">
        <f>VLOOKUP($A30,'Return Data'!$B$7:$R$1700,9,0)</f>
        <v>8.6820000000000004</v>
      </c>
      <c r="E30" s="66">
        <f t="shared" si="0"/>
        <v>4</v>
      </c>
      <c r="F30" s="65">
        <f>VLOOKUP($A30,'Return Data'!$B$7:$R$1700,10,0)</f>
        <v>-199.63200000000001</v>
      </c>
      <c r="G30" s="66">
        <f t="shared" si="1"/>
        <v>24</v>
      </c>
      <c r="H30" s="65"/>
      <c r="I30" s="66"/>
      <c r="J30" s="65"/>
      <c r="K30" s="66"/>
      <c r="L30" s="65"/>
      <c r="M30" s="66"/>
      <c r="N30" s="65"/>
      <c r="O30" s="66"/>
      <c r="P30" s="65"/>
      <c r="Q30" s="66"/>
      <c r="R30" s="65">
        <f>VLOOKUP($A30,'Return Data'!$B$7:$R$1700,16,0)</f>
        <v>-93.010499999999993</v>
      </c>
      <c r="S30" s="67">
        <f t="shared" si="3"/>
        <v>24</v>
      </c>
    </row>
    <row r="31" spans="1:19" x14ac:dyDescent="0.3">
      <c r="A31" s="82" t="s">
        <v>728</v>
      </c>
      <c r="B31" s="64">
        <f>VLOOKUP($A31,'Return Data'!$B$7:$R$1700,3,0)</f>
        <v>44071</v>
      </c>
      <c r="C31" s="65">
        <f>VLOOKUP($A31,'Return Data'!$B$7:$R$1700,4,0)</f>
        <v>10.944699999999999</v>
      </c>
      <c r="D31" s="65">
        <f>VLOOKUP($A31,'Return Data'!$B$7:$R$1700,9,0)</f>
        <v>-1.2787999999999999</v>
      </c>
      <c r="E31" s="66">
        <f t="shared" si="0"/>
        <v>22</v>
      </c>
      <c r="F31" s="65">
        <f>VLOOKUP($A31,'Return Data'!$B$7:$R$1700,10,0)</f>
        <v>-31.330200000000001</v>
      </c>
      <c r="G31" s="66">
        <f t="shared" si="1"/>
        <v>23</v>
      </c>
      <c r="H31" s="65">
        <f>VLOOKUP($A31,'Return Data'!$B$7:$R$1700,11,0)</f>
        <v>-27.6218</v>
      </c>
      <c r="I31" s="66">
        <f>RANK(H31,H$8:H$31,0)</f>
        <v>20</v>
      </c>
      <c r="J31" s="65">
        <f>VLOOKUP($A31,'Return Data'!$B$7:$R$1700,12,0)</f>
        <v>-39.526800000000001</v>
      </c>
      <c r="K31" s="66">
        <f>RANK(J31,J$8:J$31,0)</f>
        <v>20</v>
      </c>
      <c r="L31" s="65">
        <f>VLOOKUP($A31,'Return Data'!$B$7:$R$1700,13,0)</f>
        <v>-33.209200000000003</v>
      </c>
      <c r="M31" s="66">
        <f>RANK(L31,L$8:L$31,0)</f>
        <v>19</v>
      </c>
      <c r="N31" s="65">
        <f>VLOOKUP($A31,'Return Data'!$B$7:$R$1700,17,0)</f>
        <v>-17.5654</v>
      </c>
      <c r="O31" s="66">
        <f>RANK(N31,N$8:N$31,0)</f>
        <v>18</v>
      </c>
      <c r="P31" s="65">
        <f>VLOOKUP($A31,'Return Data'!$B$7:$R$1700,14,0)</f>
        <v>-10.6539</v>
      </c>
      <c r="Q31" s="66">
        <f>RANK(P31,P$8:P$31,0)</f>
        <v>18</v>
      </c>
      <c r="R31" s="65">
        <f>VLOOKUP($A31,'Return Data'!$B$7:$R$1700,16,0)</f>
        <v>1.1673</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3.8883041666666665</v>
      </c>
      <c r="E33" s="88"/>
      <c r="F33" s="89">
        <f>AVERAGE(F8:F31)</f>
        <v>0.85630416666666609</v>
      </c>
      <c r="G33" s="88"/>
      <c r="H33" s="89">
        <f>AVERAGE(H8:H31)</f>
        <v>-8.0129227272727306</v>
      </c>
      <c r="I33" s="88"/>
      <c r="J33" s="89">
        <f>AVERAGE(J8:J31)</f>
        <v>-4.4148142857142867</v>
      </c>
      <c r="K33" s="88"/>
      <c r="L33" s="89">
        <f>AVERAGE(L8:L31)</f>
        <v>-1.1448699999999998</v>
      </c>
      <c r="M33" s="88"/>
      <c r="N33" s="89">
        <f>AVERAGE(N8:N31)</f>
        <v>-0.76582105263157896</v>
      </c>
      <c r="O33" s="88"/>
      <c r="P33" s="89">
        <f>AVERAGE(P8:P31)</f>
        <v>0.9914947368421051</v>
      </c>
      <c r="Q33" s="88"/>
      <c r="R33" s="89">
        <f>AVERAGE(R8:R31)</f>
        <v>-1.4975041666666662</v>
      </c>
      <c r="S33" s="90"/>
    </row>
    <row r="34" spans="1:19" x14ac:dyDescent="0.3">
      <c r="A34" s="87" t="s">
        <v>28</v>
      </c>
      <c r="B34" s="88"/>
      <c r="C34" s="88"/>
      <c r="D34" s="89">
        <f>MIN(D8:D31)</f>
        <v>-12.930300000000001</v>
      </c>
      <c r="E34" s="88"/>
      <c r="F34" s="89">
        <f>MIN(F8:F31)</f>
        <v>-199.63200000000001</v>
      </c>
      <c r="G34" s="88"/>
      <c r="H34" s="89">
        <f>MIN(H8:H31)</f>
        <v>-97.181100000000001</v>
      </c>
      <c r="I34" s="88"/>
      <c r="J34" s="89">
        <f>MIN(J8:J31)</f>
        <v>-60.657800000000002</v>
      </c>
      <c r="K34" s="88"/>
      <c r="L34" s="89">
        <f>MIN(L8:L31)</f>
        <v>-45.422699999999999</v>
      </c>
      <c r="M34" s="88"/>
      <c r="N34" s="89">
        <f>MIN(N8:N31)</f>
        <v>-46.789099999999998</v>
      </c>
      <c r="O34" s="88"/>
      <c r="P34" s="89">
        <f>MIN(P8:P31)</f>
        <v>-32.762599999999999</v>
      </c>
      <c r="Q34" s="88"/>
      <c r="R34" s="89">
        <f>MIN(R8:R31)</f>
        <v>-93.010499999999993</v>
      </c>
      <c r="S34" s="90"/>
    </row>
    <row r="35" spans="1:19" ht="15" thickBot="1" x14ac:dyDescent="0.35">
      <c r="A35" s="91" t="s">
        <v>29</v>
      </c>
      <c r="B35" s="92"/>
      <c r="C35" s="92"/>
      <c r="D35" s="93">
        <f>MAX(D8:D31)</f>
        <v>41.3735</v>
      </c>
      <c r="E35" s="92"/>
      <c r="F35" s="93">
        <f>MAX(F8:F31)</f>
        <v>56.133299999999998</v>
      </c>
      <c r="G35" s="92"/>
      <c r="H35" s="93">
        <f>MAX(H8:H31)</f>
        <v>15.796099999999999</v>
      </c>
      <c r="I35" s="92"/>
      <c r="J35" s="93">
        <f>MAX(J8:J31)</f>
        <v>12.8751</v>
      </c>
      <c r="K35" s="92"/>
      <c r="L35" s="93">
        <f>MAX(L8:L31)</f>
        <v>11.4453</v>
      </c>
      <c r="M35" s="92"/>
      <c r="N35" s="93">
        <f>MAX(N8:N31)</f>
        <v>8.7489000000000008</v>
      </c>
      <c r="O35" s="92"/>
      <c r="P35" s="93">
        <f>MAX(P8:P31)</f>
        <v>7.69</v>
      </c>
      <c r="Q35" s="92"/>
      <c r="R35" s="93">
        <f>MAX(R8:R31)</f>
        <v>9.3328000000000007</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44071</v>
      </c>
      <c r="C8" s="65">
        <f>VLOOKUP($A8,'Return Data'!$B$7:$R$1700,4,0)</f>
        <v>83.456599999999995</v>
      </c>
      <c r="D8" s="65">
        <f>VLOOKUP($A8,'Return Data'!$B$7:$R$1700,9,0)</f>
        <v>-3.4729999999999999</v>
      </c>
      <c r="E8" s="66">
        <f>RANK(D8,D$8:D$27,0)</f>
        <v>11</v>
      </c>
      <c r="F8" s="65">
        <f>VLOOKUP($A8,'Return Data'!$B$7:$R$1700,10,0)</f>
        <v>10.5662</v>
      </c>
      <c r="G8" s="66">
        <f>RANK(F8,F$8:F$27,0)</f>
        <v>4</v>
      </c>
      <c r="H8" s="65">
        <f>VLOOKUP($A8,'Return Data'!$B$7:$R$1700,11,0)</f>
        <v>12.4717</v>
      </c>
      <c r="I8" s="66">
        <f>RANK(H8,H$8:H$27,0)</f>
        <v>1</v>
      </c>
      <c r="J8" s="65">
        <f>VLOOKUP($A8,'Return Data'!$B$7:$R$1700,12,0)</f>
        <v>11.3011</v>
      </c>
      <c r="K8" s="66">
        <f>RANK(J8,J$8:J$27,0)</f>
        <v>2</v>
      </c>
      <c r="L8" s="65">
        <f>VLOOKUP($A8,'Return Data'!$B$7:$R$1700,13,0)</f>
        <v>10.717000000000001</v>
      </c>
      <c r="M8" s="66">
        <f>RANK(L8,L$8:L$27,0)</f>
        <v>4</v>
      </c>
      <c r="N8" s="65">
        <f>VLOOKUP($A8,'Return Data'!$B$7:$R$1700,17,0)</f>
        <v>10.666600000000001</v>
      </c>
      <c r="O8" s="66">
        <f>RANK(N8,N$8:N$27,0)</f>
        <v>5</v>
      </c>
      <c r="P8" s="65">
        <f>VLOOKUP($A8,'Return Data'!$B$7:$R$1700,14,0)</f>
        <v>8.7689000000000004</v>
      </c>
      <c r="Q8" s="66">
        <f>RANK(P8,P$8:P$27,0)</f>
        <v>2</v>
      </c>
      <c r="R8" s="65">
        <f>VLOOKUP($A8,'Return Data'!$B$7:$R$1700,16,0)</f>
        <v>9.2025000000000006</v>
      </c>
      <c r="S8" s="67">
        <f>RANK(R8,R$8:R$27,0)</f>
        <v>5</v>
      </c>
    </row>
    <row r="9" spans="1:19" x14ac:dyDescent="0.3">
      <c r="A9" s="82" t="s">
        <v>626</v>
      </c>
      <c r="B9" s="64">
        <f>VLOOKUP($A9,'Return Data'!$B$7:$R$1700,3,0)</f>
        <v>44071</v>
      </c>
      <c r="C9" s="65">
        <f>VLOOKUP($A9,'Return Data'!$B$7:$R$1700,4,0)</f>
        <v>13.039300000000001</v>
      </c>
      <c r="D9" s="65">
        <f>VLOOKUP($A9,'Return Data'!$B$7:$R$1700,9,0)</f>
        <v>-0.42420000000000002</v>
      </c>
      <c r="E9" s="66">
        <f t="shared" ref="E9:E27" si="0">RANK(D9,D$8:D$27,0)</f>
        <v>7</v>
      </c>
      <c r="F9" s="65">
        <f>VLOOKUP($A9,'Return Data'!$B$7:$R$1700,10,0)</f>
        <v>13.7379</v>
      </c>
      <c r="G9" s="66">
        <f t="shared" ref="G9:G27" si="1">RANK(F9,F$8:F$27,0)</f>
        <v>1</v>
      </c>
      <c r="H9" s="65">
        <f>VLOOKUP($A9,'Return Data'!$B$7:$R$1700,11,0)</f>
        <v>12.3484</v>
      </c>
      <c r="I9" s="66">
        <f t="shared" ref="I9:I27" si="2">RANK(H9,H$8:H$27,0)</f>
        <v>2</v>
      </c>
      <c r="J9" s="65">
        <f>VLOOKUP($A9,'Return Data'!$B$7:$R$1700,12,0)</f>
        <v>11.6676</v>
      </c>
      <c r="K9" s="66">
        <f t="shared" ref="K9:K27" si="3">RANK(J9,J$8:J$27,0)</f>
        <v>1</v>
      </c>
      <c r="L9" s="65">
        <f>VLOOKUP($A9,'Return Data'!$B$7:$R$1700,13,0)</f>
        <v>11.4328</v>
      </c>
      <c r="M9" s="66">
        <f t="shared" ref="M9:M27" si="4">RANK(L9,L$8:L$27,0)</f>
        <v>1</v>
      </c>
      <c r="N9" s="65">
        <f>VLOOKUP($A9,'Return Data'!$B$7:$R$1700,17,0)</f>
        <v>9.4594000000000005</v>
      </c>
      <c r="O9" s="66">
        <f t="shared" ref="O9:O26" si="5">RANK(N9,N$8:N$27,0)</f>
        <v>11</v>
      </c>
      <c r="P9" s="65"/>
      <c r="Q9" s="66"/>
      <c r="R9" s="65">
        <f>VLOOKUP($A9,'Return Data'!$B$7:$R$1700,16,0)</f>
        <v>8.8521000000000001</v>
      </c>
      <c r="S9" s="67">
        <f t="shared" ref="S9:S27" si="6">RANK(R9,R$8:R$27,0)</f>
        <v>10</v>
      </c>
    </row>
    <row r="10" spans="1:19" x14ac:dyDescent="0.3">
      <c r="A10" s="82" t="s">
        <v>629</v>
      </c>
      <c r="B10" s="64">
        <f>VLOOKUP($A10,'Return Data'!$B$7:$R$1700,3,0)</f>
        <v>44071</v>
      </c>
      <c r="C10" s="65">
        <f>VLOOKUP($A10,'Return Data'!$B$7:$R$1700,4,0)</f>
        <v>21.971900000000002</v>
      </c>
      <c r="D10" s="65">
        <f>VLOOKUP($A10,'Return Data'!$B$7:$R$1700,9,0)</f>
        <v>-1.4558</v>
      </c>
      <c r="E10" s="66">
        <f t="shared" si="0"/>
        <v>9</v>
      </c>
      <c r="F10" s="65">
        <f>VLOOKUP($A10,'Return Data'!$B$7:$R$1700,10,0)</f>
        <v>9.4390999999999998</v>
      </c>
      <c r="G10" s="66">
        <f t="shared" si="1"/>
        <v>12</v>
      </c>
      <c r="H10" s="65">
        <f>VLOOKUP($A10,'Return Data'!$B$7:$R$1700,11,0)</f>
        <v>9.8085000000000004</v>
      </c>
      <c r="I10" s="66">
        <f t="shared" si="2"/>
        <v>13</v>
      </c>
      <c r="J10" s="65">
        <f>VLOOKUP($A10,'Return Data'!$B$7:$R$1700,12,0)</f>
        <v>9.3003999999999998</v>
      </c>
      <c r="K10" s="66">
        <f t="shared" si="3"/>
        <v>16</v>
      </c>
      <c r="L10" s="65">
        <f>VLOOKUP($A10,'Return Data'!$B$7:$R$1700,13,0)</f>
        <v>10.439</v>
      </c>
      <c r="M10" s="66">
        <f t="shared" si="4"/>
        <v>7</v>
      </c>
      <c r="N10" s="65">
        <f>VLOOKUP($A10,'Return Data'!$B$7:$R$1700,17,0)</f>
        <v>5.4043000000000001</v>
      </c>
      <c r="O10" s="66">
        <f t="shared" si="5"/>
        <v>15</v>
      </c>
      <c r="P10" s="65">
        <f>VLOOKUP($A10,'Return Data'!$B$7:$R$1700,14,0)</f>
        <v>5.1253000000000002</v>
      </c>
      <c r="Q10" s="66">
        <f t="shared" ref="Q10:Q24" si="7">RANK(P10,P$8:P$27,0)</f>
        <v>13</v>
      </c>
      <c r="R10" s="65">
        <f>VLOOKUP($A10,'Return Data'!$B$7:$R$1700,16,0)</f>
        <v>7.7312000000000003</v>
      </c>
      <c r="S10" s="67">
        <f t="shared" si="6"/>
        <v>17</v>
      </c>
    </row>
    <row r="11" spans="1:19" x14ac:dyDescent="0.3">
      <c r="A11" s="82" t="s">
        <v>630</v>
      </c>
      <c r="B11" s="64">
        <f>VLOOKUP($A11,'Return Data'!$B$7:$R$1700,3,0)</f>
        <v>44071</v>
      </c>
      <c r="C11" s="65">
        <f>VLOOKUP($A11,'Return Data'!$B$7:$R$1700,4,0)</f>
        <v>17.48</v>
      </c>
      <c r="D11" s="65">
        <f>VLOOKUP($A11,'Return Data'!$B$7:$R$1700,9,0)</f>
        <v>-6.4577</v>
      </c>
      <c r="E11" s="66">
        <f t="shared" si="0"/>
        <v>16</v>
      </c>
      <c r="F11" s="65">
        <f>VLOOKUP($A11,'Return Data'!$B$7:$R$1700,10,0)</f>
        <v>7.0077999999999996</v>
      </c>
      <c r="G11" s="66">
        <f t="shared" si="1"/>
        <v>17</v>
      </c>
      <c r="H11" s="65">
        <f>VLOOKUP($A11,'Return Data'!$B$7:$R$1700,11,0)</f>
        <v>9.8015000000000008</v>
      </c>
      <c r="I11" s="66">
        <f t="shared" si="2"/>
        <v>15</v>
      </c>
      <c r="J11" s="65">
        <f>VLOOKUP($A11,'Return Data'!$B$7:$R$1700,12,0)</f>
        <v>9.3478999999999992</v>
      </c>
      <c r="K11" s="66">
        <f t="shared" si="3"/>
        <v>15</v>
      </c>
      <c r="L11" s="65">
        <f>VLOOKUP($A11,'Return Data'!$B$7:$R$1700,13,0)</f>
        <v>9.1635000000000009</v>
      </c>
      <c r="M11" s="66">
        <f t="shared" si="4"/>
        <v>16</v>
      </c>
      <c r="N11" s="65">
        <f>VLOOKUP($A11,'Return Data'!$B$7:$R$1700,17,0)</f>
        <v>9.9434000000000005</v>
      </c>
      <c r="O11" s="66">
        <f t="shared" si="5"/>
        <v>7</v>
      </c>
      <c r="P11" s="65">
        <f>VLOOKUP($A11,'Return Data'!$B$7:$R$1700,14,0)</f>
        <v>7.9428999999999998</v>
      </c>
      <c r="Q11" s="66">
        <f t="shared" si="7"/>
        <v>9</v>
      </c>
      <c r="R11" s="65">
        <f>VLOOKUP($A11,'Return Data'!$B$7:$R$1700,16,0)</f>
        <v>8.8877000000000006</v>
      </c>
      <c r="S11" s="67">
        <f t="shared" si="6"/>
        <v>9</v>
      </c>
    </row>
    <row r="12" spans="1:19" x14ac:dyDescent="0.3">
      <c r="A12" s="82" t="s">
        <v>632</v>
      </c>
      <c r="B12" s="64">
        <f>VLOOKUP($A12,'Return Data'!$B$7:$R$1700,3,0)</f>
        <v>44071</v>
      </c>
      <c r="C12" s="65">
        <f>VLOOKUP($A12,'Return Data'!$B$7:$R$1700,4,0)</f>
        <v>12.4283</v>
      </c>
      <c r="D12" s="65">
        <f>VLOOKUP($A12,'Return Data'!$B$7:$R$1700,9,0)</f>
        <v>3.7254</v>
      </c>
      <c r="E12" s="66">
        <f t="shared" si="0"/>
        <v>2</v>
      </c>
      <c r="F12" s="65">
        <f>VLOOKUP($A12,'Return Data'!$B$7:$R$1700,10,0)</f>
        <v>10.058400000000001</v>
      </c>
      <c r="G12" s="66">
        <f t="shared" si="1"/>
        <v>7</v>
      </c>
      <c r="H12" s="65">
        <f>VLOOKUP($A12,'Return Data'!$B$7:$R$1700,11,0)</f>
        <v>11.096299999999999</v>
      </c>
      <c r="I12" s="66">
        <f t="shared" si="2"/>
        <v>7</v>
      </c>
      <c r="J12" s="65">
        <f>VLOOKUP($A12,'Return Data'!$B$7:$R$1700,12,0)</f>
        <v>9.9253999999999998</v>
      </c>
      <c r="K12" s="66">
        <f t="shared" si="3"/>
        <v>10</v>
      </c>
      <c r="L12" s="65">
        <f>VLOOKUP($A12,'Return Data'!$B$7:$R$1700,13,0)</f>
        <v>10.200900000000001</v>
      </c>
      <c r="M12" s="66">
        <f t="shared" si="4"/>
        <v>10</v>
      </c>
      <c r="N12" s="65"/>
      <c r="O12" s="66"/>
      <c r="P12" s="65"/>
      <c r="Q12" s="66"/>
      <c r="R12" s="65">
        <f>VLOOKUP($A12,'Return Data'!$B$7:$R$1700,16,0)</f>
        <v>11.685</v>
      </c>
      <c r="S12" s="67">
        <f t="shared" si="6"/>
        <v>1</v>
      </c>
    </row>
    <row r="13" spans="1:19" x14ac:dyDescent="0.3">
      <c r="A13" s="82" t="s">
        <v>634</v>
      </c>
      <c r="B13" s="64">
        <f>VLOOKUP($A13,'Return Data'!$B$7:$R$1700,3,0)</f>
        <v>44071</v>
      </c>
      <c r="C13" s="65">
        <f>VLOOKUP($A13,'Return Data'!$B$7:$R$1700,4,0)</f>
        <v>13.392099999999999</v>
      </c>
      <c r="D13" s="65">
        <f>VLOOKUP($A13,'Return Data'!$B$7:$R$1700,9,0)</f>
        <v>6.5244</v>
      </c>
      <c r="E13" s="66">
        <f t="shared" si="0"/>
        <v>1</v>
      </c>
      <c r="F13" s="65">
        <f>VLOOKUP($A13,'Return Data'!$B$7:$R$1700,10,0)</f>
        <v>-17.3733</v>
      </c>
      <c r="G13" s="66">
        <f t="shared" si="1"/>
        <v>19</v>
      </c>
      <c r="H13" s="65">
        <f>VLOOKUP($A13,'Return Data'!$B$7:$R$1700,11,0)</f>
        <v>-3.2645</v>
      </c>
      <c r="I13" s="66">
        <f t="shared" si="2"/>
        <v>19</v>
      </c>
      <c r="J13" s="65">
        <f>VLOOKUP($A13,'Return Data'!$B$7:$R$1700,12,0)</f>
        <v>1.081</v>
      </c>
      <c r="K13" s="66">
        <f t="shared" si="3"/>
        <v>19</v>
      </c>
      <c r="L13" s="65">
        <f>VLOOKUP($A13,'Return Data'!$B$7:$R$1700,13,0)</f>
        <v>2.6126999999999998</v>
      </c>
      <c r="M13" s="66">
        <f t="shared" si="4"/>
        <v>19</v>
      </c>
      <c r="N13" s="65">
        <f>VLOOKUP($A13,'Return Data'!$B$7:$R$1700,17,0)</f>
        <v>-1.4331</v>
      </c>
      <c r="O13" s="66">
        <f t="shared" si="5"/>
        <v>16</v>
      </c>
      <c r="P13" s="65">
        <f>VLOOKUP($A13,'Return Data'!$B$7:$R$1700,14,0)</f>
        <v>0.39500000000000002</v>
      </c>
      <c r="Q13" s="66">
        <f t="shared" si="7"/>
        <v>14</v>
      </c>
      <c r="R13" s="65">
        <f>VLOOKUP($A13,'Return Data'!$B$7:$R$1700,16,0)</f>
        <v>5.0427</v>
      </c>
      <c r="S13" s="67">
        <f t="shared" si="6"/>
        <v>19</v>
      </c>
    </row>
    <row r="14" spans="1:19" x14ac:dyDescent="0.3">
      <c r="A14" s="82" t="s">
        <v>637</v>
      </c>
      <c r="B14" s="64">
        <f>VLOOKUP($A14,'Return Data'!$B$7:$R$1700,3,0)</f>
        <v>44071</v>
      </c>
      <c r="C14" s="65">
        <f>VLOOKUP($A14,'Return Data'!$B$7:$R$1700,4,0)</f>
        <v>78.0364</v>
      </c>
      <c r="D14" s="65">
        <f>VLOOKUP($A14,'Return Data'!$B$7:$R$1700,9,0)</f>
        <v>1.9435</v>
      </c>
      <c r="E14" s="66">
        <f t="shared" si="0"/>
        <v>5</v>
      </c>
      <c r="F14" s="65">
        <f>VLOOKUP($A14,'Return Data'!$B$7:$R$1700,10,0)</f>
        <v>11.0372</v>
      </c>
      <c r="G14" s="66">
        <f t="shared" si="1"/>
        <v>3</v>
      </c>
      <c r="H14" s="65">
        <f>VLOOKUP($A14,'Return Data'!$B$7:$R$1700,11,0)</f>
        <v>4.8224</v>
      </c>
      <c r="I14" s="66">
        <f t="shared" si="2"/>
        <v>18</v>
      </c>
      <c r="J14" s="65">
        <f>VLOOKUP($A14,'Return Data'!$B$7:$R$1700,12,0)</f>
        <v>7.5456000000000003</v>
      </c>
      <c r="K14" s="66">
        <f t="shared" si="3"/>
        <v>18</v>
      </c>
      <c r="L14" s="65">
        <f>VLOOKUP($A14,'Return Data'!$B$7:$R$1700,13,0)</f>
        <v>7.9977</v>
      </c>
      <c r="M14" s="66">
        <f t="shared" si="4"/>
        <v>18</v>
      </c>
      <c r="N14" s="65">
        <f>VLOOKUP($A14,'Return Data'!$B$7:$R$1700,17,0)</f>
        <v>9.4936000000000007</v>
      </c>
      <c r="O14" s="66">
        <f t="shared" si="5"/>
        <v>10</v>
      </c>
      <c r="P14" s="65">
        <f>VLOOKUP($A14,'Return Data'!$B$7:$R$1700,14,0)</f>
        <v>8.3567</v>
      </c>
      <c r="Q14" s="66">
        <f t="shared" si="7"/>
        <v>6</v>
      </c>
      <c r="R14" s="65">
        <f>VLOOKUP($A14,'Return Data'!$B$7:$R$1700,16,0)</f>
        <v>9.5082000000000004</v>
      </c>
      <c r="S14" s="67">
        <f t="shared" si="6"/>
        <v>4</v>
      </c>
    </row>
    <row r="15" spans="1:19" x14ac:dyDescent="0.3">
      <c r="A15" s="82" t="s">
        <v>640</v>
      </c>
      <c r="B15" s="64">
        <f>VLOOKUP($A15,'Return Data'!$B$7:$R$1700,3,0)</f>
        <v>44071</v>
      </c>
      <c r="C15" s="65">
        <f>VLOOKUP($A15,'Return Data'!$B$7:$R$1700,4,0)</f>
        <v>24.2256</v>
      </c>
      <c r="D15" s="65">
        <f>VLOOKUP($A15,'Return Data'!$B$7:$R$1700,9,0)</f>
        <v>-7.1062000000000003</v>
      </c>
      <c r="E15" s="66">
        <f t="shared" si="0"/>
        <v>17</v>
      </c>
      <c r="F15" s="65">
        <f>VLOOKUP($A15,'Return Data'!$B$7:$R$1700,10,0)</f>
        <v>9.2850999999999999</v>
      </c>
      <c r="G15" s="66">
        <f t="shared" si="1"/>
        <v>13</v>
      </c>
      <c r="H15" s="65">
        <f>VLOOKUP($A15,'Return Data'!$B$7:$R$1700,11,0)</f>
        <v>11.2364</v>
      </c>
      <c r="I15" s="66">
        <f t="shared" si="2"/>
        <v>4</v>
      </c>
      <c r="J15" s="65">
        <f>VLOOKUP($A15,'Return Data'!$B$7:$R$1700,12,0)</f>
        <v>10.709</v>
      </c>
      <c r="K15" s="66">
        <f t="shared" si="3"/>
        <v>5</v>
      </c>
      <c r="L15" s="65">
        <f>VLOOKUP($A15,'Return Data'!$B$7:$R$1700,13,0)</f>
        <v>10.1706</v>
      </c>
      <c r="M15" s="66">
        <f t="shared" si="4"/>
        <v>11</v>
      </c>
      <c r="N15" s="65">
        <f>VLOOKUP($A15,'Return Data'!$B$7:$R$1700,17,0)</f>
        <v>10.718299999999999</v>
      </c>
      <c r="O15" s="66">
        <f t="shared" si="5"/>
        <v>4</v>
      </c>
      <c r="P15" s="65">
        <f>VLOOKUP($A15,'Return Data'!$B$7:$R$1700,14,0)</f>
        <v>8.6336999999999993</v>
      </c>
      <c r="Q15" s="66">
        <f t="shared" si="7"/>
        <v>4</v>
      </c>
      <c r="R15" s="65">
        <f>VLOOKUP($A15,'Return Data'!$B$7:$R$1700,16,0)</f>
        <v>9.0785</v>
      </c>
      <c r="S15" s="67">
        <f t="shared" si="6"/>
        <v>7</v>
      </c>
    </row>
    <row r="16" spans="1:19" x14ac:dyDescent="0.3">
      <c r="A16" s="82" t="s">
        <v>642</v>
      </c>
      <c r="B16" s="64">
        <f>VLOOKUP($A16,'Return Data'!$B$7:$R$1700,3,0)</f>
        <v>44071</v>
      </c>
      <c r="C16" s="65">
        <f>VLOOKUP($A16,'Return Data'!$B$7:$R$1700,4,0)</f>
        <v>22.6281</v>
      </c>
      <c r="D16" s="65">
        <f>VLOOKUP($A16,'Return Data'!$B$7:$R$1700,9,0)</f>
        <v>-4.5301999999999998</v>
      </c>
      <c r="E16" s="66">
        <f t="shared" si="0"/>
        <v>12</v>
      </c>
      <c r="F16" s="65">
        <f>VLOOKUP($A16,'Return Data'!$B$7:$R$1700,10,0)</f>
        <v>9.5833999999999993</v>
      </c>
      <c r="G16" s="66">
        <f t="shared" si="1"/>
        <v>10</v>
      </c>
      <c r="H16" s="65">
        <f>VLOOKUP($A16,'Return Data'!$B$7:$R$1700,11,0)</f>
        <v>11.052300000000001</v>
      </c>
      <c r="I16" s="66">
        <f t="shared" si="2"/>
        <v>8</v>
      </c>
      <c r="J16" s="65">
        <f>VLOOKUP($A16,'Return Data'!$B$7:$R$1700,12,0)</f>
        <v>10.336600000000001</v>
      </c>
      <c r="K16" s="66">
        <f t="shared" si="3"/>
        <v>7</v>
      </c>
      <c r="L16" s="65">
        <f>VLOOKUP($A16,'Return Data'!$B$7:$R$1700,13,0)</f>
        <v>10.264099999999999</v>
      </c>
      <c r="M16" s="66">
        <f t="shared" si="4"/>
        <v>9</v>
      </c>
      <c r="N16" s="65">
        <f>VLOOKUP($A16,'Return Data'!$B$7:$R$1700,17,0)</f>
        <v>10.1381</v>
      </c>
      <c r="O16" s="66">
        <f t="shared" si="5"/>
        <v>6</v>
      </c>
      <c r="P16" s="65">
        <f>VLOOKUP($A16,'Return Data'!$B$7:$R$1700,14,0)</f>
        <v>8.4703999999999997</v>
      </c>
      <c r="Q16" s="66">
        <f t="shared" si="7"/>
        <v>5</v>
      </c>
      <c r="R16" s="65">
        <f>VLOOKUP($A16,'Return Data'!$B$7:$R$1700,16,0)</f>
        <v>9.1120999999999999</v>
      </c>
      <c r="S16" s="67">
        <f t="shared" si="6"/>
        <v>6</v>
      </c>
    </row>
    <row r="17" spans="1:19" x14ac:dyDescent="0.3">
      <c r="A17" s="82" t="s">
        <v>643</v>
      </c>
      <c r="B17" s="64">
        <f>VLOOKUP($A17,'Return Data'!$B$7:$R$1700,3,0)</f>
        <v>44071</v>
      </c>
      <c r="C17" s="65">
        <f>VLOOKUP($A17,'Return Data'!$B$7:$R$1700,4,0)</f>
        <v>14.717599999999999</v>
      </c>
      <c r="D17" s="65">
        <f>VLOOKUP($A17,'Return Data'!$B$7:$R$1700,9,0)</f>
        <v>-7.4408000000000003</v>
      </c>
      <c r="E17" s="66">
        <f t="shared" si="0"/>
        <v>19</v>
      </c>
      <c r="F17" s="65">
        <f>VLOOKUP($A17,'Return Data'!$B$7:$R$1700,10,0)</f>
        <v>10.2965</v>
      </c>
      <c r="G17" s="66">
        <f t="shared" si="1"/>
        <v>6</v>
      </c>
      <c r="H17" s="65">
        <f>VLOOKUP($A17,'Return Data'!$B$7:$R$1700,11,0)</f>
        <v>12.0717</v>
      </c>
      <c r="I17" s="66">
        <f t="shared" si="2"/>
        <v>3</v>
      </c>
      <c r="J17" s="65">
        <f>VLOOKUP($A17,'Return Data'!$B$7:$R$1700,12,0)</f>
        <v>11.1751</v>
      </c>
      <c r="K17" s="66">
        <f t="shared" si="3"/>
        <v>4</v>
      </c>
      <c r="L17" s="65">
        <f>VLOOKUP($A17,'Return Data'!$B$7:$R$1700,13,0)</f>
        <v>10.3498</v>
      </c>
      <c r="M17" s="66">
        <f t="shared" si="4"/>
        <v>8</v>
      </c>
      <c r="N17" s="65">
        <f>VLOOKUP($A17,'Return Data'!$B$7:$R$1700,17,0)</f>
        <v>9.8091000000000008</v>
      </c>
      <c r="O17" s="66">
        <f t="shared" si="5"/>
        <v>8</v>
      </c>
      <c r="P17" s="65">
        <f>VLOOKUP($A17,'Return Data'!$B$7:$R$1700,14,0)</f>
        <v>8.1372</v>
      </c>
      <c r="Q17" s="66">
        <f t="shared" si="7"/>
        <v>8</v>
      </c>
      <c r="R17" s="65">
        <f>VLOOKUP($A17,'Return Data'!$B$7:$R$1700,16,0)</f>
        <v>8.7048000000000005</v>
      </c>
      <c r="S17" s="67">
        <f t="shared" si="6"/>
        <v>11</v>
      </c>
    </row>
    <row r="18" spans="1:19" x14ac:dyDescent="0.3">
      <c r="A18" s="82" t="s">
        <v>646</v>
      </c>
      <c r="B18" s="64">
        <f>VLOOKUP($A18,'Return Data'!$B$7:$R$1700,3,0)</f>
        <v>44071</v>
      </c>
      <c r="C18" s="65">
        <f>VLOOKUP($A18,'Return Data'!$B$7:$R$1700,4,0)</f>
        <v>2535.9805000000001</v>
      </c>
      <c r="D18" s="65">
        <f>VLOOKUP($A18,'Return Data'!$B$7:$R$1700,9,0)</f>
        <v>2.9998999999999998</v>
      </c>
      <c r="E18" s="66">
        <f t="shared" si="0"/>
        <v>3</v>
      </c>
      <c r="F18" s="65">
        <f>VLOOKUP($A18,'Return Data'!$B$7:$R$1700,10,0)</f>
        <v>11.3645</v>
      </c>
      <c r="G18" s="66">
        <f t="shared" si="1"/>
        <v>2</v>
      </c>
      <c r="H18" s="65">
        <f>VLOOKUP($A18,'Return Data'!$B$7:$R$1700,11,0)</f>
        <v>11.141299999999999</v>
      </c>
      <c r="I18" s="66">
        <f t="shared" si="2"/>
        <v>5</v>
      </c>
      <c r="J18" s="65">
        <f>VLOOKUP($A18,'Return Data'!$B$7:$R$1700,12,0)</f>
        <v>10.1814</v>
      </c>
      <c r="K18" s="66">
        <f t="shared" si="3"/>
        <v>8</v>
      </c>
      <c r="L18" s="65">
        <f>VLOOKUP($A18,'Return Data'!$B$7:$R$1700,13,0)</f>
        <v>10.4665</v>
      </c>
      <c r="M18" s="66">
        <f t="shared" si="4"/>
        <v>6</v>
      </c>
      <c r="N18" s="65">
        <f>VLOOKUP($A18,'Return Data'!$B$7:$R$1700,17,0)</f>
        <v>10.8818</v>
      </c>
      <c r="O18" s="66">
        <f t="shared" si="5"/>
        <v>3</v>
      </c>
      <c r="P18" s="65">
        <f>VLOOKUP($A18,'Return Data'!$B$7:$R$1700,14,0)</f>
        <v>7.2192999999999996</v>
      </c>
      <c r="Q18" s="66">
        <f t="shared" si="7"/>
        <v>12</v>
      </c>
      <c r="R18" s="65">
        <f>VLOOKUP($A18,'Return Data'!$B$7:$R$1700,16,0)</f>
        <v>8.2927999999999997</v>
      </c>
      <c r="S18" s="67">
        <f t="shared" si="6"/>
        <v>15</v>
      </c>
    </row>
    <row r="19" spans="1:19" x14ac:dyDescent="0.3">
      <c r="A19" s="82" t="s">
        <v>648</v>
      </c>
      <c r="B19" s="64">
        <f>VLOOKUP($A19,'Return Data'!$B$7:$R$1700,3,0)</f>
        <v>44071</v>
      </c>
      <c r="C19" s="65">
        <f>VLOOKUP($A19,'Return Data'!$B$7:$R$1700,4,0)</f>
        <v>2888.8058000000001</v>
      </c>
      <c r="D19" s="65">
        <f>VLOOKUP($A19,'Return Data'!$B$7:$R$1700,9,0)</f>
        <v>0.93640000000000001</v>
      </c>
      <c r="E19" s="66">
        <f t="shared" si="0"/>
        <v>6</v>
      </c>
      <c r="F19" s="65">
        <f>VLOOKUP($A19,'Return Data'!$B$7:$R$1700,10,0)</f>
        <v>10.4818</v>
      </c>
      <c r="G19" s="66">
        <f t="shared" si="1"/>
        <v>5</v>
      </c>
      <c r="H19" s="65">
        <f>VLOOKUP($A19,'Return Data'!$B$7:$R$1700,11,0)</f>
        <v>10.1861</v>
      </c>
      <c r="I19" s="66">
        <f t="shared" si="2"/>
        <v>10</v>
      </c>
      <c r="J19" s="65">
        <f>VLOOKUP($A19,'Return Data'!$B$7:$R$1700,12,0)</f>
        <v>9.3568999999999996</v>
      </c>
      <c r="K19" s="66">
        <f t="shared" si="3"/>
        <v>14</v>
      </c>
      <c r="L19" s="65">
        <f>VLOOKUP($A19,'Return Data'!$B$7:$R$1700,13,0)</f>
        <v>9.4847000000000001</v>
      </c>
      <c r="M19" s="66">
        <f t="shared" si="4"/>
        <v>14</v>
      </c>
      <c r="N19" s="65">
        <f>VLOOKUP($A19,'Return Data'!$B$7:$R$1700,17,0)</f>
        <v>9.7799999999999994</v>
      </c>
      <c r="O19" s="66">
        <f t="shared" si="5"/>
        <v>9</v>
      </c>
      <c r="P19" s="65">
        <f>VLOOKUP($A19,'Return Data'!$B$7:$R$1700,14,0)</f>
        <v>8.7321000000000009</v>
      </c>
      <c r="Q19" s="66">
        <f t="shared" si="7"/>
        <v>3</v>
      </c>
      <c r="R19" s="65">
        <f>VLOOKUP($A19,'Return Data'!$B$7:$R$1700,16,0)</f>
        <v>9.0246999999999993</v>
      </c>
      <c r="S19" s="67">
        <f t="shared" si="6"/>
        <v>8</v>
      </c>
    </row>
    <row r="20" spans="1:19" x14ac:dyDescent="0.3">
      <c r="A20" s="82" t="s">
        <v>649</v>
      </c>
      <c r="B20" s="64">
        <f>VLOOKUP($A20,'Return Data'!$B$7:$R$1700,3,0)</f>
        <v>44071</v>
      </c>
      <c r="C20" s="65">
        <f>VLOOKUP($A20,'Return Data'!$B$7:$R$1700,4,0)</f>
        <v>57.6252</v>
      </c>
      <c r="D20" s="65">
        <f>VLOOKUP($A20,'Return Data'!$B$7:$R$1700,9,0)</f>
        <v>-18.998999999999999</v>
      </c>
      <c r="E20" s="66">
        <f t="shared" si="0"/>
        <v>20</v>
      </c>
      <c r="F20" s="65">
        <f>VLOOKUP($A20,'Return Data'!$B$7:$R$1700,10,0)</f>
        <v>4.1440999999999999</v>
      </c>
      <c r="G20" s="66">
        <f t="shared" si="1"/>
        <v>18</v>
      </c>
      <c r="H20" s="65">
        <f>VLOOKUP($A20,'Return Data'!$B$7:$R$1700,11,0)</f>
        <v>9.8033999999999999</v>
      </c>
      <c r="I20" s="66">
        <f t="shared" si="2"/>
        <v>14</v>
      </c>
      <c r="J20" s="65">
        <f>VLOOKUP($A20,'Return Data'!$B$7:$R$1700,12,0)</f>
        <v>11.2416</v>
      </c>
      <c r="K20" s="66">
        <f t="shared" si="3"/>
        <v>3</v>
      </c>
      <c r="L20" s="65">
        <f>VLOOKUP($A20,'Return Data'!$B$7:$R$1700,13,0)</f>
        <v>10.700900000000001</v>
      </c>
      <c r="M20" s="66">
        <f t="shared" si="4"/>
        <v>5</v>
      </c>
      <c r="N20" s="65">
        <f>VLOOKUP($A20,'Return Data'!$B$7:$R$1700,17,0)</f>
        <v>12.672499999999999</v>
      </c>
      <c r="O20" s="66">
        <f t="shared" si="5"/>
        <v>1</v>
      </c>
      <c r="P20" s="65">
        <f>VLOOKUP($A20,'Return Data'!$B$7:$R$1700,14,0)</f>
        <v>9.2027999999999999</v>
      </c>
      <c r="Q20" s="66">
        <f t="shared" si="7"/>
        <v>1</v>
      </c>
      <c r="R20" s="65">
        <f>VLOOKUP($A20,'Return Data'!$B$7:$R$1700,16,0)</f>
        <v>8.5799000000000003</v>
      </c>
      <c r="S20" s="67">
        <f t="shared" si="6"/>
        <v>13</v>
      </c>
    </row>
    <row r="21" spans="1:19" x14ac:dyDescent="0.3">
      <c r="A21" s="82" t="s">
        <v>652</v>
      </c>
      <c r="B21" s="64">
        <f>VLOOKUP($A21,'Return Data'!$B$7:$R$1700,3,0)</f>
        <v>44071</v>
      </c>
      <c r="C21" s="65">
        <f>VLOOKUP($A21,'Return Data'!$B$7:$R$1700,4,0)</f>
        <v>44.9758</v>
      </c>
      <c r="D21" s="65">
        <f>VLOOKUP($A21,'Return Data'!$B$7:$R$1700,9,0)</f>
        <v>2.4975000000000001</v>
      </c>
      <c r="E21" s="66">
        <f t="shared" si="0"/>
        <v>4</v>
      </c>
      <c r="F21" s="65">
        <f>VLOOKUP($A21,'Return Data'!$B$7:$R$1700,10,0)</f>
        <v>10.035600000000001</v>
      </c>
      <c r="G21" s="66">
        <f t="shared" si="1"/>
        <v>8</v>
      </c>
      <c r="H21" s="65">
        <f>VLOOKUP($A21,'Return Data'!$B$7:$R$1700,11,0)</f>
        <v>8.3066999999999993</v>
      </c>
      <c r="I21" s="66">
        <f t="shared" si="2"/>
        <v>17</v>
      </c>
      <c r="J21" s="65">
        <f>VLOOKUP($A21,'Return Data'!$B$7:$R$1700,12,0)</f>
        <v>9.1919000000000004</v>
      </c>
      <c r="K21" s="66">
        <f t="shared" si="3"/>
        <v>17</v>
      </c>
      <c r="L21" s="65">
        <f>VLOOKUP($A21,'Return Data'!$B$7:$R$1700,13,0)</f>
        <v>8.5732999999999997</v>
      </c>
      <c r="M21" s="66">
        <f t="shared" si="4"/>
        <v>17</v>
      </c>
      <c r="N21" s="65">
        <f>VLOOKUP($A21,'Return Data'!$B$7:$R$1700,17,0)</f>
        <v>8.5869</v>
      </c>
      <c r="O21" s="66">
        <f t="shared" si="5"/>
        <v>13</v>
      </c>
      <c r="P21" s="65">
        <f>VLOOKUP($A21,'Return Data'!$B$7:$R$1700,14,0)</f>
        <v>7.83</v>
      </c>
      <c r="Q21" s="66">
        <f t="shared" si="7"/>
        <v>10</v>
      </c>
      <c r="R21" s="65">
        <f>VLOOKUP($A21,'Return Data'!$B$7:$R$1700,16,0)</f>
        <v>8.6195000000000004</v>
      </c>
      <c r="S21" s="67">
        <f t="shared" si="6"/>
        <v>12</v>
      </c>
    </row>
    <row r="22" spans="1:19" x14ac:dyDescent="0.3">
      <c r="A22" s="82" t="s">
        <v>654</v>
      </c>
      <c r="B22" s="64">
        <f>VLOOKUP($A22,'Return Data'!$B$7:$R$1700,3,0)</f>
        <v>44071</v>
      </c>
      <c r="C22" s="65">
        <f>VLOOKUP($A22,'Return Data'!$B$7:$R$1700,4,0)</f>
        <v>35.064300000000003</v>
      </c>
      <c r="D22" s="65">
        <f>VLOOKUP($A22,'Return Data'!$B$7:$R$1700,9,0)</f>
        <v>-2.7303000000000002</v>
      </c>
      <c r="E22" s="66">
        <f t="shared" si="0"/>
        <v>10</v>
      </c>
      <c r="F22" s="65">
        <f>VLOOKUP($A22,'Return Data'!$B$7:$R$1700,10,0)</f>
        <v>8.5663</v>
      </c>
      <c r="G22" s="66">
        <f t="shared" si="1"/>
        <v>15</v>
      </c>
      <c r="H22" s="65">
        <f>VLOOKUP($A22,'Return Data'!$B$7:$R$1700,11,0)</f>
        <v>9.1501000000000001</v>
      </c>
      <c r="I22" s="66">
        <f t="shared" si="2"/>
        <v>16</v>
      </c>
      <c r="J22" s="65">
        <f>VLOOKUP($A22,'Return Data'!$B$7:$R$1700,12,0)</f>
        <v>9.3643000000000001</v>
      </c>
      <c r="K22" s="66">
        <f t="shared" si="3"/>
        <v>13</v>
      </c>
      <c r="L22" s="65">
        <f>VLOOKUP($A22,'Return Data'!$B$7:$R$1700,13,0)</f>
        <v>9.4231999999999996</v>
      </c>
      <c r="M22" s="66">
        <f t="shared" si="4"/>
        <v>15</v>
      </c>
      <c r="N22" s="65">
        <f>VLOOKUP($A22,'Return Data'!$B$7:$R$1700,17,0)</f>
        <v>9.4304000000000006</v>
      </c>
      <c r="O22" s="66">
        <f t="shared" si="5"/>
        <v>12</v>
      </c>
      <c r="P22" s="65">
        <f>VLOOKUP($A22,'Return Data'!$B$7:$R$1700,14,0)</f>
        <v>7.6803999999999997</v>
      </c>
      <c r="Q22" s="66">
        <f t="shared" si="7"/>
        <v>11</v>
      </c>
      <c r="R22" s="65">
        <f>VLOOKUP($A22,'Return Data'!$B$7:$R$1700,16,0)</f>
        <v>8.2376000000000005</v>
      </c>
      <c r="S22" s="67">
        <f t="shared" si="6"/>
        <v>16</v>
      </c>
    </row>
    <row r="23" spans="1:19" x14ac:dyDescent="0.3">
      <c r="A23" s="82" t="s">
        <v>655</v>
      </c>
      <c r="B23" s="64">
        <f>VLOOKUP($A23,'Return Data'!$B$7:$R$1700,3,0)</f>
        <v>44071</v>
      </c>
      <c r="C23" s="65">
        <f>VLOOKUP($A23,'Return Data'!$B$7:$R$1700,4,0)</f>
        <v>11.819699999999999</v>
      </c>
      <c r="D23" s="65">
        <f>VLOOKUP($A23,'Return Data'!$B$7:$R$1700,9,0)</f>
        <v>-7.2862999999999998</v>
      </c>
      <c r="E23" s="66">
        <f t="shared" si="0"/>
        <v>18</v>
      </c>
      <c r="F23" s="65">
        <f>VLOOKUP($A23,'Return Data'!$B$7:$R$1700,10,0)</f>
        <v>7.7127999999999997</v>
      </c>
      <c r="G23" s="66">
        <f t="shared" si="1"/>
        <v>16</v>
      </c>
      <c r="H23" s="65">
        <f>VLOOKUP($A23,'Return Data'!$B$7:$R$1700,11,0)</f>
        <v>10.433400000000001</v>
      </c>
      <c r="I23" s="66">
        <f t="shared" si="2"/>
        <v>9</v>
      </c>
      <c r="J23" s="65">
        <f>VLOOKUP($A23,'Return Data'!$B$7:$R$1700,12,0)</f>
        <v>9.8695000000000004</v>
      </c>
      <c r="K23" s="66">
        <f t="shared" si="3"/>
        <v>11</v>
      </c>
      <c r="L23" s="65">
        <f>VLOOKUP($A23,'Return Data'!$B$7:$R$1700,13,0)</f>
        <v>10.045</v>
      </c>
      <c r="M23" s="66">
        <f t="shared" si="4"/>
        <v>12</v>
      </c>
      <c r="N23" s="65"/>
      <c r="O23" s="66"/>
      <c r="P23" s="65"/>
      <c r="Q23" s="66"/>
      <c r="R23" s="65">
        <f>VLOOKUP($A23,'Return Data'!$B$7:$R$1700,16,0)</f>
        <v>11.2166</v>
      </c>
      <c r="S23" s="67">
        <f t="shared" si="6"/>
        <v>2</v>
      </c>
    </row>
    <row r="24" spans="1:19" x14ac:dyDescent="0.3">
      <c r="A24" s="82" t="s">
        <v>658</v>
      </c>
      <c r="B24" s="64">
        <f>VLOOKUP($A24,'Return Data'!$B$7:$R$1700,3,0)</f>
        <v>44071</v>
      </c>
      <c r="C24" s="65">
        <f>VLOOKUP($A24,'Return Data'!$B$7:$R$1700,4,0)</f>
        <v>30.9344</v>
      </c>
      <c r="D24" s="65">
        <f>VLOOKUP($A24,'Return Data'!$B$7:$R$1700,9,0)</f>
        <v>-1.2129000000000001</v>
      </c>
      <c r="E24" s="66">
        <f t="shared" si="0"/>
        <v>8</v>
      </c>
      <c r="F24" s="65">
        <f>VLOOKUP($A24,'Return Data'!$B$7:$R$1700,10,0)</f>
        <v>9.4931999999999999</v>
      </c>
      <c r="G24" s="66">
        <f t="shared" si="1"/>
        <v>11</v>
      </c>
      <c r="H24" s="65">
        <f>VLOOKUP($A24,'Return Data'!$B$7:$R$1700,11,0)</f>
        <v>11.1328</v>
      </c>
      <c r="I24" s="66">
        <f t="shared" si="2"/>
        <v>6</v>
      </c>
      <c r="J24" s="65">
        <f>VLOOKUP($A24,'Return Data'!$B$7:$R$1700,12,0)</f>
        <v>10.421099999999999</v>
      </c>
      <c r="K24" s="66">
        <f t="shared" si="3"/>
        <v>6</v>
      </c>
      <c r="L24" s="65">
        <f>VLOOKUP($A24,'Return Data'!$B$7:$R$1700,13,0)</f>
        <v>10.748100000000001</v>
      </c>
      <c r="M24" s="66">
        <f t="shared" si="4"/>
        <v>3</v>
      </c>
      <c r="N24" s="65">
        <f>VLOOKUP($A24,'Return Data'!$B$7:$R$1700,17,0)</f>
        <v>11.4101</v>
      </c>
      <c r="O24" s="66">
        <f t="shared" si="5"/>
        <v>2</v>
      </c>
      <c r="P24" s="65">
        <f>VLOOKUP($A24,'Return Data'!$B$7:$R$1700,14,0)</f>
        <v>8.3163999999999998</v>
      </c>
      <c r="Q24" s="66">
        <f t="shared" si="7"/>
        <v>7</v>
      </c>
      <c r="R24" s="65">
        <f>VLOOKUP($A24,'Return Data'!$B$7:$R$1700,16,0)</f>
        <v>8.5398999999999994</v>
      </c>
      <c r="S24" s="67">
        <f t="shared" si="6"/>
        <v>14</v>
      </c>
    </row>
    <row r="25" spans="1:19" x14ac:dyDescent="0.3">
      <c r="A25" s="82" t="s">
        <v>659</v>
      </c>
      <c r="B25" s="64">
        <f>VLOOKUP($A25,'Return Data'!$B$7:$R$1700,3,0)</f>
        <v>44071</v>
      </c>
      <c r="C25" s="65">
        <f>VLOOKUP($A25,'Return Data'!$B$7:$R$1700,4,0)</f>
        <v>200.18340000000001</v>
      </c>
      <c r="D25" s="65">
        <f>VLOOKUP($A25,'Return Data'!$B$7:$R$1700,9,0)</f>
        <v>-6.1033999999999997</v>
      </c>
      <c r="E25" s="66">
        <f t="shared" si="0"/>
        <v>14</v>
      </c>
      <c r="F25" s="65">
        <f>VLOOKUP($A25,'Return Data'!$B$7:$R$1700,10,0)</f>
        <v>-60.1248</v>
      </c>
      <c r="G25" s="66">
        <f t="shared" si="1"/>
        <v>20</v>
      </c>
      <c r="H25" s="65">
        <f>VLOOKUP($A25,'Return Data'!$B$7:$R$1700,11,0)</f>
        <v>-30.392700000000001</v>
      </c>
      <c r="I25" s="66">
        <f t="shared" si="2"/>
        <v>20</v>
      </c>
      <c r="J25" s="65">
        <f>VLOOKUP($A25,'Return Data'!$B$7:$R$1700,12,0)</f>
        <v>-20.187899999999999</v>
      </c>
      <c r="K25" s="66">
        <f t="shared" si="3"/>
        <v>20</v>
      </c>
      <c r="L25" s="65">
        <f>VLOOKUP($A25,'Return Data'!$B$7:$R$1700,13,0)</f>
        <v>-21.939399999999999</v>
      </c>
      <c r="M25" s="66">
        <f t="shared" si="4"/>
        <v>20</v>
      </c>
      <c r="N25" s="65"/>
      <c r="O25" s="66"/>
      <c r="P25" s="65"/>
      <c r="Q25" s="66"/>
      <c r="R25" s="65">
        <f>VLOOKUP($A25,'Return Data'!$B$7:$R$1700,16,0)</f>
        <v>-17.569900000000001</v>
      </c>
      <c r="S25" s="67">
        <f t="shared" si="6"/>
        <v>20</v>
      </c>
    </row>
    <row r="26" spans="1:19" x14ac:dyDescent="0.3">
      <c r="A26" s="82" t="s">
        <v>661</v>
      </c>
      <c r="B26" s="64">
        <f>VLOOKUP($A26,'Return Data'!$B$7:$R$1700,3,0)</f>
        <v>44071</v>
      </c>
      <c r="C26" s="65">
        <f>VLOOKUP($A26,'Return Data'!$B$7:$R$1700,4,0)</f>
        <v>11.743499999999999</v>
      </c>
      <c r="D26" s="65">
        <f>VLOOKUP($A26,'Return Data'!$B$7:$R$1700,9,0)</f>
        <v>-6.0247999999999999</v>
      </c>
      <c r="E26" s="66">
        <f t="shared" si="0"/>
        <v>13</v>
      </c>
      <c r="F26" s="65">
        <f>VLOOKUP($A26,'Return Data'!$B$7:$R$1700,10,0)</f>
        <v>9.8962000000000003</v>
      </c>
      <c r="G26" s="66">
        <f t="shared" si="1"/>
        <v>9</v>
      </c>
      <c r="H26" s="65">
        <f>VLOOKUP($A26,'Return Data'!$B$7:$R$1700,11,0)</f>
        <v>9.8353000000000002</v>
      </c>
      <c r="I26" s="66">
        <f t="shared" si="2"/>
        <v>12</v>
      </c>
      <c r="J26" s="65">
        <f>VLOOKUP($A26,'Return Data'!$B$7:$R$1700,12,0)</f>
        <v>9.7655999999999992</v>
      </c>
      <c r="K26" s="66">
        <f t="shared" si="3"/>
        <v>12</v>
      </c>
      <c r="L26" s="65">
        <f>VLOOKUP($A26,'Return Data'!$B$7:$R$1700,13,0)</f>
        <v>10.035500000000001</v>
      </c>
      <c r="M26" s="66">
        <f t="shared" si="4"/>
        <v>13</v>
      </c>
      <c r="N26" s="65">
        <f>VLOOKUP($A26,'Return Data'!$B$7:$R$1700,17,0)</f>
        <v>7.2034000000000002</v>
      </c>
      <c r="O26" s="66">
        <f t="shared" si="5"/>
        <v>14</v>
      </c>
      <c r="P26" s="65"/>
      <c r="Q26" s="66"/>
      <c r="R26" s="65">
        <f>VLOOKUP($A26,'Return Data'!$B$7:$R$1700,16,0)</f>
        <v>7.3601000000000001</v>
      </c>
      <c r="S26" s="67">
        <f t="shared" si="6"/>
        <v>18</v>
      </c>
    </row>
    <row r="27" spans="1:19" x14ac:dyDescent="0.3">
      <c r="A27" s="82" t="s">
        <v>663</v>
      </c>
      <c r="B27" s="64">
        <f>VLOOKUP($A27,'Return Data'!$B$7:$R$1700,3,0)</f>
        <v>44071</v>
      </c>
      <c r="C27" s="65">
        <f>VLOOKUP($A27,'Return Data'!$B$7:$R$1700,4,0)</f>
        <v>12.347799999999999</v>
      </c>
      <c r="D27" s="65">
        <f>VLOOKUP($A27,'Return Data'!$B$7:$R$1700,9,0)</f>
        <v>-6.1372999999999998</v>
      </c>
      <c r="E27" s="66">
        <f t="shared" si="0"/>
        <v>15</v>
      </c>
      <c r="F27" s="65">
        <f>VLOOKUP($A27,'Return Data'!$B$7:$R$1700,10,0)</f>
        <v>8.6912000000000003</v>
      </c>
      <c r="G27" s="66">
        <f t="shared" si="1"/>
        <v>14</v>
      </c>
      <c r="H27" s="65">
        <f>VLOOKUP($A27,'Return Data'!$B$7:$R$1700,11,0)</f>
        <v>9.9720999999999993</v>
      </c>
      <c r="I27" s="66">
        <f t="shared" si="2"/>
        <v>11</v>
      </c>
      <c r="J27" s="65">
        <f>VLOOKUP($A27,'Return Data'!$B$7:$R$1700,12,0)</f>
        <v>10.0573</v>
      </c>
      <c r="K27" s="66">
        <f t="shared" si="3"/>
        <v>9</v>
      </c>
      <c r="L27" s="65">
        <f>VLOOKUP($A27,'Return Data'!$B$7:$R$1700,13,0)</f>
        <v>10.932600000000001</v>
      </c>
      <c r="M27" s="66">
        <f t="shared" si="4"/>
        <v>2</v>
      </c>
      <c r="N27" s="65"/>
      <c r="O27" s="66"/>
      <c r="P27" s="65"/>
      <c r="Q27" s="66"/>
      <c r="R27" s="65">
        <f>VLOOKUP($A27,'Return Data'!$B$7:$R$1700,16,0)</f>
        <v>10.7935</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-3.0377400000000003</v>
      </c>
      <c r="E29" s="88"/>
      <c r="F29" s="89">
        <f>AVERAGE(F8:F27)</f>
        <v>4.69496</v>
      </c>
      <c r="G29" s="88"/>
      <c r="H29" s="89">
        <f>AVERAGE(H8:H27)</f>
        <v>7.5506600000000024</v>
      </c>
      <c r="I29" s="88"/>
      <c r="J29" s="89">
        <f>AVERAGE(J8:J27)</f>
        <v>8.0825699999999987</v>
      </c>
      <c r="K29" s="88"/>
      <c r="L29" s="89">
        <f>AVERAGE(L8:L27)</f>
        <v>8.0909250000000004</v>
      </c>
      <c r="M29" s="88"/>
      <c r="N29" s="89">
        <f>AVERAGE(N8:N27)</f>
        <v>9.0102999999999991</v>
      </c>
      <c r="O29" s="88"/>
      <c r="P29" s="89">
        <f>AVERAGE(P8:P27)</f>
        <v>7.4865071428571426</v>
      </c>
      <c r="Q29" s="88"/>
      <c r="R29" s="89">
        <f>AVERAGE(R8:R27)</f>
        <v>7.5449749999999991</v>
      </c>
      <c r="S29" s="90"/>
    </row>
    <row r="30" spans="1:19" x14ac:dyDescent="0.3">
      <c r="A30" s="87" t="s">
        <v>28</v>
      </c>
      <c r="B30" s="88"/>
      <c r="C30" s="88"/>
      <c r="D30" s="89">
        <f>MIN(D8:D27)</f>
        <v>-18.998999999999999</v>
      </c>
      <c r="E30" s="88"/>
      <c r="F30" s="89">
        <f>MIN(F8:F27)</f>
        <v>-60.1248</v>
      </c>
      <c r="G30" s="88"/>
      <c r="H30" s="89">
        <f>MIN(H8:H27)</f>
        <v>-30.392700000000001</v>
      </c>
      <c r="I30" s="88"/>
      <c r="J30" s="89">
        <f>MIN(J8:J27)</f>
        <v>-20.187899999999999</v>
      </c>
      <c r="K30" s="88"/>
      <c r="L30" s="89">
        <f>MIN(L8:L27)</f>
        <v>-21.939399999999999</v>
      </c>
      <c r="M30" s="88"/>
      <c r="N30" s="89">
        <f>MIN(N8:N27)</f>
        <v>-1.4331</v>
      </c>
      <c r="O30" s="88"/>
      <c r="P30" s="89">
        <f>MIN(P8:P27)</f>
        <v>0.39500000000000002</v>
      </c>
      <c r="Q30" s="88"/>
      <c r="R30" s="89">
        <f>MIN(R8:R27)</f>
        <v>-17.569900000000001</v>
      </c>
      <c r="S30" s="90"/>
    </row>
    <row r="31" spans="1:19" ht="15" thickBot="1" x14ac:dyDescent="0.35">
      <c r="A31" s="91" t="s">
        <v>29</v>
      </c>
      <c r="B31" s="92"/>
      <c r="C31" s="92"/>
      <c r="D31" s="93">
        <f>MAX(D8:D27)</f>
        <v>6.5244</v>
      </c>
      <c r="E31" s="92"/>
      <c r="F31" s="93">
        <f>MAX(F8:F27)</f>
        <v>13.7379</v>
      </c>
      <c r="G31" s="92"/>
      <c r="H31" s="93">
        <f>MAX(H8:H27)</f>
        <v>12.4717</v>
      </c>
      <c r="I31" s="92"/>
      <c r="J31" s="93">
        <f>MAX(J8:J27)</f>
        <v>11.6676</v>
      </c>
      <c r="K31" s="92"/>
      <c r="L31" s="93">
        <f>MAX(L8:L27)</f>
        <v>11.4328</v>
      </c>
      <c r="M31" s="92"/>
      <c r="N31" s="93">
        <f>MAX(N8:N27)</f>
        <v>12.672499999999999</v>
      </c>
      <c r="O31" s="92"/>
      <c r="P31" s="93">
        <f>MAX(P8:P27)</f>
        <v>9.2027999999999999</v>
      </c>
      <c r="Q31" s="92"/>
      <c r="R31" s="93">
        <f>MAX(R8:R27)</f>
        <v>11.685</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44071</v>
      </c>
      <c r="C8" s="65">
        <f>VLOOKUP($A8,'Return Data'!$B$7:$R$1700,4,0)</f>
        <v>82.733699999999999</v>
      </c>
      <c r="D8" s="65">
        <f>VLOOKUP($A8,'Return Data'!$B$7:$R$1700,9,0)</f>
        <v>-3.6234999999999999</v>
      </c>
      <c r="E8" s="66">
        <f>RANK(D8,D$8:D$27,0)</f>
        <v>11</v>
      </c>
      <c r="F8" s="65">
        <f>VLOOKUP($A8,'Return Data'!$B$7:$R$1700,10,0)</f>
        <v>10.3926</v>
      </c>
      <c r="G8" s="66">
        <f>RANK(F8,F$8:F$27,0)</f>
        <v>4</v>
      </c>
      <c r="H8" s="65">
        <f>VLOOKUP($A8,'Return Data'!$B$7:$R$1700,11,0)</f>
        <v>12.297700000000001</v>
      </c>
      <c r="I8" s="66">
        <f>RANK(H8,H$8:H$27,0)</f>
        <v>1</v>
      </c>
      <c r="J8" s="65">
        <f>VLOOKUP($A8,'Return Data'!$B$7:$R$1700,12,0)</f>
        <v>11.1374</v>
      </c>
      <c r="K8" s="66">
        <f>RANK(J8,J$8:J$27,0)</f>
        <v>1</v>
      </c>
      <c r="L8" s="65">
        <f>VLOOKUP($A8,'Return Data'!$B$7:$R$1700,13,0)</f>
        <v>10.5586</v>
      </c>
      <c r="M8" s="66">
        <f>RANK(L8,L$8:L$27,0)</f>
        <v>3</v>
      </c>
      <c r="N8" s="65">
        <f>VLOOKUP($A8,'Return Data'!$B$7:$R$1700,17,0)</f>
        <v>10.523099999999999</v>
      </c>
      <c r="O8" s="66">
        <f>RANK(N8,N$8:N$27,0)</f>
        <v>4</v>
      </c>
      <c r="P8" s="65">
        <f>VLOOKUP($A8,'Return Data'!$B$7:$R$1700,14,0)</f>
        <v>8.6277000000000008</v>
      </c>
      <c r="Q8" s="66">
        <f>RANK(P8,P$8:P$27,0)</f>
        <v>2</v>
      </c>
      <c r="R8" s="65">
        <f>VLOOKUP($A8,'Return Data'!$B$7:$R$1700,16,0)</f>
        <v>9.4065999999999992</v>
      </c>
      <c r="S8" s="67">
        <f>RANK(R8,R$8:R$27,0)</f>
        <v>4</v>
      </c>
    </row>
    <row r="9" spans="1:19" x14ac:dyDescent="0.3">
      <c r="A9" s="82" t="s">
        <v>627</v>
      </c>
      <c r="B9" s="64">
        <f>VLOOKUP($A9,'Return Data'!$B$7:$R$1700,3,0)</f>
        <v>44071</v>
      </c>
      <c r="C9" s="65">
        <f>VLOOKUP($A9,'Return Data'!$B$7:$R$1700,4,0)</f>
        <v>12.713100000000001</v>
      </c>
      <c r="D9" s="65">
        <f>VLOOKUP($A9,'Return Data'!$B$7:$R$1700,9,0)</f>
        <v>-1.0733999999999999</v>
      </c>
      <c r="E9" s="66">
        <f t="shared" ref="E9:E27" si="0">RANK(D9,D$8:D$27,0)</f>
        <v>7</v>
      </c>
      <c r="F9" s="65">
        <f>VLOOKUP($A9,'Return Data'!$B$7:$R$1700,10,0)</f>
        <v>13.0082</v>
      </c>
      <c r="G9" s="66">
        <f t="shared" ref="G9:G27" si="1">RANK(F9,F$8:F$27,0)</f>
        <v>1</v>
      </c>
      <c r="H9" s="65">
        <f>VLOOKUP($A9,'Return Data'!$B$7:$R$1700,11,0)</f>
        <v>11.565899999999999</v>
      </c>
      <c r="I9" s="66">
        <f t="shared" ref="I9:I27" si="2">RANK(H9,H$8:H$27,0)</f>
        <v>3</v>
      </c>
      <c r="J9" s="65">
        <f>VLOOKUP($A9,'Return Data'!$B$7:$R$1700,12,0)</f>
        <v>10.8575</v>
      </c>
      <c r="K9" s="66">
        <f t="shared" ref="K9:K27" si="3">RANK(J9,J$8:J$27,0)</f>
        <v>3</v>
      </c>
      <c r="L9" s="65">
        <f>VLOOKUP($A9,'Return Data'!$B$7:$R$1700,13,0)</f>
        <v>10.5985</v>
      </c>
      <c r="M9" s="66">
        <f t="shared" ref="M9:M27" si="4">RANK(L9,L$8:L$27,0)</f>
        <v>2</v>
      </c>
      <c r="N9" s="65">
        <f>VLOOKUP($A9,'Return Data'!$B$7:$R$1700,17,0)</f>
        <v>8.6241000000000003</v>
      </c>
      <c r="O9" s="66">
        <f t="shared" ref="O9:O26" si="5">RANK(N9,N$8:N$27,0)</f>
        <v>11</v>
      </c>
      <c r="P9" s="65"/>
      <c r="Q9" s="66"/>
      <c r="R9" s="65">
        <f>VLOOKUP($A9,'Return Data'!$B$7:$R$1700,16,0)</f>
        <v>7.9743000000000004</v>
      </c>
      <c r="S9" s="67">
        <f t="shared" ref="S9:S27" si="6">RANK(R9,R$8:R$27,0)</f>
        <v>10</v>
      </c>
    </row>
    <row r="10" spans="1:19" x14ac:dyDescent="0.3">
      <c r="A10" s="82" t="s">
        <v>628</v>
      </c>
      <c r="B10" s="64">
        <f>VLOOKUP($A10,'Return Data'!$B$7:$R$1700,3,0)</f>
        <v>44071</v>
      </c>
      <c r="C10" s="65">
        <f>VLOOKUP($A10,'Return Data'!$B$7:$R$1700,4,0)</f>
        <v>21.101900000000001</v>
      </c>
      <c r="D10" s="65">
        <f>VLOOKUP($A10,'Return Data'!$B$7:$R$1700,9,0)</f>
        <v>-2.3555000000000001</v>
      </c>
      <c r="E10" s="66">
        <f t="shared" si="0"/>
        <v>9</v>
      </c>
      <c r="F10" s="65">
        <f>VLOOKUP($A10,'Return Data'!$B$7:$R$1700,10,0)</f>
        <v>8.8254999999999999</v>
      </c>
      <c r="G10" s="66">
        <f t="shared" si="1"/>
        <v>13</v>
      </c>
      <c r="H10" s="65">
        <f>VLOOKUP($A10,'Return Data'!$B$7:$R$1700,11,0)</f>
        <v>9.3126999999999995</v>
      </c>
      <c r="I10" s="66">
        <f t="shared" si="2"/>
        <v>14</v>
      </c>
      <c r="J10" s="65">
        <f>VLOOKUP($A10,'Return Data'!$B$7:$R$1700,12,0)</f>
        <v>8.8580000000000005</v>
      </c>
      <c r="K10" s="66">
        <f t="shared" si="3"/>
        <v>14</v>
      </c>
      <c r="L10" s="65">
        <f>VLOOKUP($A10,'Return Data'!$B$7:$R$1700,13,0)</f>
        <v>9.9826999999999995</v>
      </c>
      <c r="M10" s="66">
        <f t="shared" si="4"/>
        <v>8</v>
      </c>
      <c r="N10" s="65">
        <f>VLOOKUP($A10,'Return Data'!$B$7:$R$1700,17,0)</f>
        <v>4.9730999999999996</v>
      </c>
      <c r="O10" s="66">
        <f t="shared" si="5"/>
        <v>15</v>
      </c>
      <c r="P10" s="65">
        <f>VLOOKUP($A10,'Return Data'!$B$7:$R$1700,14,0)</f>
        <v>4.673</v>
      </c>
      <c r="Q10" s="66">
        <f t="shared" ref="Q10:Q24" si="7">RANK(P10,P$8:P$27,0)</f>
        <v>13</v>
      </c>
      <c r="R10" s="65">
        <f>VLOOKUP($A10,'Return Data'!$B$7:$R$1700,16,0)</f>
        <v>6.5269000000000004</v>
      </c>
      <c r="S10" s="67">
        <f t="shared" si="6"/>
        <v>18</v>
      </c>
    </row>
    <row r="11" spans="1:19" x14ac:dyDescent="0.3">
      <c r="A11" s="82" t="s">
        <v>631</v>
      </c>
      <c r="B11" s="64">
        <f>VLOOKUP($A11,'Return Data'!$B$7:$R$1700,3,0)</f>
        <v>44071</v>
      </c>
      <c r="C11" s="65">
        <f>VLOOKUP($A11,'Return Data'!$B$7:$R$1700,4,0)</f>
        <v>16.825600000000001</v>
      </c>
      <c r="D11" s="65">
        <f>VLOOKUP($A11,'Return Data'!$B$7:$R$1700,9,0)</f>
        <v>-7.15</v>
      </c>
      <c r="E11" s="66">
        <f t="shared" si="0"/>
        <v>16</v>
      </c>
      <c r="F11" s="65">
        <f>VLOOKUP($A11,'Return Data'!$B$7:$R$1700,10,0)</f>
        <v>6.2900999999999998</v>
      </c>
      <c r="G11" s="66">
        <f t="shared" si="1"/>
        <v>17</v>
      </c>
      <c r="H11" s="65">
        <f>VLOOKUP($A11,'Return Data'!$B$7:$R$1700,11,0)</f>
        <v>9.0866000000000007</v>
      </c>
      <c r="I11" s="66">
        <f t="shared" si="2"/>
        <v>15</v>
      </c>
      <c r="J11" s="65">
        <f>VLOOKUP($A11,'Return Data'!$B$7:$R$1700,12,0)</f>
        <v>8.6038999999999994</v>
      </c>
      <c r="K11" s="66">
        <f t="shared" si="3"/>
        <v>16</v>
      </c>
      <c r="L11" s="65">
        <f>VLOOKUP($A11,'Return Data'!$B$7:$R$1700,13,0)</f>
        <v>8.3970000000000002</v>
      </c>
      <c r="M11" s="66">
        <f t="shared" si="4"/>
        <v>16</v>
      </c>
      <c r="N11" s="65">
        <f>VLOOKUP($A11,'Return Data'!$B$7:$R$1700,17,0)</f>
        <v>9.1546000000000003</v>
      </c>
      <c r="O11" s="66">
        <f t="shared" si="5"/>
        <v>9</v>
      </c>
      <c r="P11" s="65">
        <f>VLOOKUP($A11,'Return Data'!$B$7:$R$1700,14,0)</f>
        <v>7.1814</v>
      </c>
      <c r="Q11" s="66">
        <f t="shared" si="7"/>
        <v>10</v>
      </c>
      <c r="R11" s="65">
        <f>VLOOKUP($A11,'Return Data'!$B$7:$R$1700,16,0)</f>
        <v>8.2561</v>
      </c>
      <c r="S11" s="67">
        <f t="shared" si="6"/>
        <v>9</v>
      </c>
    </row>
    <row r="12" spans="1:19" x14ac:dyDescent="0.3">
      <c r="A12" s="82" t="s">
        <v>633</v>
      </c>
      <c r="B12" s="64">
        <f>VLOOKUP($A12,'Return Data'!$B$7:$R$1700,3,0)</f>
        <v>44071</v>
      </c>
      <c r="C12" s="65">
        <f>VLOOKUP($A12,'Return Data'!$B$7:$R$1700,4,0)</f>
        <v>12.366400000000001</v>
      </c>
      <c r="D12" s="65">
        <f>VLOOKUP($A12,'Return Data'!$B$7:$R$1700,9,0)</f>
        <v>3.4950999999999999</v>
      </c>
      <c r="E12" s="66">
        <f t="shared" si="0"/>
        <v>2</v>
      </c>
      <c r="F12" s="65">
        <f>VLOOKUP($A12,'Return Data'!$B$7:$R$1700,10,0)</f>
        <v>9.8065999999999995</v>
      </c>
      <c r="G12" s="66">
        <f t="shared" si="1"/>
        <v>7</v>
      </c>
      <c r="H12" s="65">
        <f>VLOOKUP($A12,'Return Data'!$B$7:$R$1700,11,0)</f>
        <v>10.8248</v>
      </c>
      <c r="I12" s="66">
        <f t="shared" si="2"/>
        <v>6</v>
      </c>
      <c r="J12" s="65">
        <f>VLOOKUP($A12,'Return Data'!$B$7:$R$1700,12,0)</f>
        <v>9.6447000000000003</v>
      </c>
      <c r="K12" s="66">
        <f t="shared" si="3"/>
        <v>10</v>
      </c>
      <c r="L12" s="65">
        <f>VLOOKUP($A12,'Return Data'!$B$7:$R$1700,13,0)</f>
        <v>9.9169</v>
      </c>
      <c r="M12" s="66">
        <f t="shared" si="4"/>
        <v>11</v>
      </c>
      <c r="N12" s="65"/>
      <c r="O12" s="66"/>
      <c r="P12" s="65"/>
      <c r="Q12" s="66"/>
      <c r="R12" s="65">
        <f>VLOOKUP($A12,'Return Data'!$B$7:$R$1700,16,0)</f>
        <v>11.401899999999999</v>
      </c>
      <c r="S12" s="67">
        <f t="shared" si="6"/>
        <v>1</v>
      </c>
    </row>
    <row r="13" spans="1:19" x14ac:dyDescent="0.3">
      <c r="A13" s="82" t="s">
        <v>635</v>
      </c>
      <c r="B13" s="64">
        <f>VLOOKUP($A13,'Return Data'!$B$7:$R$1700,3,0)</f>
        <v>44071</v>
      </c>
      <c r="C13" s="65">
        <f>VLOOKUP($A13,'Return Data'!$B$7:$R$1700,4,0)</f>
        <v>13.013500000000001</v>
      </c>
      <c r="D13" s="65">
        <f>VLOOKUP($A13,'Return Data'!$B$7:$R$1700,9,0)</f>
        <v>6.1299000000000001</v>
      </c>
      <c r="E13" s="66">
        <f t="shared" si="0"/>
        <v>1</v>
      </c>
      <c r="F13" s="65">
        <f>VLOOKUP($A13,'Return Data'!$B$7:$R$1700,10,0)</f>
        <v>-17.7531</v>
      </c>
      <c r="G13" s="66">
        <f t="shared" si="1"/>
        <v>19</v>
      </c>
      <c r="H13" s="65">
        <f>VLOOKUP($A13,'Return Data'!$B$7:$R$1700,11,0)</f>
        <v>-3.6568999999999998</v>
      </c>
      <c r="I13" s="66">
        <f t="shared" si="2"/>
        <v>19</v>
      </c>
      <c r="J13" s="65">
        <f>VLOOKUP($A13,'Return Data'!$B$7:$R$1700,12,0)</f>
        <v>0.67900000000000005</v>
      </c>
      <c r="K13" s="66">
        <f t="shared" si="3"/>
        <v>19</v>
      </c>
      <c r="L13" s="65">
        <f>VLOOKUP($A13,'Return Data'!$B$7:$R$1700,13,0)</f>
        <v>2.2040999999999999</v>
      </c>
      <c r="M13" s="66">
        <f t="shared" si="4"/>
        <v>19</v>
      </c>
      <c r="N13" s="65">
        <f>VLOOKUP($A13,'Return Data'!$B$7:$R$1700,17,0)</f>
        <v>-1.9127000000000001</v>
      </c>
      <c r="O13" s="66">
        <f t="shared" si="5"/>
        <v>16</v>
      </c>
      <c r="P13" s="65">
        <f>VLOOKUP($A13,'Return Data'!$B$7:$R$1700,14,0)</f>
        <v>-0.1009</v>
      </c>
      <c r="Q13" s="66">
        <f t="shared" si="7"/>
        <v>14</v>
      </c>
      <c r="R13" s="65">
        <f>VLOOKUP($A13,'Return Data'!$B$7:$R$1700,16,0)</f>
        <v>4.5301</v>
      </c>
      <c r="S13" s="67">
        <f t="shared" si="6"/>
        <v>19</v>
      </c>
    </row>
    <row r="14" spans="1:19" x14ac:dyDescent="0.3">
      <c r="A14" s="82" t="s">
        <v>636</v>
      </c>
      <c r="B14" s="64">
        <f>VLOOKUP($A14,'Return Data'!$B$7:$R$1700,3,0)</f>
        <v>44071</v>
      </c>
      <c r="C14" s="65">
        <f>VLOOKUP($A14,'Return Data'!$B$7:$R$1700,4,0)</f>
        <v>73.990499999999997</v>
      </c>
      <c r="D14" s="65">
        <f>VLOOKUP($A14,'Return Data'!$B$7:$R$1700,9,0)</f>
        <v>1.3813</v>
      </c>
      <c r="E14" s="66">
        <f t="shared" si="0"/>
        <v>5</v>
      </c>
      <c r="F14" s="65">
        <f>VLOOKUP($A14,'Return Data'!$B$7:$R$1700,10,0)</f>
        <v>10.4496</v>
      </c>
      <c r="G14" s="66">
        <f t="shared" si="1"/>
        <v>3</v>
      </c>
      <c r="H14" s="65">
        <f>VLOOKUP($A14,'Return Data'!$B$7:$R$1700,11,0)</f>
        <v>4.2257999999999996</v>
      </c>
      <c r="I14" s="66">
        <f t="shared" si="2"/>
        <v>18</v>
      </c>
      <c r="J14" s="65">
        <f>VLOOKUP($A14,'Return Data'!$B$7:$R$1700,12,0)</f>
        <v>6.9398999999999997</v>
      </c>
      <c r="K14" s="66">
        <f t="shared" si="3"/>
        <v>18</v>
      </c>
      <c r="L14" s="65">
        <f>VLOOKUP($A14,'Return Data'!$B$7:$R$1700,13,0)</f>
        <v>7.3815999999999997</v>
      </c>
      <c r="M14" s="66">
        <f t="shared" si="4"/>
        <v>18</v>
      </c>
      <c r="N14" s="65">
        <f>VLOOKUP($A14,'Return Data'!$B$7:$R$1700,17,0)</f>
        <v>8.8786000000000005</v>
      </c>
      <c r="O14" s="66">
        <f t="shared" si="5"/>
        <v>10</v>
      </c>
      <c r="P14" s="65">
        <f>VLOOKUP($A14,'Return Data'!$B$7:$R$1700,14,0)</f>
        <v>7.7324999999999999</v>
      </c>
      <c r="Q14" s="66">
        <f t="shared" si="7"/>
        <v>8</v>
      </c>
      <c r="R14" s="65">
        <f>VLOOKUP($A14,'Return Data'!$B$7:$R$1700,16,0)</f>
        <v>9.0106000000000002</v>
      </c>
      <c r="S14" s="67">
        <f t="shared" si="6"/>
        <v>5</v>
      </c>
    </row>
    <row r="15" spans="1:19" x14ac:dyDescent="0.3">
      <c r="A15" s="82" t="s">
        <v>639</v>
      </c>
      <c r="B15" s="64">
        <f>VLOOKUP($A15,'Return Data'!$B$7:$R$1700,3,0)</f>
        <v>44071</v>
      </c>
      <c r="C15" s="65">
        <f>VLOOKUP($A15,'Return Data'!$B$7:$R$1700,4,0)</f>
        <v>24.0228</v>
      </c>
      <c r="D15" s="65">
        <f>VLOOKUP($A15,'Return Data'!$B$7:$R$1700,9,0)</f>
        <v>-7.4031000000000002</v>
      </c>
      <c r="E15" s="66">
        <f t="shared" si="0"/>
        <v>17</v>
      </c>
      <c r="F15" s="65">
        <f>VLOOKUP($A15,'Return Data'!$B$7:$R$1700,10,0)</f>
        <v>8.9970999999999997</v>
      </c>
      <c r="G15" s="66">
        <f t="shared" si="1"/>
        <v>12</v>
      </c>
      <c r="H15" s="65">
        <f>VLOOKUP($A15,'Return Data'!$B$7:$R$1700,11,0)</f>
        <v>10.989599999999999</v>
      </c>
      <c r="I15" s="66">
        <f t="shared" si="2"/>
        <v>4</v>
      </c>
      <c r="J15" s="65">
        <f>VLOOKUP($A15,'Return Data'!$B$7:$R$1700,12,0)</f>
        <v>10.486000000000001</v>
      </c>
      <c r="K15" s="66">
        <f t="shared" si="3"/>
        <v>5</v>
      </c>
      <c r="L15" s="65">
        <f>VLOOKUP($A15,'Return Data'!$B$7:$R$1700,13,0)</f>
        <v>9.9591999999999992</v>
      </c>
      <c r="M15" s="66">
        <f t="shared" si="4"/>
        <v>9</v>
      </c>
      <c r="N15" s="65">
        <f>VLOOKUP($A15,'Return Data'!$B$7:$R$1700,17,0)</f>
        <v>10.562099999999999</v>
      </c>
      <c r="O15" s="66">
        <f t="shared" si="5"/>
        <v>3</v>
      </c>
      <c r="P15" s="65">
        <f>VLOOKUP($A15,'Return Data'!$B$7:$R$1700,14,0)</f>
        <v>8.4810999999999996</v>
      </c>
      <c r="Q15" s="66">
        <f t="shared" si="7"/>
        <v>3</v>
      </c>
      <c r="R15" s="65">
        <f>VLOOKUP($A15,'Return Data'!$B$7:$R$1700,16,0)</f>
        <v>8.9975000000000005</v>
      </c>
      <c r="S15" s="67">
        <f t="shared" si="6"/>
        <v>6</v>
      </c>
    </row>
    <row r="16" spans="1:19" x14ac:dyDescent="0.3">
      <c r="A16" s="82" t="s">
        <v>641</v>
      </c>
      <c r="B16" s="64">
        <f>VLOOKUP($A16,'Return Data'!$B$7:$R$1700,3,0)</f>
        <v>44071</v>
      </c>
      <c r="C16" s="65">
        <f>VLOOKUP($A16,'Return Data'!$B$7:$R$1700,4,0)</f>
        <v>21.880400000000002</v>
      </c>
      <c r="D16" s="65">
        <f>VLOOKUP($A16,'Return Data'!$B$7:$R$1700,9,0)</f>
        <v>-4.8445999999999998</v>
      </c>
      <c r="E16" s="66">
        <f t="shared" si="0"/>
        <v>12</v>
      </c>
      <c r="F16" s="65">
        <f>VLOOKUP($A16,'Return Data'!$B$7:$R$1700,10,0)</f>
        <v>9.2629000000000001</v>
      </c>
      <c r="G16" s="66">
        <f t="shared" si="1"/>
        <v>10</v>
      </c>
      <c r="H16" s="65">
        <f>VLOOKUP($A16,'Return Data'!$B$7:$R$1700,11,0)</f>
        <v>10.723800000000001</v>
      </c>
      <c r="I16" s="66">
        <f t="shared" si="2"/>
        <v>7</v>
      </c>
      <c r="J16" s="65">
        <f>VLOOKUP($A16,'Return Data'!$B$7:$R$1700,12,0)</f>
        <v>10.002599999999999</v>
      </c>
      <c r="K16" s="66">
        <f t="shared" si="3"/>
        <v>7</v>
      </c>
      <c r="L16" s="65">
        <f>VLOOKUP($A16,'Return Data'!$B$7:$R$1700,13,0)</f>
        <v>9.9229000000000003</v>
      </c>
      <c r="M16" s="66">
        <f t="shared" si="4"/>
        <v>10</v>
      </c>
      <c r="N16" s="65">
        <f>VLOOKUP($A16,'Return Data'!$B$7:$R$1700,17,0)</f>
        <v>9.8004999999999995</v>
      </c>
      <c r="O16" s="66">
        <f t="shared" si="5"/>
        <v>6</v>
      </c>
      <c r="P16" s="65">
        <f>VLOOKUP($A16,'Return Data'!$B$7:$R$1700,14,0)</f>
        <v>8.1365999999999996</v>
      </c>
      <c r="Q16" s="66">
        <f t="shared" si="7"/>
        <v>5</v>
      </c>
      <c r="R16" s="65">
        <f>VLOOKUP($A16,'Return Data'!$B$7:$R$1700,16,0)</f>
        <v>7.3398000000000003</v>
      </c>
      <c r="S16" s="67">
        <f t="shared" si="6"/>
        <v>13</v>
      </c>
    </row>
    <row r="17" spans="1:19" x14ac:dyDescent="0.3">
      <c r="A17" s="82" t="s">
        <v>644</v>
      </c>
      <c r="B17" s="64">
        <f>VLOOKUP($A17,'Return Data'!$B$7:$R$1700,3,0)</f>
        <v>44071</v>
      </c>
      <c r="C17" s="65">
        <f>VLOOKUP($A17,'Return Data'!$B$7:$R$1700,4,0)</f>
        <v>14.507999999999999</v>
      </c>
      <c r="D17" s="65">
        <f>VLOOKUP($A17,'Return Data'!$B$7:$R$1700,9,0)</f>
        <v>-7.7557999999999998</v>
      </c>
      <c r="E17" s="66">
        <f t="shared" si="0"/>
        <v>18</v>
      </c>
      <c r="F17" s="65">
        <f>VLOOKUP($A17,'Return Data'!$B$7:$R$1700,10,0)</f>
        <v>9.9772999999999996</v>
      </c>
      <c r="G17" s="66">
        <f t="shared" si="1"/>
        <v>6</v>
      </c>
      <c r="H17" s="65">
        <f>VLOOKUP($A17,'Return Data'!$B$7:$R$1700,11,0)</f>
        <v>11.745900000000001</v>
      </c>
      <c r="I17" s="66">
        <f t="shared" si="2"/>
        <v>2</v>
      </c>
      <c r="J17" s="65">
        <f>VLOOKUP($A17,'Return Data'!$B$7:$R$1700,12,0)</f>
        <v>10.845000000000001</v>
      </c>
      <c r="K17" s="66">
        <f t="shared" si="3"/>
        <v>4</v>
      </c>
      <c r="L17" s="65">
        <f>VLOOKUP($A17,'Return Data'!$B$7:$R$1700,13,0)</f>
        <v>10.013400000000001</v>
      </c>
      <c r="M17" s="66">
        <f t="shared" si="4"/>
        <v>7</v>
      </c>
      <c r="N17" s="65">
        <f>VLOOKUP($A17,'Return Data'!$B$7:$R$1700,17,0)</f>
        <v>9.4697999999999993</v>
      </c>
      <c r="O17" s="66">
        <f t="shared" si="5"/>
        <v>8</v>
      </c>
      <c r="P17" s="65">
        <f>VLOOKUP($A17,'Return Data'!$B$7:$R$1700,14,0)</f>
        <v>7.8116000000000003</v>
      </c>
      <c r="Q17" s="66">
        <f t="shared" si="7"/>
        <v>7</v>
      </c>
      <c r="R17" s="65">
        <f>VLOOKUP($A17,'Return Data'!$B$7:$R$1700,16,0)</f>
        <v>8.3686000000000007</v>
      </c>
      <c r="S17" s="67">
        <f t="shared" si="6"/>
        <v>7</v>
      </c>
    </row>
    <row r="18" spans="1:19" x14ac:dyDescent="0.3">
      <c r="A18" s="82" t="s">
        <v>645</v>
      </c>
      <c r="B18" s="64">
        <f>VLOOKUP($A18,'Return Data'!$B$7:$R$1700,3,0)</f>
        <v>44071</v>
      </c>
      <c r="C18" s="65">
        <f>VLOOKUP($A18,'Return Data'!$B$7:$R$1700,4,0)</f>
        <v>2411.0430999999999</v>
      </c>
      <c r="D18" s="65">
        <f>VLOOKUP($A18,'Return Data'!$B$7:$R$1700,9,0)</f>
        <v>2.5991</v>
      </c>
      <c r="E18" s="66">
        <f t="shared" si="0"/>
        <v>3</v>
      </c>
      <c r="F18" s="65">
        <f>VLOOKUP($A18,'Return Data'!$B$7:$R$1700,10,0)</f>
        <v>10.9533</v>
      </c>
      <c r="G18" s="66">
        <f t="shared" si="1"/>
        <v>2</v>
      </c>
      <c r="H18" s="65">
        <f>VLOOKUP($A18,'Return Data'!$B$7:$R$1700,11,0)</f>
        <v>10.719799999999999</v>
      </c>
      <c r="I18" s="66">
        <f t="shared" si="2"/>
        <v>8</v>
      </c>
      <c r="J18" s="65">
        <f>VLOOKUP($A18,'Return Data'!$B$7:$R$1700,12,0)</f>
        <v>9.7521000000000004</v>
      </c>
      <c r="K18" s="66">
        <f t="shared" si="3"/>
        <v>9</v>
      </c>
      <c r="L18" s="65">
        <f>VLOOKUP($A18,'Return Data'!$B$7:$R$1700,13,0)</f>
        <v>10.0314</v>
      </c>
      <c r="M18" s="66">
        <f t="shared" si="4"/>
        <v>6</v>
      </c>
      <c r="N18" s="65">
        <f>VLOOKUP($A18,'Return Data'!$B$7:$R$1700,17,0)</f>
        <v>10.377000000000001</v>
      </c>
      <c r="O18" s="66">
        <f t="shared" si="5"/>
        <v>5</v>
      </c>
      <c r="P18" s="65">
        <f>VLOOKUP($A18,'Return Data'!$B$7:$R$1700,14,0)</f>
        <v>6.6351000000000004</v>
      </c>
      <c r="Q18" s="66">
        <f t="shared" si="7"/>
        <v>11</v>
      </c>
      <c r="R18" s="65">
        <f>VLOOKUP($A18,'Return Data'!$B$7:$R$1700,16,0)</f>
        <v>6.9585999999999997</v>
      </c>
      <c r="S18" s="67">
        <f t="shared" si="6"/>
        <v>16</v>
      </c>
    </row>
    <row r="19" spans="1:19" x14ac:dyDescent="0.3">
      <c r="A19" s="82" t="s">
        <v>647</v>
      </c>
      <c r="B19" s="64">
        <f>VLOOKUP($A19,'Return Data'!$B$7:$R$1700,3,0)</f>
        <v>44071</v>
      </c>
      <c r="C19" s="65">
        <f>VLOOKUP($A19,'Return Data'!$B$7:$R$1700,4,0)</f>
        <v>2812.9047999999998</v>
      </c>
      <c r="D19" s="65">
        <f>VLOOKUP($A19,'Return Data'!$B$7:$R$1700,9,0)</f>
        <v>0.6462</v>
      </c>
      <c r="E19" s="66">
        <f t="shared" si="0"/>
        <v>6</v>
      </c>
      <c r="F19" s="65">
        <f>VLOOKUP($A19,'Return Data'!$B$7:$R$1700,10,0)</f>
        <v>10.1843</v>
      </c>
      <c r="G19" s="66">
        <f t="shared" si="1"/>
        <v>5</v>
      </c>
      <c r="H19" s="65">
        <f>VLOOKUP($A19,'Return Data'!$B$7:$R$1700,11,0)</f>
        <v>9.8808000000000007</v>
      </c>
      <c r="I19" s="66">
        <f t="shared" si="2"/>
        <v>10</v>
      </c>
      <c r="J19" s="65">
        <f>VLOOKUP($A19,'Return Data'!$B$7:$R$1700,12,0)</f>
        <v>9.0465999999999998</v>
      </c>
      <c r="K19" s="66">
        <f t="shared" si="3"/>
        <v>13</v>
      </c>
      <c r="L19" s="65">
        <f>VLOOKUP($A19,'Return Data'!$B$7:$R$1700,13,0)</f>
        <v>9.1712000000000007</v>
      </c>
      <c r="M19" s="66">
        <f t="shared" si="4"/>
        <v>14</v>
      </c>
      <c r="N19" s="65">
        <f>VLOOKUP($A19,'Return Data'!$B$7:$R$1700,17,0)</f>
        <v>9.4717000000000002</v>
      </c>
      <c r="O19" s="66">
        <f t="shared" si="5"/>
        <v>7</v>
      </c>
      <c r="P19" s="65">
        <f>VLOOKUP($A19,'Return Data'!$B$7:$R$1700,14,0)</f>
        <v>8.4199000000000002</v>
      </c>
      <c r="Q19" s="66">
        <f t="shared" si="7"/>
        <v>4</v>
      </c>
      <c r="R19" s="65">
        <f>VLOOKUP($A19,'Return Data'!$B$7:$R$1700,16,0)</f>
        <v>8.3170000000000002</v>
      </c>
      <c r="S19" s="67">
        <f t="shared" si="6"/>
        <v>8</v>
      </c>
    </row>
    <row r="20" spans="1:19" x14ac:dyDescent="0.3">
      <c r="A20" s="82" t="s">
        <v>650</v>
      </c>
      <c r="B20" s="64">
        <f>VLOOKUP($A20,'Return Data'!$B$7:$R$1700,3,0)</f>
        <v>44071</v>
      </c>
      <c r="C20" s="65">
        <f>VLOOKUP($A20,'Return Data'!$B$7:$R$1700,4,0)</f>
        <v>54.997399999999999</v>
      </c>
      <c r="D20" s="65">
        <f>VLOOKUP($A20,'Return Data'!$B$7:$R$1700,9,0)</f>
        <v>-19.311800000000002</v>
      </c>
      <c r="E20" s="66">
        <f t="shared" si="0"/>
        <v>20</v>
      </c>
      <c r="F20" s="65">
        <f>VLOOKUP($A20,'Return Data'!$B$7:$R$1700,10,0)</f>
        <v>3.8214999999999999</v>
      </c>
      <c r="G20" s="66">
        <f t="shared" si="1"/>
        <v>18</v>
      </c>
      <c r="H20" s="65">
        <f>VLOOKUP($A20,'Return Data'!$B$7:$R$1700,11,0)</f>
        <v>9.4684000000000008</v>
      </c>
      <c r="I20" s="66">
        <f t="shared" si="2"/>
        <v>13</v>
      </c>
      <c r="J20" s="65">
        <f>VLOOKUP($A20,'Return Data'!$B$7:$R$1700,12,0)</f>
        <v>10.895799999999999</v>
      </c>
      <c r="K20" s="66">
        <f t="shared" si="3"/>
        <v>2</v>
      </c>
      <c r="L20" s="65">
        <f>VLOOKUP($A20,'Return Data'!$B$7:$R$1700,13,0)</f>
        <v>10.3477</v>
      </c>
      <c r="M20" s="66">
        <f t="shared" si="4"/>
        <v>5</v>
      </c>
      <c r="N20" s="65">
        <f>VLOOKUP($A20,'Return Data'!$B$7:$R$1700,17,0)</f>
        <v>12.321</v>
      </c>
      <c r="O20" s="66">
        <f t="shared" si="5"/>
        <v>1</v>
      </c>
      <c r="P20" s="65">
        <f>VLOOKUP($A20,'Return Data'!$B$7:$R$1700,14,0)</f>
        <v>8.8792000000000009</v>
      </c>
      <c r="Q20" s="66">
        <f t="shared" si="7"/>
        <v>1</v>
      </c>
      <c r="R20" s="65">
        <f>VLOOKUP($A20,'Return Data'!$B$7:$R$1700,16,0)</f>
        <v>7.5477999999999996</v>
      </c>
      <c r="S20" s="67">
        <f t="shared" si="6"/>
        <v>12</v>
      </c>
    </row>
    <row r="21" spans="1:19" x14ac:dyDescent="0.3">
      <c r="A21" s="82" t="s">
        <v>651</v>
      </c>
      <c r="B21" s="64">
        <f>VLOOKUP($A21,'Return Data'!$B$7:$R$1700,3,0)</f>
        <v>44071</v>
      </c>
      <c r="C21" s="65">
        <f>VLOOKUP($A21,'Return Data'!$B$7:$R$1700,4,0)</f>
        <v>43.631999999999998</v>
      </c>
      <c r="D21" s="65">
        <f>VLOOKUP($A21,'Return Data'!$B$7:$R$1700,9,0)</f>
        <v>2.0977999999999999</v>
      </c>
      <c r="E21" s="66">
        <f t="shared" si="0"/>
        <v>4</v>
      </c>
      <c r="F21" s="65">
        <f>VLOOKUP($A21,'Return Data'!$B$7:$R$1700,10,0)</f>
        <v>9.6255000000000006</v>
      </c>
      <c r="G21" s="66">
        <f t="shared" si="1"/>
        <v>8</v>
      </c>
      <c r="H21" s="65">
        <f>VLOOKUP($A21,'Return Data'!$B$7:$R$1700,11,0)</f>
        <v>7.8925000000000001</v>
      </c>
      <c r="I21" s="66">
        <f t="shared" si="2"/>
        <v>17</v>
      </c>
      <c r="J21" s="65">
        <f>VLOOKUP($A21,'Return Data'!$B$7:$R$1700,12,0)</f>
        <v>8.7666000000000004</v>
      </c>
      <c r="K21" s="66">
        <f t="shared" si="3"/>
        <v>15</v>
      </c>
      <c r="L21" s="65">
        <f>VLOOKUP($A21,'Return Data'!$B$7:$R$1700,13,0)</f>
        <v>8.1415000000000006</v>
      </c>
      <c r="M21" s="66">
        <f t="shared" si="4"/>
        <v>17</v>
      </c>
      <c r="N21" s="65">
        <f>VLOOKUP($A21,'Return Data'!$B$7:$R$1700,17,0)</f>
        <v>8.1545000000000005</v>
      </c>
      <c r="O21" s="66">
        <f t="shared" si="5"/>
        <v>13</v>
      </c>
      <c r="P21" s="65">
        <f>VLOOKUP($A21,'Return Data'!$B$7:$R$1700,14,0)</f>
        <v>7.4225000000000003</v>
      </c>
      <c r="Q21" s="66">
        <f t="shared" si="7"/>
        <v>9</v>
      </c>
      <c r="R21" s="65">
        <f>VLOOKUP($A21,'Return Data'!$B$7:$R$1700,16,0)</f>
        <v>7.6571999999999996</v>
      </c>
      <c r="S21" s="67">
        <f t="shared" si="6"/>
        <v>11</v>
      </c>
    </row>
    <row r="22" spans="1:19" x14ac:dyDescent="0.3">
      <c r="A22" s="82" t="s">
        <v>653</v>
      </c>
      <c r="B22" s="64">
        <f>VLOOKUP($A22,'Return Data'!$B$7:$R$1700,3,0)</f>
        <v>44071</v>
      </c>
      <c r="C22" s="65">
        <f>VLOOKUP($A22,'Return Data'!$B$7:$R$1700,4,0)</f>
        <v>32.575800000000001</v>
      </c>
      <c r="D22" s="65">
        <f>VLOOKUP($A22,'Return Data'!$B$7:$R$1700,9,0)</f>
        <v>-3.5423</v>
      </c>
      <c r="E22" s="66">
        <f t="shared" si="0"/>
        <v>10</v>
      </c>
      <c r="F22" s="65">
        <f>VLOOKUP($A22,'Return Data'!$B$7:$R$1700,10,0)</f>
        <v>7.7506000000000004</v>
      </c>
      <c r="G22" s="66">
        <f t="shared" si="1"/>
        <v>15</v>
      </c>
      <c r="H22" s="65">
        <f>VLOOKUP($A22,'Return Data'!$B$7:$R$1700,11,0)</f>
        <v>8.2972000000000001</v>
      </c>
      <c r="I22" s="66">
        <f t="shared" si="2"/>
        <v>16</v>
      </c>
      <c r="J22" s="65">
        <f>VLOOKUP($A22,'Return Data'!$B$7:$R$1700,12,0)</f>
        <v>8.5039999999999996</v>
      </c>
      <c r="K22" s="66">
        <f t="shared" si="3"/>
        <v>17</v>
      </c>
      <c r="L22" s="65">
        <f>VLOOKUP($A22,'Return Data'!$B$7:$R$1700,13,0)</f>
        <v>8.5069999999999997</v>
      </c>
      <c r="M22" s="66">
        <f t="shared" si="4"/>
        <v>15</v>
      </c>
      <c r="N22" s="65">
        <f>VLOOKUP($A22,'Return Data'!$B$7:$R$1700,17,0)</f>
        <v>8.4571000000000005</v>
      </c>
      <c r="O22" s="66">
        <f t="shared" si="5"/>
        <v>12</v>
      </c>
      <c r="P22" s="65">
        <f>VLOOKUP($A22,'Return Data'!$B$7:$R$1700,14,0)</f>
        <v>6.5753000000000004</v>
      </c>
      <c r="Q22" s="66">
        <f t="shared" si="7"/>
        <v>12</v>
      </c>
      <c r="R22" s="65">
        <f>VLOOKUP($A22,'Return Data'!$B$7:$R$1700,16,0)</f>
        <v>6.9448999999999996</v>
      </c>
      <c r="S22" s="67">
        <f t="shared" si="6"/>
        <v>17</v>
      </c>
    </row>
    <row r="23" spans="1:19" x14ac:dyDescent="0.3">
      <c r="A23" s="82" t="s">
        <v>656</v>
      </c>
      <c r="B23" s="64">
        <f>VLOOKUP($A23,'Return Data'!$B$7:$R$1700,3,0)</f>
        <v>44071</v>
      </c>
      <c r="C23" s="65">
        <f>VLOOKUP($A23,'Return Data'!$B$7:$R$1700,4,0)</f>
        <v>11.725099999999999</v>
      </c>
      <c r="D23" s="65">
        <f>VLOOKUP($A23,'Return Data'!$B$7:$R$1700,9,0)</f>
        <v>-7.8106</v>
      </c>
      <c r="E23" s="66">
        <f t="shared" si="0"/>
        <v>19</v>
      </c>
      <c r="F23" s="65">
        <f>VLOOKUP($A23,'Return Data'!$B$7:$R$1700,10,0)</f>
        <v>7.1862000000000004</v>
      </c>
      <c r="G23" s="66">
        <f t="shared" si="1"/>
        <v>16</v>
      </c>
      <c r="H23" s="65">
        <f>VLOOKUP($A23,'Return Data'!$B$7:$R$1700,11,0)</f>
        <v>9.8986000000000001</v>
      </c>
      <c r="I23" s="66">
        <f t="shared" si="2"/>
        <v>9</v>
      </c>
      <c r="J23" s="65">
        <f>VLOOKUP($A23,'Return Data'!$B$7:$R$1700,12,0)</f>
        <v>9.3265999999999991</v>
      </c>
      <c r="K23" s="66">
        <f t="shared" si="3"/>
        <v>12</v>
      </c>
      <c r="L23" s="65">
        <f>VLOOKUP($A23,'Return Data'!$B$7:$R$1700,13,0)</f>
        <v>9.4908999999999999</v>
      </c>
      <c r="M23" s="66">
        <f t="shared" si="4"/>
        <v>13</v>
      </c>
      <c r="N23" s="65"/>
      <c r="O23" s="66"/>
      <c r="P23" s="65"/>
      <c r="Q23" s="66"/>
      <c r="R23" s="65">
        <f>VLOOKUP($A23,'Return Data'!$B$7:$R$1700,16,0)</f>
        <v>10.649699999999999</v>
      </c>
      <c r="S23" s="67">
        <f t="shared" si="6"/>
        <v>2</v>
      </c>
    </row>
    <row r="24" spans="1:19" x14ac:dyDescent="0.3">
      <c r="A24" s="82" t="s">
        <v>657</v>
      </c>
      <c r="B24" s="64">
        <f>VLOOKUP($A24,'Return Data'!$B$7:$R$1700,3,0)</f>
        <v>44071</v>
      </c>
      <c r="C24" s="65">
        <f>VLOOKUP($A24,'Return Data'!$B$7:$R$1700,4,0)</f>
        <v>30.2576</v>
      </c>
      <c r="D24" s="65">
        <f>VLOOKUP($A24,'Return Data'!$B$7:$R$1700,9,0)</f>
        <v>-1.4458</v>
      </c>
      <c r="E24" s="66">
        <f t="shared" si="0"/>
        <v>8</v>
      </c>
      <c r="F24" s="65">
        <f>VLOOKUP($A24,'Return Data'!$B$7:$R$1700,10,0)</f>
        <v>9.2543000000000006</v>
      </c>
      <c r="G24" s="66">
        <f t="shared" si="1"/>
        <v>11</v>
      </c>
      <c r="H24" s="65">
        <f>VLOOKUP($A24,'Return Data'!$B$7:$R$1700,11,0)</f>
        <v>10.9129</v>
      </c>
      <c r="I24" s="66">
        <f t="shared" si="2"/>
        <v>5</v>
      </c>
      <c r="J24" s="65">
        <f>VLOOKUP($A24,'Return Data'!$B$7:$R$1700,12,0)</f>
        <v>10.1988</v>
      </c>
      <c r="K24" s="66">
        <f t="shared" si="3"/>
        <v>6</v>
      </c>
      <c r="L24" s="65">
        <f>VLOOKUP($A24,'Return Data'!$B$7:$R$1700,13,0)</f>
        <v>10.513400000000001</v>
      </c>
      <c r="M24" s="66">
        <f t="shared" si="4"/>
        <v>4</v>
      </c>
      <c r="N24" s="65">
        <f>VLOOKUP($A24,'Return Data'!$B$7:$R$1700,17,0)</f>
        <v>11.139200000000001</v>
      </c>
      <c r="O24" s="66">
        <f t="shared" si="5"/>
        <v>2</v>
      </c>
      <c r="P24" s="65">
        <f>VLOOKUP($A24,'Return Data'!$B$7:$R$1700,14,0)</f>
        <v>7.931</v>
      </c>
      <c r="Q24" s="66">
        <f t="shared" si="7"/>
        <v>6</v>
      </c>
      <c r="R24" s="65">
        <f>VLOOKUP($A24,'Return Data'!$B$7:$R$1700,16,0)</f>
        <v>7.3205</v>
      </c>
      <c r="S24" s="67">
        <f t="shared" si="6"/>
        <v>14</v>
      </c>
    </row>
    <row r="25" spans="1:19" x14ac:dyDescent="0.3">
      <c r="A25" s="82" t="s">
        <v>660</v>
      </c>
      <c r="B25" s="64">
        <f>VLOOKUP($A25,'Return Data'!$B$7:$R$1700,3,0)</f>
        <v>44071</v>
      </c>
      <c r="C25" s="65">
        <f>VLOOKUP($A25,'Return Data'!$B$7:$R$1700,4,0)</f>
        <v>192.02520000000001</v>
      </c>
      <c r="D25" s="65">
        <f>VLOOKUP($A25,'Return Data'!$B$7:$R$1700,9,0)</f>
        <v>-6.1029</v>
      </c>
      <c r="E25" s="66">
        <f t="shared" si="0"/>
        <v>13</v>
      </c>
      <c r="F25" s="65">
        <f>VLOOKUP($A25,'Return Data'!$B$7:$R$1700,10,0)</f>
        <v>-60.124600000000001</v>
      </c>
      <c r="G25" s="66">
        <f t="shared" si="1"/>
        <v>20</v>
      </c>
      <c r="H25" s="65">
        <f>VLOOKUP($A25,'Return Data'!$B$7:$R$1700,11,0)</f>
        <v>-30.392700000000001</v>
      </c>
      <c r="I25" s="66">
        <f t="shared" si="2"/>
        <v>20</v>
      </c>
      <c r="J25" s="65">
        <f>VLOOKUP($A25,'Return Data'!$B$7:$R$1700,12,0)</f>
        <v>-20.187799999999999</v>
      </c>
      <c r="K25" s="66">
        <f t="shared" si="3"/>
        <v>20</v>
      </c>
      <c r="L25" s="65">
        <f>VLOOKUP($A25,'Return Data'!$B$7:$R$1700,13,0)</f>
        <v>-21.939399999999999</v>
      </c>
      <c r="M25" s="66">
        <f t="shared" si="4"/>
        <v>20</v>
      </c>
      <c r="N25" s="65"/>
      <c r="O25" s="66"/>
      <c r="P25" s="65"/>
      <c r="Q25" s="66"/>
      <c r="R25" s="65">
        <f>VLOOKUP($A25,'Return Data'!$B$7:$R$1700,16,0)</f>
        <v>-17.569900000000001</v>
      </c>
      <c r="S25" s="67">
        <f t="shared" si="6"/>
        <v>20</v>
      </c>
    </row>
    <row r="26" spans="1:19" x14ac:dyDescent="0.3">
      <c r="A26" s="82" t="s">
        <v>662</v>
      </c>
      <c r="B26" s="64">
        <f>VLOOKUP($A26,'Return Data'!$B$7:$R$1700,3,0)</f>
        <v>44071</v>
      </c>
      <c r="C26" s="65">
        <f>VLOOKUP($A26,'Return Data'!$B$7:$R$1700,4,0)</f>
        <v>11.651400000000001</v>
      </c>
      <c r="D26" s="65">
        <f>VLOOKUP($A26,'Return Data'!$B$7:$R$1700,9,0)</f>
        <v>-6.3921000000000001</v>
      </c>
      <c r="E26" s="66">
        <f t="shared" si="0"/>
        <v>14</v>
      </c>
      <c r="F26" s="65">
        <f>VLOOKUP($A26,'Return Data'!$B$7:$R$1700,10,0)</f>
        <v>9.6010000000000009</v>
      </c>
      <c r="G26" s="66">
        <f t="shared" si="1"/>
        <v>9</v>
      </c>
      <c r="H26" s="65">
        <f>VLOOKUP($A26,'Return Data'!$B$7:$R$1700,11,0)</f>
        <v>9.5309000000000008</v>
      </c>
      <c r="I26" s="66">
        <f t="shared" si="2"/>
        <v>12</v>
      </c>
      <c r="J26" s="65">
        <f>VLOOKUP($A26,'Return Data'!$B$7:$R$1700,12,0)</f>
        <v>9.4421999999999997</v>
      </c>
      <c r="K26" s="66">
        <f t="shared" si="3"/>
        <v>11</v>
      </c>
      <c r="L26" s="65">
        <f>VLOOKUP($A26,'Return Data'!$B$7:$R$1700,13,0)</f>
        <v>9.6471999999999998</v>
      </c>
      <c r="M26" s="66">
        <f t="shared" si="4"/>
        <v>12</v>
      </c>
      <c r="N26" s="65">
        <f>VLOOKUP($A26,'Return Data'!$B$7:$R$1700,17,0)</f>
        <v>6.8495999999999997</v>
      </c>
      <c r="O26" s="66">
        <f t="shared" si="5"/>
        <v>14</v>
      </c>
      <c r="P26" s="65"/>
      <c r="Q26" s="66"/>
      <c r="R26" s="65">
        <f>VLOOKUP($A26,'Return Data'!$B$7:$R$1700,16,0)</f>
        <v>6.9871999999999996</v>
      </c>
      <c r="S26" s="67">
        <f t="shared" si="6"/>
        <v>15</v>
      </c>
    </row>
    <row r="27" spans="1:19" x14ac:dyDescent="0.3">
      <c r="A27" s="82" t="s">
        <v>664</v>
      </c>
      <c r="B27" s="64">
        <f>VLOOKUP($A27,'Return Data'!$B$7:$R$1700,3,0)</f>
        <v>44071</v>
      </c>
      <c r="C27" s="65">
        <f>VLOOKUP($A27,'Return Data'!$B$7:$R$1700,4,0)</f>
        <v>12.2676</v>
      </c>
      <c r="D27" s="65">
        <f>VLOOKUP($A27,'Return Data'!$B$7:$R$1700,9,0)</f>
        <v>-6.4241000000000001</v>
      </c>
      <c r="E27" s="66">
        <f t="shared" si="0"/>
        <v>15</v>
      </c>
      <c r="F27" s="65">
        <f>VLOOKUP($A27,'Return Data'!$B$7:$R$1700,10,0)</f>
        <v>8.4116999999999997</v>
      </c>
      <c r="G27" s="66">
        <f t="shared" si="1"/>
        <v>14</v>
      </c>
      <c r="H27" s="65">
        <f>VLOOKUP($A27,'Return Data'!$B$7:$R$1700,11,0)</f>
        <v>9.6914999999999996</v>
      </c>
      <c r="I27" s="66">
        <f t="shared" si="2"/>
        <v>11</v>
      </c>
      <c r="J27" s="65">
        <f>VLOOKUP($A27,'Return Data'!$B$7:$R$1700,12,0)</f>
        <v>9.7744</v>
      </c>
      <c r="K27" s="66">
        <f t="shared" si="3"/>
        <v>8</v>
      </c>
      <c r="L27" s="65">
        <f>VLOOKUP($A27,'Return Data'!$B$7:$R$1700,13,0)</f>
        <v>10.644299999999999</v>
      </c>
      <c r="M27" s="66">
        <f t="shared" si="4"/>
        <v>1</v>
      </c>
      <c r="N27" s="65"/>
      <c r="O27" s="66"/>
      <c r="P27" s="65"/>
      <c r="Q27" s="66"/>
      <c r="R27" s="65">
        <f>VLOOKUP($A27,'Return Data'!$B$7:$R$1700,16,0)</f>
        <v>10.443199999999999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-3.4443049999999999</v>
      </c>
      <c r="E29" s="88"/>
      <c r="F29" s="89">
        <f>AVERAGE(F8:F27)</f>
        <v>4.2960300000000009</v>
      </c>
      <c r="G29" s="88"/>
      <c r="H29" s="89">
        <f>AVERAGE(H8:H27)</f>
        <v>7.150789999999998</v>
      </c>
      <c r="I29" s="88"/>
      <c r="J29" s="89">
        <f>AVERAGE(J8:J27)</f>
        <v>7.6786649999999979</v>
      </c>
      <c r="K29" s="88"/>
      <c r="L29" s="89">
        <f>AVERAGE(L8:L27)</f>
        <v>7.674504999999999</v>
      </c>
      <c r="M29" s="88"/>
      <c r="N29" s="89">
        <f>AVERAGE(N8:N27)</f>
        <v>8.5527062499999982</v>
      </c>
      <c r="O29" s="88"/>
      <c r="P29" s="89">
        <f>AVERAGE(P8:P27)</f>
        <v>7.028999999999999</v>
      </c>
      <c r="Q29" s="88"/>
      <c r="R29" s="89">
        <f>AVERAGE(R8:R27)</f>
        <v>6.8534300000000004</v>
      </c>
      <c r="S29" s="90"/>
    </row>
    <row r="30" spans="1:19" x14ac:dyDescent="0.3">
      <c r="A30" s="87" t="s">
        <v>28</v>
      </c>
      <c r="B30" s="88"/>
      <c r="C30" s="88"/>
      <c r="D30" s="89">
        <f>MIN(D8:D27)</f>
        <v>-19.311800000000002</v>
      </c>
      <c r="E30" s="88"/>
      <c r="F30" s="89">
        <f>MIN(F8:F27)</f>
        <v>-60.124600000000001</v>
      </c>
      <c r="G30" s="88"/>
      <c r="H30" s="89">
        <f>MIN(H8:H27)</f>
        <v>-30.392700000000001</v>
      </c>
      <c r="I30" s="88"/>
      <c r="J30" s="89">
        <f>MIN(J8:J27)</f>
        <v>-20.187799999999999</v>
      </c>
      <c r="K30" s="88"/>
      <c r="L30" s="89">
        <f>MIN(L8:L27)</f>
        <v>-21.939399999999999</v>
      </c>
      <c r="M30" s="88"/>
      <c r="N30" s="89">
        <f>MIN(N8:N27)</f>
        <v>-1.9127000000000001</v>
      </c>
      <c r="O30" s="88"/>
      <c r="P30" s="89">
        <f>MIN(P8:P27)</f>
        <v>-0.1009</v>
      </c>
      <c r="Q30" s="88"/>
      <c r="R30" s="89">
        <f>MIN(R8:R27)</f>
        <v>-17.569900000000001</v>
      </c>
      <c r="S30" s="90"/>
    </row>
    <row r="31" spans="1:19" ht="15" thickBot="1" x14ac:dyDescent="0.35">
      <c r="A31" s="91" t="s">
        <v>29</v>
      </c>
      <c r="B31" s="92"/>
      <c r="C31" s="92"/>
      <c r="D31" s="93">
        <f>MAX(D8:D27)</f>
        <v>6.1299000000000001</v>
      </c>
      <c r="E31" s="92"/>
      <c r="F31" s="93">
        <f>MAX(F8:F27)</f>
        <v>13.0082</v>
      </c>
      <c r="G31" s="92"/>
      <c r="H31" s="93">
        <f>MAX(H8:H27)</f>
        <v>12.297700000000001</v>
      </c>
      <c r="I31" s="92"/>
      <c r="J31" s="93">
        <f>MAX(J8:J27)</f>
        <v>11.1374</v>
      </c>
      <c r="K31" s="92"/>
      <c r="L31" s="93">
        <f>MAX(L8:L27)</f>
        <v>10.644299999999999</v>
      </c>
      <c r="M31" s="92"/>
      <c r="N31" s="93">
        <f>MAX(N8:N27)</f>
        <v>12.321</v>
      </c>
      <c r="O31" s="92"/>
      <c r="P31" s="93">
        <f>MAX(P8:P27)</f>
        <v>8.8792000000000009</v>
      </c>
      <c r="Q31" s="92"/>
      <c r="R31" s="93">
        <f>MAX(R8:R27)</f>
        <v>11.401899999999999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44071</v>
      </c>
      <c r="C8" s="65">
        <f>VLOOKUP($A8,'Return Data'!$B$7:$R$1700,4,0)</f>
        <v>34.537799999999997</v>
      </c>
      <c r="D8" s="65">
        <f>VLOOKUP($A8,'Return Data'!$B$7:$R$1700,9,0)</f>
        <v>-3.0804999999999998</v>
      </c>
      <c r="E8" s="66">
        <f t="shared" ref="E8:E37" si="0">RANK(D8,D$8:D$37,0)</f>
        <v>7</v>
      </c>
      <c r="F8" s="65">
        <f>VLOOKUP($A8,'Return Data'!$B$7:$R$1700,10,0)</f>
        <v>13.0405</v>
      </c>
      <c r="G8" s="66">
        <f t="shared" ref="G8:G37" si="1">RANK(F8,F$8:F$37,0)</f>
        <v>2</v>
      </c>
      <c r="H8" s="65">
        <f>VLOOKUP($A8,'Return Data'!$B$7:$R$1700,11,0)</f>
        <v>8.4210999999999991</v>
      </c>
      <c r="I8" s="66">
        <f t="shared" ref="I8:I35" si="2">RANK(H8,H$8:H$37,0)</f>
        <v>10</v>
      </c>
      <c r="J8" s="65">
        <f>VLOOKUP($A8,'Return Data'!$B$7:$R$1700,12,0)</f>
        <v>8.4441000000000006</v>
      </c>
      <c r="K8" s="66">
        <f>RANK(J8,J$8:J$37,0)</f>
        <v>14</v>
      </c>
      <c r="L8" s="65">
        <f>VLOOKUP($A8,'Return Data'!$B$7:$R$1700,13,0)</f>
        <v>0.95879999999999999</v>
      </c>
      <c r="M8" s="66">
        <f>RANK(L8,L$8:L$37,0)</f>
        <v>27</v>
      </c>
      <c r="N8" s="65">
        <f>VLOOKUP($A8,'Return Data'!$B$7:$R$1700,17,0)</f>
        <v>5.2030000000000003</v>
      </c>
      <c r="O8" s="66">
        <f>RANK(N8,N$8:N$37,0)</f>
        <v>23</v>
      </c>
      <c r="P8" s="65">
        <f>VLOOKUP($A8,'Return Data'!$B$7:$R$1700,14,0)</f>
        <v>3.5364</v>
      </c>
      <c r="Q8" s="66">
        <f>RANK(P8,P$8:P$37,0)</f>
        <v>24</v>
      </c>
      <c r="R8" s="65">
        <f>VLOOKUP($A8,'Return Data'!$B$7:$R$1700,16,0)</f>
        <v>7.7968999999999999</v>
      </c>
      <c r="S8" s="67">
        <f t="shared" ref="S8:S37" si="3">RANK(R8,R$8:R$37,0)</f>
        <v>22</v>
      </c>
    </row>
    <row r="9" spans="1:19" x14ac:dyDescent="0.3">
      <c r="A9" s="82" t="s">
        <v>54</v>
      </c>
      <c r="B9" s="64">
        <f>VLOOKUP($A9,'Return Data'!$B$7:$R$1700,3,0)</f>
        <v>44071</v>
      </c>
      <c r="C9" s="65">
        <f>VLOOKUP($A9,'Return Data'!$B$7:$R$1700,4,0)</f>
        <v>1.4522999999999999</v>
      </c>
      <c r="D9" s="65">
        <f>VLOOKUP($A9,'Return Data'!$B$7:$R$1700,9,0)</f>
        <v>0</v>
      </c>
      <c r="E9" s="66">
        <f t="shared" si="0"/>
        <v>5</v>
      </c>
      <c r="F9" s="65">
        <f>VLOOKUP($A9,'Return Data'!$B$7:$R$1700,10,0)</f>
        <v>0</v>
      </c>
      <c r="G9" s="66">
        <f t="shared" si="1"/>
        <v>25</v>
      </c>
      <c r="H9" s="65">
        <f>VLOOKUP($A9,'Return Data'!$B$7:$R$1700,11,0)</f>
        <v>-51.629300000000001</v>
      </c>
      <c r="I9" s="66">
        <f t="shared" si="2"/>
        <v>29</v>
      </c>
      <c r="J9" s="65"/>
      <c r="K9" s="66"/>
      <c r="L9" s="65"/>
      <c r="M9" s="66"/>
      <c r="N9" s="65"/>
      <c r="O9" s="66"/>
      <c r="P9" s="65"/>
      <c r="Q9" s="66"/>
      <c r="R9" s="65">
        <f>VLOOKUP($A9,'Return Data'!$B$7:$R$1700,16,0)</f>
        <v>-31.544799999999999</v>
      </c>
      <c r="S9" s="67">
        <f t="shared" si="3"/>
        <v>30</v>
      </c>
    </row>
    <row r="10" spans="1:19" x14ac:dyDescent="0.3">
      <c r="A10" s="82" t="s">
        <v>55</v>
      </c>
      <c r="B10" s="64">
        <f>VLOOKUP($A10,'Return Data'!$B$7:$R$1700,3,0)</f>
        <v>44071</v>
      </c>
      <c r="C10" s="65">
        <f>VLOOKUP($A10,'Return Data'!$B$7:$R$1700,4,0)</f>
        <v>23.888999999999999</v>
      </c>
      <c r="D10" s="65">
        <f>VLOOKUP($A10,'Return Data'!$B$7:$R$1700,9,0)</f>
        <v>-19.556999999999999</v>
      </c>
      <c r="E10" s="66">
        <f t="shared" si="0"/>
        <v>27</v>
      </c>
      <c r="F10" s="65">
        <f>VLOOKUP($A10,'Return Data'!$B$7:$R$1700,10,0)</f>
        <v>5.6631999999999998</v>
      </c>
      <c r="G10" s="66">
        <f t="shared" si="1"/>
        <v>9</v>
      </c>
      <c r="H10" s="65">
        <f>VLOOKUP($A10,'Return Data'!$B$7:$R$1700,11,0)</f>
        <v>9.2981999999999996</v>
      </c>
      <c r="I10" s="66">
        <f t="shared" si="2"/>
        <v>7</v>
      </c>
      <c r="J10" s="65">
        <f>VLOOKUP($A10,'Return Data'!$B$7:$R$1700,12,0)</f>
        <v>11.4183</v>
      </c>
      <c r="K10" s="66">
        <f t="shared" ref="K10:K35" si="4">RANK(J10,J$8:J$37,0)</f>
        <v>4</v>
      </c>
      <c r="L10" s="65">
        <f>VLOOKUP($A10,'Return Data'!$B$7:$R$1700,13,0)</f>
        <v>11.0983</v>
      </c>
      <c r="M10" s="66">
        <f t="shared" ref="M10:M35" si="5">RANK(L10,L$8:L$37,0)</f>
        <v>2</v>
      </c>
      <c r="N10" s="65">
        <f>VLOOKUP($A10,'Return Data'!$B$7:$R$1700,17,0)</f>
        <v>12.155900000000001</v>
      </c>
      <c r="O10" s="66">
        <f t="shared" ref="O10:O22" si="6">RANK(N10,N$8:N$37,0)</f>
        <v>4</v>
      </c>
      <c r="P10" s="65">
        <f>VLOOKUP($A10,'Return Data'!$B$7:$R$1700,14,0)</f>
        <v>8.8793000000000006</v>
      </c>
      <c r="Q10" s="66">
        <f t="shared" ref="Q10:Q22" si="7">RANK(P10,P$8:P$37,0)</f>
        <v>3</v>
      </c>
      <c r="R10" s="65">
        <f>VLOOKUP($A10,'Return Data'!$B$7:$R$1700,16,0)</f>
        <v>9.8230000000000004</v>
      </c>
      <c r="S10" s="67">
        <f t="shared" si="3"/>
        <v>3</v>
      </c>
    </row>
    <row r="11" spans="1:19" x14ac:dyDescent="0.3">
      <c r="A11" s="82" t="s">
        <v>56</v>
      </c>
      <c r="B11" s="64">
        <f>VLOOKUP($A11,'Return Data'!$B$7:$R$1700,3,0)</f>
        <v>44071</v>
      </c>
      <c r="C11" s="65">
        <f>VLOOKUP($A11,'Return Data'!$B$7:$R$1700,4,0)</f>
        <v>18.2652</v>
      </c>
      <c r="D11" s="65">
        <f>VLOOKUP($A11,'Return Data'!$B$7:$R$1700,9,0)</f>
        <v>-15.659599999999999</v>
      </c>
      <c r="E11" s="66">
        <f t="shared" si="0"/>
        <v>19</v>
      </c>
      <c r="F11" s="65">
        <f>VLOOKUP($A11,'Return Data'!$B$7:$R$1700,10,0)</f>
        <v>2.4521999999999999</v>
      </c>
      <c r="G11" s="66">
        <f t="shared" si="1"/>
        <v>17</v>
      </c>
      <c r="H11" s="65">
        <f>VLOOKUP($A11,'Return Data'!$B$7:$R$1700,11,0)</f>
        <v>4.2965</v>
      </c>
      <c r="I11" s="66">
        <f t="shared" si="2"/>
        <v>27</v>
      </c>
      <c r="J11" s="65">
        <f>VLOOKUP($A11,'Return Data'!$B$7:$R$1700,12,0)</f>
        <v>5.8708999999999998</v>
      </c>
      <c r="K11" s="66">
        <f t="shared" si="4"/>
        <v>24</v>
      </c>
      <c r="L11" s="65">
        <f>VLOOKUP($A11,'Return Data'!$B$7:$R$1700,13,0)</f>
        <v>5.3235000000000001</v>
      </c>
      <c r="M11" s="66">
        <f t="shared" si="5"/>
        <v>25</v>
      </c>
      <c r="N11" s="65">
        <f>VLOOKUP($A11,'Return Data'!$B$7:$R$1700,17,0)</f>
        <v>2.851</v>
      </c>
      <c r="O11" s="66">
        <f t="shared" si="6"/>
        <v>26</v>
      </c>
      <c r="P11" s="65">
        <f>VLOOKUP($A11,'Return Data'!$B$7:$R$1700,14,0)</f>
        <v>2.9432</v>
      </c>
      <c r="Q11" s="66">
        <f t="shared" si="7"/>
        <v>26</v>
      </c>
      <c r="R11" s="65">
        <f>VLOOKUP($A11,'Return Data'!$B$7:$R$1700,16,0)</f>
        <v>7.4542000000000002</v>
      </c>
      <c r="S11" s="67">
        <f t="shared" si="3"/>
        <v>25</v>
      </c>
    </row>
    <row r="12" spans="1:19" x14ac:dyDescent="0.3">
      <c r="A12" s="82" t="s">
        <v>57</v>
      </c>
      <c r="B12" s="64">
        <f>VLOOKUP($A12,'Return Data'!$B$7:$R$1700,3,0)</f>
        <v>44071</v>
      </c>
      <c r="C12" s="65">
        <f>VLOOKUP($A12,'Return Data'!$B$7:$R$1700,4,0)</f>
        <v>36.991700000000002</v>
      </c>
      <c r="D12" s="65">
        <f>VLOOKUP($A12,'Return Data'!$B$7:$R$1700,9,0)</f>
        <v>-18.577000000000002</v>
      </c>
      <c r="E12" s="66">
        <f t="shared" si="0"/>
        <v>23</v>
      </c>
      <c r="F12" s="65">
        <f>VLOOKUP($A12,'Return Data'!$B$7:$R$1700,10,0)</f>
        <v>-2.4853999999999998</v>
      </c>
      <c r="G12" s="66">
        <f t="shared" si="1"/>
        <v>29</v>
      </c>
      <c r="H12" s="65">
        <f>VLOOKUP($A12,'Return Data'!$B$7:$R$1700,11,0)</f>
        <v>5.4169999999999998</v>
      </c>
      <c r="I12" s="66">
        <f t="shared" si="2"/>
        <v>24</v>
      </c>
      <c r="J12" s="65">
        <f>VLOOKUP($A12,'Return Data'!$B$7:$R$1700,12,0)</f>
        <v>7.9806999999999997</v>
      </c>
      <c r="K12" s="66">
        <f t="shared" si="4"/>
        <v>18</v>
      </c>
      <c r="L12" s="65">
        <f>VLOOKUP($A12,'Return Data'!$B$7:$R$1700,13,0)</f>
        <v>7.4916</v>
      </c>
      <c r="M12" s="66">
        <f t="shared" si="5"/>
        <v>19</v>
      </c>
      <c r="N12" s="65">
        <f>VLOOKUP($A12,'Return Data'!$B$7:$R$1700,17,0)</f>
        <v>9.1576000000000004</v>
      </c>
      <c r="O12" s="66">
        <f t="shared" si="6"/>
        <v>16</v>
      </c>
      <c r="P12" s="65">
        <f>VLOOKUP($A12,'Return Data'!$B$7:$R$1700,14,0)</f>
        <v>6.7039999999999997</v>
      </c>
      <c r="Q12" s="66">
        <f t="shared" si="7"/>
        <v>18</v>
      </c>
      <c r="R12" s="65">
        <f>VLOOKUP($A12,'Return Data'!$B$7:$R$1700,16,0)</f>
        <v>8.9473000000000003</v>
      </c>
      <c r="S12" s="67">
        <f t="shared" si="3"/>
        <v>13</v>
      </c>
    </row>
    <row r="13" spans="1:19" x14ac:dyDescent="0.3">
      <c r="A13" s="82" t="s">
        <v>58</v>
      </c>
      <c r="B13" s="64">
        <f>VLOOKUP($A13,'Return Data'!$B$7:$R$1700,3,0)</f>
        <v>44071</v>
      </c>
      <c r="C13" s="65">
        <f>VLOOKUP($A13,'Return Data'!$B$7:$R$1700,4,0)</f>
        <v>24.3978</v>
      </c>
      <c r="D13" s="65">
        <f>VLOOKUP($A13,'Return Data'!$B$7:$R$1700,9,0)</f>
        <v>-16.393799999999999</v>
      </c>
      <c r="E13" s="66">
        <f t="shared" si="0"/>
        <v>20</v>
      </c>
      <c r="F13" s="65">
        <f>VLOOKUP($A13,'Return Data'!$B$7:$R$1700,10,0)</f>
        <v>-0.21779999999999999</v>
      </c>
      <c r="G13" s="66">
        <f t="shared" si="1"/>
        <v>26</v>
      </c>
      <c r="H13" s="65">
        <f>VLOOKUP($A13,'Return Data'!$B$7:$R$1700,11,0)</f>
        <v>8.8110999999999997</v>
      </c>
      <c r="I13" s="66">
        <f t="shared" si="2"/>
        <v>9</v>
      </c>
      <c r="J13" s="65">
        <f>VLOOKUP($A13,'Return Data'!$B$7:$R$1700,12,0)</f>
        <v>9.1087000000000007</v>
      </c>
      <c r="K13" s="66">
        <f t="shared" si="4"/>
        <v>12</v>
      </c>
      <c r="L13" s="65">
        <f>VLOOKUP($A13,'Return Data'!$B$7:$R$1700,13,0)</f>
        <v>7.8826999999999998</v>
      </c>
      <c r="M13" s="66">
        <f t="shared" si="5"/>
        <v>16</v>
      </c>
      <c r="N13" s="65">
        <f>VLOOKUP($A13,'Return Data'!$B$7:$R$1700,17,0)</f>
        <v>9.9219000000000008</v>
      </c>
      <c r="O13" s="66">
        <f t="shared" si="6"/>
        <v>15</v>
      </c>
      <c r="P13" s="65">
        <f>VLOOKUP($A13,'Return Data'!$B$7:$R$1700,14,0)</f>
        <v>6.7789999999999999</v>
      </c>
      <c r="Q13" s="66">
        <f t="shared" si="7"/>
        <v>17</v>
      </c>
      <c r="R13" s="65">
        <f>VLOOKUP($A13,'Return Data'!$B$7:$R$1700,16,0)</f>
        <v>9.0492000000000008</v>
      </c>
      <c r="S13" s="67">
        <f t="shared" si="3"/>
        <v>11</v>
      </c>
    </row>
    <row r="14" spans="1:19" x14ac:dyDescent="0.3">
      <c r="A14" s="82" t="s">
        <v>59</v>
      </c>
      <c r="B14" s="64">
        <f>VLOOKUP($A14,'Return Data'!$B$7:$R$1700,3,0)</f>
        <v>44071</v>
      </c>
      <c r="C14" s="65">
        <f>VLOOKUP($A14,'Return Data'!$B$7:$R$1700,4,0)</f>
        <v>2614.6732999999999</v>
      </c>
      <c r="D14" s="65">
        <f>VLOOKUP($A14,'Return Data'!$B$7:$R$1700,9,0)</f>
        <v>-21.755600000000001</v>
      </c>
      <c r="E14" s="66">
        <f t="shared" si="0"/>
        <v>28</v>
      </c>
      <c r="F14" s="65">
        <f>VLOOKUP($A14,'Return Data'!$B$7:$R$1700,10,0)</f>
        <v>-0.49299999999999999</v>
      </c>
      <c r="G14" s="66">
        <f t="shared" si="1"/>
        <v>27</v>
      </c>
      <c r="H14" s="65">
        <f>VLOOKUP($A14,'Return Data'!$B$7:$R$1700,11,0)</f>
        <v>9.8980999999999995</v>
      </c>
      <c r="I14" s="66">
        <f t="shared" si="2"/>
        <v>6</v>
      </c>
      <c r="J14" s="65">
        <f>VLOOKUP($A14,'Return Data'!$B$7:$R$1700,12,0)</f>
        <v>11.863899999999999</v>
      </c>
      <c r="K14" s="66">
        <f t="shared" si="4"/>
        <v>2</v>
      </c>
      <c r="L14" s="65">
        <f>VLOOKUP($A14,'Return Data'!$B$7:$R$1700,13,0)</f>
        <v>13.287000000000001</v>
      </c>
      <c r="M14" s="66">
        <f t="shared" si="5"/>
        <v>1</v>
      </c>
      <c r="N14" s="65">
        <f>VLOOKUP($A14,'Return Data'!$B$7:$R$1700,17,0)</f>
        <v>12.506600000000001</v>
      </c>
      <c r="O14" s="66">
        <f t="shared" si="6"/>
        <v>2</v>
      </c>
      <c r="P14" s="65">
        <f>VLOOKUP($A14,'Return Data'!$B$7:$R$1700,14,0)</f>
        <v>8.2559000000000005</v>
      </c>
      <c r="Q14" s="66">
        <f t="shared" si="7"/>
        <v>9</v>
      </c>
      <c r="R14" s="65">
        <f>VLOOKUP($A14,'Return Data'!$B$7:$R$1700,16,0)</f>
        <v>9.18</v>
      </c>
      <c r="S14" s="67">
        <f t="shared" si="3"/>
        <v>8</v>
      </c>
    </row>
    <row r="15" spans="1:19" x14ac:dyDescent="0.3">
      <c r="A15" s="82" t="s">
        <v>60</v>
      </c>
      <c r="B15" s="64">
        <f>VLOOKUP($A15,'Return Data'!$B$7:$R$1700,3,0)</f>
        <v>44071</v>
      </c>
      <c r="C15" s="65">
        <f>VLOOKUP($A15,'Return Data'!$B$7:$R$1700,4,0)</f>
        <v>23.838999999999999</v>
      </c>
      <c r="D15" s="65">
        <f>VLOOKUP($A15,'Return Data'!$B$7:$R$1700,9,0)</f>
        <v>4.2778999999999998</v>
      </c>
      <c r="E15" s="66">
        <f t="shared" si="0"/>
        <v>2</v>
      </c>
      <c r="F15" s="65">
        <f>VLOOKUP($A15,'Return Data'!$B$7:$R$1700,10,0)</f>
        <v>4.2030000000000003</v>
      </c>
      <c r="G15" s="66">
        <f t="shared" si="1"/>
        <v>12</v>
      </c>
      <c r="H15" s="65">
        <f>VLOOKUP($A15,'Return Data'!$B$7:$R$1700,11,0)</f>
        <v>7.1802000000000001</v>
      </c>
      <c r="I15" s="66">
        <f t="shared" si="2"/>
        <v>18</v>
      </c>
      <c r="J15" s="65">
        <f>VLOOKUP($A15,'Return Data'!$B$7:$R$1700,12,0)</f>
        <v>7.8041</v>
      </c>
      <c r="K15" s="66">
        <f t="shared" si="4"/>
        <v>19</v>
      </c>
      <c r="L15" s="65">
        <f>VLOOKUP($A15,'Return Data'!$B$7:$R$1700,13,0)</f>
        <v>7.5942999999999996</v>
      </c>
      <c r="M15" s="66">
        <f t="shared" si="5"/>
        <v>18</v>
      </c>
      <c r="N15" s="65">
        <f>VLOOKUP($A15,'Return Data'!$B$7:$R$1700,17,0)</f>
        <v>12.066599999999999</v>
      </c>
      <c r="O15" s="66">
        <f t="shared" si="6"/>
        <v>5</v>
      </c>
      <c r="P15" s="65">
        <f>VLOOKUP($A15,'Return Data'!$B$7:$R$1700,14,0)</f>
        <v>8.3299000000000003</v>
      </c>
      <c r="Q15" s="66">
        <f t="shared" si="7"/>
        <v>7</v>
      </c>
      <c r="R15" s="65">
        <f>VLOOKUP($A15,'Return Data'!$B$7:$R$1700,16,0)</f>
        <v>8.5744000000000007</v>
      </c>
      <c r="S15" s="67">
        <f t="shared" si="3"/>
        <v>16</v>
      </c>
    </row>
    <row r="16" spans="1:19" x14ac:dyDescent="0.3">
      <c r="A16" s="82" t="s">
        <v>61</v>
      </c>
      <c r="B16" s="64">
        <f>VLOOKUP($A16,'Return Data'!$B$7:$R$1700,3,0)</f>
        <v>44071</v>
      </c>
      <c r="C16" s="65">
        <f>VLOOKUP($A16,'Return Data'!$B$7:$R$1700,4,0)</f>
        <v>70.623000000000005</v>
      </c>
      <c r="D16" s="65">
        <f>VLOOKUP($A16,'Return Data'!$B$7:$R$1700,9,0)</f>
        <v>-1.4736</v>
      </c>
      <c r="E16" s="66">
        <f t="shared" si="0"/>
        <v>6</v>
      </c>
      <c r="F16" s="65">
        <f>VLOOKUP($A16,'Return Data'!$B$7:$R$1700,10,0)</f>
        <v>4.4313000000000002</v>
      </c>
      <c r="G16" s="66">
        <f t="shared" si="1"/>
        <v>11</v>
      </c>
      <c r="H16" s="65">
        <f>VLOOKUP($A16,'Return Data'!$B$7:$R$1700,11,0)</f>
        <v>-3.8818999999999999</v>
      </c>
      <c r="I16" s="66">
        <f t="shared" si="2"/>
        <v>28</v>
      </c>
      <c r="J16" s="65">
        <f>VLOOKUP($A16,'Return Data'!$B$7:$R$1700,12,0)</f>
        <v>-4.7351999999999999</v>
      </c>
      <c r="K16" s="66">
        <f t="shared" si="4"/>
        <v>28</v>
      </c>
      <c r="L16" s="65">
        <f>VLOOKUP($A16,'Return Data'!$B$7:$R$1700,13,0)</f>
        <v>-1.7531000000000001</v>
      </c>
      <c r="M16" s="66">
        <f t="shared" si="5"/>
        <v>28</v>
      </c>
      <c r="N16" s="65">
        <f>VLOOKUP($A16,'Return Data'!$B$7:$R$1700,17,0)</f>
        <v>3.63</v>
      </c>
      <c r="O16" s="66">
        <f t="shared" si="6"/>
        <v>25</v>
      </c>
      <c r="P16" s="65">
        <f>VLOOKUP($A16,'Return Data'!$B$7:$R$1700,14,0)</f>
        <v>4.8391000000000002</v>
      </c>
      <c r="Q16" s="66">
        <f t="shared" si="7"/>
        <v>21</v>
      </c>
      <c r="R16" s="65">
        <f>VLOOKUP($A16,'Return Data'!$B$7:$R$1700,16,0)</f>
        <v>8.0684000000000005</v>
      </c>
      <c r="S16" s="67">
        <f t="shared" si="3"/>
        <v>20</v>
      </c>
    </row>
    <row r="17" spans="1:19" x14ac:dyDescent="0.3">
      <c r="A17" s="82" t="s">
        <v>62</v>
      </c>
      <c r="B17" s="64">
        <f>VLOOKUP($A17,'Return Data'!$B$7:$R$1700,3,0)</f>
        <v>44071</v>
      </c>
      <c r="C17" s="65">
        <f>VLOOKUP($A17,'Return Data'!$B$7:$R$1700,4,0)</f>
        <v>69.805899999999994</v>
      </c>
      <c r="D17" s="65">
        <f>VLOOKUP($A17,'Return Data'!$B$7:$R$1700,9,0)</f>
        <v>-5.9408000000000003</v>
      </c>
      <c r="E17" s="66">
        <f t="shared" si="0"/>
        <v>11</v>
      </c>
      <c r="F17" s="65">
        <f>VLOOKUP($A17,'Return Data'!$B$7:$R$1700,10,0)</f>
        <v>7.2850999999999999</v>
      </c>
      <c r="G17" s="66">
        <f t="shared" si="1"/>
        <v>7</v>
      </c>
      <c r="H17" s="65">
        <f>VLOOKUP($A17,'Return Data'!$B$7:$R$1700,11,0)</f>
        <v>7.6365999999999996</v>
      </c>
      <c r="I17" s="66">
        <f t="shared" si="2"/>
        <v>15</v>
      </c>
      <c r="J17" s="65">
        <f>VLOOKUP($A17,'Return Data'!$B$7:$R$1700,12,0)</f>
        <v>8.2545999999999999</v>
      </c>
      <c r="K17" s="66">
        <f t="shared" si="4"/>
        <v>16</v>
      </c>
      <c r="L17" s="65">
        <f>VLOOKUP($A17,'Return Data'!$B$7:$R$1700,13,0)</f>
        <v>8.7338000000000005</v>
      </c>
      <c r="M17" s="66">
        <f t="shared" si="5"/>
        <v>9</v>
      </c>
      <c r="N17" s="65">
        <f>VLOOKUP($A17,'Return Data'!$B$7:$R$1700,17,0)</f>
        <v>6.5115999999999996</v>
      </c>
      <c r="O17" s="66">
        <f t="shared" si="6"/>
        <v>22</v>
      </c>
      <c r="P17" s="65">
        <f>VLOOKUP($A17,'Return Data'!$B$7:$R$1700,14,0)</f>
        <v>4.5910000000000002</v>
      </c>
      <c r="Q17" s="66">
        <f t="shared" si="7"/>
        <v>22</v>
      </c>
      <c r="R17" s="65">
        <f>VLOOKUP($A17,'Return Data'!$B$7:$R$1700,16,0)</f>
        <v>8.0883000000000003</v>
      </c>
      <c r="S17" s="67">
        <f t="shared" si="3"/>
        <v>19</v>
      </c>
    </row>
    <row r="18" spans="1:19" x14ac:dyDescent="0.3">
      <c r="A18" s="82" t="s">
        <v>63</v>
      </c>
      <c r="B18" s="64">
        <f>VLOOKUP($A18,'Return Data'!$B$7:$R$1700,3,0)</f>
        <v>44071</v>
      </c>
      <c r="C18" s="65">
        <f>VLOOKUP($A18,'Return Data'!$B$7:$R$1700,4,0)</f>
        <v>29.009</v>
      </c>
      <c r="D18" s="65">
        <f>VLOOKUP($A18,'Return Data'!$B$7:$R$1700,9,0)</f>
        <v>-19.334</v>
      </c>
      <c r="E18" s="66">
        <f t="shared" si="0"/>
        <v>26</v>
      </c>
      <c r="F18" s="65">
        <f>VLOOKUP($A18,'Return Data'!$B$7:$R$1700,10,0)</f>
        <v>1.0586</v>
      </c>
      <c r="G18" s="66">
        <f t="shared" si="1"/>
        <v>23</v>
      </c>
      <c r="H18" s="65">
        <f>VLOOKUP($A18,'Return Data'!$B$7:$R$1700,11,0)</f>
        <v>5.9356999999999998</v>
      </c>
      <c r="I18" s="66">
        <f t="shared" si="2"/>
        <v>22</v>
      </c>
      <c r="J18" s="65">
        <f>VLOOKUP($A18,'Return Data'!$B$7:$R$1700,12,0)</f>
        <v>7.1025</v>
      </c>
      <c r="K18" s="66">
        <f t="shared" si="4"/>
        <v>23</v>
      </c>
      <c r="L18" s="65">
        <f>VLOOKUP($A18,'Return Data'!$B$7:$R$1700,13,0)</f>
        <v>6.7907999999999999</v>
      </c>
      <c r="M18" s="66">
        <f t="shared" si="5"/>
        <v>22</v>
      </c>
      <c r="N18" s="65">
        <f>VLOOKUP($A18,'Return Data'!$B$7:$R$1700,17,0)</f>
        <v>10.4221</v>
      </c>
      <c r="O18" s="66">
        <f t="shared" si="6"/>
        <v>12</v>
      </c>
      <c r="P18" s="65">
        <f>VLOOKUP($A18,'Return Data'!$B$7:$R$1700,14,0)</f>
        <v>6.8432000000000004</v>
      </c>
      <c r="Q18" s="66">
        <f t="shared" si="7"/>
        <v>15</v>
      </c>
      <c r="R18" s="65">
        <f>VLOOKUP($A18,'Return Data'!$B$7:$R$1700,16,0)</f>
        <v>8.0164000000000009</v>
      </c>
      <c r="S18" s="67">
        <f t="shared" si="3"/>
        <v>21</v>
      </c>
    </row>
    <row r="19" spans="1:19" x14ac:dyDescent="0.3">
      <c r="A19" s="82" t="s">
        <v>64</v>
      </c>
      <c r="B19" s="64">
        <f>VLOOKUP($A19,'Return Data'!$B$7:$R$1700,3,0)</f>
        <v>44071</v>
      </c>
      <c r="C19" s="65">
        <f>VLOOKUP($A19,'Return Data'!$B$7:$R$1700,4,0)</f>
        <v>27.87</v>
      </c>
      <c r="D19" s="65">
        <f>VLOOKUP($A19,'Return Data'!$B$7:$R$1700,9,0)</f>
        <v>-11.4795</v>
      </c>
      <c r="E19" s="66">
        <f t="shared" si="0"/>
        <v>14</v>
      </c>
      <c r="F19" s="65">
        <f>VLOOKUP($A19,'Return Data'!$B$7:$R$1700,10,0)</f>
        <v>4.7888999999999999</v>
      </c>
      <c r="G19" s="66">
        <f t="shared" si="1"/>
        <v>10</v>
      </c>
      <c r="H19" s="65">
        <f>VLOOKUP($A19,'Return Data'!$B$7:$R$1700,11,0)</f>
        <v>10.1121</v>
      </c>
      <c r="I19" s="66">
        <f t="shared" si="2"/>
        <v>5</v>
      </c>
      <c r="J19" s="65">
        <f>VLOOKUP($A19,'Return Data'!$B$7:$R$1700,12,0)</f>
        <v>11.6684</v>
      </c>
      <c r="K19" s="66">
        <f t="shared" si="4"/>
        <v>3</v>
      </c>
      <c r="L19" s="65">
        <f>VLOOKUP($A19,'Return Data'!$B$7:$R$1700,13,0)</f>
        <v>11.0847</v>
      </c>
      <c r="M19" s="66">
        <f t="shared" si="5"/>
        <v>3</v>
      </c>
      <c r="N19" s="65">
        <f>VLOOKUP($A19,'Return Data'!$B$7:$R$1700,17,0)</f>
        <v>10.9999</v>
      </c>
      <c r="O19" s="66">
        <f t="shared" si="6"/>
        <v>9</v>
      </c>
      <c r="P19" s="65">
        <f>VLOOKUP($A19,'Return Data'!$B$7:$R$1700,14,0)</f>
        <v>8.4138000000000002</v>
      </c>
      <c r="Q19" s="66">
        <f t="shared" si="7"/>
        <v>5</v>
      </c>
      <c r="R19" s="65">
        <f>VLOOKUP($A19,'Return Data'!$B$7:$R$1700,16,0)</f>
        <v>11.007300000000001</v>
      </c>
      <c r="S19" s="67">
        <f t="shared" si="3"/>
        <v>1</v>
      </c>
    </row>
    <row r="20" spans="1:19" x14ac:dyDescent="0.3">
      <c r="A20" s="82" t="s">
        <v>65</v>
      </c>
      <c r="B20" s="64">
        <f>VLOOKUP($A20,'Return Data'!$B$7:$R$1700,3,0)</f>
        <v>44071</v>
      </c>
      <c r="C20" s="65">
        <f>VLOOKUP($A20,'Return Data'!$B$7:$R$1700,4,0)</f>
        <v>17.7136</v>
      </c>
      <c r="D20" s="65">
        <f>VLOOKUP($A20,'Return Data'!$B$7:$R$1700,9,0)</f>
        <v>-4.8258000000000001</v>
      </c>
      <c r="E20" s="66">
        <f t="shared" si="0"/>
        <v>8</v>
      </c>
      <c r="F20" s="65">
        <f>VLOOKUP($A20,'Return Data'!$B$7:$R$1700,10,0)</f>
        <v>9.2574000000000005</v>
      </c>
      <c r="G20" s="66">
        <f t="shared" si="1"/>
        <v>4</v>
      </c>
      <c r="H20" s="65">
        <f>VLOOKUP($A20,'Return Data'!$B$7:$R$1700,11,0)</f>
        <v>8.0391999999999992</v>
      </c>
      <c r="I20" s="66">
        <f t="shared" si="2"/>
        <v>13</v>
      </c>
      <c r="J20" s="65">
        <f>VLOOKUP($A20,'Return Data'!$B$7:$R$1700,12,0)</f>
        <v>9.7269000000000005</v>
      </c>
      <c r="K20" s="66">
        <f t="shared" si="4"/>
        <v>8</v>
      </c>
      <c r="L20" s="65">
        <f>VLOOKUP($A20,'Return Data'!$B$7:$R$1700,13,0)</f>
        <v>8.7012</v>
      </c>
      <c r="M20" s="66">
        <f t="shared" si="5"/>
        <v>10</v>
      </c>
      <c r="N20" s="65">
        <f>VLOOKUP($A20,'Return Data'!$B$7:$R$1700,17,0)</f>
        <v>8.7444000000000006</v>
      </c>
      <c r="O20" s="66">
        <f t="shared" si="6"/>
        <v>18</v>
      </c>
      <c r="P20" s="65">
        <f>VLOOKUP($A20,'Return Data'!$B$7:$R$1700,14,0)</f>
        <v>5.9881000000000002</v>
      </c>
      <c r="Q20" s="66">
        <f t="shared" si="7"/>
        <v>20</v>
      </c>
      <c r="R20" s="65">
        <f>VLOOKUP($A20,'Return Data'!$B$7:$R$1700,16,0)</f>
        <v>6.6199000000000003</v>
      </c>
      <c r="S20" s="67">
        <f t="shared" si="3"/>
        <v>29</v>
      </c>
    </row>
    <row r="21" spans="1:19" x14ac:dyDescent="0.3">
      <c r="A21" s="82" t="s">
        <v>66</v>
      </c>
      <c r="B21" s="64">
        <f>VLOOKUP($A21,'Return Data'!$B$7:$R$1700,3,0)</f>
        <v>44071</v>
      </c>
      <c r="C21" s="65">
        <f>VLOOKUP($A21,'Return Data'!$B$7:$R$1700,4,0)</f>
        <v>27.933199999999999</v>
      </c>
      <c r="D21" s="65">
        <f>VLOOKUP($A21,'Return Data'!$B$7:$R$1700,9,0)</f>
        <v>-24.4559</v>
      </c>
      <c r="E21" s="66">
        <f t="shared" si="0"/>
        <v>30</v>
      </c>
      <c r="F21" s="65">
        <f>VLOOKUP($A21,'Return Data'!$B$7:$R$1700,10,0)</f>
        <v>1.1780999999999999</v>
      </c>
      <c r="G21" s="66">
        <f t="shared" si="1"/>
        <v>21</v>
      </c>
      <c r="H21" s="65">
        <f>VLOOKUP($A21,'Return Data'!$B$7:$R$1700,11,0)</f>
        <v>10.678100000000001</v>
      </c>
      <c r="I21" s="66">
        <f t="shared" si="2"/>
        <v>3</v>
      </c>
      <c r="J21" s="65">
        <f>VLOOKUP($A21,'Return Data'!$B$7:$R$1700,12,0)</f>
        <v>12.108599999999999</v>
      </c>
      <c r="K21" s="66">
        <f t="shared" si="4"/>
        <v>1</v>
      </c>
      <c r="L21" s="65">
        <f>VLOOKUP($A21,'Return Data'!$B$7:$R$1700,13,0)</f>
        <v>10.649100000000001</v>
      </c>
      <c r="M21" s="66">
        <f t="shared" si="5"/>
        <v>4</v>
      </c>
      <c r="N21" s="65">
        <f>VLOOKUP($A21,'Return Data'!$B$7:$R$1700,17,0)</f>
        <v>13.0291</v>
      </c>
      <c r="O21" s="66">
        <f t="shared" si="6"/>
        <v>1</v>
      </c>
      <c r="P21" s="65">
        <f>VLOOKUP($A21,'Return Data'!$B$7:$R$1700,14,0)</f>
        <v>8.7583000000000002</v>
      </c>
      <c r="Q21" s="66">
        <f t="shared" si="7"/>
        <v>4</v>
      </c>
      <c r="R21" s="65">
        <f>VLOOKUP($A21,'Return Data'!$B$7:$R$1700,16,0)</f>
        <v>9.7941000000000003</v>
      </c>
      <c r="S21" s="67">
        <f t="shared" si="3"/>
        <v>4</v>
      </c>
    </row>
    <row r="22" spans="1:19" x14ac:dyDescent="0.3">
      <c r="A22" s="82" t="s">
        <v>67</v>
      </c>
      <c r="B22" s="64">
        <f>VLOOKUP($A22,'Return Data'!$B$7:$R$1700,3,0)</f>
        <v>44071</v>
      </c>
      <c r="C22" s="65">
        <f>VLOOKUP($A22,'Return Data'!$B$7:$R$1700,4,0)</f>
        <v>16.9072</v>
      </c>
      <c r="D22" s="65">
        <f>VLOOKUP($A22,'Return Data'!$B$7:$R$1700,9,0)</f>
        <v>0.62709999999999999</v>
      </c>
      <c r="E22" s="66">
        <f t="shared" si="0"/>
        <v>4</v>
      </c>
      <c r="F22" s="65">
        <f>VLOOKUP($A22,'Return Data'!$B$7:$R$1700,10,0)</f>
        <v>9.6259999999999994</v>
      </c>
      <c r="G22" s="66">
        <f t="shared" si="1"/>
        <v>3</v>
      </c>
      <c r="H22" s="65">
        <f>VLOOKUP($A22,'Return Data'!$B$7:$R$1700,11,0)</f>
        <v>6.2161999999999997</v>
      </c>
      <c r="I22" s="66">
        <f t="shared" si="2"/>
        <v>20</v>
      </c>
      <c r="J22" s="65">
        <f>VLOOKUP($A22,'Return Data'!$B$7:$R$1700,12,0)</f>
        <v>7.3677000000000001</v>
      </c>
      <c r="K22" s="66">
        <f t="shared" si="4"/>
        <v>22</v>
      </c>
      <c r="L22" s="65">
        <f>VLOOKUP($A22,'Return Data'!$B$7:$R$1700,13,0)</f>
        <v>7.6627000000000001</v>
      </c>
      <c r="M22" s="66">
        <f t="shared" si="5"/>
        <v>17</v>
      </c>
      <c r="N22" s="65">
        <f>VLOOKUP($A22,'Return Data'!$B$7:$R$1700,17,0)</f>
        <v>7.9035000000000002</v>
      </c>
      <c r="O22" s="66">
        <f t="shared" si="6"/>
        <v>19</v>
      </c>
      <c r="P22" s="65">
        <f>VLOOKUP($A22,'Return Data'!$B$7:$R$1700,14,0)</f>
        <v>6.9180999999999999</v>
      </c>
      <c r="Q22" s="66">
        <f t="shared" si="7"/>
        <v>14</v>
      </c>
      <c r="R22" s="65">
        <f>VLOOKUP($A22,'Return Data'!$B$7:$R$1700,16,0)</f>
        <v>7.5843999999999996</v>
      </c>
      <c r="S22" s="67">
        <f t="shared" si="3"/>
        <v>24</v>
      </c>
    </row>
    <row r="23" spans="1:19" x14ac:dyDescent="0.3">
      <c r="A23" s="82" t="s">
        <v>68</v>
      </c>
      <c r="B23" s="64">
        <f>VLOOKUP($A23,'Return Data'!$B$7:$R$1700,3,0)</f>
        <v>44071</v>
      </c>
      <c r="C23" s="65">
        <f>VLOOKUP($A23,'Return Data'!$B$7:$R$1700,4,0)</f>
        <v>1149.8042</v>
      </c>
      <c r="D23" s="65">
        <f>VLOOKUP($A23,'Return Data'!$B$7:$R$1700,9,0)</f>
        <v>-10.3612</v>
      </c>
      <c r="E23" s="66">
        <f t="shared" si="0"/>
        <v>13</v>
      </c>
      <c r="F23" s="65">
        <f>VLOOKUP($A23,'Return Data'!$B$7:$R$1700,10,0)</f>
        <v>2.1663999999999999</v>
      </c>
      <c r="G23" s="66">
        <f t="shared" si="1"/>
        <v>19</v>
      </c>
      <c r="H23" s="65">
        <f>VLOOKUP($A23,'Return Data'!$B$7:$R$1700,11,0)</f>
        <v>4.3735999999999997</v>
      </c>
      <c r="I23" s="66">
        <f t="shared" si="2"/>
        <v>26</v>
      </c>
      <c r="J23" s="65">
        <f>VLOOKUP($A23,'Return Data'!$B$7:$R$1700,12,0)</f>
        <v>5.4759000000000002</v>
      </c>
      <c r="K23" s="66">
        <f t="shared" si="4"/>
        <v>26</v>
      </c>
      <c r="L23" s="65">
        <f>VLOOKUP($A23,'Return Data'!$B$7:$R$1700,13,0)</f>
        <v>6.1544999999999996</v>
      </c>
      <c r="M23" s="66">
        <f t="shared" si="5"/>
        <v>23</v>
      </c>
      <c r="N23" s="65"/>
      <c r="O23" s="66"/>
      <c r="P23" s="65"/>
      <c r="Q23" s="66"/>
      <c r="R23" s="65">
        <f>VLOOKUP($A23,'Return Data'!$B$7:$R$1700,16,0)</f>
        <v>8.3818999999999999</v>
      </c>
      <c r="S23" s="67">
        <f t="shared" si="3"/>
        <v>18</v>
      </c>
    </row>
    <row r="24" spans="1:19" x14ac:dyDescent="0.3">
      <c r="A24" s="82" t="s">
        <v>69</v>
      </c>
      <c r="B24" s="64">
        <f>VLOOKUP($A24,'Return Data'!$B$7:$R$1700,3,0)</f>
        <v>44071</v>
      </c>
      <c r="C24" s="65">
        <f>VLOOKUP($A24,'Return Data'!$B$7:$R$1700,4,0)</f>
        <v>32.791400000000003</v>
      </c>
      <c r="D24" s="65">
        <f>VLOOKUP($A24,'Return Data'!$B$7:$R$1700,9,0)</f>
        <v>-5.6851000000000003</v>
      </c>
      <c r="E24" s="66">
        <f t="shared" si="0"/>
        <v>10</v>
      </c>
      <c r="F24" s="65">
        <f>VLOOKUP($A24,'Return Data'!$B$7:$R$1700,10,0)</f>
        <v>8.1000999999999994</v>
      </c>
      <c r="G24" s="66">
        <f t="shared" si="1"/>
        <v>6</v>
      </c>
      <c r="H24" s="65">
        <f>VLOOKUP($A24,'Return Data'!$B$7:$R$1700,11,0)</f>
        <v>7.5125000000000002</v>
      </c>
      <c r="I24" s="66">
        <f t="shared" si="2"/>
        <v>16</v>
      </c>
      <c r="J24" s="65">
        <f>VLOOKUP($A24,'Return Data'!$B$7:$R$1700,12,0)</f>
        <v>7.51</v>
      </c>
      <c r="K24" s="66">
        <f t="shared" si="4"/>
        <v>21</v>
      </c>
      <c r="L24" s="65">
        <f>VLOOKUP($A24,'Return Data'!$B$7:$R$1700,13,0)</f>
        <v>7.0744999999999996</v>
      </c>
      <c r="M24" s="66">
        <f t="shared" si="5"/>
        <v>21</v>
      </c>
      <c r="N24" s="65">
        <f>VLOOKUP($A24,'Return Data'!$B$7:$R$1700,17,0)</f>
        <v>7.3524000000000003</v>
      </c>
      <c r="O24" s="66">
        <f t="shared" ref="O24:O35" si="8">RANK(N24,N$8:N$37,0)</f>
        <v>20</v>
      </c>
      <c r="P24" s="65">
        <f>VLOOKUP($A24,'Return Data'!$B$7:$R$1700,14,0)</f>
        <v>7.4913999999999996</v>
      </c>
      <c r="Q24" s="66">
        <f t="shared" ref="Q24:Q35" si="9">RANK(P24,P$8:P$37,0)</f>
        <v>11</v>
      </c>
      <c r="R24" s="65">
        <f>VLOOKUP($A24,'Return Data'!$B$7:$R$1700,16,0)</f>
        <v>8.4307999999999996</v>
      </c>
      <c r="S24" s="67">
        <f t="shared" si="3"/>
        <v>17</v>
      </c>
    </row>
    <row r="25" spans="1:19" x14ac:dyDescent="0.3">
      <c r="A25" s="82" t="s">
        <v>70</v>
      </c>
      <c r="B25" s="64">
        <f>VLOOKUP($A25,'Return Data'!$B$7:$R$1700,3,0)</f>
        <v>44071</v>
      </c>
      <c r="C25" s="65">
        <f>VLOOKUP($A25,'Return Data'!$B$7:$R$1700,4,0)</f>
        <v>29.308299999999999</v>
      </c>
      <c r="D25" s="65">
        <f>VLOOKUP($A25,'Return Data'!$B$7:$R$1700,9,0)</f>
        <v>-13.1332</v>
      </c>
      <c r="E25" s="66">
        <f t="shared" si="0"/>
        <v>15</v>
      </c>
      <c r="F25" s="65">
        <f>VLOOKUP($A25,'Return Data'!$B$7:$R$1700,10,0)</f>
        <v>6.8381999999999996</v>
      </c>
      <c r="G25" s="66">
        <f t="shared" si="1"/>
        <v>8</v>
      </c>
      <c r="H25" s="65">
        <f>VLOOKUP($A25,'Return Data'!$B$7:$R$1700,11,0)</f>
        <v>9.1496999999999993</v>
      </c>
      <c r="I25" s="66">
        <f t="shared" si="2"/>
        <v>8</v>
      </c>
      <c r="J25" s="65">
        <f>VLOOKUP($A25,'Return Data'!$B$7:$R$1700,12,0)</f>
        <v>9.8409999999999993</v>
      </c>
      <c r="K25" s="66">
        <f t="shared" si="4"/>
        <v>7</v>
      </c>
      <c r="L25" s="65">
        <f>VLOOKUP($A25,'Return Data'!$B$7:$R$1700,13,0)</f>
        <v>9.9291</v>
      </c>
      <c r="M25" s="66">
        <f t="shared" si="5"/>
        <v>6</v>
      </c>
      <c r="N25" s="65">
        <f>VLOOKUP($A25,'Return Data'!$B$7:$R$1700,17,0)</f>
        <v>11.7194</v>
      </c>
      <c r="O25" s="66">
        <f t="shared" si="8"/>
        <v>7</v>
      </c>
      <c r="P25" s="65">
        <f>VLOOKUP($A25,'Return Data'!$B$7:$R$1700,14,0)</f>
        <v>9.1460000000000008</v>
      </c>
      <c r="Q25" s="66">
        <f t="shared" si="9"/>
        <v>1</v>
      </c>
      <c r="R25" s="65">
        <f>VLOOKUP($A25,'Return Data'!$B$7:$R$1700,16,0)</f>
        <v>9.9270999999999994</v>
      </c>
      <c r="S25" s="67">
        <f t="shared" si="3"/>
        <v>2</v>
      </c>
    </row>
    <row r="26" spans="1:19" x14ac:dyDescent="0.3">
      <c r="A26" s="82" t="s">
        <v>71</v>
      </c>
      <c r="B26" s="64">
        <f>VLOOKUP($A26,'Return Data'!$B$7:$R$1700,3,0)</f>
        <v>44071</v>
      </c>
      <c r="C26" s="65">
        <f>VLOOKUP($A26,'Return Data'!$B$7:$R$1700,4,0)</f>
        <v>23.869700000000002</v>
      </c>
      <c r="D26" s="65">
        <f>VLOOKUP($A26,'Return Data'!$B$7:$R$1700,9,0)</f>
        <v>-17.096399999999999</v>
      </c>
      <c r="E26" s="66">
        <f t="shared" si="0"/>
        <v>21</v>
      </c>
      <c r="F26" s="65">
        <f>VLOOKUP($A26,'Return Data'!$B$7:$R$1700,10,0)</f>
        <v>1.1101000000000001</v>
      </c>
      <c r="G26" s="66">
        <f t="shared" si="1"/>
        <v>22</v>
      </c>
      <c r="H26" s="65">
        <f>VLOOKUP($A26,'Return Data'!$B$7:$R$1700,11,0)</f>
        <v>8.2487999999999992</v>
      </c>
      <c r="I26" s="66">
        <f t="shared" si="2"/>
        <v>12</v>
      </c>
      <c r="J26" s="65">
        <f>VLOOKUP($A26,'Return Data'!$B$7:$R$1700,12,0)</f>
        <v>9.1564999999999994</v>
      </c>
      <c r="K26" s="66">
        <f t="shared" si="4"/>
        <v>11</v>
      </c>
      <c r="L26" s="65">
        <f>VLOOKUP($A26,'Return Data'!$B$7:$R$1700,13,0)</f>
        <v>8.6789000000000005</v>
      </c>
      <c r="M26" s="66">
        <f t="shared" si="5"/>
        <v>11</v>
      </c>
      <c r="N26" s="65">
        <f>VLOOKUP($A26,'Return Data'!$B$7:$R$1700,17,0)</f>
        <v>10.7844</v>
      </c>
      <c r="O26" s="66">
        <f t="shared" si="8"/>
        <v>10</v>
      </c>
      <c r="P26" s="65">
        <f>VLOOKUP($A26,'Return Data'!$B$7:$R$1700,14,0)</f>
        <v>8.3079000000000001</v>
      </c>
      <c r="Q26" s="66">
        <f t="shared" si="9"/>
        <v>8</v>
      </c>
      <c r="R26" s="65">
        <f>VLOOKUP($A26,'Return Data'!$B$7:$R$1700,16,0)</f>
        <v>9.3129000000000008</v>
      </c>
      <c r="S26" s="67">
        <f t="shared" si="3"/>
        <v>6</v>
      </c>
    </row>
    <row r="27" spans="1:19" x14ac:dyDescent="0.3">
      <c r="A27" s="82" t="s">
        <v>72</v>
      </c>
      <c r="B27" s="64">
        <f>VLOOKUP($A27,'Return Data'!$B$7:$R$1700,3,0)</f>
        <v>44071</v>
      </c>
      <c r="C27" s="65">
        <f>VLOOKUP($A27,'Return Data'!$B$7:$R$1700,4,0)</f>
        <v>13.4352</v>
      </c>
      <c r="D27" s="65">
        <f>VLOOKUP($A27,'Return Data'!$B$7:$R$1700,9,0)</f>
        <v>-13.66</v>
      </c>
      <c r="E27" s="66">
        <f t="shared" si="0"/>
        <v>17</v>
      </c>
      <c r="F27" s="65">
        <f>VLOOKUP($A27,'Return Data'!$B$7:$R$1700,10,0)</f>
        <v>-0.85750000000000004</v>
      </c>
      <c r="G27" s="66">
        <f t="shared" si="1"/>
        <v>28</v>
      </c>
      <c r="H27" s="65">
        <f>VLOOKUP($A27,'Return Data'!$B$7:$R$1700,11,0)</f>
        <v>10.7363</v>
      </c>
      <c r="I27" s="66">
        <f t="shared" si="2"/>
        <v>2</v>
      </c>
      <c r="J27" s="65">
        <f>VLOOKUP($A27,'Return Data'!$B$7:$R$1700,12,0)</f>
        <v>11.060499999999999</v>
      </c>
      <c r="K27" s="66">
        <f t="shared" si="4"/>
        <v>5</v>
      </c>
      <c r="L27" s="65">
        <f>VLOOKUP($A27,'Return Data'!$B$7:$R$1700,13,0)</f>
        <v>9.9755000000000003</v>
      </c>
      <c r="M27" s="66">
        <f t="shared" si="5"/>
        <v>5</v>
      </c>
      <c r="N27" s="65">
        <f>VLOOKUP($A27,'Return Data'!$B$7:$R$1700,17,0)</f>
        <v>12.3713</v>
      </c>
      <c r="O27" s="66">
        <f t="shared" si="8"/>
        <v>3</v>
      </c>
      <c r="P27" s="65">
        <f>VLOOKUP($A27,'Return Data'!$B$7:$R$1700,14,0)</f>
        <v>9.0129000000000001</v>
      </c>
      <c r="Q27" s="66">
        <f t="shared" si="9"/>
        <v>2</v>
      </c>
      <c r="R27" s="65">
        <f>VLOOKUP($A27,'Return Data'!$B$7:$R$1700,16,0)</f>
        <v>8.9826999999999995</v>
      </c>
      <c r="S27" s="67">
        <f t="shared" si="3"/>
        <v>12</v>
      </c>
    </row>
    <row r="28" spans="1:19" x14ac:dyDescent="0.3">
      <c r="A28" s="82" t="s">
        <v>73</v>
      </c>
      <c r="B28" s="64">
        <f>VLOOKUP($A28,'Return Data'!$B$7:$R$1700,3,0)</f>
        <v>44071</v>
      </c>
      <c r="C28" s="65">
        <f>VLOOKUP($A28,'Return Data'!$B$7:$R$1700,4,0)</f>
        <v>29.611899999999999</v>
      </c>
      <c r="D28" s="65">
        <f>VLOOKUP($A28,'Return Data'!$B$7:$R$1700,9,0)</f>
        <v>-14.917999999999999</v>
      </c>
      <c r="E28" s="66">
        <f t="shared" si="0"/>
        <v>18</v>
      </c>
      <c r="F28" s="65">
        <f>VLOOKUP($A28,'Return Data'!$B$7:$R$1700,10,0)</f>
        <v>4.1151999999999997</v>
      </c>
      <c r="G28" s="66">
        <f t="shared" si="1"/>
        <v>13</v>
      </c>
      <c r="H28" s="65">
        <f>VLOOKUP($A28,'Return Data'!$B$7:$R$1700,11,0)</f>
        <v>11.4763</v>
      </c>
      <c r="I28" s="66">
        <f t="shared" si="2"/>
        <v>1</v>
      </c>
      <c r="J28" s="65">
        <f>VLOOKUP($A28,'Return Data'!$B$7:$R$1700,12,0)</f>
        <v>10.5669</v>
      </c>
      <c r="K28" s="66">
        <f t="shared" si="4"/>
        <v>6</v>
      </c>
      <c r="L28" s="65">
        <f>VLOOKUP($A28,'Return Data'!$B$7:$R$1700,13,0)</f>
        <v>9.0313999999999997</v>
      </c>
      <c r="M28" s="66">
        <f t="shared" si="5"/>
        <v>7</v>
      </c>
      <c r="N28" s="65">
        <f>VLOOKUP($A28,'Return Data'!$B$7:$R$1700,17,0)</f>
        <v>10.769399999999999</v>
      </c>
      <c r="O28" s="66">
        <f t="shared" si="8"/>
        <v>11</v>
      </c>
      <c r="P28" s="65">
        <f>VLOOKUP($A28,'Return Data'!$B$7:$R$1700,14,0)</f>
        <v>7.2005999999999997</v>
      </c>
      <c r="Q28" s="66">
        <f t="shared" si="9"/>
        <v>12</v>
      </c>
      <c r="R28" s="65">
        <f>VLOOKUP($A28,'Return Data'!$B$7:$R$1700,16,0)</f>
        <v>8.9178999999999995</v>
      </c>
      <c r="S28" s="67">
        <f t="shared" si="3"/>
        <v>14</v>
      </c>
    </row>
    <row r="29" spans="1:19" x14ac:dyDescent="0.3">
      <c r="A29" s="82" t="s">
        <v>74</v>
      </c>
      <c r="B29" s="64">
        <f>VLOOKUP($A29,'Return Data'!$B$7:$R$1700,3,0)</f>
        <v>44071</v>
      </c>
      <c r="C29" s="65">
        <f>VLOOKUP($A29,'Return Data'!$B$7:$R$1700,4,0)</f>
        <v>2162.0232999999998</v>
      </c>
      <c r="D29" s="65">
        <f>VLOOKUP($A29,'Return Data'!$B$7:$R$1700,9,0)</f>
        <v>-13.5108</v>
      </c>
      <c r="E29" s="66">
        <f t="shared" si="0"/>
        <v>16</v>
      </c>
      <c r="F29" s="65">
        <f>VLOOKUP($A29,'Return Data'!$B$7:$R$1700,10,0)</f>
        <v>0.74670000000000003</v>
      </c>
      <c r="G29" s="66">
        <f t="shared" si="1"/>
        <v>24</v>
      </c>
      <c r="H29" s="65">
        <f>VLOOKUP($A29,'Return Data'!$B$7:$R$1700,11,0)</f>
        <v>5.8152999999999997</v>
      </c>
      <c r="I29" s="66">
        <f t="shared" si="2"/>
        <v>23</v>
      </c>
      <c r="J29" s="65">
        <f>VLOOKUP($A29,'Return Data'!$B$7:$R$1700,12,0)</f>
        <v>8.4339999999999993</v>
      </c>
      <c r="K29" s="66">
        <f t="shared" si="4"/>
        <v>15</v>
      </c>
      <c r="L29" s="65">
        <f>VLOOKUP($A29,'Return Data'!$B$7:$R$1700,13,0)</f>
        <v>7.9985999999999997</v>
      </c>
      <c r="M29" s="66">
        <f t="shared" si="5"/>
        <v>15</v>
      </c>
      <c r="N29" s="65">
        <f>VLOOKUP($A29,'Return Data'!$B$7:$R$1700,17,0)</f>
        <v>11.093</v>
      </c>
      <c r="O29" s="66">
        <f t="shared" si="8"/>
        <v>8</v>
      </c>
      <c r="P29" s="65">
        <f>VLOOKUP($A29,'Return Data'!$B$7:$R$1700,14,0)</f>
        <v>8.0901999999999994</v>
      </c>
      <c r="Q29" s="66">
        <f t="shared" si="9"/>
        <v>10</v>
      </c>
      <c r="R29" s="65">
        <f>VLOOKUP($A29,'Return Data'!$B$7:$R$1700,16,0)</f>
        <v>9.2949999999999999</v>
      </c>
      <c r="S29" s="67">
        <f t="shared" si="3"/>
        <v>7</v>
      </c>
    </row>
    <row r="30" spans="1:19" x14ac:dyDescent="0.3">
      <c r="A30" s="82" t="s">
        <v>75</v>
      </c>
      <c r="B30" s="64">
        <f>VLOOKUP($A30,'Return Data'!$B$7:$R$1700,3,0)</f>
        <v>44071</v>
      </c>
      <c r="C30" s="65">
        <f>VLOOKUP($A30,'Return Data'!$B$7:$R$1700,4,0)</f>
        <v>33.350499999999997</v>
      </c>
      <c r="D30" s="65">
        <f>VLOOKUP($A30,'Return Data'!$B$7:$R$1700,9,0)</f>
        <v>-10.129200000000001</v>
      </c>
      <c r="E30" s="66">
        <f t="shared" si="0"/>
        <v>12</v>
      </c>
      <c r="F30" s="65">
        <f>VLOOKUP($A30,'Return Data'!$B$7:$R$1700,10,0)</f>
        <v>18.676600000000001</v>
      </c>
      <c r="G30" s="66">
        <f t="shared" si="1"/>
        <v>1</v>
      </c>
      <c r="H30" s="65">
        <f>VLOOKUP($A30,'Return Data'!$B$7:$R$1700,11,0)</f>
        <v>7.6459999999999999</v>
      </c>
      <c r="I30" s="66">
        <f t="shared" si="2"/>
        <v>14</v>
      </c>
      <c r="J30" s="65">
        <f>VLOOKUP($A30,'Return Data'!$B$7:$R$1700,12,0)</f>
        <v>7.7643000000000004</v>
      </c>
      <c r="K30" s="66">
        <f t="shared" si="4"/>
        <v>20</v>
      </c>
      <c r="L30" s="65">
        <f>VLOOKUP($A30,'Return Data'!$B$7:$R$1700,13,0)</f>
        <v>7.0880999999999998</v>
      </c>
      <c r="M30" s="66">
        <f t="shared" si="5"/>
        <v>20</v>
      </c>
      <c r="N30" s="65">
        <f>VLOOKUP($A30,'Return Data'!$B$7:$R$1700,17,0)</f>
        <v>3.9544000000000001</v>
      </c>
      <c r="O30" s="66">
        <f t="shared" si="8"/>
        <v>24</v>
      </c>
      <c r="P30" s="65">
        <f>VLOOKUP($A30,'Return Data'!$B$7:$R$1700,14,0)</f>
        <v>3.2625000000000002</v>
      </c>
      <c r="Q30" s="66">
        <f t="shared" si="9"/>
        <v>25</v>
      </c>
      <c r="R30" s="65">
        <f>VLOOKUP($A30,'Return Data'!$B$7:$R$1700,16,0)</f>
        <v>7.0301</v>
      </c>
      <c r="S30" s="67">
        <f t="shared" si="3"/>
        <v>28</v>
      </c>
    </row>
    <row r="31" spans="1:19" x14ac:dyDescent="0.3">
      <c r="A31" s="82" t="s">
        <v>76</v>
      </c>
      <c r="B31" s="64">
        <f>VLOOKUP($A31,'Return Data'!$B$7:$R$1700,3,0)</f>
        <v>44071</v>
      </c>
      <c r="C31" s="65">
        <f>VLOOKUP($A31,'Return Data'!$B$7:$R$1700,4,0)</f>
        <v>64.469800000000006</v>
      </c>
      <c r="D31" s="65">
        <f>VLOOKUP($A31,'Return Data'!$B$7:$R$1700,9,0)</f>
        <v>2.3917999999999999</v>
      </c>
      <c r="E31" s="66">
        <f t="shared" si="0"/>
        <v>3</v>
      </c>
      <c r="F31" s="65">
        <f>VLOOKUP($A31,'Return Data'!$B$7:$R$1700,10,0)</f>
        <v>3.9754999999999998</v>
      </c>
      <c r="G31" s="66">
        <f t="shared" si="1"/>
        <v>14</v>
      </c>
      <c r="H31" s="65">
        <f>VLOOKUP($A31,'Return Data'!$B$7:$R$1700,11,0)</f>
        <v>5.0983000000000001</v>
      </c>
      <c r="I31" s="66">
        <f t="shared" si="2"/>
        <v>25</v>
      </c>
      <c r="J31" s="65">
        <f>VLOOKUP($A31,'Return Data'!$B$7:$R$1700,12,0)</f>
        <v>5.6153000000000004</v>
      </c>
      <c r="K31" s="66">
        <f t="shared" si="4"/>
        <v>25</v>
      </c>
      <c r="L31" s="65">
        <f>VLOOKUP($A31,'Return Data'!$B$7:$R$1700,13,0)</f>
        <v>5.6699000000000002</v>
      </c>
      <c r="M31" s="66">
        <f t="shared" si="5"/>
        <v>24</v>
      </c>
      <c r="N31" s="65">
        <f>VLOOKUP($A31,'Return Data'!$B$7:$R$1700,17,0)</f>
        <v>6.8110999999999997</v>
      </c>
      <c r="O31" s="66">
        <f t="shared" si="8"/>
        <v>21</v>
      </c>
      <c r="P31" s="65">
        <f>VLOOKUP($A31,'Return Data'!$B$7:$R$1700,14,0)</f>
        <v>4.2824999999999998</v>
      </c>
      <c r="Q31" s="66">
        <f t="shared" si="9"/>
        <v>23</v>
      </c>
      <c r="R31" s="65">
        <f>VLOOKUP($A31,'Return Data'!$B$7:$R$1700,16,0)</f>
        <v>7.1624999999999996</v>
      </c>
      <c r="S31" s="67">
        <f t="shared" si="3"/>
        <v>27</v>
      </c>
    </row>
    <row r="32" spans="1:19" x14ac:dyDescent="0.3">
      <c r="A32" s="82" t="s">
        <v>77</v>
      </c>
      <c r="B32" s="64">
        <f>VLOOKUP($A32,'Return Data'!$B$7:$R$1700,3,0)</f>
        <v>44071</v>
      </c>
      <c r="C32" s="65">
        <f>VLOOKUP($A32,'Return Data'!$B$7:$R$1700,4,0)</f>
        <v>15.8093</v>
      </c>
      <c r="D32" s="65">
        <f>VLOOKUP($A32,'Return Data'!$B$7:$R$1700,9,0)</f>
        <v>-5.6405000000000003</v>
      </c>
      <c r="E32" s="66">
        <f t="shared" si="0"/>
        <v>9</v>
      </c>
      <c r="F32" s="65">
        <f>VLOOKUP($A32,'Return Data'!$B$7:$R$1700,10,0)</f>
        <v>1.2586999999999999</v>
      </c>
      <c r="G32" s="66">
        <f t="shared" si="1"/>
        <v>20</v>
      </c>
      <c r="H32" s="65">
        <f>VLOOKUP($A32,'Return Data'!$B$7:$R$1700,11,0)</f>
        <v>6.0883000000000003</v>
      </c>
      <c r="I32" s="66">
        <f t="shared" si="2"/>
        <v>21</v>
      </c>
      <c r="J32" s="65">
        <f>VLOOKUP($A32,'Return Data'!$B$7:$R$1700,12,0)</f>
        <v>9.0018999999999991</v>
      </c>
      <c r="K32" s="66">
        <f t="shared" si="4"/>
        <v>13</v>
      </c>
      <c r="L32" s="65">
        <f>VLOOKUP($A32,'Return Data'!$B$7:$R$1700,13,0)</f>
        <v>8.1051000000000002</v>
      </c>
      <c r="M32" s="66">
        <f t="shared" si="5"/>
        <v>13</v>
      </c>
      <c r="N32" s="65">
        <f>VLOOKUP($A32,'Return Data'!$B$7:$R$1700,17,0)</f>
        <v>10.1311</v>
      </c>
      <c r="O32" s="66">
        <f t="shared" si="8"/>
        <v>14</v>
      </c>
      <c r="P32" s="65">
        <f>VLOOKUP($A32,'Return Data'!$B$7:$R$1700,14,0)</f>
        <v>6.8238000000000003</v>
      </c>
      <c r="Q32" s="66">
        <f t="shared" si="9"/>
        <v>16</v>
      </c>
      <c r="R32" s="65">
        <f>VLOOKUP($A32,'Return Data'!$B$7:$R$1700,16,0)</f>
        <v>9.0579000000000001</v>
      </c>
      <c r="S32" s="67">
        <f t="shared" si="3"/>
        <v>10</v>
      </c>
    </row>
    <row r="33" spans="1:19" x14ac:dyDescent="0.3">
      <c r="A33" s="82" t="s">
        <v>78</v>
      </c>
      <c r="B33" s="64">
        <f>VLOOKUP($A33,'Return Data'!$B$7:$R$1700,3,0)</f>
        <v>44071</v>
      </c>
      <c r="C33" s="65">
        <f>VLOOKUP($A33,'Return Data'!$B$7:$R$1700,4,0)</f>
        <v>28.076000000000001</v>
      </c>
      <c r="D33" s="65">
        <f>VLOOKUP($A33,'Return Data'!$B$7:$R$1700,9,0)</f>
        <v>-23.1584</v>
      </c>
      <c r="E33" s="66">
        <f t="shared" si="0"/>
        <v>29</v>
      </c>
      <c r="F33" s="65">
        <f>VLOOKUP($A33,'Return Data'!$B$7:$R$1700,10,0)</f>
        <v>-2.9565999999999999</v>
      </c>
      <c r="G33" s="66">
        <f t="shared" si="1"/>
        <v>30</v>
      </c>
      <c r="H33" s="65">
        <f>VLOOKUP($A33,'Return Data'!$B$7:$R$1700,11,0)</f>
        <v>7.4668000000000001</v>
      </c>
      <c r="I33" s="66">
        <f t="shared" si="2"/>
        <v>17</v>
      </c>
      <c r="J33" s="65">
        <f>VLOOKUP($A33,'Return Data'!$B$7:$R$1700,12,0)</f>
        <v>9.5939999999999994</v>
      </c>
      <c r="K33" s="66">
        <f t="shared" si="4"/>
        <v>9</v>
      </c>
      <c r="L33" s="65">
        <f>VLOOKUP($A33,'Return Data'!$B$7:$R$1700,13,0)</f>
        <v>8.9019999999999992</v>
      </c>
      <c r="M33" s="66">
        <f t="shared" si="5"/>
        <v>8</v>
      </c>
      <c r="N33" s="65">
        <f>VLOOKUP($A33,'Return Data'!$B$7:$R$1700,17,0)</f>
        <v>12.035399999999999</v>
      </c>
      <c r="O33" s="66">
        <f t="shared" si="8"/>
        <v>6</v>
      </c>
      <c r="P33" s="65">
        <f>VLOOKUP($A33,'Return Data'!$B$7:$R$1700,14,0)</f>
        <v>8.3437999999999999</v>
      </c>
      <c r="Q33" s="66">
        <f t="shared" si="9"/>
        <v>6</v>
      </c>
      <c r="R33" s="65">
        <f>VLOOKUP($A33,'Return Data'!$B$7:$R$1700,16,0)</f>
        <v>9.1415000000000006</v>
      </c>
      <c r="S33" s="67">
        <f t="shared" si="3"/>
        <v>9</v>
      </c>
    </row>
    <row r="34" spans="1:19" x14ac:dyDescent="0.3">
      <c r="A34" s="82" t="s">
        <v>79</v>
      </c>
      <c r="B34" s="64">
        <f>VLOOKUP($A34,'Return Data'!$B$7:$R$1700,3,0)</f>
        <v>44071</v>
      </c>
      <c r="C34" s="65">
        <f>VLOOKUP($A34,'Return Data'!$B$7:$R$1700,4,0)</f>
        <v>33.471200000000003</v>
      </c>
      <c r="D34" s="65">
        <f>VLOOKUP($A34,'Return Data'!$B$7:$R$1700,9,0)</f>
        <v>-18.932500000000001</v>
      </c>
      <c r="E34" s="66">
        <f t="shared" si="0"/>
        <v>24</v>
      </c>
      <c r="F34" s="65">
        <f>VLOOKUP($A34,'Return Data'!$B$7:$R$1700,10,0)</f>
        <v>3.6846999999999999</v>
      </c>
      <c r="G34" s="66">
        <f t="shared" si="1"/>
        <v>15</v>
      </c>
      <c r="H34" s="65">
        <f>VLOOKUP($A34,'Return Data'!$B$7:$R$1700,11,0)</f>
        <v>7.1029</v>
      </c>
      <c r="I34" s="66">
        <f t="shared" si="2"/>
        <v>19</v>
      </c>
      <c r="J34" s="65">
        <f>VLOOKUP($A34,'Return Data'!$B$7:$R$1700,12,0)</f>
        <v>7.9890999999999996</v>
      </c>
      <c r="K34" s="66">
        <f t="shared" si="4"/>
        <v>17</v>
      </c>
      <c r="L34" s="65">
        <f>VLOOKUP($A34,'Return Data'!$B$7:$R$1700,13,0)</f>
        <v>8.0980000000000008</v>
      </c>
      <c r="M34" s="66">
        <f t="shared" si="5"/>
        <v>14</v>
      </c>
      <c r="N34" s="65">
        <f>VLOOKUP($A34,'Return Data'!$B$7:$R$1700,17,0)</f>
        <v>8.8056999999999999</v>
      </c>
      <c r="O34" s="66">
        <f t="shared" si="8"/>
        <v>17</v>
      </c>
      <c r="P34" s="65">
        <f>VLOOKUP($A34,'Return Data'!$B$7:$R$1700,14,0)</f>
        <v>6.5812999999999997</v>
      </c>
      <c r="Q34" s="66">
        <f t="shared" si="9"/>
        <v>19</v>
      </c>
      <c r="R34" s="65">
        <f>VLOOKUP($A34,'Return Data'!$B$7:$R$1700,16,0)</f>
        <v>9.3480000000000008</v>
      </c>
      <c r="S34" s="67">
        <f t="shared" si="3"/>
        <v>5</v>
      </c>
    </row>
    <row r="35" spans="1:19" x14ac:dyDescent="0.3">
      <c r="A35" s="82" t="s">
        <v>80</v>
      </c>
      <c r="B35" s="64">
        <f>VLOOKUP($A35,'Return Data'!$B$7:$R$1700,3,0)</f>
        <v>44071</v>
      </c>
      <c r="C35" s="65">
        <f>VLOOKUP($A35,'Return Data'!$B$7:$R$1700,4,0)</f>
        <v>19.083600000000001</v>
      </c>
      <c r="D35" s="65">
        <f>VLOOKUP($A35,'Return Data'!$B$7:$R$1700,9,0)</f>
        <v>-18.252800000000001</v>
      </c>
      <c r="E35" s="66">
        <f t="shared" si="0"/>
        <v>22</v>
      </c>
      <c r="F35" s="65">
        <f>VLOOKUP($A35,'Return Data'!$B$7:$R$1700,10,0)</f>
        <v>2.3148</v>
      </c>
      <c r="G35" s="66">
        <f t="shared" si="1"/>
        <v>18</v>
      </c>
      <c r="H35" s="65">
        <f>VLOOKUP($A35,'Return Data'!$B$7:$R$1700,11,0)</f>
        <v>8.3306000000000004</v>
      </c>
      <c r="I35" s="66">
        <f t="shared" si="2"/>
        <v>11</v>
      </c>
      <c r="J35" s="65">
        <f>VLOOKUP($A35,'Return Data'!$B$7:$R$1700,12,0)</f>
        <v>9.2571999999999992</v>
      </c>
      <c r="K35" s="66">
        <f t="shared" si="4"/>
        <v>10</v>
      </c>
      <c r="L35" s="65">
        <f>VLOOKUP($A35,'Return Data'!$B$7:$R$1700,13,0)</f>
        <v>8.6410999999999998</v>
      </c>
      <c r="M35" s="66">
        <f t="shared" si="5"/>
        <v>12</v>
      </c>
      <c r="N35" s="65">
        <f>VLOOKUP($A35,'Return Data'!$B$7:$R$1700,17,0)</f>
        <v>10.4178</v>
      </c>
      <c r="O35" s="66">
        <f t="shared" si="8"/>
        <v>13</v>
      </c>
      <c r="P35" s="65">
        <f>VLOOKUP($A35,'Return Data'!$B$7:$R$1700,14,0)</f>
        <v>7.0364000000000004</v>
      </c>
      <c r="Q35" s="66">
        <f t="shared" si="9"/>
        <v>13</v>
      </c>
      <c r="R35" s="65">
        <f>VLOOKUP($A35,'Return Data'!$B$7:$R$1700,16,0)</f>
        <v>7.6772</v>
      </c>
      <c r="S35" s="67">
        <f t="shared" si="3"/>
        <v>23</v>
      </c>
    </row>
    <row r="36" spans="1:19" x14ac:dyDescent="0.3">
      <c r="A36" s="82" t="s">
        <v>363</v>
      </c>
      <c r="B36" s="64">
        <f>VLOOKUP($A36,'Return Data'!$B$7:$R$1700,3,0)</f>
        <v>44071</v>
      </c>
      <c r="C36" s="65">
        <f>VLOOKUP($A36,'Return Data'!$B$7:$R$1700,4,0)</f>
        <v>0.3911</v>
      </c>
      <c r="D36" s="65">
        <f>VLOOKUP($A36,'Return Data'!$B$7:$R$1700,9,0)</f>
        <v>8.4902999999999995</v>
      </c>
      <c r="E36" s="66">
        <f t="shared" si="0"/>
        <v>1</v>
      </c>
      <c r="F36" s="65">
        <f>VLOOKUP($A36,'Return Data'!$B$7:$R$1700,10,0)</f>
        <v>8.7081</v>
      </c>
      <c r="G36" s="66">
        <f t="shared" si="1"/>
        <v>5</v>
      </c>
      <c r="H36" s="65"/>
      <c r="I36" s="66"/>
      <c r="J36" s="65"/>
      <c r="K36" s="66"/>
      <c r="L36" s="65"/>
      <c r="M36" s="66"/>
      <c r="N36" s="65"/>
      <c r="O36" s="66"/>
      <c r="P36" s="65"/>
      <c r="Q36" s="66"/>
      <c r="R36" s="65">
        <f>VLOOKUP($A36,'Return Data'!$B$7:$R$1700,16,0)</f>
        <v>8.8585999999999991</v>
      </c>
      <c r="S36" s="67">
        <f t="shared" si="3"/>
        <v>15</v>
      </c>
    </row>
    <row r="37" spans="1:19" x14ac:dyDescent="0.3">
      <c r="A37" s="82" t="s">
        <v>81</v>
      </c>
      <c r="B37" s="64">
        <f>VLOOKUP($A37,'Return Data'!$B$7:$R$1700,3,0)</f>
        <v>44071</v>
      </c>
      <c r="C37" s="65">
        <f>VLOOKUP($A37,'Return Data'!$B$7:$R$1700,4,0)</f>
        <v>21.563400000000001</v>
      </c>
      <c r="D37" s="65">
        <f>VLOOKUP($A37,'Return Data'!$B$7:$R$1700,9,0)</f>
        <v>-19.3078</v>
      </c>
      <c r="E37" s="66">
        <f t="shared" si="0"/>
        <v>25</v>
      </c>
      <c r="F37" s="65">
        <f>VLOOKUP($A37,'Return Data'!$B$7:$R$1700,10,0)</f>
        <v>3.2610999999999999</v>
      </c>
      <c r="G37" s="66">
        <f t="shared" si="1"/>
        <v>16</v>
      </c>
      <c r="H37" s="65">
        <f>VLOOKUP($A37,'Return Data'!$B$7:$R$1700,11,0)</f>
        <v>10.319800000000001</v>
      </c>
      <c r="I37" s="66">
        <f>RANK(H37,H$8:H$37,0)</f>
        <v>4</v>
      </c>
      <c r="J37" s="65">
        <f>VLOOKUP($A37,'Return Data'!$B$7:$R$1700,12,0)</f>
        <v>4.5407999999999999</v>
      </c>
      <c r="K37" s="66">
        <f>RANK(J37,J$8:J$37,0)</f>
        <v>27</v>
      </c>
      <c r="L37" s="65">
        <f>VLOOKUP($A37,'Return Data'!$B$7:$R$1700,13,0)</f>
        <v>3.7730999999999999</v>
      </c>
      <c r="M37" s="66">
        <f>RANK(L37,L$8:L$37,0)</f>
        <v>26</v>
      </c>
      <c r="N37" s="65">
        <f>VLOOKUP($A37,'Return Data'!$B$7:$R$1700,17,0)</f>
        <v>1.3412999999999999</v>
      </c>
      <c r="O37" s="66">
        <f>RANK(N37,N$8:N$37,0)</f>
        <v>27</v>
      </c>
      <c r="P37" s="65">
        <f>VLOOKUP($A37,'Return Data'!$B$7:$R$1700,14,0)</f>
        <v>1.6921999999999999</v>
      </c>
      <c r="Q37" s="66">
        <f>RANK(P37,P$8:P$37,0)</f>
        <v>27</v>
      </c>
      <c r="R37" s="65">
        <f>VLOOKUP($A37,'Return Data'!$B$7:$R$1700,16,0)</f>
        <v>7.3456999999999999</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-11.017729999999998</v>
      </c>
      <c r="E39" s="88"/>
      <c r="F39" s="89">
        <f>AVERAGE(F8:F37)</f>
        <v>4.0310066666666673</v>
      </c>
      <c r="G39" s="88"/>
      <c r="H39" s="89">
        <f>AVERAGE(H8:H37)</f>
        <v>5.3722103448275869</v>
      </c>
      <c r="I39" s="88"/>
      <c r="J39" s="89">
        <f>AVERAGE(J8:J37)</f>
        <v>8.2068428571428562</v>
      </c>
      <c r="K39" s="88"/>
      <c r="L39" s="89">
        <f>AVERAGE(L8:L37)</f>
        <v>7.6651857142857143</v>
      </c>
      <c r="M39" s="88"/>
      <c r="N39" s="89">
        <f>AVERAGE(N8:N37)</f>
        <v>8.9885148148148133</v>
      </c>
      <c r="O39" s="88"/>
      <c r="P39" s="89">
        <f>AVERAGE(P8:P37)</f>
        <v>6.6315111111111129</v>
      </c>
      <c r="Q39" s="88"/>
      <c r="R39" s="89">
        <f>AVERAGE(R8:R37)</f>
        <v>7.2442933333333333</v>
      </c>
      <c r="S39" s="90"/>
    </row>
    <row r="40" spans="1:19" x14ac:dyDescent="0.3">
      <c r="A40" s="87" t="s">
        <v>28</v>
      </c>
      <c r="B40" s="88"/>
      <c r="C40" s="88"/>
      <c r="D40" s="89">
        <f>MIN(D8:D37)</f>
        <v>-24.4559</v>
      </c>
      <c r="E40" s="88"/>
      <c r="F40" s="89">
        <f>MIN(F8:F37)</f>
        <v>-2.9565999999999999</v>
      </c>
      <c r="G40" s="88"/>
      <c r="H40" s="89">
        <f>MIN(H8:H37)</f>
        <v>-51.629300000000001</v>
      </c>
      <c r="I40" s="88"/>
      <c r="J40" s="89">
        <f>MIN(J8:J37)</f>
        <v>-4.7351999999999999</v>
      </c>
      <c r="K40" s="88"/>
      <c r="L40" s="89">
        <f>MIN(L8:L37)</f>
        <v>-1.7531000000000001</v>
      </c>
      <c r="M40" s="88"/>
      <c r="N40" s="89">
        <f>MIN(N8:N37)</f>
        <v>1.3412999999999999</v>
      </c>
      <c r="O40" s="88"/>
      <c r="P40" s="89">
        <f>MIN(P8:P37)</f>
        <v>1.6921999999999999</v>
      </c>
      <c r="Q40" s="88"/>
      <c r="R40" s="89">
        <f>MIN(R8:R37)</f>
        <v>-31.544799999999999</v>
      </c>
      <c r="S40" s="90"/>
    </row>
    <row r="41" spans="1:19" ht="15" thickBot="1" x14ac:dyDescent="0.35">
      <c r="A41" s="91" t="s">
        <v>29</v>
      </c>
      <c r="B41" s="92"/>
      <c r="C41" s="92"/>
      <c r="D41" s="93">
        <f>MAX(D8:D37)</f>
        <v>8.4902999999999995</v>
      </c>
      <c r="E41" s="92"/>
      <c r="F41" s="93">
        <f>MAX(F8:F37)</f>
        <v>18.676600000000001</v>
      </c>
      <c r="G41" s="92"/>
      <c r="H41" s="93">
        <f>MAX(H8:H37)</f>
        <v>11.4763</v>
      </c>
      <c r="I41" s="92"/>
      <c r="J41" s="93">
        <f>MAX(J8:J37)</f>
        <v>12.108599999999999</v>
      </c>
      <c r="K41" s="92"/>
      <c r="L41" s="93">
        <f>MAX(L8:L37)</f>
        <v>13.287000000000001</v>
      </c>
      <c r="M41" s="92"/>
      <c r="N41" s="93">
        <f>MAX(N8:N37)</f>
        <v>13.0291</v>
      </c>
      <c r="O41" s="92"/>
      <c r="P41" s="93">
        <f>MAX(P8:P37)</f>
        <v>9.1460000000000008</v>
      </c>
      <c r="Q41" s="92"/>
      <c r="R41" s="93">
        <f>MAX(R8:R37)</f>
        <v>11.007300000000001</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44071</v>
      </c>
      <c r="C8" s="65">
        <f>VLOOKUP($A8,'Return Data'!$B$7:$R$1700,4,0)</f>
        <v>22.905799999999999</v>
      </c>
      <c r="D8" s="65">
        <f>VLOOKUP($A8,'Return Data'!$B$7:$R$1700,9,0)</f>
        <v>-3.6894</v>
      </c>
      <c r="E8" s="66">
        <f t="shared" ref="E8:G8" si="0">RANK(D8,D$8:D$41,0)</f>
        <v>9</v>
      </c>
      <c r="F8" s="65">
        <f>VLOOKUP($A8,'Return Data'!$B$7:$R$1700,10,0)</f>
        <v>12.443899999999999</v>
      </c>
      <c r="G8" s="66">
        <f t="shared" si="0"/>
        <v>3</v>
      </c>
      <c r="H8" s="65">
        <f>VLOOKUP($A8,'Return Data'!$B$7:$R$1700,11,0)</f>
        <v>7.83</v>
      </c>
      <c r="I8" s="66">
        <f t="shared" ref="I8" si="1">RANK(H8,H$8:H$41,0)</f>
        <v>12</v>
      </c>
      <c r="J8" s="65">
        <f>VLOOKUP($A8,'Return Data'!$B$7:$R$1700,12,0)</f>
        <v>7.8415999999999997</v>
      </c>
      <c r="K8" s="66">
        <f t="shared" ref="K8" si="2">RANK(J8,J$8:J$41,0)</f>
        <v>15</v>
      </c>
      <c r="L8" s="65">
        <f>VLOOKUP($A8,'Return Data'!$B$7:$R$1700,13,0)</f>
        <v>0.37930000000000003</v>
      </c>
      <c r="M8" s="66">
        <f t="shared" ref="M8" si="3">RANK(L8,L$8:L$41,0)</f>
        <v>30</v>
      </c>
      <c r="N8" s="65">
        <f>VLOOKUP($A8,'Return Data'!$B$7:$R$1700,17,0)</f>
        <v>4.6018999999999997</v>
      </c>
      <c r="O8" s="66">
        <f t="shared" ref="O8" si="4">RANK(N8,N$8:N$41,0)</f>
        <v>26</v>
      </c>
      <c r="P8" s="65">
        <f>VLOOKUP($A8,'Return Data'!$B$7:$R$1700,14,0)</f>
        <v>2.9697</v>
      </c>
      <c r="Q8" s="66">
        <f t="shared" ref="Q8" si="5">RANK(P8,P$8:P$41,0)</f>
        <v>27</v>
      </c>
      <c r="R8" s="65">
        <f>VLOOKUP($A8,'Return Data'!$B$7:$R$1700,16,0)</f>
        <v>7.5429000000000004</v>
      </c>
      <c r="S8" s="67">
        <f t="shared" ref="S8" si="6">RANK(R8,R$8:R$41,0)</f>
        <v>19</v>
      </c>
    </row>
    <row r="9" spans="1:19" x14ac:dyDescent="0.3">
      <c r="A9" s="82" t="s">
        <v>83</v>
      </c>
      <c r="B9" s="64">
        <f>VLOOKUP($A9,'Return Data'!$B$7:$R$1700,3,0)</f>
        <v>44071</v>
      </c>
      <c r="C9" s="65">
        <f>VLOOKUP($A9,'Return Data'!$B$7:$R$1700,4,0)</f>
        <v>33.115099999999998</v>
      </c>
      <c r="D9" s="65">
        <f>VLOOKUP($A9,'Return Data'!$B$7:$R$1700,9,0)</f>
        <v>-3.6825999999999999</v>
      </c>
      <c r="E9" s="66">
        <f t="shared" ref="E9:E41" si="7">RANK(D9,D$8:D$41,0)</f>
        <v>8</v>
      </c>
      <c r="F9" s="65">
        <f>VLOOKUP($A9,'Return Data'!$B$7:$R$1700,10,0)</f>
        <v>12.447900000000001</v>
      </c>
      <c r="G9" s="66">
        <f t="shared" ref="G9:G41" si="8">RANK(F9,F$8:F$41,0)</f>
        <v>2</v>
      </c>
      <c r="H9" s="65">
        <f>VLOOKUP($A9,'Return Data'!$B$7:$R$1700,11,0)</f>
        <v>7.8410000000000002</v>
      </c>
      <c r="I9" s="66">
        <f t="shared" ref="I9:I41" si="9">RANK(H9,H$8:H$41,0)</f>
        <v>11</v>
      </c>
      <c r="J9" s="65">
        <f>VLOOKUP($A9,'Return Data'!$B$7:$R$1700,12,0)</f>
        <v>7.8498000000000001</v>
      </c>
      <c r="K9" s="66">
        <f t="shared" ref="K9:K41" si="10">RANK(J9,J$8:J$41,0)</f>
        <v>14</v>
      </c>
      <c r="L9" s="65">
        <f>VLOOKUP($A9,'Return Data'!$B$7:$R$1700,13,0)</f>
        <v>0.3851</v>
      </c>
      <c r="M9" s="66">
        <f t="shared" ref="M9:M41" si="11">RANK(L9,L$8:L$41,0)</f>
        <v>29</v>
      </c>
      <c r="N9" s="65">
        <f>VLOOKUP($A9,'Return Data'!$B$7:$R$1700,17,0)</f>
        <v>4.6052</v>
      </c>
      <c r="O9" s="66">
        <f t="shared" ref="O9:O41" si="12">RANK(N9,N$8:N$41,0)</f>
        <v>25</v>
      </c>
      <c r="P9" s="65">
        <f>VLOOKUP($A9,'Return Data'!$B$7:$R$1700,14,0)</f>
        <v>2.9719000000000002</v>
      </c>
      <c r="Q9" s="66">
        <f t="shared" ref="Q9:Q41" si="13">RANK(P9,P$8:P$41,0)</f>
        <v>26</v>
      </c>
      <c r="R9" s="65">
        <f>VLOOKUP($A9,'Return Data'!$B$7:$R$1700,16,0)</f>
        <v>7.8070000000000004</v>
      </c>
      <c r="S9" s="67">
        <f t="shared" ref="S9:S41" si="14">RANK(R9,R$8:R$41,0)</f>
        <v>16</v>
      </c>
    </row>
    <row r="10" spans="1:19" x14ac:dyDescent="0.3">
      <c r="A10" s="82" t="s">
        <v>84</v>
      </c>
      <c r="B10" s="64">
        <f>VLOOKUP($A10,'Return Data'!$B$7:$R$1700,3,0)</f>
        <v>44071</v>
      </c>
      <c r="C10" s="65">
        <f>VLOOKUP($A10,'Return Data'!$B$7:$R$1700,4,0)</f>
        <v>0.96740000000000004</v>
      </c>
      <c r="D10" s="65">
        <f>VLOOKUP($A10,'Return Data'!$B$7:$R$1700,9,0)</f>
        <v>0</v>
      </c>
      <c r="E10" s="66">
        <f t="shared" si="7"/>
        <v>5</v>
      </c>
      <c r="F10" s="65">
        <f>VLOOKUP($A10,'Return Data'!$B$7:$R$1700,10,0)</f>
        <v>0</v>
      </c>
      <c r="G10" s="66">
        <f t="shared" si="8"/>
        <v>27</v>
      </c>
      <c r="H10" s="65">
        <f>VLOOKUP($A10,'Return Data'!$B$7:$R$1700,11,0)</f>
        <v>-51.630600000000001</v>
      </c>
      <c r="I10" s="66">
        <f t="shared" si="9"/>
        <v>33</v>
      </c>
      <c r="J10" s="65"/>
      <c r="K10" s="66"/>
      <c r="L10" s="65"/>
      <c r="M10" s="66"/>
      <c r="N10" s="65"/>
      <c r="O10" s="66"/>
      <c r="P10" s="65"/>
      <c r="Q10" s="66"/>
      <c r="R10" s="65">
        <f>VLOOKUP($A10,'Return Data'!$B$7:$R$1700,16,0)</f>
        <v>-31.5383</v>
      </c>
      <c r="S10" s="67">
        <f t="shared" si="14"/>
        <v>33</v>
      </c>
    </row>
    <row r="11" spans="1:19" x14ac:dyDescent="0.3">
      <c r="A11" s="82" t="s">
        <v>85</v>
      </c>
      <c r="B11" s="64">
        <f>VLOOKUP($A11,'Return Data'!$B$7:$R$1700,3,0)</f>
        <v>44071</v>
      </c>
      <c r="C11" s="65">
        <f>VLOOKUP($A11,'Return Data'!$B$7:$R$1700,4,0)</f>
        <v>1.3985000000000001</v>
      </c>
      <c r="D11" s="65">
        <f>VLOOKUP($A11,'Return Data'!$B$7:$R$1700,9,0)</f>
        <v>0</v>
      </c>
      <c r="E11" s="66">
        <f t="shared" si="7"/>
        <v>5</v>
      </c>
      <c r="F11" s="65">
        <f>VLOOKUP($A11,'Return Data'!$B$7:$R$1700,10,0)</f>
        <v>0</v>
      </c>
      <c r="G11" s="66">
        <f t="shared" si="8"/>
        <v>27</v>
      </c>
      <c r="H11" s="65">
        <f>VLOOKUP($A11,'Return Data'!$B$7:$R$1700,11,0)</f>
        <v>-51.625500000000002</v>
      </c>
      <c r="I11" s="66">
        <f t="shared" si="9"/>
        <v>32</v>
      </c>
      <c r="J11" s="65"/>
      <c r="K11" s="66"/>
      <c r="L11" s="65"/>
      <c r="M11" s="66"/>
      <c r="N11" s="65"/>
      <c r="O11" s="66"/>
      <c r="P11" s="65"/>
      <c r="Q11" s="66"/>
      <c r="R11" s="65">
        <f>VLOOKUP($A11,'Return Data'!$B$7:$R$1700,16,0)</f>
        <v>-31.5411</v>
      </c>
      <c r="S11" s="67">
        <f t="shared" si="14"/>
        <v>34</v>
      </c>
    </row>
    <row r="12" spans="1:19" x14ac:dyDescent="0.3">
      <c r="A12" s="82" t="s">
        <v>86</v>
      </c>
      <c r="B12" s="64">
        <f>VLOOKUP($A12,'Return Data'!$B$7:$R$1700,3,0)</f>
        <v>44071</v>
      </c>
      <c r="C12" s="65">
        <f>VLOOKUP($A12,'Return Data'!$B$7:$R$1700,4,0)</f>
        <v>22.136299999999999</v>
      </c>
      <c r="D12" s="65">
        <f>VLOOKUP($A12,'Return Data'!$B$7:$R$1700,9,0)</f>
        <v>-19.9634</v>
      </c>
      <c r="E12" s="66">
        <f t="shared" si="7"/>
        <v>29</v>
      </c>
      <c r="F12" s="65">
        <f>VLOOKUP($A12,'Return Data'!$B$7:$R$1700,10,0)</f>
        <v>5.2481</v>
      </c>
      <c r="G12" s="66">
        <f t="shared" si="8"/>
        <v>12</v>
      </c>
      <c r="H12" s="65">
        <f>VLOOKUP($A12,'Return Data'!$B$7:$R$1700,11,0)</f>
        <v>8.8582999999999998</v>
      </c>
      <c r="I12" s="66">
        <f t="shared" si="9"/>
        <v>7</v>
      </c>
      <c r="J12" s="65">
        <f>VLOOKUP($A12,'Return Data'!$B$7:$R$1700,12,0)</f>
        <v>10.9634</v>
      </c>
      <c r="K12" s="66">
        <f t="shared" si="10"/>
        <v>4</v>
      </c>
      <c r="L12" s="65">
        <f>VLOOKUP($A12,'Return Data'!$B$7:$R$1700,13,0)</f>
        <v>10.5365</v>
      </c>
      <c r="M12" s="66">
        <f t="shared" si="11"/>
        <v>2</v>
      </c>
      <c r="N12" s="65">
        <f>VLOOKUP($A12,'Return Data'!$B$7:$R$1700,17,0)</f>
        <v>11.430099999999999</v>
      </c>
      <c r="O12" s="66">
        <f t="shared" si="12"/>
        <v>3</v>
      </c>
      <c r="P12" s="65">
        <f>VLOOKUP($A12,'Return Data'!$B$7:$R$1700,14,0)</f>
        <v>8.0884</v>
      </c>
      <c r="Q12" s="66">
        <f t="shared" si="13"/>
        <v>2</v>
      </c>
      <c r="R12" s="65">
        <f>VLOOKUP($A12,'Return Data'!$B$7:$R$1700,16,0)</f>
        <v>8.8750999999999998</v>
      </c>
      <c r="S12" s="67">
        <f t="shared" si="14"/>
        <v>3</v>
      </c>
    </row>
    <row r="13" spans="1:19" x14ac:dyDescent="0.3">
      <c r="A13" s="82" t="s">
        <v>87</v>
      </c>
      <c r="B13" s="64">
        <f>VLOOKUP($A13,'Return Data'!$B$7:$R$1700,3,0)</f>
        <v>44071</v>
      </c>
      <c r="C13" s="65">
        <f>VLOOKUP($A13,'Return Data'!$B$7:$R$1700,4,0)</f>
        <v>17.322099999999999</v>
      </c>
      <c r="D13" s="65">
        <f>VLOOKUP($A13,'Return Data'!$B$7:$R$1700,9,0)</f>
        <v>-15.971299999999999</v>
      </c>
      <c r="E13" s="66">
        <f t="shared" si="7"/>
        <v>23</v>
      </c>
      <c r="F13" s="65">
        <f>VLOOKUP($A13,'Return Data'!$B$7:$R$1700,10,0)</f>
        <v>2.1276000000000002</v>
      </c>
      <c r="G13" s="66">
        <f t="shared" si="8"/>
        <v>20</v>
      </c>
      <c r="H13" s="65">
        <f>VLOOKUP($A13,'Return Data'!$B$7:$R$1700,11,0)</f>
        <v>3.9502000000000002</v>
      </c>
      <c r="I13" s="66">
        <f t="shared" si="9"/>
        <v>29</v>
      </c>
      <c r="J13" s="65">
        <f>VLOOKUP($A13,'Return Data'!$B$7:$R$1700,12,0)</f>
        <v>5.5172999999999996</v>
      </c>
      <c r="K13" s="66">
        <f t="shared" si="10"/>
        <v>27</v>
      </c>
      <c r="L13" s="65">
        <f>VLOOKUP($A13,'Return Data'!$B$7:$R$1700,13,0)</f>
        <v>4.9257</v>
      </c>
      <c r="M13" s="66">
        <f t="shared" si="11"/>
        <v>27</v>
      </c>
      <c r="N13" s="65">
        <f>VLOOKUP($A13,'Return Data'!$B$7:$R$1700,17,0)</f>
        <v>2.4205999999999999</v>
      </c>
      <c r="O13" s="66">
        <f t="shared" si="12"/>
        <v>29</v>
      </c>
      <c r="P13" s="65">
        <f>VLOOKUP($A13,'Return Data'!$B$7:$R$1700,14,0)</f>
        <v>2.4754</v>
      </c>
      <c r="Q13" s="66">
        <f t="shared" si="13"/>
        <v>29</v>
      </c>
      <c r="R13" s="65">
        <f>VLOOKUP($A13,'Return Data'!$B$7:$R$1700,16,0)</f>
        <v>6.9584000000000001</v>
      </c>
      <c r="S13" s="67">
        <f t="shared" si="14"/>
        <v>24</v>
      </c>
    </row>
    <row r="14" spans="1:19" x14ac:dyDescent="0.3">
      <c r="A14" s="82" t="s">
        <v>88</v>
      </c>
      <c r="B14" s="64">
        <f>VLOOKUP($A14,'Return Data'!$B$7:$R$1700,3,0)</f>
        <v>44071</v>
      </c>
      <c r="C14" s="65">
        <f>VLOOKUP($A14,'Return Data'!$B$7:$R$1700,4,0)</f>
        <v>34.97</v>
      </c>
      <c r="D14" s="65">
        <f>VLOOKUP($A14,'Return Data'!$B$7:$R$1700,9,0)</f>
        <v>-19.571200000000001</v>
      </c>
      <c r="E14" s="66">
        <f t="shared" si="7"/>
        <v>27</v>
      </c>
      <c r="F14" s="65">
        <f>VLOOKUP($A14,'Return Data'!$B$7:$R$1700,10,0)</f>
        <v>-3.4826999999999999</v>
      </c>
      <c r="G14" s="66">
        <f t="shared" si="8"/>
        <v>33</v>
      </c>
      <c r="H14" s="65">
        <f>VLOOKUP($A14,'Return Data'!$B$7:$R$1700,11,0)</f>
        <v>4.5387000000000004</v>
      </c>
      <c r="I14" s="66">
        <f t="shared" si="9"/>
        <v>28</v>
      </c>
      <c r="J14" s="65">
        <f>VLOOKUP($A14,'Return Data'!$B$7:$R$1700,12,0)</f>
        <v>7.2018000000000004</v>
      </c>
      <c r="K14" s="66">
        <f t="shared" si="10"/>
        <v>21</v>
      </c>
      <c r="L14" s="65">
        <f>VLOOKUP($A14,'Return Data'!$B$7:$R$1700,13,0)</f>
        <v>6.6220999999999997</v>
      </c>
      <c r="M14" s="66">
        <f t="shared" si="11"/>
        <v>22</v>
      </c>
      <c r="N14" s="65">
        <f>VLOOKUP($A14,'Return Data'!$B$7:$R$1700,17,0)</f>
        <v>8.1376000000000008</v>
      </c>
      <c r="O14" s="66">
        <f t="shared" si="12"/>
        <v>16</v>
      </c>
      <c r="P14" s="65">
        <f>VLOOKUP($A14,'Return Data'!$B$7:$R$1700,14,0)</f>
        <v>5.7085999999999997</v>
      </c>
      <c r="Q14" s="66">
        <f t="shared" si="13"/>
        <v>18</v>
      </c>
      <c r="R14" s="65">
        <f>VLOOKUP($A14,'Return Data'!$B$7:$R$1700,16,0)</f>
        <v>8.1707000000000001</v>
      </c>
      <c r="S14" s="67">
        <f t="shared" si="14"/>
        <v>13</v>
      </c>
    </row>
    <row r="15" spans="1:19" x14ac:dyDescent="0.3">
      <c r="A15" s="82" t="s">
        <v>89</v>
      </c>
      <c r="B15" s="64">
        <f>VLOOKUP($A15,'Return Data'!$B$7:$R$1700,3,0)</f>
        <v>44071</v>
      </c>
      <c r="C15" s="65">
        <f>VLOOKUP($A15,'Return Data'!$B$7:$R$1700,4,0)</f>
        <v>23.291799999999999</v>
      </c>
      <c r="D15" s="65">
        <f>VLOOKUP($A15,'Return Data'!$B$7:$R$1700,9,0)</f>
        <v>-17.2346</v>
      </c>
      <c r="E15" s="66">
        <f t="shared" si="7"/>
        <v>24</v>
      </c>
      <c r="F15" s="65">
        <f>VLOOKUP($A15,'Return Data'!$B$7:$R$1700,10,0)</f>
        <v>-1.0719000000000001</v>
      </c>
      <c r="G15" s="66">
        <f t="shared" si="8"/>
        <v>30</v>
      </c>
      <c r="H15" s="65">
        <f>VLOOKUP($A15,'Return Data'!$B$7:$R$1700,11,0)</f>
        <v>7.976</v>
      </c>
      <c r="I15" s="66">
        <f t="shared" si="9"/>
        <v>10</v>
      </c>
      <c r="J15" s="65">
        <f>VLOOKUP($A15,'Return Data'!$B$7:$R$1700,12,0)</f>
        <v>8.2392000000000003</v>
      </c>
      <c r="K15" s="66">
        <f t="shared" si="10"/>
        <v>13</v>
      </c>
      <c r="L15" s="65">
        <f>VLOOKUP($A15,'Return Data'!$B$7:$R$1700,13,0)</f>
        <v>6.9966999999999997</v>
      </c>
      <c r="M15" s="66">
        <f t="shared" si="11"/>
        <v>16</v>
      </c>
      <c r="N15" s="65">
        <f>VLOOKUP($A15,'Return Data'!$B$7:$R$1700,17,0)</f>
        <v>9.0020000000000007</v>
      </c>
      <c r="O15" s="66">
        <f t="shared" si="12"/>
        <v>15</v>
      </c>
      <c r="P15" s="65">
        <f>VLOOKUP($A15,'Return Data'!$B$7:$R$1700,14,0)</f>
        <v>5.9543999999999997</v>
      </c>
      <c r="Q15" s="66">
        <f t="shared" si="13"/>
        <v>17</v>
      </c>
      <c r="R15" s="65">
        <f>VLOOKUP($A15,'Return Data'!$B$7:$R$1700,16,0)</f>
        <v>7.7999000000000001</v>
      </c>
      <c r="S15" s="67">
        <f t="shared" si="14"/>
        <v>17</v>
      </c>
    </row>
    <row r="16" spans="1:19" x14ac:dyDescent="0.3">
      <c r="A16" s="82" t="s">
        <v>90</v>
      </c>
      <c r="B16" s="64">
        <f>VLOOKUP($A16,'Return Data'!$B$7:$R$1700,3,0)</f>
        <v>44071</v>
      </c>
      <c r="C16" s="65">
        <f>VLOOKUP($A16,'Return Data'!$B$7:$R$1700,4,0)</f>
        <v>2531.7664</v>
      </c>
      <c r="D16" s="65">
        <f>VLOOKUP($A16,'Return Data'!$B$7:$R$1700,9,0)</f>
        <v>-22.354199999999999</v>
      </c>
      <c r="E16" s="66">
        <f t="shared" si="7"/>
        <v>32</v>
      </c>
      <c r="F16" s="65">
        <f>VLOOKUP($A16,'Return Data'!$B$7:$R$1700,10,0)</f>
        <v>-1.1017999999999999</v>
      </c>
      <c r="G16" s="66">
        <f t="shared" si="8"/>
        <v>31</v>
      </c>
      <c r="H16" s="65">
        <f>VLOOKUP($A16,'Return Data'!$B$7:$R$1700,11,0)</f>
        <v>9.2451000000000008</v>
      </c>
      <c r="I16" s="66">
        <f t="shared" si="9"/>
        <v>6</v>
      </c>
      <c r="J16" s="65">
        <f>VLOOKUP($A16,'Return Data'!$B$7:$R$1700,12,0)</f>
        <v>11.1631</v>
      </c>
      <c r="K16" s="66">
        <f t="shared" si="10"/>
        <v>2</v>
      </c>
      <c r="L16" s="65">
        <f>VLOOKUP($A16,'Return Data'!$B$7:$R$1700,13,0)</f>
        <v>12.5685</v>
      </c>
      <c r="M16" s="66">
        <f t="shared" si="11"/>
        <v>1</v>
      </c>
      <c r="N16" s="65">
        <f>VLOOKUP($A16,'Return Data'!$B$7:$R$1700,17,0)</f>
        <v>11.83</v>
      </c>
      <c r="O16" s="66">
        <f t="shared" si="12"/>
        <v>2</v>
      </c>
      <c r="P16" s="65">
        <f>VLOOKUP($A16,'Return Data'!$B$7:$R$1700,14,0)</f>
        <v>7.6957000000000004</v>
      </c>
      <c r="Q16" s="66">
        <f t="shared" si="13"/>
        <v>4</v>
      </c>
      <c r="R16" s="65">
        <f>VLOOKUP($A16,'Return Data'!$B$7:$R$1700,16,0)</f>
        <v>7.2255000000000003</v>
      </c>
      <c r="S16" s="67">
        <f t="shared" si="14"/>
        <v>22</v>
      </c>
    </row>
    <row r="17" spans="1:19" x14ac:dyDescent="0.3">
      <c r="A17" s="82" t="s">
        <v>91</v>
      </c>
      <c r="B17" s="64">
        <f>VLOOKUP($A17,'Return Data'!$B$7:$R$1700,3,0)</f>
        <v>44071</v>
      </c>
      <c r="C17" s="65">
        <f>VLOOKUP($A17,'Return Data'!$B$7:$R$1700,4,0)</f>
        <v>22.393899999999999</v>
      </c>
      <c r="D17" s="65">
        <f>VLOOKUP($A17,'Return Data'!$B$7:$R$1700,9,0)</f>
        <v>3.528</v>
      </c>
      <c r="E17" s="66">
        <f t="shared" si="7"/>
        <v>2</v>
      </c>
      <c r="F17" s="65">
        <f>VLOOKUP($A17,'Return Data'!$B$7:$R$1700,10,0)</f>
        <v>3.4453999999999998</v>
      </c>
      <c r="G17" s="66">
        <f t="shared" si="8"/>
        <v>17</v>
      </c>
      <c r="H17" s="65">
        <f>VLOOKUP($A17,'Return Data'!$B$7:$R$1700,11,0)</f>
        <v>6.4071999999999996</v>
      </c>
      <c r="I17" s="66">
        <f t="shared" si="9"/>
        <v>21</v>
      </c>
      <c r="J17" s="65">
        <f>VLOOKUP($A17,'Return Data'!$B$7:$R$1700,12,0)</f>
        <v>7.0164</v>
      </c>
      <c r="K17" s="66">
        <f t="shared" si="10"/>
        <v>22</v>
      </c>
      <c r="L17" s="65">
        <f>VLOOKUP($A17,'Return Data'!$B$7:$R$1700,13,0)</f>
        <v>6.7695999999999996</v>
      </c>
      <c r="M17" s="66">
        <f t="shared" si="11"/>
        <v>20</v>
      </c>
      <c r="N17" s="65">
        <f>VLOOKUP($A17,'Return Data'!$B$7:$R$1700,17,0)</f>
        <v>11.2233</v>
      </c>
      <c r="O17" s="66">
        <f t="shared" si="12"/>
        <v>5</v>
      </c>
      <c r="P17" s="65">
        <f>VLOOKUP($A17,'Return Data'!$B$7:$R$1700,14,0)</f>
        <v>7.6300999999999997</v>
      </c>
      <c r="Q17" s="66">
        <f t="shared" si="13"/>
        <v>6</v>
      </c>
      <c r="R17" s="65">
        <f>VLOOKUP($A17,'Return Data'!$B$7:$R$1700,16,0)</f>
        <v>6.8441999999999998</v>
      </c>
      <c r="S17" s="67">
        <f t="shared" si="14"/>
        <v>28</v>
      </c>
    </row>
    <row r="18" spans="1:19" x14ac:dyDescent="0.3">
      <c r="A18" s="82" t="s">
        <v>92</v>
      </c>
      <c r="B18" s="64">
        <f>VLOOKUP($A18,'Return Data'!$B$7:$R$1700,3,0)</f>
        <v>44071</v>
      </c>
      <c r="C18" s="65">
        <f>VLOOKUP($A18,'Return Data'!$B$7:$R$1700,4,0)</f>
        <v>66.350200000000001</v>
      </c>
      <c r="D18" s="65">
        <f>VLOOKUP($A18,'Return Data'!$B$7:$R$1700,9,0)</f>
        <v>-2.2724000000000002</v>
      </c>
      <c r="E18" s="66">
        <f t="shared" si="7"/>
        <v>7</v>
      </c>
      <c r="F18" s="65">
        <f>VLOOKUP($A18,'Return Data'!$B$7:$R$1700,10,0)</f>
        <v>3.6234999999999999</v>
      </c>
      <c r="G18" s="66">
        <f t="shared" si="8"/>
        <v>16</v>
      </c>
      <c r="H18" s="65">
        <f>VLOOKUP($A18,'Return Data'!$B$7:$R$1700,11,0)</f>
        <v>-4.6787000000000001</v>
      </c>
      <c r="I18" s="66">
        <f t="shared" si="9"/>
        <v>31</v>
      </c>
      <c r="J18" s="65">
        <f>VLOOKUP($A18,'Return Data'!$B$7:$R$1700,12,0)</f>
        <v>-5.5380000000000003</v>
      </c>
      <c r="K18" s="66">
        <f t="shared" si="10"/>
        <v>31</v>
      </c>
      <c r="L18" s="65">
        <f>VLOOKUP($A18,'Return Data'!$B$7:$R$1700,13,0)</f>
        <v>-2.5788000000000002</v>
      </c>
      <c r="M18" s="66">
        <f t="shared" si="11"/>
        <v>31</v>
      </c>
      <c r="N18" s="65">
        <f>VLOOKUP($A18,'Return Data'!$B$7:$R$1700,17,0)</f>
        <v>2.7216999999999998</v>
      </c>
      <c r="O18" s="66">
        <f t="shared" si="12"/>
        <v>28</v>
      </c>
      <c r="P18" s="65">
        <f>VLOOKUP($A18,'Return Data'!$B$7:$R$1700,14,0)</f>
        <v>3.9047000000000001</v>
      </c>
      <c r="Q18" s="66">
        <f t="shared" si="13"/>
        <v>25</v>
      </c>
      <c r="R18" s="65">
        <f>VLOOKUP($A18,'Return Data'!$B$7:$R$1700,16,0)</f>
        <v>8.3862000000000005</v>
      </c>
      <c r="S18" s="67">
        <f t="shared" si="14"/>
        <v>12</v>
      </c>
    </row>
    <row r="19" spans="1:19" x14ac:dyDescent="0.3">
      <c r="A19" s="82" t="s">
        <v>93</v>
      </c>
      <c r="B19" s="64">
        <f>VLOOKUP($A19,'Return Data'!$B$7:$R$1700,3,0)</f>
        <v>44071</v>
      </c>
      <c r="C19" s="65">
        <f>VLOOKUP($A19,'Return Data'!$B$7:$R$1700,4,0)</f>
        <v>65.964299999999994</v>
      </c>
      <c r="D19" s="65">
        <f>VLOOKUP($A19,'Return Data'!$B$7:$R$1700,9,0)</f>
        <v>-6.5603999999999996</v>
      </c>
      <c r="E19" s="66">
        <f t="shared" si="7"/>
        <v>13</v>
      </c>
      <c r="F19" s="65">
        <f>VLOOKUP($A19,'Return Data'!$B$7:$R$1700,10,0)</f>
        <v>6.6913999999999998</v>
      </c>
      <c r="G19" s="66">
        <f t="shared" si="8"/>
        <v>8</v>
      </c>
      <c r="H19" s="65">
        <f>VLOOKUP($A19,'Return Data'!$B$7:$R$1700,11,0)</f>
        <v>6.8731999999999998</v>
      </c>
      <c r="I19" s="66">
        <f t="shared" si="9"/>
        <v>16</v>
      </c>
      <c r="J19" s="65">
        <f>VLOOKUP($A19,'Return Data'!$B$7:$R$1700,12,0)</f>
        <v>7.3960999999999997</v>
      </c>
      <c r="K19" s="66">
        <f t="shared" si="10"/>
        <v>18</v>
      </c>
      <c r="L19" s="65">
        <f>VLOOKUP($A19,'Return Data'!$B$7:$R$1700,13,0)</f>
        <v>7.8974000000000002</v>
      </c>
      <c r="M19" s="66">
        <f t="shared" si="11"/>
        <v>12</v>
      </c>
      <c r="N19" s="65">
        <f>VLOOKUP($A19,'Return Data'!$B$7:$R$1700,17,0)</f>
        <v>5.7938000000000001</v>
      </c>
      <c r="O19" s="66">
        <f t="shared" si="12"/>
        <v>22</v>
      </c>
      <c r="P19" s="65">
        <f>VLOOKUP($A19,'Return Data'!$B$7:$R$1700,14,0)</f>
        <v>3.9083999999999999</v>
      </c>
      <c r="Q19" s="66">
        <f t="shared" si="13"/>
        <v>22</v>
      </c>
      <c r="R19" s="65">
        <f>VLOOKUP($A19,'Return Data'!$B$7:$R$1700,16,0)</f>
        <v>8.4144000000000005</v>
      </c>
      <c r="S19" s="67">
        <f t="shared" si="14"/>
        <v>9</v>
      </c>
    </row>
    <row r="20" spans="1:19" x14ac:dyDescent="0.3">
      <c r="A20" s="82" t="s">
        <v>94</v>
      </c>
      <c r="B20" s="64">
        <f>VLOOKUP($A20,'Return Data'!$B$7:$R$1700,3,0)</f>
        <v>44071</v>
      </c>
      <c r="C20" s="65">
        <f>VLOOKUP($A20,'Return Data'!$B$7:$R$1700,4,0)</f>
        <v>65.964299999999994</v>
      </c>
      <c r="D20" s="65">
        <f>VLOOKUP($A20,'Return Data'!$B$7:$R$1700,9,0)</f>
        <v>-6.5603999999999996</v>
      </c>
      <c r="E20" s="66">
        <f t="shared" si="7"/>
        <v>13</v>
      </c>
      <c r="F20" s="65">
        <f>VLOOKUP($A20,'Return Data'!$B$7:$R$1700,10,0)</f>
        <v>6.6913999999999998</v>
      </c>
      <c r="G20" s="66">
        <f t="shared" si="8"/>
        <v>8</v>
      </c>
      <c r="H20" s="65">
        <f>VLOOKUP($A20,'Return Data'!$B$7:$R$1700,11,0)</f>
        <v>6.8731999999999998</v>
      </c>
      <c r="I20" s="66">
        <f t="shared" si="9"/>
        <v>16</v>
      </c>
      <c r="J20" s="65">
        <f>VLOOKUP($A20,'Return Data'!$B$7:$R$1700,12,0)</f>
        <v>7.3960999999999997</v>
      </c>
      <c r="K20" s="66">
        <f t="shared" si="10"/>
        <v>18</v>
      </c>
      <c r="L20" s="65">
        <f>VLOOKUP($A20,'Return Data'!$B$7:$R$1700,13,0)</f>
        <v>7.8974000000000002</v>
      </c>
      <c r="M20" s="66">
        <f t="shared" si="11"/>
        <v>12</v>
      </c>
      <c r="N20" s="65">
        <f>VLOOKUP($A20,'Return Data'!$B$7:$R$1700,17,0)</f>
        <v>5.7938000000000001</v>
      </c>
      <c r="O20" s="66">
        <f t="shared" si="12"/>
        <v>22</v>
      </c>
      <c r="P20" s="65">
        <f>VLOOKUP($A20,'Return Data'!$B$7:$R$1700,14,0)</f>
        <v>3.9083999999999999</v>
      </c>
      <c r="Q20" s="66">
        <f t="shared" si="13"/>
        <v>22</v>
      </c>
      <c r="R20" s="65">
        <f>VLOOKUP($A20,'Return Data'!$B$7:$R$1700,16,0)</f>
        <v>8.4144000000000005</v>
      </c>
      <c r="S20" s="67">
        <f t="shared" si="14"/>
        <v>9</v>
      </c>
    </row>
    <row r="21" spans="1:19" x14ac:dyDescent="0.3">
      <c r="A21" s="82" t="s">
        <v>95</v>
      </c>
      <c r="B21" s="64">
        <f>VLOOKUP($A21,'Return Data'!$B$7:$R$1700,3,0)</f>
        <v>44071</v>
      </c>
      <c r="C21" s="65">
        <f>VLOOKUP($A21,'Return Data'!$B$7:$R$1700,4,0)</f>
        <v>65.964299999999994</v>
      </c>
      <c r="D21" s="65">
        <f>VLOOKUP($A21,'Return Data'!$B$7:$R$1700,9,0)</f>
        <v>-6.5603999999999996</v>
      </c>
      <c r="E21" s="66">
        <f t="shared" si="7"/>
        <v>13</v>
      </c>
      <c r="F21" s="65">
        <f>VLOOKUP($A21,'Return Data'!$B$7:$R$1700,10,0)</f>
        <v>6.6913999999999998</v>
      </c>
      <c r="G21" s="66">
        <f t="shared" si="8"/>
        <v>8</v>
      </c>
      <c r="H21" s="65">
        <f>VLOOKUP($A21,'Return Data'!$B$7:$R$1700,11,0)</f>
        <v>6.8731999999999998</v>
      </c>
      <c r="I21" s="66">
        <f t="shared" si="9"/>
        <v>16</v>
      </c>
      <c r="J21" s="65">
        <f>VLOOKUP($A21,'Return Data'!$B$7:$R$1700,12,0)</f>
        <v>7.3960999999999997</v>
      </c>
      <c r="K21" s="66">
        <f t="shared" si="10"/>
        <v>18</v>
      </c>
      <c r="L21" s="65">
        <f>VLOOKUP($A21,'Return Data'!$B$7:$R$1700,13,0)</f>
        <v>7.8974000000000002</v>
      </c>
      <c r="M21" s="66">
        <f t="shared" si="11"/>
        <v>12</v>
      </c>
      <c r="N21" s="65">
        <f>VLOOKUP($A21,'Return Data'!$B$7:$R$1700,17,0)</f>
        <v>5.7938000000000001</v>
      </c>
      <c r="O21" s="66">
        <f t="shared" si="12"/>
        <v>22</v>
      </c>
      <c r="P21" s="65">
        <f>VLOOKUP($A21,'Return Data'!$B$7:$R$1700,14,0)</f>
        <v>3.9083999999999999</v>
      </c>
      <c r="Q21" s="66">
        <f t="shared" si="13"/>
        <v>22</v>
      </c>
      <c r="R21" s="65">
        <f>VLOOKUP($A21,'Return Data'!$B$7:$R$1700,16,0)</f>
        <v>8.4144000000000005</v>
      </c>
      <c r="S21" s="67">
        <f t="shared" si="14"/>
        <v>9</v>
      </c>
    </row>
    <row r="22" spans="1:19" x14ac:dyDescent="0.3">
      <c r="A22" s="82" t="s">
        <v>96</v>
      </c>
      <c r="B22" s="64">
        <f>VLOOKUP($A22,'Return Data'!$B$7:$R$1700,3,0)</f>
        <v>44071</v>
      </c>
      <c r="C22" s="65">
        <f>VLOOKUP($A22,'Return Data'!$B$7:$R$1700,4,0)</f>
        <v>27.360800000000001</v>
      </c>
      <c r="D22" s="65">
        <f>VLOOKUP($A22,'Return Data'!$B$7:$R$1700,9,0)</f>
        <v>-20.100200000000001</v>
      </c>
      <c r="E22" s="66">
        <f t="shared" si="7"/>
        <v>30</v>
      </c>
      <c r="F22" s="65">
        <f>VLOOKUP($A22,'Return Data'!$B$7:$R$1700,10,0)</f>
        <v>0.28010000000000002</v>
      </c>
      <c r="G22" s="66">
        <f t="shared" si="8"/>
        <v>26</v>
      </c>
      <c r="H22" s="65">
        <f>VLOOKUP($A22,'Return Data'!$B$7:$R$1700,11,0)</f>
        <v>5.1313000000000004</v>
      </c>
      <c r="I22" s="66">
        <f t="shared" si="9"/>
        <v>25</v>
      </c>
      <c r="J22" s="65">
        <f>VLOOKUP($A22,'Return Data'!$B$7:$R$1700,12,0)</f>
        <v>6.2820999999999998</v>
      </c>
      <c r="K22" s="66">
        <f t="shared" si="10"/>
        <v>26</v>
      </c>
      <c r="L22" s="65">
        <f>VLOOKUP($A22,'Return Data'!$B$7:$R$1700,13,0)</f>
        <v>5.9622000000000002</v>
      </c>
      <c r="M22" s="66">
        <f t="shared" si="11"/>
        <v>24</v>
      </c>
      <c r="N22" s="65">
        <f>VLOOKUP($A22,'Return Data'!$B$7:$R$1700,17,0)</f>
        <v>9.5805000000000007</v>
      </c>
      <c r="O22" s="66">
        <f t="shared" si="12"/>
        <v>14</v>
      </c>
      <c r="P22" s="65">
        <f>VLOOKUP($A22,'Return Data'!$B$7:$R$1700,14,0)</f>
        <v>6.0343999999999998</v>
      </c>
      <c r="Q22" s="66">
        <f t="shared" si="13"/>
        <v>16</v>
      </c>
      <c r="R22" s="65">
        <f>VLOOKUP($A22,'Return Data'!$B$7:$R$1700,16,0)</f>
        <v>8.1105</v>
      </c>
      <c r="S22" s="67">
        <f t="shared" si="14"/>
        <v>14</v>
      </c>
    </row>
    <row r="23" spans="1:19" x14ac:dyDescent="0.3">
      <c r="A23" s="82" t="s">
        <v>97</v>
      </c>
      <c r="B23" s="64">
        <f>VLOOKUP($A23,'Return Data'!$B$7:$R$1700,3,0)</f>
        <v>44071</v>
      </c>
      <c r="C23" s="65">
        <f>VLOOKUP($A23,'Return Data'!$B$7:$R$1700,4,0)</f>
        <v>26.739000000000001</v>
      </c>
      <c r="D23" s="65">
        <f>VLOOKUP($A23,'Return Data'!$B$7:$R$1700,9,0)</f>
        <v>-12.193099999999999</v>
      </c>
      <c r="E23" s="66">
        <f t="shared" si="7"/>
        <v>18</v>
      </c>
      <c r="F23" s="65">
        <f>VLOOKUP($A23,'Return Data'!$B$7:$R$1700,10,0)</f>
        <v>4.0999999999999996</v>
      </c>
      <c r="G23" s="66">
        <f t="shared" si="8"/>
        <v>13</v>
      </c>
      <c r="H23" s="65">
        <f>VLOOKUP($A23,'Return Data'!$B$7:$R$1700,11,0)</f>
        <v>9.4453999999999994</v>
      </c>
      <c r="I23" s="66">
        <f t="shared" si="9"/>
        <v>5</v>
      </c>
      <c r="J23" s="65">
        <f>VLOOKUP($A23,'Return Data'!$B$7:$R$1700,12,0)</f>
        <v>10.966900000000001</v>
      </c>
      <c r="K23" s="66">
        <f t="shared" si="10"/>
        <v>3</v>
      </c>
      <c r="L23" s="65">
        <f>VLOOKUP($A23,'Return Data'!$B$7:$R$1700,13,0)</f>
        <v>10.363</v>
      </c>
      <c r="M23" s="66">
        <f t="shared" si="11"/>
        <v>3</v>
      </c>
      <c r="N23" s="65">
        <f>VLOOKUP($A23,'Return Data'!$B$7:$R$1700,17,0)</f>
        <v>10.257199999999999</v>
      </c>
      <c r="O23" s="66">
        <f t="shared" si="12"/>
        <v>8</v>
      </c>
      <c r="P23" s="65">
        <f>VLOOKUP($A23,'Return Data'!$B$7:$R$1700,14,0)</f>
        <v>7.6642999999999999</v>
      </c>
      <c r="Q23" s="66">
        <f t="shared" si="13"/>
        <v>5</v>
      </c>
      <c r="R23" s="65">
        <f>VLOOKUP($A23,'Return Data'!$B$7:$R$1700,16,0)</f>
        <v>9.7121999999999993</v>
      </c>
      <c r="S23" s="67">
        <f t="shared" si="14"/>
        <v>1</v>
      </c>
    </row>
    <row r="24" spans="1:19" x14ac:dyDescent="0.3">
      <c r="A24" s="82" t="s">
        <v>98</v>
      </c>
      <c r="B24" s="64">
        <f>VLOOKUP($A24,'Return Data'!$B$7:$R$1700,3,0)</f>
        <v>44071</v>
      </c>
      <c r="C24" s="65">
        <f>VLOOKUP($A24,'Return Data'!$B$7:$R$1700,4,0)</f>
        <v>16.640599999999999</v>
      </c>
      <c r="D24" s="65">
        <f>VLOOKUP($A24,'Return Data'!$B$7:$R$1700,9,0)</f>
        <v>-5.5983000000000001</v>
      </c>
      <c r="E24" s="66">
        <f t="shared" si="7"/>
        <v>10</v>
      </c>
      <c r="F24" s="65">
        <f>VLOOKUP($A24,'Return Data'!$B$7:$R$1700,10,0)</f>
        <v>8.4617000000000004</v>
      </c>
      <c r="G24" s="66">
        <f t="shared" si="8"/>
        <v>6</v>
      </c>
      <c r="H24" s="65">
        <f>VLOOKUP($A24,'Return Data'!$B$7:$R$1700,11,0)</f>
        <v>7.2294999999999998</v>
      </c>
      <c r="I24" s="66">
        <f t="shared" si="9"/>
        <v>15</v>
      </c>
      <c r="J24" s="65">
        <f>VLOOKUP($A24,'Return Data'!$B$7:$R$1700,12,0)</f>
        <v>8.8940999999999999</v>
      </c>
      <c r="K24" s="66">
        <f t="shared" si="10"/>
        <v>10</v>
      </c>
      <c r="L24" s="65">
        <f>VLOOKUP($A24,'Return Data'!$B$7:$R$1700,13,0)</f>
        <v>7.8556999999999997</v>
      </c>
      <c r="M24" s="66">
        <f t="shared" si="11"/>
        <v>15</v>
      </c>
      <c r="N24" s="65">
        <f>VLOOKUP($A24,'Return Data'!$B$7:$R$1700,17,0)</f>
        <v>7.7507000000000001</v>
      </c>
      <c r="O24" s="66">
        <f t="shared" si="12"/>
        <v>17</v>
      </c>
      <c r="P24" s="65">
        <f>VLOOKUP($A24,'Return Data'!$B$7:$R$1700,14,0)</f>
        <v>4.8379000000000003</v>
      </c>
      <c r="Q24" s="66">
        <f t="shared" si="13"/>
        <v>20</v>
      </c>
      <c r="R24" s="65">
        <f>VLOOKUP($A24,'Return Data'!$B$7:$R$1700,16,0)</f>
        <v>6.157</v>
      </c>
      <c r="S24" s="67">
        <f t="shared" si="14"/>
        <v>30</v>
      </c>
    </row>
    <row r="25" spans="1:19" x14ac:dyDescent="0.3">
      <c r="A25" s="82" t="s">
        <v>99</v>
      </c>
      <c r="B25" s="64">
        <f>VLOOKUP($A25,'Return Data'!$B$7:$R$1700,3,0)</f>
        <v>44071</v>
      </c>
      <c r="C25" s="65">
        <f>VLOOKUP($A25,'Return Data'!$B$7:$R$1700,4,0)</f>
        <v>26.209299999999999</v>
      </c>
      <c r="D25" s="65">
        <f>VLOOKUP($A25,'Return Data'!$B$7:$R$1700,9,0)</f>
        <v>-25.220700000000001</v>
      </c>
      <c r="E25" s="66">
        <f t="shared" si="7"/>
        <v>34</v>
      </c>
      <c r="F25" s="65">
        <f>VLOOKUP($A25,'Return Data'!$B$7:$R$1700,10,0)</f>
        <v>0.39850000000000002</v>
      </c>
      <c r="G25" s="66">
        <f t="shared" si="8"/>
        <v>25</v>
      </c>
      <c r="H25" s="65">
        <f>VLOOKUP($A25,'Return Data'!$B$7:$R$1700,11,0)</f>
        <v>9.8550000000000004</v>
      </c>
      <c r="I25" s="66">
        <f t="shared" si="9"/>
        <v>2</v>
      </c>
      <c r="J25" s="65">
        <f>VLOOKUP($A25,'Return Data'!$B$7:$R$1700,12,0)</f>
        <v>11.255599999999999</v>
      </c>
      <c r="K25" s="66">
        <f t="shared" si="10"/>
        <v>1</v>
      </c>
      <c r="L25" s="65">
        <f>VLOOKUP($A25,'Return Data'!$B$7:$R$1700,13,0)</f>
        <v>9.7949999999999999</v>
      </c>
      <c r="M25" s="66">
        <f t="shared" si="11"/>
        <v>4</v>
      </c>
      <c r="N25" s="65">
        <f>VLOOKUP($A25,'Return Data'!$B$7:$R$1700,17,0)</f>
        <v>12.2049</v>
      </c>
      <c r="O25" s="66">
        <f t="shared" si="12"/>
        <v>1</v>
      </c>
      <c r="P25" s="65">
        <f>VLOOKUP($A25,'Return Data'!$B$7:$R$1700,14,0)</f>
        <v>7.9625000000000004</v>
      </c>
      <c r="Q25" s="66">
        <f t="shared" si="13"/>
        <v>3</v>
      </c>
      <c r="R25" s="65">
        <f>VLOOKUP($A25,'Return Data'!$B$7:$R$1700,16,0)</f>
        <v>8.5473999999999997</v>
      </c>
      <c r="S25" s="67">
        <f t="shared" si="14"/>
        <v>7</v>
      </c>
    </row>
    <row r="26" spans="1:19" x14ac:dyDescent="0.3">
      <c r="A26" s="82" t="s">
        <v>100</v>
      </c>
      <c r="B26" s="64">
        <f>VLOOKUP($A26,'Return Data'!$B$7:$R$1700,3,0)</f>
        <v>44071</v>
      </c>
      <c r="C26" s="65">
        <f>VLOOKUP($A26,'Return Data'!$B$7:$R$1700,4,0)</f>
        <v>16.243400000000001</v>
      </c>
      <c r="D26" s="65">
        <f>VLOOKUP($A26,'Return Data'!$B$7:$R$1700,9,0)</f>
        <v>0.1232</v>
      </c>
      <c r="E26" s="66">
        <f t="shared" si="7"/>
        <v>4</v>
      </c>
      <c r="F26" s="65">
        <f>VLOOKUP($A26,'Return Data'!$B$7:$R$1700,10,0)</f>
        <v>9.0152000000000001</v>
      </c>
      <c r="G26" s="66">
        <f t="shared" si="8"/>
        <v>4</v>
      </c>
      <c r="H26" s="65">
        <f>VLOOKUP($A26,'Return Data'!$B$7:$R$1700,11,0)</f>
        <v>5.5758999999999999</v>
      </c>
      <c r="I26" s="66">
        <f t="shared" si="9"/>
        <v>24</v>
      </c>
      <c r="J26" s="65">
        <f>VLOOKUP($A26,'Return Data'!$B$7:$R$1700,12,0)</f>
        <v>6.7031000000000001</v>
      </c>
      <c r="K26" s="66">
        <f t="shared" si="10"/>
        <v>25</v>
      </c>
      <c r="L26" s="65">
        <f>VLOOKUP($A26,'Return Data'!$B$7:$R$1700,13,0)</f>
        <v>6.9805000000000001</v>
      </c>
      <c r="M26" s="66">
        <f t="shared" si="11"/>
        <v>17</v>
      </c>
      <c r="N26" s="65">
        <f>VLOOKUP($A26,'Return Data'!$B$7:$R$1700,17,0)</f>
        <v>7.2122000000000002</v>
      </c>
      <c r="O26" s="66">
        <f t="shared" si="12"/>
        <v>19</v>
      </c>
      <c r="P26" s="65">
        <f>VLOOKUP($A26,'Return Data'!$B$7:$R$1700,14,0)</f>
        <v>6.2403000000000004</v>
      </c>
      <c r="Q26" s="66">
        <f t="shared" si="13"/>
        <v>15</v>
      </c>
      <c r="R26" s="65">
        <f>VLOOKUP($A26,'Return Data'!$B$7:$R$1700,16,0)</f>
        <v>6.9862000000000002</v>
      </c>
      <c r="S26" s="67">
        <f t="shared" si="14"/>
        <v>23</v>
      </c>
    </row>
    <row r="27" spans="1:19" x14ac:dyDescent="0.3">
      <c r="A27" s="82" t="s">
        <v>101</v>
      </c>
      <c r="B27" s="64">
        <f>VLOOKUP($A27,'Return Data'!$B$7:$R$1700,3,0)</f>
        <v>44071</v>
      </c>
      <c r="C27" s="65">
        <f>VLOOKUP($A27,'Return Data'!$B$7:$R$1700,4,0)</f>
        <v>1139.5586000000001</v>
      </c>
      <c r="D27" s="65">
        <f>VLOOKUP($A27,'Return Data'!$B$7:$R$1700,9,0)</f>
        <v>-10.874599999999999</v>
      </c>
      <c r="E27" s="66">
        <f t="shared" si="7"/>
        <v>17</v>
      </c>
      <c r="F27" s="65">
        <f>VLOOKUP($A27,'Return Data'!$B$7:$R$1700,10,0)</f>
        <v>1.6407</v>
      </c>
      <c r="G27" s="66">
        <f t="shared" si="8"/>
        <v>22</v>
      </c>
      <c r="H27" s="65">
        <f>VLOOKUP($A27,'Return Data'!$B$7:$R$1700,11,0)</f>
        <v>3.8382999999999998</v>
      </c>
      <c r="I27" s="66">
        <f t="shared" si="9"/>
        <v>30</v>
      </c>
      <c r="J27" s="65">
        <f>VLOOKUP($A27,'Return Data'!$B$7:$R$1700,12,0)</f>
        <v>4.9332000000000003</v>
      </c>
      <c r="K27" s="66">
        <f t="shared" si="10"/>
        <v>29</v>
      </c>
      <c r="L27" s="65">
        <f>VLOOKUP($A27,'Return Data'!$B$7:$R$1700,13,0)</f>
        <v>5.6016000000000004</v>
      </c>
      <c r="M27" s="66">
        <f t="shared" si="11"/>
        <v>25</v>
      </c>
      <c r="N27" s="65"/>
      <c r="O27" s="66"/>
      <c r="P27" s="65"/>
      <c r="Q27" s="66"/>
      <c r="R27" s="65">
        <f>VLOOKUP($A27,'Return Data'!$B$7:$R$1700,16,0)</f>
        <v>7.8239999999999998</v>
      </c>
      <c r="S27" s="67">
        <f t="shared" si="14"/>
        <v>15</v>
      </c>
    </row>
    <row r="28" spans="1:19" x14ac:dyDescent="0.3">
      <c r="A28" s="82" t="s">
        <v>102</v>
      </c>
      <c r="B28" s="64">
        <f>VLOOKUP($A28,'Return Data'!$B$7:$R$1700,3,0)</f>
        <v>44071</v>
      </c>
      <c r="C28" s="65">
        <f>VLOOKUP($A28,'Return Data'!$B$7:$R$1700,4,0)</f>
        <v>31.468699999999998</v>
      </c>
      <c r="D28" s="65">
        <f>VLOOKUP($A28,'Return Data'!$B$7:$R$1700,9,0)</f>
        <v>-6.4078999999999997</v>
      </c>
      <c r="E28" s="66">
        <f t="shared" si="7"/>
        <v>12</v>
      </c>
      <c r="F28" s="65">
        <f>VLOOKUP($A28,'Return Data'!$B$7:$R$1700,10,0)</f>
        <v>7.3567</v>
      </c>
      <c r="G28" s="66">
        <f t="shared" si="8"/>
        <v>7</v>
      </c>
      <c r="H28" s="65">
        <f>VLOOKUP($A28,'Return Data'!$B$7:$R$1700,11,0)</f>
        <v>6.7569999999999997</v>
      </c>
      <c r="I28" s="66">
        <f t="shared" si="9"/>
        <v>20</v>
      </c>
      <c r="J28" s="65">
        <f>VLOOKUP($A28,'Return Data'!$B$7:$R$1700,12,0)</f>
        <v>6.8086000000000002</v>
      </c>
      <c r="K28" s="66">
        <f t="shared" si="10"/>
        <v>23</v>
      </c>
      <c r="L28" s="65">
        <f>VLOOKUP($A28,'Return Data'!$B$7:$R$1700,13,0)</f>
        <v>6.4089</v>
      </c>
      <c r="M28" s="66">
        <f t="shared" si="11"/>
        <v>23</v>
      </c>
      <c r="N28" s="65">
        <f>VLOOKUP($A28,'Return Data'!$B$7:$R$1700,17,0)</f>
        <v>6.7514000000000003</v>
      </c>
      <c r="O28" s="66">
        <f t="shared" si="12"/>
        <v>20</v>
      </c>
      <c r="P28" s="65">
        <f>VLOOKUP($A28,'Return Data'!$B$7:$R$1700,14,0)</f>
        <v>6.9114000000000004</v>
      </c>
      <c r="Q28" s="66">
        <f t="shared" si="13"/>
        <v>11</v>
      </c>
      <c r="R28" s="65">
        <f>VLOOKUP($A28,'Return Data'!$B$7:$R$1700,16,0)</f>
        <v>6.8967999999999998</v>
      </c>
      <c r="S28" s="67">
        <f t="shared" si="14"/>
        <v>25</v>
      </c>
    </row>
    <row r="29" spans="1:19" x14ac:dyDescent="0.3">
      <c r="A29" s="82" t="s">
        <v>103</v>
      </c>
      <c r="B29" s="64">
        <f>VLOOKUP($A29,'Return Data'!$B$7:$R$1700,3,0)</f>
        <v>44071</v>
      </c>
      <c r="C29" s="65">
        <f>VLOOKUP($A29,'Return Data'!$B$7:$R$1700,4,0)</f>
        <v>27.959599999999998</v>
      </c>
      <c r="D29" s="65">
        <f>VLOOKUP($A29,'Return Data'!$B$7:$R$1700,9,0)</f>
        <v>-13.7799</v>
      </c>
      <c r="E29" s="66">
        <f t="shared" si="7"/>
        <v>19</v>
      </c>
      <c r="F29" s="65">
        <f>VLOOKUP($A29,'Return Data'!$B$7:$R$1700,10,0)</f>
        <v>6.1896000000000004</v>
      </c>
      <c r="G29" s="66">
        <f t="shared" si="8"/>
        <v>11</v>
      </c>
      <c r="H29" s="65">
        <f>VLOOKUP($A29,'Return Data'!$B$7:$R$1700,11,0)</f>
        <v>8.4778000000000002</v>
      </c>
      <c r="I29" s="66">
        <f t="shared" si="9"/>
        <v>8</v>
      </c>
      <c r="J29" s="65">
        <f>VLOOKUP($A29,'Return Data'!$B$7:$R$1700,12,0)</f>
        <v>9.1498000000000008</v>
      </c>
      <c r="K29" s="66">
        <f t="shared" si="10"/>
        <v>7</v>
      </c>
      <c r="L29" s="65">
        <f>VLOOKUP($A29,'Return Data'!$B$7:$R$1700,13,0)</f>
        <v>9.2171000000000003</v>
      </c>
      <c r="M29" s="66">
        <f t="shared" si="11"/>
        <v>5</v>
      </c>
      <c r="N29" s="65">
        <f>VLOOKUP($A29,'Return Data'!$B$7:$R$1700,17,0)</f>
        <v>11.0009</v>
      </c>
      <c r="O29" s="66">
        <f t="shared" si="12"/>
        <v>7</v>
      </c>
      <c r="P29" s="65">
        <f>VLOOKUP($A29,'Return Data'!$B$7:$R$1700,14,0)</f>
        <v>8.4780999999999995</v>
      </c>
      <c r="Q29" s="66">
        <f t="shared" si="13"/>
        <v>1</v>
      </c>
      <c r="R29" s="65">
        <f>VLOOKUP($A29,'Return Data'!$B$7:$R$1700,16,0)</f>
        <v>8.7457999999999991</v>
      </c>
      <c r="S29" s="67">
        <f t="shared" si="14"/>
        <v>5</v>
      </c>
    </row>
    <row r="30" spans="1:19" x14ac:dyDescent="0.3">
      <c r="A30" s="82" t="s">
        <v>104</v>
      </c>
      <c r="B30" s="64">
        <f>VLOOKUP($A30,'Return Data'!$B$7:$R$1700,3,0)</f>
        <v>44071</v>
      </c>
      <c r="C30" s="65">
        <f>VLOOKUP($A30,'Return Data'!$B$7:$R$1700,4,0)</f>
        <v>22.707100000000001</v>
      </c>
      <c r="D30" s="65">
        <f>VLOOKUP($A30,'Return Data'!$B$7:$R$1700,9,0)</f>
        <v>-17.7471</v>
      </c>
      <c r="E30" s="66">
        <f t="shared" si="7"/>
        <v>25</v>
      </c>
      <c r="F30" s="65">
        <f>VLOOKUP($A30,'Return Data'!$B$7:$R$1700,10,0)</f>
        <v>0.44779999999999998</v>
      </c>
      <c r="G30" s="66">
        <f t="shared" si="8"/>
        <v>24</v>
      </c>
      <c r="H30" s="65">
        <f>VLOOKUP($A30,'Return Data'!$B$7:$R$1700,11,0)</f>
        <v>7.5629999999999997</v>
      </c>
      <c r="I30" s="66">
        <f t="shared" si="9"/>
        <v>13</v>
      </c>
      <c r="J30" s="65">
        <f>VLOOKUP($A30,'Return Data'!$B$7:$R$1700,12,0)</f>
        <v>8.4542000000000002</v>
      </c>
      <c r="K30" s="66">
        <f t="shared" si="10"/>
        <v>12</v>
      </c>
      <c r="L30" s="65">
        <f>VLOOKUP($A30,'Return Data'!$B$7:$R$1700,13,0)</f>
        <v>7.9683999999999999</v>
      </c>
      <c r="M30" s="66">
        <f t="shared" si="11"/>
        <v>10</v>
      </c>
      <c r="N30" s="65">
        <f>VLOOKUP($A30,'Return Data'!$B$7:$R$1700,17,0)</f>
        <v>9.9959000000000007</v>
      </c>
      <c r="O30" s="66">
        <f t="shared" si="12"/>
        <v>13</v>
      </c>
      <c r="P30" s="65">
        <f>VLOOKUP($A30,'Return Data'!$B$7:$R$1700,14,0)</f>
        <v>7.4755000000000003</v>
      </c>
      <c r="Q30" s="66">
        <f t="shared" si="13"/>
        <v>9</v>
      </c>
      <c r="R30" s="65">
        <f>VLOOKUP($A30,'Return Data'!$B$7:$R$1700,16,0)</f>
        <v>6.0303000000000004</v>
      </c>
      <c r="S30" s="67">
        <f t="shared" si="14"/>
        <v>32</v>
      </c>
    </row>
    <row r="31" spans="1:19" x14ac:dyDescent="0.3">
      <c r="A31" s="82" t="s">
        <v>105</v>
      </c>
      <c r="B31" s="64">
        <f>VLOOKUP($A31,'Return Data'!$B$7:$R$1700,3,0)</f>
        <v>44071</v>
      </c>
      <c r="C31" s="65">
        <f>VLOOKUP($A31,'Return Data'!$B$7:$R$1700,4,0)</f>
        <v>12.852399999999999</v>
      </c>
      <c r="D31" s="65">
        <f>VLOOKUP($A31,'Return Data'!$B$7:$R$1700,9,0)</f>
        <v>-14.548999999999999</v>
      </c>
      <c r="E31" s="66">
        <f t="shared" si="7"/>
        <v>21</v>
      </c>
      <c r="F31" s="65">
        <f>VLOOKUP($A31,'Return Data'!$B$7:$R$1700,10,0)</f>
        <v>-1.7579</v>
      </c>
      <c r="G31" s="66">
        <f t="shared" si="8"/>
        <v>32</v>
      </c>
      <c r="H31" s="65">
        <f>VLOOKUP($A31,'Return Data'!$B$7:$R$1700,11,0)</f>
        <v>9.8088999999999995</v>
      </c>
      <c r="I31" s="66">
        <f t="shared" si="9"/>
        <v>3</v>
      </c>
      <c r="J31" s="65">
        <f>VLOOKUP($A31,'Return Data'!$B$7:$R$1700,12,0)</f>
        <v>10.066599999999999</v>
      </c>
      <c r="K31" s="66">
        <f t="shared" si="10"/>
        <v>5</v>
      </c>
      <c r="L31" s="65">
        <f>VLOOKUP($A31,'Return Data'!$B$7:$R$1700,13,0)</f>
        <v>8.9062000000000001</v>
      </c>
      <c r="M31" s="66">
        <f t="shared" si="11"/>
        <v>6</v>
      </c>
      <c r="N31" s="65">
        <f>VLOOKUP($A31,'Return Data'!$B$7:$R$1700,17,0)</f>
        <v>11.0985</v>
      </c>
      <c r="O31" s="66">
        <f t="shared" si="12"/>
        <v>6</v>
      </c>
      <c r="P31" s="65">
        <f>VLOOKUP($A31,'Return Data'!$B$7:$R$1700,14,0)</f>
        <v>7.6139000000000001</v>
      </c>
      <c r="Q31" s="66">
        <f t="shared" si="13"/>
        <v>7</v>
      </c>
      <c r="R31" s="65">
        <f>VLOOKUP($A31,'Return Data'!$B$7:$R$1700,16,0)</f>
        <v>7.5838999999999999</v>
      </c>
      <c r="S31" s="67">
        <f t="shared" si="14"/>
        <v>18</v>
      </c>
    </row>
    <row r="32" spans="1:19" x14ac:dyDescent="0.3">
      <c r="A32" s="82" t="s">
        <v>106</v>
      </c>
      <c r="B32" s="64">
        <f>VLOOKUP($A32,'Return Data'!$B$7:$R$1700,3,0)</f>
        <v>44071</v>
      </c>
      <c r="C32" s="65">
        <f>VLOOKUP($A32,'Return Data'!$B$7:$R$1700,4,0)</f>
        <v>28.149899999999999</v>
      </c>
      <c r="D32" s="65">
        <f>VLOOKUP($A32,'Return Data'!$B$7:$R$1700,9,0)</f>
        <v>-15.364800000000001</v>
      </c>
      <c r="E32" s="66">
        <f t="shared" si="7"/>
        <v>22</v>
      </c>
      <c r="F32" s="65">
        <f>VLOOKUP($A32,'Return Data'!$B$7:$R$1700,10,0)</f>
        <v>3.6741000000000001</v>
      </c>
      <c r="G32" s="66">
        <f t="shared" si="8"/>
        <v>15</v>
      </c>
      <c r="H32" s="65">
        <f>VLOOKUP($A32,'Return Data'!$B$7:$R$1700,11,0)</f>
        <v>10.9436</v>
      </c>
      <c r="I32" s="66">
        <f t="shared" si="9"/>
        <v>1</v>
      </c>
      <c r="J32" s="65">
        <f>VLOOKUP($A32,'Return Data'!$B$7:$R$1700,12,0)</f>
        <v>9.9534000000000002</v>
      </c>
      <c r="K32" s="66">
        <f t="shared" si="10"/>
        <v>6</v>
      </c>
      <c r="L32" s="65">
        <f>VLOOKUP($A32,'Return Data'!$B$7:$R$1700,13,0)</f>
        <v>8.3767999999999994</v>
      </c>
      <c r="M32" s="66">
        <f t="shared" si="11"/>
        <v>7</v>
      </c>
      <c r="N32" s="65">
        <f>VLOOKUP($A32,'Return Data'!$B$7:$R$1700,17,0)</f>
        <v>10.034000000000001</v>
      </c>
      <c r="O32" s="66">
        <f t="shared" si="12"/>
        <v>11</v>
      </c>
      <c r="P32" s="65">
        <f>VLOOKUP($A32,'Return Data'!$B$7:$R$1700,14,0)</f>
        <v>6.4951999999999996</v>
      </c>
      <c r="Q32" s="66">
        <f t="shared" si="13"/>
        <v>14</v>
      </c>
      <c r="R32" s="65">
        <f>VLOOKUP($A32,'Return Data'!$B$7:$R$1700,16,0)</f>
        <v>6.7721</v>
      </c>
      <c r="S32" s="67">
        <f t="shared" si="14"/>
        <v>29</v>
      </c>
    </row>
    <row r="33" spans="1:19" x14ac:dyDescent="0.3">
      <c r="A33" s="82" t="s">
        <v>107</v>
      </c>
      <c r="B33" s="64">
        <f>VLOOKUP($A33,'Return Data'!$B$7:$R$1700,3,0)</f>
        <v>44071</v>
      </c>
      <c r="C33" s="65">
        <f>VLOOKUP($A33,'Return Data'!$B$7:$R$1700,4,0)</f>
        <v>2019.5949000000001</v>
      </c>
      <c r="D33" s="65">
        <f>VLOOKUP($A33,'Return Data'!$B$7:$R$1700,9,0)</f>
        <v>-14.3871</v>
      </c>
      <c r="E33" s="66">
        <f t="shared" si="7"/>
        <v>20</v>
      </c>
      <c r="F33" s="65">
        <f>VLOOKUP($A33,'Return Data'!$B$7:$R$1700,10,0)</f>
        <v>-0.15590000000000001</v>
      </c>
      <c r="G33" s="66">
        <f t="shared" si="8"/>
        <v>29</v>
      </c>
      <c r="H33" s="65">
        <f>VLOOKUP($A33,'Return Data'!$B$7:$R$1700,11,0)</f>
        <v>4.8715000000000002</v>
      </c>
      <c r="I33" s="66">
        <f t="shared" si="9"/>
        <v>27</v>
      </c>
      <c r="J33" s="65">
        <f>VLOOKUP($A33,'Return Data'!$B$7:$R$1700,12,0)</f>
        <v>7.4466000000000001</v>
      </c>
      <c r="K33" s="66">
        <f t="shared" si="10"/>
        <v>16</v>
      </c>
      <c r="L33" s="65">
        <f>VLOOKUP($A33,'Return Data'!$B$7:$R$1700,13,0)</f>
        <v>6.9576000000000002</v>
      </c>
      <c r="M33" s="66">
        <f t="shared" si="11"/>
        <v>18</v>
      </c>
      <c r="N33" s="65">
        <f>VLOOKUP($A33,'Return Data'!$B$7:$R$1700,17,0)</f>
        <v>10.2256</v>
      </c>
      <c r="O33" s="66">
        <f t="shared" si="12"/>
        <v>9</v>
      </c>
      <c r="P33" s="65">
        <f>VLOOKUP($A33,'Return Data'!$B$7:$R$1700,14,0)</f>
        <v>7.1336000000000004</v>
      </c>
      <c r="Q33" s="66">
        <f t="shared" si="13"/>
        <v>10</v>
      </c>
      <c r="R33" s="65">
        <f>VLOOKUP($A33,'Return Data'!$B$7:$R$1700,16,0)</f>
        <v>8.4826999999999995</v>
      </c>
      <c r="S33" s="67">
        <f t="shared" si="14"/>
        <v>8</v>
      </c>
    </row>
    <row r="34" spans="1:19" x14ac:dyDescent="0.3">
      <c r="A34" s="82" t="s">
        <v>108</v>
      </c>
      <c r="B34" s="64">
        <f>VLOOKUP($A34,'Return Data'!$B$7:$R$1700,3,0)</f>
        <v>44071</v>
      </c>
      <c r="C34" s="65">
        <f>VLOOKUP($A34,'Return Data'!$B$7:$R$1700,4,0)</f>
        <v>31.639500000000002</v>
      </c>
      <c r="D34" s="65">
        <f>VLOOKUP($A34,'Return Data'!$B$7:$R$1700,9,0)</f>
        <v>-10.4856</v>
      </c>
      <c r="E34" s="66">
        <f t="shared" si="7"/>
        <v>16</v>
      </c>
      <c r="F34" s="65">
        <f>VLOOKUP($A34,'Return Data'!$B$7:$R$1700,10,0)</f>
        <v>18.28</v>
      </c>
      <c r="G34" s="66">
        <f t="shared" si="8"/>
        <v>1</v>
      </c>
      <c r="H34" s="65">
        <f>VLOOKUP($A34,'Return Data'!$B$7:$R$1700,11,0)</f>
        <v>7.2385000000000002</v>
      </c>
      <c r="I34" s="66">
        <f t="shared" si="9"/>
        <v>14</v>
      </c>
      <c r="J34" s="65">
        <f>VLOOKUP($A34,'Return Data'!$B$7:$R$1700,12,0)</f>
        <v>7.4055999999999997</v>
      </c>
      <c r="K34" s="66">
        <f t="shared" si="10"/>
        <v>17</v>
      </c>
      <c r="L34" s="65">
        <f>VLOOKUP($A34,'Return Data'!$B$7:$R$1700,13,0)</f>
        <v>6.7599</v>
      </c>
      <c r="M34" s="66">
        <f t="shared" si="11"/>
        <v>21</v>
      </c>
      <c r="N34" s="65">
        <f>VLOOKUP($A34,'Return Data'!$B$7:$R$1700,17,0)</f>
        <v>3.4537</v>
      </c>
      <c r="O34" s="66">
        <f t="shared" si="12"/>
        <v>27</v>
      </c>
      <c r="P34" s="65">
        <f>VLOOKUP($A34,'Return Data'!$B$7:$R$1700,14,0)</f>
        <v>2.6450999999999998</v>
      </c>
      <c r="Q34" s="66">
        <f t="shared" si="13"/>
        <v>28</v>
      </c>
      <c r="R34" s="65">
        <f>VLOOKUP($A34,'Return Data'!$B$7:$R$1700,16,0)</f>
        <v>6.8647</v>
      </c>
      <c r="S34" s="67">
        <f t="shared" si="14"/>
        <v>27</v>
      </c>
    </row>
    <row r="35" spans="1:19" x14ac:dyDescent="0.3">
      <c r="A35" s="82" t="s">
        <v>109</v>
      </c>
      <c r="B35" s="64">
        <f>VLOOKUP($A35,'Return Data'!$B$7:$R$1700,3,0)</f>
        <v>44071</v>
      </c>
      <c r="C35" s="65">
        <f>VLOOKUP($A35,'Return Data'!$B$7:$R$1700,4,0)</f>
        <v>63.557299999999998</v>
      </c>
      <c r="D35" s="65">
        <f>VLOOKUP($A35,'Return Data'!$B$7:$R$1700,9,0)</f>
        <v>2.2923</v>
      </c>
      <c r="E35" s="66">
        <f t="shared" si="7"/>
        <v>3</v>
      </c>
      <c r="F35" s="65">
        <f>VLOOKUP($A35,'Return Data'!$B$7:$R$1700,10,0)</f>
        <v>3.8681999999999999</v>
      </c>
      <c r="G35" s="66">
        <f t="shared" si="8"/>
        <v>14</v>
      </c>
      <c r="H35" s="65">
        <f>VLOOKUP($A35,'Return Data'!$B$7:$R$1700,11,0)</f>
        <v>4.9926000000000004</v>
      </c>
      <c r="I35" s="66">
        <f t="shared" si="9"/>
        <v>26</v>
      </c>
      <c r="J35" s="65">
        <f>VLOOKUP($A35,'Return Data'!$B$7:$R$1700,12,0)</f>
        <v>5.5111999999999997</v>
      </c>
      <c r="K35" s="66">
        <f t="shared" si="10"/>
        <v>28</v>
      </c>
      <c r="L35" s="65">
        <f>VLOOKUP($A35,'Return Data'!$B$7:$R$1700,13,0)</f>
        <v>5.5560999999999998</v>
      </c>
      <c r="M35" s="66">
        <f t="shared" si="11"/>
        <v>26</v>
      </c>
      <c r="N35" s="65">
        <f>VLOOKUP($A35,'Return Data'!$B$7:$R$1700,17,0)</f>
        <v>6.6935000000000002</v>
      </c>
      <c r="O35" s="66">
        <f t="shared" si="12"/>
        <v>21</v>
      </c>
      <c r="P35" s="65">
        <f>VLOOKUP($A35,'Return Data'!$B$7:$R$1700,14,0)</f>
        <v>4.0858999999999996</v>
      </c>
      <c r="Q35" s="66">
        <f t="shared" si="13"/>
        <v>21</v>
      </c>
      <c r="R35" s="65">
        <f>VLOOKUP($A35,'Return Data'!$B$7:$R$1700,16,0)</f>
        <v>8.6527999999999992</v>
      </c>
      <c r="S35" s="67">
        <f t="shared" si="14"/>
        <v>6</v>
      </c>
    </row>
    <row r="36" spans="1:19" x14ac:dyDescent="0.3">
      <c r="A36" s="82" t="s">
        <v>110</v>
      </c>
      <c r="B36" s="64">
        <f>VLOOKUP($A36,'Return Data'!$B$7:$R$1700,3,0)</f>
        <v>44071</v>
      </c>
      <c r="C36" s="65">
        <f>VLOOKUP($A36,'Return Data'!$B$7:$R$1700,4,0)</f>
        <v>15.7501</v>
      </c>
      <c r="D36" s="65">
        <f>VLOOKUP($A36,'Return Data'!$B$7:$R$1700,9,0)</f>
        <v>-5.7577999999999996</v>
      </c>
      <c r="E36" s="66">
        <f t="shared" si="7"/>
        <v>11</v>
      </c>
      <c r="F36" s="65">
        <f>VLOOKUP($A36,'Return Data'!$B$7:$R$1700,10,0)</f>
        <v>1.1393</v>
      </c>
      <c r="G36" s="66">
        <f t="shared" si="8"/>
        <v>23</v>
      </c>
      <c r="H36" s="65">
        <f>VLOOKUP($A36,'Return Data'!$B$7:$R$1700,11,0)</f>
        <v>5.9429999999999996</v>
      </c>
      <c r="I36" s="66">
        <f t="shared" si="9"/>
        <v>22</v>
      </c>
      <c r="J36" s="65">
        <f>VLOOKUP($A36,'Return Data'!$B$7:$R$1700,12,0)</f>
        <v>8.8597999999999999</v>
      </c>
      <c r="K36" s="66">
        <f t="shared" si="10"/>
        <v>11</v>
      </c>
      <c r="L36" s="65">
        <f>VLOOKUP($A36,'Return Data'!$B$7:$R$1700,13,0)</f>
        <v>7.9657999999999998</v>
      </c>
      <c r="M36" s="66">
        <f t="shared" si="11"/>
        <v>11</v>
      </c>
      <c r="N36" s="65">
        <f>VLOOKUP($A36,'Return Data'!$B$7:$R$1700,17,0)</f>
        <v>9.9978999999999996</v>
      </c>
      <c r="O36" s="66">
        <f t="shared" si="12"/>
        <v>12</v>
      </c>
      <c r="P36" s="65">
        <f>VLOOKUP($A36,'Return Data'!$B$7:$R$1700,14,0)</f>
        <v>6.702</v>
      </c>
      <c r="Q36" s="66">
        <f t="shared" si="13"/>
        <v>13</v>
      </c>
      <c r="R36" s="65">
        <f>VLOOKUP($A36,'Return Data'!$B$7:$R$1700,16,0)</f>
        <v>8.9420000000000002</v>
      </c>
      <c r="S36" s="67">
        <f t="shared" si="14"/>
        <v>2</v>
      </c>
    </row>
    <row r="37" spans="1:19" x14ac:dyDescent="0.3">
      <c r="A37" s="82" t="s">
        <v>111</v>
      </c>
      <c r="B37" s="64">
        <f>VLOOKUP($A37,'Return Data'!$B$7:$R$1700,3,0)</f>
        <v>44071</v>
      </c>
      <c r="C37" s="65">
        <f>VLOOKUP($A37,'Return Data'!$B$7:$R$1700,4,0)</f>
        <v>26.660599999999999</v>
      </c>
      <c r="D37" s="65">
        <f>VLOOKUP($A37,'Return Data'!$B$7:$R$1700,9,0)</f>
        <v>-23.9133</v>
      </c>
      <c r="E37" s="66">
        <f t="shared" si="7"/>
        <v>33</v>
      </c>
      <c r="F37" s="65">
        <f>VLOOKUP($A37,'Return Data'!$B$7:$R$1700,10,0)</f>
        <v>-3.6579999999999999</v>
      </c>
      <c r="G37" s="66">
        <f t="shared" si="8"/>
        <v>34</v>
      </c>
      <c r="H37" s="65">
        <f>VLOOKUP($A37,'Return Data'!$B$7:$R$1700,11,0)</f>
        <v>6.7869000000000002</v>
      </c>
      <c r="I37" s="66">
        <f t="shared" si="9"/>
        <v>19</v>
      </c>
      <c r="J37" s="65">
        <f>VLOOKUP($A37,'Return Data'!$B$7:$R$1700,12,0)</f>
        <v>8.9154999999999998</v>
      </c>
      <c r="K37" s="66">
        <f t="shared" si="10"/>
        <v>9</v>
      </c>
      <c r="L37" s="65">
        <f>VLOOKUP($A37,'Return Data'!$B$7:$R$1700,13,0)</f>
        <v>8.2232000000000003</v>
      </c>
      <c r="M37" s="66">
        <f t="shared" si="11"/>
        <v>9</v>
      </c>
      <c r="N37" s="65">
        <f>VLOOKUP($A37,'Return Data'!$B$7:$R$1700,17,0)</f>
        <v>11.2936</v>
      </c>
      <c r="O37" s="66">
        <f t="shared" si="12"/>
        <v>4</v>
      </c>
      <c r="P37" s="65">
        <f>VLOOKUP($A37,'Return Data'!$B$7:$R$1700,14,0)</f>
        <v>7.5517000000000003</v>
      </c>
      <c r="Q37" s="66">
        <f t="shared" si="13"/>
        <v>8</v>
      </c>
      <c r="R37" s="65">
        <f>VLOOKUP($A37,'Return Data'!$B$7:$R$1700,16,0)</f>
        <v>6.0717999999999996</v>
      </c>
      <c r="S37" s="67">
        <f t="shared" si="14"/>
        <v>31</v>
      </c>
    </row>
    <row r="38" spans="1:19" x14ac:dyDescent="0.3">
      <c r="A38" s="82" t="s">
        <v>112</v>
      </c>
      <c r="B38" s="64">
        <f>VLOOKUP($A38,'Return Data'!$B$7:$R$1700,3,0)</f>
        <v>44071</v>
      </c>
      <c r="C38" s="65">
        <f>VLOOKUP($A38,'Return Data'!$B$7:$R$1700,4,0)</f>
        <v>30.942399999999999</v>
      </c>
      <c r="D38" s="65">
        <f>VLOOKUP($A38,'Return Data'!$B$7:$R$1700,9,0)</f>
        <v>-20.225000000000001</v>
      </c>
      <c r="E38" s="66">
        <f t="shared" si="7"/>
        <v>31</v>
      </c>
      <c r="F38" s="65">
        <f>VLOOKUP($A38,'Return Data'!$B$7:$R$1700,10,0)</f>
        <v>2.3797999999999999</v>
      </c>
      <c r="G38" s="66">
        <f t="shared" si="8"/>
        <v>19</v>
      </c>
      <c r="H38" s="65">
        <f>VLOOKUP($A38,'Return Data'!$B$7:$R$1700,11,0)</f>
        <v>5.8602999999999996</v>
      </c>
      <c r="I38" s="66">
        <f t="shared" si="9"/>
        <v>23</v>
      </c>
      <c r="J38" s="65">
        <f>VLOOKUP($A38,'Return Data'!$B$7:$R$1700,12,0)</f>
        <v>6.7752999999999997</v>
      </c>
      <c r="K38" s="66">
        <f t="shared" si="10"/>
        <v>24</v>
      </c>
      <c r="L38" s="65">
        <f>VLOOKUP($A38,'Return Data'!$B$7:$R$1700,13,0)</f>
        <v>6.8818000000000001</v>
      </c>
      <c r="M38" s="66">
        <f t="shared" si="11"/>
        <v>19</v>
      </c>
      <c r="N38" s="65">
        <f>VLOOKUP($A38,'Return Data'!$B$7:$R$1700,17,0)</f>
        <v>7.6412000000000004</v>
      </c>
      <c r="O38" s="66">
        <f t="shared" si="12"/>
        <v>18</v>
      </c>
      <c r="P38" s="65">
        <f>VLOOKUP($A38,'Return Data'!$B$7:$R$1700,14,0)</f>
        <v>5.4492000000000003</v>
      </c>
      <c r="Q38" s="66">
        <f t="shared" si="13"/>
        <v>19</v>
      </c>
      <c r="R38" s="65">
        <f>VLOOKUP($A38,'Return Data'!$B$7:$R$1700,16,0)</f>
        <v>6.8712</v>
      </c>
      <c r="S38" s="67">
        <f t="shared" si="14"/>
        <v>26</v>
      </c>
    </row>
    <row r="39" spans="1:19" x14ac:dyDescent="0.3">
      <c r="A39" s="82" t="s">
        <v>113</v>
      </c>
      <c r="B39" s="64">
        <f>VLOOKUP($A39,'Return Data'!$B$7:$R$1700,3,0)</f>
        <v>44071</v>
      </c>
      <c r="C39" s="65">
        <f>VLOOKUP($A39,'Return Data'!$B$7:$R$1700,4,0)</f>
        <v>18.2835</v>
      </c>
      <c r="D39" s="65">
        <f>VLOOKUP($A39,'Return Data'!$B$7:$R$1700,9,0)</f>
        <v>-18.658300000000001</v>
      </c>
      <c r="E39" s="66">
        <f t="shared" si="7"/>
        <v>26</v>
      </c>
      <c r="F39" s="65">
        <f>VLOOKUP($A39,'Return Data'!$B$7:$R$1700,10,0)</f>
        <v>2.0261999999999998</v>
      </c>
      <c r="G39" s="66">
        <f t="shared" si="8"/>
        <v>21</v>
      </c>
      <c r="H39" s="65">
        <f>VLOOKUP($A39,'Return Data'!$B$7:$R$1700,11,0)</f>
        <v>8.0408000000000008</v>
      </c>
      <c r="I39" s="66">
        <f t="shared" si="9"/>
        <v>9</v>
      </c>
      <c r="J39" s="65">
        <f>VLOOKUP($A39,'Return Data'!$B$7:$R$1700,12,0)</f>
        <v>8.9527999999999999</v>
      </c>
      <c r="K39" s="66">
        <f t="shared" si="10"/>
        <v>8</v>
      </c>
      <c r="L39" s="65">
        <f>VLOOKUP($A39,'Return Data'!$B$7:$R$1700,13,0)</f>
        <v>8.3065999999999995</v>
      </c>
      <c r="M39" s="66">
        <f t="shared" si="11"/>
        <v>8</v>
      </c>
      <c r="N39" s="65">
        <f>VLOOKUP($A39,'Return Data'!$B$7:$R$1700,17,0)</f>
        <v>10.155200000000001</v>
      </c>
      <c r="O39" s="66">
        <f t="shared" si="12"/>
        <v>10</v>
      </c>
      <c r="P39" s="65">
        <f>VLOOKUP($A39,'Return Data'!$B$7:$R$1700,14,0)</f>
        <v>6.7278000000000002</v>
      </c>
      <c r="Q39" s="66">
        <f t="shared" si="13"/>
        <v>12</v>
      </c>
      <c r="R39" s="65">
        <f>VLOOKUP($A39,'Return Data'!$B$7:$R$1700,16,0)</f>
        <v>7.3167</v>
      </c>
      <c r="S39" s="67">
        <f t="shared" si="14"/>
        <v>21</v>
      </c>
    </row>
    <row r="40" spans="1:19" x14ac:dyDescent="0.3">
      <c r="A40" s="82" t="s">
        <v>367</v>
      </c>
      <c r="B40" s="64">
        <f>VLOOKUP($A40,'Return Data'!$B$7:$R$1700,3,0)</f>
        <v>44071</v>
      </c>
      <c r="C40" s="65">
        <f>VLOOKUP($A40,'Return Data'!$B$7:$R$1700,4,0)</f>
        <v>0.37369999999999998</v>
      </c>
      <c r="D40" s="65">
        <f>VLOOKUP($A40,'Return Data'!$B$7:$R$1700,9,0)</f>
        <v>8.5687999999999995</v>
      </c>
      <c r="E40" s="66">
        <f t="shared" si="7"/>
        <v>1</v>
      </c>
      <c r="F40" s="65">
        <f>VLOOKUP($A40,'Return Data'!$B$7:$R$1700,10,0)</f>
        <v>8.6790000000000003</v>
      </c>
      <c r="G40" s="66">
        <f t="shared" si="8"/>
        <v>5</v>
      </c>
      <c r="H40" s="65"/>
      <c r="I40" s="66"/>
      <c r="J40" s="65"/>
      <c r="K40" s="66"/>
      <c r="L40" s="65"/>
      <c r="M40" s="66"/>
      <c r="N40" s="65"/>
      <c r="O40" s="66"/>
      <c r="P40" s="65"/>
      <c r="Q40" s="66"/>
      <c r="R40" s="65">
        <f>VLOOKUP($A40,'Return Data'!$B$7:$R$1700,16,0)</f>
        <v>8.8468</v>
      </c>
      <c r="S40" s="67">
        <f t="shared" si="14"/>
        <v>4</v>
      </c>
    </row>
    <row r="41" spans="1:19" x14ac:dyDescent="0.3">
      <c r="A41" s="82" t="s">
        <v>114</v>
      </c>
      <c r="B41" s="64">
        <f>VLOOKUP($A41,'Return Data'!$B$7:$R$1700,3,0)</f>
        <v>44071</v>
      </c>
      <c r="C41" s="65">
        <f>VLOOKUP($A41,'Return Data'!$B$7:$R$1700,4,0)</f>
        <v>20.540500000000002</v>
      </c>
      <c r="D41" s="65">
        <f>VLOOKUP($A41,'Return Data'!$B$7:$R$1700,9,0)</f>
        <v>-19.8706</v>
      </c>
      <c r="E41" s="66">
        <f t="shared" si="7"/>
        <v>28</v>
      </c>
      <c r="F41" s="65">
        <f>VLOOKUP($A41,'Return Data'!$B$7:$R$1700,10,0)</f>
        <v>2.6776</v>
      </c>
      <c r="G41" s="66">
        <f t="shared" si="8"/>
        <v>18</v>
      </c>
      <c r="H41" s="65">
        <f>VLOOKUP($A41,'Return Data'!$B$7:$R$1700,11,0)</f>
        <v>9.7037999999999993</v>
      </c>
      <c r="I41" s="66">
        <f t="shared" si="9"/>
        <v>4</v>
      </c>
      <c r="J41" s="65">
        <f>VLOOKUP($A41,'Return Data'!$B$7:$R$1700,12,0)</f>
        <v>3.9340000000000002</v>
      </c>
      <c r="K41" s="66">
        <f t="shared" si="10"/>
        <v>30</v>
      </c>
      <c r="L41" s="65">
        <f>VLOOKUP($A41,'Return Data'!$B$7:$R$1700,13,0)</f>
        <v>3.1596000000000002</v>
      </c>
      <c r="M41" s="66">
        <f t="shared" si="11"/>
        <v>28</v>
      </c>
      <c r="N41" s="65">
        <f>VLOOKUP($A41,'Return Data'!$B$7:$R$1700,17,0)</f>
        <v>0.68789999999999996</v>
      </c>
      <c r="O41" s="66">
        <f t="shared" si="12"/>
        <v>30</v>
      </c>
      <c r="P41" s="65">
        <f>VLOOKUP($A41,'Return Data'!$B$7:$R$1700,14,0)</f>
        <v>1.0075000000000001</v>
      </c>
      <c r="Q41" s="66">
        <f t="shared" si="13"/>
        <v>30</v>
      </c>
      <c r="R41" s="65">
        <f>VLOOKUP($A41,'Return Data'!$B$7:$R$1700,16,0)</f>
        <v>7.3201000000000001</v>
      </c>
      <c r="S41" s="67">
        <f t="shared" si="14"/>
        <v>20</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-10.736508823529409</v>
      </c>
      <c r="E43" s="88"/>
      <c r="F43" s="89">
        <f>AVERAGE(F8:F41)</f>
        <v>3.7881441176470596</v>
      </c>
      <c r="G43" s="88"/>
      <c r="H43" s="89">
        <f>AVERAGE(H8:H41)</f>
        <v>3.2543757575757568</v>
      </c>
      <c r="I43" s="88"/>
      <c r="J43" s="89">
        <f>AVERAGE(J8:J41)</f>
        <v>7.5390741935483865</v>
      </c>
      <c r="K43" s="88"/>
      <c r="L43" s="89">
        <f>AVERAGE(L8:L41)</f>
        <v>6.8239645161290321</v>
      </c>
      <c r="M43" s="88"/>
      <c r="N43" s="89">
        <f>AVERAGE(N8:N41)</f>
        <v>7.9796199999999997</v>
      </c>
      <c r="O43" s="88"/>
      <c r="P43" s="89">
        <f>AVERAGE(P8:P41)</f>
        <v>5.6713466666666674</v>
      </c>
      <c r="Q43" s="88"/>
      <c r="R43" s="89">
        <f>AVERAGE(R8:R41)</f>
        <v>5.4267264705882337</v>
      </c>
      <c r="S43" s="90"/>
    </row>
    <row r="44" spans="1:19" x14ac:dyDescent="0.3">
      <c r="A44" s="87" t="s">
        <v>28</v>
      </c>
      <c r="B44" s="88"/>
      <c r="C44" s="88"/>
      <c r="D44" s="89">
        <f>MIN(D8:D41)</f>
        <v>-25.220700000000001</v>
      </c>
      <c r="E44" s="88"/>
      <c r="F44" s="89">
        <f>MIN(F8:F41)</f>
        <v>-3.6579999999999999</v>
      </c>
      <c r="G44" s="88"/>
      <c r="H44" s="89">
        <f>MIN(H8:H41)</f>
        <v>-51.630600000000001</v>
      </c>
      <c r="I44" s="88"/>
      <c r="J44" s="89">
        <f>MIN(J8:J41)</f>
        <v>-5.5380000000000003</v>
      </c>
      <c r="K44" s="88"/>
      <c r="L44" s="89">
        <f>MIN(L8:L41)</f>
        <v>-2.5788000000000002</v>
      </c>
      <c r="M44" s="88"/>
      <c r="N44" s="89">
        <f>MIN(N8:N41)</f>
        <v>0.68789999999999996</v>
      </c>
      <c r="O44" s="88"/>
      <c r="P44" s="89">
        <f>MIN(P8:P41)</f>
        <v>1.0075000000000001</v>
      </c>
      <c r="Q44" s="88"/>
      <c r="R44" s="89">
        <f>MIN(R8:R41)</f>
        <v>-31.5411</v>
      </c>
      <c r="S44" s="90"/>
    </row>
    <row r="45" spans="1:19" ht="15" thickBot="1" x14ac:dyDescent="0.35">
      <c r="A45" s="91" t="s">
        <v>29</v>
      </c>
      <c r="B45" s="92"/>
      <c r="C45" s="92"/>
      <c r="D45" s="93">
        <f>MAX(D8:D41)</f>
        <v>8.5687999999999995</v>
      </c>
      <c r="E45" s="92"/>
      <c r="F45" s="93">
        <f>MAX(F8:F41)</f>
        <v>18.28</v>
      </c>
      <c r="G45" s="92"/>
      <c r="H45" s="93">
        <f>MAX(H8:H41)</f>
        <v>10.9436</v>
      </c>
      <c r="I45" s="92"/>
      <c r="J45" s="93">
        <f>MAX(J8:J41)</f>
        <v>11.255599999999999</v>
      </c>
      <c r="K45" s="92"/>
      <c r="L45" s="93">
        <f>MAX(L8:L41)</f>
        <v>12.5685</v>
      </c>
      <c r="M45" s="92"/>
      <c r="N45" s="93">
        <f>MAX(N8:N41)</f>
        <v>12.2049</v>
      </c>
      <c r="O45" s="92"/>
      <c r="P45" s="93">
        <f>MAX(P8:P41)</f>
        <v>8.4780999999999995</v>
      </c>
      <c r="Q45" s="92"/>
      <c r="R45" s="93">
        <f>MAX(R8:R41)</f>
        <v>9.7121999999999993</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44073</v>
      </c>
      <c r="C8" s="65">
        <f>VLOOKUP($A8,'Return Data'!$B$7:$R$1700,4,0)</f>
        <v>1093.5559000000001</v>
      </c>
      <c r="D8" s="65">
        <f>VLOOKUP($A8,'Return Data'!$B$7:$R$1700,5,0)</f>
        <v>2.9441000000000002</v>
      </c>
      <c r="E8" s="66">
        <f t="shared" ref="E8:E37" si="0">RANK(D8,D$8:D$37,0)</f>
        <v>21</v>
      </c>
      <c r="F8" s="65">
        <f>VLOOKUP($A8,'Return Data'!$B$7:$R$1700,6,0)</f>
        <v>2.9413</v>
      </c>
      <c r="G8" s="66">
        <f t="shared" ref="G8:G37" si="1">RANK(F8,F$8:F$37,0)</f>
        <v>21</v>
      </c>
      <c r="H8" s="65">
        <f>VLOOKUP($A8,'Return Data'!$B$7:$R$1700,7,0)</f>
        <v>2.9613</v>
      </c>
      <c r="I8" s="66">
        <f t="shared" ref="I8:I37" si="2">RANK(H8,H$8:H$37,0)</f>
        <v>20</v>
      </c>
      <c r="J8" s="65">
        <f>VLOOKUP($A8,'Return Data'!$B$7:$R$1700,8,0)</f>
        <v>2.9632000000000001</v>
      </c>
      <c r="K8" s="66">
        <f t="shared" ref="K8:K37" si="3">RANK(J8,J$8:J$37,0)</f>
        <v>21</v>
      </c>
      <c r="L8" s="65">
        <f>VLOOKUP($A8,'Return Data'!$B$7:$R$1700,9,0)</f>
        <v>3.0331000000000001</v>
      </c>
      <c r="M8" s="66">
        <f t="shared" ref="M8:M37" si="4">RANK(L8,L$8:L$37,0)</f>
        <v>19</v>
      </c>
      <c r="N8" s="65">
        <f>VLOOKUP($A8,'Return Data'!$B$7:$R$1700,10,0)</f>
        <v>3.0114999999999998</v>
      </c>
      <c r="O8" s="66">
        <f t="shared" ref="O8:O37" si="5">RANK(N8,N$8:N$37,0)</f>
        <v>17</v>
      </c>
      <c r="P8" s="65">
        <f>VLOOKUP($A8,'Return Data'!$B$7:$R$1700,11,0)</f>
        <v>3.1147</v>
      </c>
      <c r="Q8" s="66">
        <f>RANK(P8,P$8:P$37,0)</f>
        <v>18</v>
      </c>
      <c r="R8" s="65">
        <f>VLOOKUP($A8,'Return Data'!$B$7:$R$1700,12,0)</f>
        <v>3.6941000000000002</v>
      </c>
      <c r="S8" s="66">
        <f>RANK(R8,R$8:R$37,0)</f>
        <v>15</v>
      </c>
      <c r="T8" s="65">
        <f>VLOOKUP($A8,'Return Data'!$B$7:$R$1700,13,0)</f>
        <v>4.0594000000000001</v>
      </c>
      <c r="U8" s="66">
        <f>RANK(T8,T$8:T$37,0)</f>
        <v>11</v>
      </c>
      <c r="V8" s="65"/>
      <c r="W8" s="66"/>
      <c r="X8" s="65"/>
      <c r="Y8" s="66"/>
      <c r="Z8" s="65">
        <f>VLOOKUP($A8,'Return Data'!$B$7:$R$1700,16,0)</f>
        <v>5.0080999999999998</v>
      </c>
      <c r="AA8" s="67">
        <f t="shared" ref="AA8:AA37" si="6">RANK(Z8,Z$8:Z$37,0)</f>
        <v>6</v>
      </c>
    </row>
    <row r="9" spans="1:27" x14ac:dyDescent="0.3">
      <c r="A9" s="63" t="s">
        <v>1375</v>
      </c>
      <c r="B9" s="64">
        <f>VLOOKUP($A9,'Return Data'!$B$7:$R$1700,3,0)</f>
        <v>44073</v>
      </c>
      <c r="C9" s="65">
        <f>VLOOKUP($A9,'Return Data'!$B$7:$R$1700,4,0)</f>
        <v>1068.8767</v>
      </c>
      <c r="D9" s="65">
        <f>VLOOKUP($A9,'Return Data'!$B$7:$R$1700,5,0)</f>
        <v>2.9882</v>
      </c>
      <c r="E9" s="66">
        <f t="shared" si="0"/>
        <v>12</v>
      </c>
      <c r="F9" s="65">
        <f>VLOOKUP($A9,'Return Data'!$B$7:$R$1700,6,0)</f>
        <v>2.9830000000000001</v>
      </c>
      <c r="G9" s="66">
        <f t="shared" si="1"/>
        <v>12</v>
      </c>
      <c r="H9" s="65">
        <f>VLOOKUP($A9,'Return Data'!$B$7:$R$1700,7,0)</f>
        <v>3.0038</v>
      </c>
      <c r="I9" s="66">
        <f t="shared" si="2"/>
        <v>9</v>
      </c>
      <c r="J9" s="65">
        <f>VLOOKUP($A9,'Return Data'!$B$7:$R$1700,8,0)</f>
        <v>3.0102000000000002</v>
      </c>
      <c r="K9" s="66">
        <f t="shared" si="3"/>
        <v>12</v>
      </c>
      <c r="L9" s="65">
        <f>VLOOKUP($A9,'Return Data'!$B$7:$R$1700,9,0)</f>
        <v>3.0804</v>
      </c>
      <c r="M9" s="66">
        <f t="shared" si="4"/>
        <v>9</v>
      </c>
      <c r="N9" s="65">
        <f>VLOOKUP($A9,'Return Data'!$B$7:$R$1700,10,0)</f>
        <v>3.0569999999999999</v>
      </c>
      <c r="O9" s="66">
        <f t="shared" si="5"/>
        <v>8</v>
      </c>
      <c r="P9" s="65">
        <f>VLOOKUP($A9,'Return Data'!$B$7:$R$1700,11,0)</f>
        <v>3.1573000000000002</v>
      </c>
      <c r="Q9" s="66">
        <f>RANK(P9,P$8:P$37,0)</f>
        <v>13</v>
      </c>
      <c r="R9" s="65">
        <f>VLOOKUP($A9,'Return Data'!$B$7:$R$1700,12,0)</f>
        <v>3.7244999999999999</v>
      </c>
      <c r="S9" s="66">
        <f>RANK(R9,R$8:R$37,0)</f>
        <v>11</v>
      </c>
      <c r="T9" s="65">
        <f>VLOOKUP($A9,'Return Data'!$B$7:$R$1700,13,0)</f>
        <v>4.0762999999999998</v>
      </c>
      <c r="U9" s="66">
        <f>RANK(T9,T$8:T$37,0)</f>
        <v>9</v>
      </c>
      <c r="V9" s="65"/>
      <c r="W9" s="66"/>
      <c r="X9" s="65"/>
      <c r="Y9" s="66"/>
      <c r="Z9" s="65">
        <f>VLOOKUP($A9,'Return Data'!$B$7:$R$1700,16,0)</f>
        <v>4.6580000000000004</v>
      </c>
      <c r="AA9" s="67">
        <f t="shared" si="6"/>
        <v>12</v>
      </c>
    </row>
    <row r="10" spans="1:27" x14ac:dyDescent="0.3">
      <c r="A10" s="63" t="s">
        <v>1377</v>
      </c>
      <c r="B10" s="64">
        <f>VLOOKUP($A10,'Return Data'!$B$7:$R$1700,3,0)</f>
        <v>44073</v>
      </c>
      <c r="C10" s="65">
        <f>VLOOKUP($A10,'Return Data'!$B$7:$R$1700,4,0)</f>
        <v>1061.8942999999999</v>
      </c>
      <c r="D10" s="65">
        <f>VLOOKUP($A10,'Return Data'!$B$7:$R$1700,5,0)</f>
        <v>2.9975000000000001</v>
      </c>
      <c r="E10" s="66">
        <f t="shared" si="0"/>
        <v>10</v>
      </c>
      <c r="F10" s="65">
        <f>VLOOKUP($A10,'Return Data'!$B$7:$R$1700,6,0)</f>
        <v>2.9910999999999999</v>
      </c>
      <c r="G10" s="66">
        <f t="shared" si="1"/>
        <v>11</v>
      </c>
      <c r="H10" s="65">
        <f>VLOOKUP($A10,'Return Data'!$B$7:$R$1700,7,0)</f>
        <v>3.0152000000000001</v>
      </c>
      <c r="I10" s="66">
        <f t="shared" si="2"/>
        <v>7</v>
      </c>
      <c r="J10" s="65">
        <f>VLOOKUP($A10,'Return Data'!$B$7:$R$1700,8,0)</f>
        <v>3.0257999999999998</v>
      </c>
      <c r="K10" s="66">
        <f t="shared" si="3"/>
        <v>8</v>
      </c>
      <c r="L10" s="65">
        <f>VLOOKUP($A10,'Return Data'!$B$7:$R$1700,9,0)</f>
        <v>3.0966999999999998</v>
      </c>
      <c r="M10" s="66">
        <f t="shared" si="4"/>
        <v>7</v>
      </c>
      <c r="N10" s="65">
        <f>VLOOKUP($A10,'Return Data'!$B$7:$R$1700,10,0)</f>
        <v>3.0375000000000001</v>
      </c>
      <c r="O10" s="66">
        <f t="shared" si="5"/>
        <v>12</v>
      </c>
      <c r="P10" s="65">
        <f>VLOOKUP($A10,'Return Data'!$B$7:$R$1700,11,0)</f>
        <v>3.2063999999999999</v>
      </c>
      <c r="Q10" s="66">
        <f>RANK(P10,P$8:P$37,0)</f>
        <v>6</v>
      </c>
      <c r="R10" s="65">
        <f>VLOOKUP($A10,'Return Data'!$B$7:$R$1700,12,0)</f>
        <v>3.7690000000000001</v>
      </c>
      <c r="S10" s="66">
        <f>RANK(R10,R$8:R$37,0)</f>
        <v>5</v>
      </c>
      <c r="T10" s="65">
        <f>VLOOKUP($A10,'Return Data'!$B$7:$R$1700,13,0)</f>
        <v>4.1109999999999998</v>
      </c>
      <c r="U10" s="66">
        <f>RANK(T10,T$8:T$37,0)</f>
        <v>4</v>
      </c>
      <c r="V10" s="65"/>
      <c r="W10" s="66"/>
      <c r="X10" s="65"/>
      <c r="Y10" s="66"/>
      <c r="Z10" s="65">
        <f>VLOOKUP($A10,'Return Data'!$B$7:$R$1700,16,0)</f>
        <v>4.5332999999999997</v>
      </c>
      <c r="AA10" s="67">
        <f t="shared" si="6"/>
        <v>15</v>
      </c>
    </row>
    <row r="11" spans="1:27" x14ac:dyDescent="0.3">
      <c r="A11" s="63" t="s">
        <v>1379</v>
      </c>
      <c r="B11" s="64">
        <f>VLOOKUP($A11,'Return Data'!$B$7:$R$1700,3,0)</f>
        <v>44073</v>
      </c>
      <c r="C11" s="65">
        <f>VLOOKUP($A11,'Return Data'!$B$7:$R$1700,4,0)</f>
        <v>1064.2498000000001</v>
      </c>
      <c r="D11" s="65">
        <f>VLOOKUP($A11,'Return Data'!$B$7:$R$1700,5,0)</f>
        <v>2.9687999999999999</v>
      </c>
      <c r="E11" s="66">
        <f t="shared" si="0"/>
        <v>13</v>
      </c>
      <c r="F11" s="65">
        <f>VLOOKUP($A11,'Return Data'!$B$7:$R$1700,6,0)</f>
        <v>2.9594</v>
      </c>
      <c r="G11" s="66">
        <f t="shared" si="1"/>
        <v>15</v>
      </c>
      <c r="H11" s="65">
        <f>VLOOKUP($A11,'Return Data'!$B$7:$R$1700,7,0)</f>
        <v>2.9643999999999999</v>
      </c>
      <c r="I11" s="66">
        <f t="shared" si="2"/>
        <v>19</v>
      </c>
      <c r="J11" s="65">
        <f>VLOOKUP($A11,'Return Data'!$B$7:$R$1700,8,0)</f>
        <v>2.9929000000000001</v>
      </c>
      <c r="K11" s="66">
        <f t="shared" si="3"/>
        <v>16</v>
      </c>
      <c r="L11" s="65">
        <f>VLOOKUP($A11,'Return Data'!$B$7:$R$1700,9,0)</f>
        <v>3.0488</v>
      </c>
      <c r="M11" s="66">
        <f t="shared" si="4"/>
        <v>18</v>
      </c>
      <c r="N11" s="65">
        <f>VLOOKUP($A11,'Return Data'!$B$7:$R$1700,10,0)</f>
        <v>3.0222000000000002</v>
      </c>
      <c r="O11" s="66">
        <f t="shared" si="5"/>
        <v>15</v>
      </c>
      <c r="P11" s="65">
        <f>VLOOKUP($A11,'Return Data'!$B$7:$R$1700,11,0)</f>
        <v>3.2046000000000001</v>
      </c>
      <c r="Q11" s="66">
        <f>RANK(P11,P$8:P$37,0)</f>
        <v>7</v>
      </c>
      <c r="R11" s="65">
        <f>VLOOKUP($A11,'Return Data'!$B$7:$R$1700,12,0)</f>
        <v>3.7562000000000002</v>
      </c>
      <c r="S11" s="66">
        <f>RANK(R11,R$8:R$37,0)</f>
        <v>9</v>
      </c>
      <c r="T11" s="65">
        <f>VLOOKUP($A11,'Return Data'!$B$7:$R$1700,13,0)</f>
        <v>4.0952999999999999</v>
      </c>
      <c r="U11" s="66">
        <f>RANK(T11,T$8:T$37,0)</f>
        <v>7</v>
      </c>
      <c r="V11" s="65"/>
      <c r="W11" s="66"/>
      <c r="X11" s="65"/>
      <c r="Y11" s="66"/>
      <c r="Z11" s="65">
        <f>VLOOKUP($A11,'Return Data'!$B$7:$R$1700,16,0)</f>
        <v>4.5777000000000001</v>
      </c>
      <c r="AA11" s="67">
        <f t="shared" si="6"/>
        <v>14</v>
      </c>
    </row>
    <row r="12" spans="1:27" x14ac:dyDescent="0.3">
      <c r="A12" s="63" t="s">
        <v>1381</v>
      </c>
      <c r="B12" s="64">
        <f>VLOOKUP($A12,'Return Data'!$B$7:$R$1700,3,0)</f>
        <v>44073</v>
      </c>
      <c r="C12" s="65">
        <f>VLOOKUP($A12,'Return Data'!$B$7:$R$1700,4,0)</f>
        <v>1022.1660000000001</v>
      </c>
      <c r="D12" s="65">
        <f>VLOOKUP($A12,'Return Data'!$B$7:$R$1700,5,0)</f>
        <v>3.0605000000000002</v>
      </c>
      <c r="E12" s="66">
        <f t="shared" si="0"/>
        <v>3</v>
      </c>
      <c r="F12" s="65">
        <f>VLOOKUP($A12,'Return Data'!$B$7:$R$1700,6,0)</f>
        <v>3.0621999999999998</v>
      </c>
      <c r="G12" s="66">
        <f t="shared" si="1"/>
        <v>3</v>
      </c>
      <c r="H12" s="65">
        <f>VLOOKUP($A12,'Return Data'!$B$7:$R$1700,7,0)</f>
        <v>3.1008</v>
      </c>
      <c r="I12" s="66">
        <f t="shared" si="2"/>
        <v>2</v>
      </c>
      <c r="J12" s="65">
        <f>VLOOKUP($A12,'Return Data'!$B$7:$R$1700,8,0)</f>
        <v>3.1074999999999999</v>
      </c>
      <c r="K12" s="66">
        <f t="shared" si="3"/>
        <v>1</v>
      </c>
      <c r="L12" s="65">
        <f>VLOOKUP($A12,'Return Data'!$B$7:$R$1700,9,0)</f>
        <v>3.1797</v>
      </c>
      <c r="M12" s="66">
        <f t="shared" si="4"/>
        <v>1</v>
      </c>
      <c r="N12" s="65">
        <f>VLOOKUP($A12,'Return Data'!$B$7:$R$1700,10,0)</f>
        <v>3.1760000000000002</v>
      </c>
      <c r="O12" s="66">
        <f t="shared" si="5"/>
        <v>1</v>
      </c>
      <c r="P12" s="65"/>
      <c r="Q12" s="66"/>
      <c r="R12" s="65"/>
      <c r="S12" s="66"/>
      <c r="T12" s="65"/>
      <c r="U12" s="66"/>
      <c r="V12" s="65"/>
      <c r="W12" s="66"/>
      <c r="X12" s="65"/>
      <c r="Y12" s="66"/>
      <c r="Z12" s="65">
        <f>VLOOKUP($A12,'Return Data'!$B$7:$R$1700,16,0)</f>
        <v>3.7408999999999999</v>
      </c>
      <c r="AA12" s="67">
        <f t="shared" si="6"/>
        <v>28</v>
      </c>
    </row>
    <row r="13" spans="1:27" x14ac:dyDescent="0.3">
      <c r="A13" s="63" t="s">
        <v>1383</v>
      </c>
      <c r="B13" s="64">
        <f>VLOOKUP($A13,'Return Data'!$B$7:$R$1700,3,0)</f>
        <v>44073</v>
      </c>
      <c r="C13" s="65">
        <f>VLOOKUP($A13,'Return Data'!$B$7:$R$1700,4,0)</f>
        <v>1047.2683999999999</v>
      </c>
      <c r="D13" s="65">
        <f>VLOOKUP($A13,'Return Data'!$B$7:$R$1700,5,0)</f>
        <v>2.9487999999999999</v>
      </c>
      <c r="E13" s="66">
        <f t="shared" si="0"/>
        <v>19</v>
      </c>
      <c r="F13" s="65">
        <f>VLOOKUP($A13,'Return Data'!$B$7:$R$1700,6,0)</f>
        <v>2.9481000000000002</v>
      </c>
      <c r="G13" s="66">
        <f t="shared" si="1"/>
        <v>19</v>
      </c>
      <c r="H13" s="65">
        <f>VLOOKUP($A13,'Return Data'!$B$7:$R$1700,7,0)</f>
        <v>2.9771000000000001</v>
      </c>
      <c r="I13" s="66">
        <f t="shared" si="2"/>
        <v>14</v>
      </c>
      <c r="J13" s="65">
        <f>VLOOKUP($A13,'Return Data'!$B$7:$R$1700,8,0)</f>
        <v>3.0063</v>
      </c>
      <c r="K13" s="66">
        <f t="shared" si="3"/>
        <v>13</v>
      </c>
      <c r="L13" s="65">
        <f>VLOOKUP($A13,'Return Data'!$B$7:$R$1700,9,0)</f>
        <v>3.0501999999999998</v>
      </c>
      <c r="M13" s="66">
        <f t="shared" si="4"/>
        <v>17</v>
      </c>
      <c r="N13" s="65">
        <f>VLOOKUP($A13,'Return Data'!$B$7:$R$1700,10,0)</f>
        <v>3.0453000000000001</v>
      </c>
      <c r="O13" s="66">
        <f t="shared" si="5"/>
        <v>9</v>
      </c>
      <c r="P13" s="65">
        <f>VLOOKUP($A13,'Return Data'!$B$7:$R$1700,11,0)</f>
        <v>3.2555000000000001</v>
      </c>
      <c r="Q13" s="66">
        <f t="shared" ref="Q13:Q21" si="7">RANK(P13,P$8:P$37,0)</f>
        <v>5</v>
      </c>
      <c r="R13" s="65">
        <f>VLOOKUP($A13,'Return Data'!$B$7:$R$1700,12,0)</f>
        <v>3.7896999999999998</v>
      </c>
      <c r="S13" s="66">
        <f t="shared" ref="S13:S21" si="8">RANK(R13,R$8:R$37,0)</f>
        <v>4</v>
      </c>
      <c r="T13" s="65"/>
      <c r="U13" s="66"/>
      <c r="V13" s="65"/>
      <c r="W13" s="66"/>
      <c r="X13" s="65"/>
      <c r="Y13" s="66"/>
      <c r="Z13" s="65">
        <f>VLOOKUP($A13,'Return Data'!$B$7:$R$1700,16,0)</f>
        <v>4.2610000000000001</v>
      </c>
      <c r="AA13" s="67">
        <f t="shared" si="6"/>
        <v>21</v>
      </c>
    </row>
    <row r="14" spans="1:27" x14ac:dyDescent="0.3">
      <c r="A14" s="63" t="s">
        <v>1385</v>
      </c>
      <c r="B14" s="64">
        <f>VLOOKUP($A14,'Return Data'!$B$7:$R$1700,3,0)</f>
        <v>44073</v>
      </c>
      <c r="C14" s="65">
        <f>VLOOKUP($A14,'Return Data'!$B$7:$R$1700,4,0)</f>
        <v>1082.9386999999999</v>
      </c>
      <c r="D14" s="65">
        <f>VLOOKUP($A14,'Return Data'!$B$7:$R$1700,5,0)</f>
        <v>3.0356000000000001</v>
      </c>
      <c r="E14" s="66">
        <f t="shared" si="0"/>
        <v>8</v>
      </c>
      <c r="F14" s="65">
        <f>VLOOKUP($A14,'Return Data'!$B$7:$R$1700,6,0)</f>
        <v>3.0038</v>
      </c>
      <c r="G14" s="66">
        <f t="shared" si="1"/>
        <v>8</v>
      </c>
      <c r="H14" s="65">
        <f>VLOOKUP($A14,'Return Data'!$B$7:$R$1700,7,0)</f>
        <v>3.0063</v>
      </c>
      <c r="I14" s="66">
        <f t="shared" si="2"/>
        <v>8</v>
      </c>
      <c r="J14" s="65">
        <f>VLOOKUP($A14,'Return Data'!$B$7:$R$1700,8,0)</f>
        <v>3.0203000000000002</v>
      </c>
      <c r="K14" s="66">
        <f t="shared" si="3"/>
        <v>9</v>
      </c>
      <c r="L14" s="65">
        <f>VLOOKUP($A14,'Return Data'!$B$7:$R$1700,9,0)</f>
        <v>3.1034999999999999</v>
      </c>
      <c r="M14" s="66">
        <f t="shared" si="4"/>
        <v>6</v>
      </c>
      <c r="N14" s="65">
        <f>VLOOKUP($A14,'Return Data'!$B$7:$R$1700,10,0)</f>
        <v>3.0817000000000001</v>
      </c>
      <c r="O14" s="66">
        <f t="shared" si="5"/>
        <v>7</v>
      </c>
      <c r="P14" s="65">
        <f>VLOOKUP($A14,'Return Data'!$B$7:$R$1700,11,0)</f>
        <v>3.3797999999999999</v>
      </c>
      <c r="Q14" s="66">
        <f t="shared" si="7"/>
        <v>3</v>
      </c>
      <c r="R14" s="65">
        <f>VLOOKUP($A14,'Return Data'!$B$7:$R$1700,12,0)</f>
        <v>3.8953000000000002</v>
      </c>
      <c r="S14" s="66">
        <f t="shared" si="8"/>
        <v>3</v>
      </c>
      <c r="T14" s="65">
        <f>VLOOKUP($A14,'Return Data'!$B$7:$R$1700,13,0)</f>
        <v>4.2168000000000001</v>
      </c>
      <c r="U14" s="66">
        <f>RANK(T14,T$8:T$37,0)</f>
        <v>1</v>
      </c>
      <c r="V14" s="65"/>
      <c r="W14" s="66"/>
      <c r="X14" s="65"/>
      <c r="Y14" s="66"/>
      <c r="Z14" s="65">
        <f>VLOOKUP($A14,'Return Data'!$B$7:$R$1700,16,0)</f>
        <v>4.9635999999999996</v>
      </c>
      <c r="AA14" s="67">
        <f t="shared" si="6"/>
        <v>7</v>
      </c>
    </row>
    <row r="15" spans="1:27" x14ac:dyDescent="0.3">
      <c r="A15" s="63" t="s">
        <v>1387</v>
      </c>
      <c r="B15" s="64">
        <f>VLOOKUP($A15,'Return Data'!$B$7:$R$1700,3,0)</f>
        <v>44073</v>
      </c>
      <c r="C15" s="65">
        <f>VLOOKUP($A15,'Return Data'!$B$7:$R$1700,4,0)</f>
        <v>1048.6632</v>
      </c>
      <c r="D15" s="65">
        <f>VLOOKUP($A15,'Return Data'!$B$7:$R$1700,5,0)</f>
        <v>3.0493000000000001</v>
      </c>
      <c r="E15" s="66">
        <f t="shared" si="0"/>
        <v>5</v>
      </c>
      <c r="F15" s="65">
        <f>VLOOKUP($A15,'Return Data'!$B$7:$R$1700,6,0)</f>
        <v>3.0474999999999999</v>
      </c>
      <c r="G15" s="66">
        <f t="shared" si="1"/>
        <v>5</v>
      </c>
      <c r="H15" s="65">
        <f>VLOOKUP($A15,'Return Data'!$B$7:$R$1700,7,0)</f>
        <v>3.0667</v>
      </c>
      <c r="I15" s="66">
        <f t="shared" si="2"/>
        <v>3</v>
      </c>
      <c r="J15" s="65">
        <f>VLOOKUP($A15,'Return Data'!$B$7:$R$1700,8,0)</f>
        <v>3.0760000000000001</v>
      </c>
      <c r="K15" s="66">
        <f t="shared" si="3"/>
        <v>2</v>
      </c>
      <c r="L15" s="65">
        <f>VLOOKUP($A15,'Return Data'!$B$7:$R$1700,9,0)</f>
        <v>3.1507999999999998</v>
      </c>
      <c r="M15" s="66">
        <f t="shared" si="4"/>
        <v>2</v>
      </c>
      <c r="N15" s="65">
        <f>VLOOKUP($A15,'Return Data'!$B$7:$R$1700,10,0)</f>
        <v>3.1114999999999999</v>
      </c>
      <c r="O15" s="66">
        <f t="shared" si="5"/>
        <v>3</v>
      </c>
      <c r="P15" s="65">
        <f>VLOOKUP($A15,'Return Data'!$B$7:$R$1700,11,0)</f>
        <v>3.391</v>
      </c>
      <c r="Q15" s="66">
        <f t="shared" si="7"/>
        <v>1</v>
      </c>
      <c r="R15" s="65">
        <f>VLOOKUP($A15,'Return Data'!$B$7:$R$1700,12,0)</f>
        <v>3.9315000000000002</v>
      </c>
      <c r="S15" s="66">
        <f t="shared" si="8"/>
        <v>1</v>
      </c>
      <c r="T15" s="65"/>
      <c r="U15" s="66"/>
      <c r="V15" s="65"/>
      <c r="W15" s="66"/>
      <c r="X15" s="65"/>
      <c r="Y15" s="66"/>
      <c r="Z15" s="65">
        <f>VLOOKUP($A15,'Return Data'!$B$7:$R$1700,16,0)</f>
        <v>4.3864000000000001</v>
      </c>
      <c r="AA15" s="67">
        <f t="shared" si="6"/>
        <v>18</v>
      </c>
    </row>
    <row r="16" spans="1:27" x14ac:dyDescent="0.3">
      <c r="A16" s="63" t="s">
        <v>1390</v>
      </c>
      <c r="B16" s="64">
        <f>VLOOKUP($A16,'Return Data'!$B$7:$R$1700,3,0)</f>
        <v>44073</v>
      </c>
      <c r="C16" s="65">
        <f>VLOOKUP($A16,'Return Data'!$B$7:$R$1700,4,0)</f>
        <v>1057.1510000000001</v>
      </c>
      <c r="D16" s="65">
        <f>VLOOKUP($A16,'Return Data'!$B$7:$R$1700,5,0)</f>
        <v>2.9369999999999998</v>
      </c>
      <c r="E16" s="66">
        <f t="shared" si="0"/>
        <v>25</v>
      </c>
      <c r="F16" s="65">
        <f>VLOOKUP($A16,'Return Data'!$B$7:$R$1700,6,0)</f>
        <v>2.9308999999999998</v>
      </c>
      <c r="G16" s="66">
        <f t="shared" si="1"/>
        <v>25</v>
      </c>
      <c r="H16" s="65">
        <f>VLOOKUP($A16,'Return Data'!$B$7:$R$1700,7,0)</f>
        <v>2.931</v>
      </c>
      <c r="I16" s="66">
        <f t="shared" si="2"/>
        <v>25</v>
      </c>
      <c r="J16" s="65">
        <f>VLOOKUP($A16,'Return Data'!$B$7:$R$1700,8,0)</f>
        <v>2.9432999999999998</v>
      </c>
      <c r="K16" s="66">
        <f t="shared" si="3"/>
        <v>26</v>
      </c>
      <c r="L16" s="65">
        <f>VLOOKUP($A16,'Return Data'!$B$7:$R$1700,9,0)</f>
        <v>2.9927999999999999</v>
      </c>
      <c r="M16" s="66">
        <f t="shared" si="4"/>
        <v>26</v>
      </c>
      <c r="N16" s="65">
        <f>VLOOKUP($A16,'Return Data'!$B$7:$R$1700,10,0)</f>
        <v>2.9531999999999998</v>
      </c>
      <c r="O16" s="66">
        <f t="shared" si="5"/>
        <v>29</v>
      </c>
      <c r="P16" s="65">
        <f>VLOOKUP($A16,'Return Data'!$B$7:$R$1700,11,0)</f>
        <v>2.9445000000000001</v>
      </c>
      <c r="Q16" s="66">
        <f t="shared" si="7"/>
        <v>28</v>
      </c>
      <c r="R16" s="65">
        <f>VLOOKUP($A16,'Return Data'!$B$7:$R$1700,12,0)</f>
        <v>3.5396999999999998</v>
      </c>
      <c r="S16" s="66">
        <f t="shared" si="8"/>
        <v>25</v>
      </c>
      <c r="T16" s="65">
        <f>VLOOKUP($A16,'Return Data'!$B$7:$R$1700,13,0)</f>
        <v>3.9091</v>
      </c>
      <c r="U16" s="66">
        <f>RANK(T16,T$8:T$37,0)</f>
        <v>18</v>
      </c>
      <c r="V16" s="65"/>
      <c r="W16" s="66"/>
      <c r="X16" s="65"/>
      <c r="Y16" s="66"/>
      <c r="Z16" s="65">
        <f>VLOOKUP($A16,'Return Data'!$B$7:$R$1700,16,0)</f>
        <v>4.3167999999999997</v>
      </c>
      <c r="AA16" s="67">
        <f t="shared" si="6"/>
        <v>19</v>
      </c>
    </row>
    <row r="17" spans="1:27" x14ac:dyDescent="0.3">
      <c r="A17" s="63" t="s">
        <v>1392</v>
      </c>
      <c r="B17" s="64">
        <f>VLOOKUP($A17,'Return Data'!$B$7:$R$1700,3,0)</f>
        <v>44073</v>
      </c>
      <c r="C17" s="65">
        <f>VLOOKUP($A17,'Return Data'!$B$7:$R$1700,4,0)</f>
        <v>3005.3357000000001</v>
      </c>
      <c r="D17" s="65">
        <f>VLOOKUP($A17,'Return Data'!$B$7:$R$1700,5,0)</f>
        <v>2.9529000000000001</v>
      </c>
      <c r="E17" s="66">
        <f t="shared" si="0"/>
        <v>18</v>
      </c>
      <c r="F17" s="65">
        <f>VLOOKUP($A17,'Return Data'!$B$7:$R$1700,6,0)</f>
        <v>2.8984999999999999</v>
      </c>
      <c r="G17" s="66">
        <f t="shared" si="1"/>
        <v>28</v>
      </c>
      <c r="H17" s="65">
        <f>VLOOKUP($A17,'Return Data'!$B$7:$R$1700,7,0)</f>
        <v>2.9460999999999999</v>
      </c>
      <c r="I17" s="66">
        <f t="shared" si="2"/>
        <v>22</v>
      </c>
      <c r="J17" s="65">
        <f>VLOOKUP($A17,'Return Data'!$B$7:$R$1700,8,0)</f>
        <v>2.9561999999999999</v>
      </c>
      <c r="K17" s="66">
        <f t="shared" si="3"/>
        <v>23</v>
      </c>
      <c r="L17" s="65">
        <f>VLOOKUP($A17,'Return Data'!$B$7:$R$1700,9,0)</f>
        <v>3.0160999999999998</v>
      </c>
      <c r="M17" s="66">
        <f t="shared" si="4"/>
        <v>25</v>
      </c>
      <c r="N17" s="65">
        <f>VLOOKUP($A17,'Return Data'!$B$7:$R$1700,10,0)</f>
        <v>2.9853999999999998</v>
      </c>
      <c r="O17" s="66">
        <f t="shared" si="5"/>
        <v>24</v>
      </c>
      <c r="P17" s="65">
        <f>VLOOKUP($A17,'Return Data'!$B$7:$R$1700,11,0)</f>
        <v>3.0649000000000002</v>
      </c>
      <c r="Q17" s="66">
        <f t="shared" si="7"/>
        <v>23</v>
      </c>
      <c r="R17" s="65">
        <f>VLOOKUP($A17,'Return Data'!$B$7:$R$1700,12,0)</f>
        <v>3.6453000000000002</v>
      </c>
      <c r="S17" s="66">
        <f t="shared" si="8"/>
        <v>21</v>
      </c>
      <c r="T17" s="65">
        <f>VLOOKUP($A17,'Return Data'!$B$7:$R$1700,13,0)</f>
        <v>4.0091999999999999</v>
      </c>
      <c r="U17" s="66">
        <f>RANK(T17,T$8:T$37,0)</f>
        <v>16</v>
      </c>
      <c r="V17" s="65">
        <f>VLOOKUP($A17,'Return Data'!$B$7:$R$1700,17,0)</f>
        <v>5.0587999999999997</v>
      </c>
      <c r="W17" s="66">
        <f>RANK(V17,V$8:V$37,0)</f>
        <v>4</v>
      </c>
      <c r="X17" s="65">
        <f>VLOOKUP($A17,'Return Data'!$B$7:$R$1700,14,0)</f>
        <v>5.3792</v>
      </c>
      <c r="Y17" s="66">
        <f>RANK(X17,X$8:X$37,0)</f>
        <v>3</v>
      </c>
      <c r="Z17" s="65">
        <f>VLOOKUP($A17,'Return Data'!$B$7:$R$1700,16,0)</f>
        <v>6.5734000000000004</v>
      </c>
      <c r="AA17" s="67">
        <f t="shared" si="6"/>
        <v>4</v>
      </c>
    </row>
    <row r="18" spans="1:27" x14ac:dyDescent="0.3">
      <c r="A18" s="63" t="s">
        <v>1393</v>
      </c>
      <c r="B18" s="64">
        <f>VLOOKUP($A18,'Return Data'!$B$7:$R$1700,3,0)</f>
        <v>44073</v>
      </c>
      <c r="C18" s="65">
        <f>VLOOKUP($A18,'Return Data'!$B$7:$R$1700,4,0)</f>
        <v>1057.0363</v>
      </c>
      <c r="D18" s="65">
        <f>VLOOKUP($A18,'Return Data'!$B$7:$R$1700,5,0)</f>
        <v>3.0806</v>
      </c>
      <c r="E18" s="66">
        <f t="shared" si="0"/>
        <v>2</v>
      </c>
      <c r="F18" s="65">
        <f>VLOOKUP($A18,'Return Data'!$B$7:$R$1700,6,0)</f>
        <v>3.0682</v>
      </c>
      <c r="G18" s="66">
        <f t="shared" si="1"/>
        <v>2</v>
      </c>
      <c r="H18" s="65">
        <f>VLOOKUP($A18,'Return Data'!$B$7:$R$1700,7,0)</f>
        <v>3.0459000000000001</v>
      </c>
      <c r="I18" s="66">
        <f t="shared" si="2"/>
        <v>6</v>
      </c>
      <c r="J18" s="65">
        <f>VLOOKUP($A18,'Return Data'!$B$7:$R$1700,8,0)</f>
        <v>3.0573000000000001</v>
      </c>
      <c r="K18" s="66">
        <f t="shared" si="3"/>
        <v>5</v>
      </c>
      <c r="L18" s="65">
        <f>VLOOKUP($A18,'Return Data'!$B$7:$R$1700,9,0)</f>
        <v>3.1150000000000002</v>
      </c>
      <c r="M18" s="66">
        <f t="shared" si="4"/>
        <v>5</v>
      </c>
      <c r="N18" s="65">
        <f>VLOOKUP($A18,'Return Data'!$B$7:$R$1700,10,0)</f>
        <v>3.0853999999999999</v>
      </c>
      <c r="O18" s="66">
        <f t="shared" si="5"/>
        <v>5</v>
      </c>
      <c r="P18" s="65">
        <f>VLOOKUP($A18,'Return Data'!$B$7:$R$1700,11,0)</f>
        <v>3.2021999999999999</v>
      </c>
      <c r="Q18" s="66">
        <f t="shared" si="7"/>
        <v>8</v>
      </c>
      <c r="R18" s="65">
        <f>VLOOKUP($A18,'Return Data'!$B$7:$R$1700,12,0)</f>
        <v>3.7572999999999999</v>
      </c>
      <c r="S18" s="66">
        <f t="shared" si="8"/>
        <v>8</v>
      </c>
      <c r="T18" s="65">
        <f>VLOOKUP($A18,'Return Data'!$B$7:$R$1700,13,0)</f>
        <v>4.0959000000000003</v>
      </c>
      <c r="U18" s="66">
        <f>RANK(T18,T$8:T$37,0)</f>
        <v>6</v>
      </c>
      <c r="V18" s="65"/>
      <c r="W18" s="66"/>
      <c r="X18" s="65"/>
      <c r="Y18" s="66"/>
      <c r="Z18" s="65">
        <f>VLOOKUP($A18,'Return Data'!$B$7:$R$1700,16,0)</f>
        <v>4.4272999999999998</v>
      </c>
      <c r="AA18" s="67">
        <f t="shared" si="6"/>
        <v>17</v>
      </c>
    </row>
    <row r="19" spans="1:27" x14ac:dyDescent="0.3">
      <c r="A19" s="63" t="s">
        <v>1396</v>
      </c>
      <c r="B19" s="64">
        <f>VLOOKUP($A19,'Return Data'!$B$7:$R$1700,3,0)</f>
        <v>44073</v>
      </c>
      <c r="C19" s="65">
        <f>VLOOKUP($A19,'Return Data'!$B$7:$R$1700,4,0)</f>
        <v>109.05929999999999</v>
      </c>
      <c r="D19" s="65">
        <f>VLOOKUP($A19,'Return Data'!$B$7:$R$1700,5,0)</f>
        <v>2.9457</v>
      </c>
      <c r="E19" s="66">
        <f t="shared" si="0"/>
        <v>20</v>
      </c>
      <c r="F19" s="65">
        <f>VLOOKUP($A19,'Return Data'!$B$7:$R$1700,6,0)</f>
        <v>2.9459</v>
      </c>
      <c r="G19" s="66">
        <f t="shared" si="1"/>
        <v>20</v>
      </c>
      <c r="H19" s="65">
        <f>VLOOKUP($A19,'Return Data'!$B$7:$R$1700,7,0)</f>
        <v>2.9516</v>
      </c>
      <c r="I19" s="66">
        <f t="shared" si="2"/>
        <v>21</v>
      </c>
      <c r="J19" s="65">
        <f>VLOOKUP($A19,'Return Data'!$B$7:$R$1700,8,0)</f>
        <v>2.9653</v>
      </c>
      <c r="K19" s="66">
        <f t="shared" si="3"/>
        <v>20</v>
      </c>
      <c r="L19" s="65">
        <f>VLOOKUP($A19,'Return Data'!$B$7:$R$1700,9,0)</f>
        <v>3.0285000000000002</v>
      </c>
      <c r="M19" s="66">
        <f t="shared" si="4"/>
        <v>21</v>
      </c>
      <c r="N19" s="65">
        <f>VLOOKUP($A19,'Return Data'!$B$7:$R$1700,10,0)</f>
        <v>2.9929999999999999</v>
      </c>
      <c r="O19" s="66">
        <f t="shared" si="5"/>
        <v>21</v>
      </c>
      <c r="P19" s="65">
        <f>VLOOKUP($A19,'Return Data'!$B$7:$R$1700,11,0)</f>
        <v>3.0840999999999998</v>
      </c>
      <c r="Q19" s="66">
        <f t="shared" si="7"/>
        <v>20</v>
      </c>
      <c r="R19" s="65">
        <f>VLOOKUP($A19,'Return Data'!$B$7:$R$1700,12,0)</f>
        <v>3.6566000000000001</v>
      </c>
      <c r="S19" s="66">
        <f t="shared" si="8"/>
        <v>20</v>
      </c>
      <c r="T19" s="65">
        <f>VLOOKUP($A19,'Return Data'!$B$7:$R$1700,13,0)</f>
        <v>4.0213000000000001</v>
      </c>
      <c r="U19" s="66">
        <f>RANK(T19,T$8:T$37,0)</f>
        <v>15</v>
      </c>
      <c r="V19" s="65"/>
      <c r="W19" s="66"/>
      <c r="X19" s="65"/>
      <c r="Y19" s="66"/>
      <c r="Z19" s="65">
        <f>VLOOKUP($A19,'Return Data'!$B$7:$R$1700,16,0)</f>
        <v>4.9497</v>
      </c>
      <c r="AA19" s="67">
        <f t="shared" si="6"/>
        <v>8</v>
      </c>
    </row>
    <row r="20" spans="1:27" x14ac:dyDescent="0.3">
      <c r="A20" s="63" t="s">
        <v>1397</v>
      </c>
      <c r="B20" s="64">
        <f>VLOOKUP($A20,'Return Data'!$B$7:$R$1700,3,0)</f>
        <v>44073</v>
      </c>
      <c r="C20" s="65">
        <f>VLOOKUP($A20,'Return Data'!$B$7:$R$1700,4,0)</f>
        <v>1078.8587</v>
      </c>
      <c r="D20" s="65">
        <f>VLOOKUP($A20,'Return Data'!$B$7:$R$1700,5,0)</f>
        <v>2.9605000000000001</v>
      </c>
      <c r="E20" s="66">
        <f t="shared" si="0"/>
        <v>14</v>
      </c>
      <c r="F20" s="65">
        <f>VLOOKUP($A20,'Return Data'!$B$7:$R$1700,6,0)</f>
        <v>2.9599000000000002</v>
      </c>
      <c r="G20" s="66">
        <f t="shared" si="1"/>
        <v>14</v>
      </c>
      <c r="H20" s="65">
        <f>VLOOKUP($A20,'Return Data'!$B$7:$R$1700,7,0)</f>
        <v>2.9741</v>
      </c>
      <c r="I20" s="66">
        <f t="shared" si="2"/>
        <v>15</v>
      </c>
      <c r="J20" s="65">
        <f>VLOOKUP($A20,'Return Data'!$B$7:$R$1700,8,0)</f>
        <v>2.9799000000000002</v>
      </c>
      <c r="K20" s="66">
        <f t="shared" si="3"/>
        <v>18</v>
      </c>
      <c r="L20" s="65">
        <f>VLOOKUP($A20,'Return Data'!$B$7:$R$1700,9,0)</f>
        <v>3.0598000000000001</v>
      </c>
      <c r="M20" s="66">
        <f t="shared" si="4"/>
        <v>15</v>
      </c>
      <c r="N20" s="65">
        <f>VLOOKUP($A20,'Return Data'!$B$7:$R$1700,10,0)</f>
        <v>3.0059</v>
      </c>
      <c r="O20" s="66">
        <f t="shared" si="5"/>
        <v>19</v>
      </c>
      <c r="P20" s="65">
        <f>VLOOKUP($A20,'Return Data'!$B$7:$R$1700,11,0)</f>
        <v>3.0535000000000001</v>
      </c>
      <c r="Q20" s="66">
        <f t="shared" si="7"/>
        <v>24</v>
      </c>
      <c r="R20" s="65">
        <f>VLOOKUP($A20,'Return Data'!$B$7:$R$1700,12,0)</f>
        <v>3.6583999999999999</v>
      </c>
      <c r="S20" s="66">
        <f t="shared" si="8"/>
        <v>19</v>
      </c>
      <c r="T20" s="65">
        <f>VLOOKUP($A20,'Return Data'!$B$7:$R$1700,13,0)</f>
        <v>4.0357000000000003</v>
      </c>
      <c r="U20" s="66">
        <f>RANK(T20,T$8:T$37,0)</f>
        <v>13</v>
      </c>
      <c r="V20" s="65"/>
      <c r="W20" s="66"/>
      <c r="X20" s="65"/>
      <c r="Y20" s="66"/>
      <c r="Z20" s="65">
        <f>VLOOKUP($A20,'Return Data'!$B$7:$R$1700,16,0)</f>
        <v>4.8076999999999996</v>
      </c>
      <c r="AA20" s="67">
        <f t="shared" si="6"/>
        <v>10</v>
      </c>
    </row>
    <row r="21" spans="1:27" x14ac:dyDescent="0.3">
      <c r="A21" s="63" t="s">
        <v>1399</v>
      </c>
      <c r="B21" s="64">
        <f>VLOOKUP($A21,'Return Data'!$B$7:$R$1700,3,0)</f>
        <v>44073</v>
      </c>
      <c r="C21" s="65">
        <f>VLOOKUP($A21,'Return Data'!$B$7:$R$1700,4,0)</f>
        <v>1049.0253</v>
      </c>
      <c r="D21" s="65">
        <f>VLOOKUP($A21,'Return Data'!$B$7:$R$1700,5,0)</f>
        <v>2.9055</v>
      </c>
      <c r="E21" s="66">
        <f t="shared" si="0"/>
        <v>29</v>
      </c>
      <c r="F21" s="65">
        <f>VLOOKUP($A21,'Return Data'!$B$7:$R$1700,6,0)</f>
        <v>2.7656000000000001</v>
      </c>
      <c r="G21" s="66">
        <f t="shared" si="1"/>
        <v>30</v>
      </c>
      <c r="H21" s="65">
        <f>VLOOKUP($A21,'Return Data'!$B$7:$R$1700,7,0)</f>
        <v>2.8601999999999999</v>
      </c>
      <c r="I21" s="66">
        <f t="shared" si="2"/>
        <v>29</v>
      </c>
      <c r="J21" s="65">
        <f>VLOOKUP($A21,'Return Data'!$B$7:$R$1700,8,0)</f>
        <v>2.9135</v>
      </c>
      <c r="K21" s="66">
        <f t="shared" si="3"/>
        <v>29</v>
      </c>
      <c r="L21" s="65">
        <f>VLOOKUP($A21,'Return Data'!$B$7:$R$1700,9,0)</f>
        <v>2.9853999999999998</v>
      </c>
      <c r="M21" s="66">
        <f t="shared" si="4"/>
        <v>28</v>
      </c>
      <c r="N21" s="65">
        <f>VLOOKUP($A21,'Return Data'!$B$7:$R$1700,10,0)</f>
        <v>2.9603000000000002</v>
      </c>
      <c r="O21" s="66">
        <f t="shared" si="5"/>
        <v>27</v>
      </c>
      <c r="P21" s="65">
        <f>VLOOKUP($A21,'Return Data'!$B$7:$R$1700,11,0)</f>
        <v>3.0468999999999999</v>
      </c>
      <c r="Q21" s="66">
        <f t="shared" si="7"/>
        <v>25</v>
      </c>
      <c r="R21" s="65">
        <f>VLOOKUP($A21,'Return Data'!$B$7:$R$1700,12,0)</f>
        <v>3.6253000000000002</v>
      </c>
      <c r="S21" s="66">
        <f t="shared" si="8"/>
        <v>22</v>
      </c>
      <c r="T21" s="65"/>
      <c r="U21" s="66"/>
      <c r="V21" s="65"/>
      <c r="W21" s="66"/>
      <c r="X21" s="65"/>
      <c r="Y21" s="66"/>
      <c r="Z21" s="65">
        <f>VLOOKUP($A21,'Return Data'!$B$7:$R$1700,16,0)</f>
        <v>4.2575000000000003</v>
      </c>
      <c r="AA21" s="67">
        <f t="shared" si="6"/>
        <v>22</v>
      </c>
    </row>
    <row r="22" spans="1:27" x14ac:dyDescent="0.3">
      <c r="A22" s="63" t="s">
        <v>1401</v>
      </c>
      <c r="B22" s="64">
        <f>VLOOKUP($A22,'Return Data'!$B$7:$R$1700,3,0)</f>
        <v>44073</v>
      </c>
      <c r="C22" s="65">
        <f>VLOOKUP($A22,'Return Data'!$B$7:$R$1700,4,0)</f>
        <v>1022.4489</v>
      </c>
      <c r="D22" s="65">
        <f>VLOOKUP($A22,'Return Data'!$B$7:$R$1700,5,0)</f>
        <v>2.9346999999999999</v>
      </c>
      <c r="E22" s="66">
        <f t="shared" si="0"/>
        <v>26</v>
      </c>
      <c r="F22" s="65">
        <f>VLOOKUP($A22,'Return Data'!$B$7:$R$1700,6,0)</f>
        <v>2.9350999999999998</v>
      </c>
      <c r="G22" s="66">
        <f t="shared" si="1"/>
        <v>24</v>
      </c>
      <c r="H22" s="65">
        <f>VLOOKUP($A22,'Return Data'!$B$7:$R$1700,7,0)</f>
        <v>2.931</v>
      </c>
      <c r="I22" s="66">
        <f t="shared" si="2"/>
        <v>25</v>
      </c>
      <c r="J22" s="65">
        <f>VLOOKUP($A22,'Return Data'!$B$7:$R$1700,8,0)</f>
        <v>2.9531000000000001</v>
      </c>
      <c r="K22" s="66">
        <f t="shared" si="3"/>
        <v>25</v>
      </c>
      <c r="L22" s="65">
        <f>VLOOKUP($A22,'Return Data'!$B$7:$R$1700,9,0)</f>
        <v>3.0171000000000001</v>
      </c>
      <c r="M22" s="66">
        <f t="shared" si="4"/>
        <v>24</v>
      </c>
      <c r="N22" s="65">
        <f>VLOOKUP($A22,'Return Data'!$B$7:$R$1700,10,0)</f>
        <v>2.9878</v>
      </c>
      <c r="O22" s="66">
        <f t="shared" si="5"/>
        <v>23</v>
      </c>
      <c r="P22" s="65"/>
      <c r="Q22" s="66"/>
      <c r="R22" s="65"/>
      <c r="S22" s="66"/>
      <c r="T22" s="65"/>
      <c r="U22" s="66"/>
      <c r="V22" s="65"/>
      <c r="W22" s="66"/>
      <c r="X22" s="65"/>
      <c r="Y22" s="66"/>
      <c r="Z22" s="65">
        <f>VLOOKUP($A22,'Return Data'!$B$7:$R$1700,16,0)</f>
        <v>3.4866999999999999</v>
      </c>
      <c r="AA22" s="67">
        <f t="shared" si="6"/>
        <v>30</v>
      </c>
    </row>
    <row r="23" spans="1:27" x14ac:dyDescent="0.3">
      <c r="A23" s="63" t="s">
        <v>1403</v>
      </c>
      <c r="B23" s="64">
        <f>VLOOKUP($A23,'Return Data'!$B$7:$R$1700,3,0)</f>
        <v>44073</v>
      </c>
      <c r="C23" s="65">
        <f>VLOOKUP($A23,'Return Data'!$B$7:$R$1700,4,0)</f>
        <v>1032.6805999999999</v>
      </c>
      <c r="D23" s="65">
        <f>VLOOKUP($A23,'Return Data'!$B$7:$R$1700,5,0)</f>
        <v>2.9197000000000002</v>
      </c>
      <c r="E23" s="66">
        <f t="shared" si="0"/>
        <v>28</v>
      </c>
      <c r="F23" s="65">
        <f>VLOOKUP($A23,'Return Data'!$B$7:$R$1700,6,0)</f>
        <v>2.9214000000000002</v>
      </c>
      <c r="G23" s="66">
        <f t="shared" si="1"/>
        <v>26</v>
      </c>
      <c r="H23" s="65">
        <f>VLOOKUP($A23,'Return Data'!$B$7:$R$1700,7,0)</f>
        <v>2.91</v>
      </c>
      <c r="I23" s="66">
        <f t="shared" si="2"/>
        <v>28</v>
      </c>
      <c r="J23" s="65">
        <f>VLOOKUP($A23,'Return Data'!$B$7:$R$1700,8,0)</f>
        <v>2.9258000000000002</v>
      </c>
      <c r="K23" s="66">
        <f t="shared" si="3"/>
        <v>28</v>
      </c>
      <c r="L23" s="65">
        <f>VLOOKUP($A23,'Return Data'!$B$7:$R$1700,9,0)</f>
        <v>2.9685999999999999</v>
      </c>
      <c r="M23" s="66">
        <f t="shared" si="4"/>
        <v>29</v>
      </c>
      <c r="N23" s="65">
        <f>VLOOKUP($A23,'Return Data'!$B$7:$R$1700,10,0)</f>
        <v>2.9666000000000001</v>
      </c>
      <c r="O23" s="66">
        <f t="shared" si="5"/>
        <v>26</v>
      </c>
      <c r="P23" s="65">
        <f>VLOOKUP($A23,'Return Data'!$B$7:$R$1700,11,0)</f>
        <v>3.0712999999999999</v>
      </c>
      <c r="Q23" s="66">
        <f t="shared" ref="Q23:Q37" si="9">RANK(P23,P$8:P$37,0)</f>
        <v>22</v>
      </c>
      <c r="R23" s="65"/>
      <c r="S23" s="66"/>
      <c r="T23" s="65"/>
      <c r="U23" s="66"/>
      <c r="V23" s="65"/>
      <c r="W23" s="66"/>
      <c r="X23" s="65"/>
      <c r="Y23" s="66"/>
      <c r="Z23" s="65">
        <f>VLOOKUP($A23,'Return Data'!$B$7:$R$1700,16,0)</f>
        <v>3.8355000000000001</v>
      </c>
      <c r="AA23" s="67">
        <f t="shared" si="6"/>
        <v>27</v>
      </c>
    </row>
    <row r="24" spans="1:27" x14ac:dyDescent="0.3">
      <c r="A24" s="63" t="s">
        <v>1405</v>
      </c>
      <c r="B24" s="64">
        <f>VLOOKUP($A24,'Return Data'!$B$7:$R$1700,3,0)</f>
        <v>44073</v>
      </c>
      <c r="C24" s="65">
        <f>VLOOKUP($A24,'Return Data'!$B$7:$R$1700,4,0)</f>
        <v>1027.6081999999999</v>
      </c>
      <c r="D24" s="65">
        <f>VLOOKUP($A24,'Return Data'!$B$7:$R$1700,5,0)</f>
        <v>2.9944999999999999</v>
      </c>
      <c r="E24" s="66">
        <f t="shared" si="0"/>
        <v>11</v>
      </c>
      <c r="F24" s="65">
        <f>VLOOKUP($A24,'Return Data'!$B$7:$R$1700,6,0)</f>
        <v>2.9937999999999998</v>
      </c>
      <c r="G24" s="66">
        <f t="shared" si="1"/>
        <v>10</v>
      </c>
      <c r="H24" s="65">
        <f>VLOOKUP($A24,'Return Data'!$B$7:$R$1700,7,0)</f>
        <v>2.9923999999999999</v>
      </c>
      <c r="I24" s="66">
        <f t="shared" si="2"/>
        <v>11</v>
      </c>
      <c r="J24" s="65">
        <f>VLOOKUP($A24,'Return Data'!$B$7:$R$1700,8,0)</f>
        <v>3.012</v>
      </c>
      <c r="K24" s="66">
        <f t="shared" si="3"/>
        <v>11</v>
      </c>
      <c r="L24" s="65">
        <f>VLOOKUP($A24,'Return Data'!$B$7:$R$1700,9,0)</f>
        <v>3.07</v>
      </c>
      <c r="M24" s="66">
        <f t="shared" si="4"/>
        <v>11</v>
      </c>
      <c r="N24" s="65">
        <f>VLOOKUP($A24,'Return Data'!$B$7:$R$1700,10,0)</f>
        <v>3.0226000000000002</v>
      </c>
      <c r="O24" s="66">
        <f t="shared" si="5"/>
        <v>14</v>
      </c>
      <c r="P24" s="65">
        <f>VLOOKUP($A24,'Return Data'!$B$7:$R$1700,11,0)</f>
        <v>3.1671999999999998</v>
      </c>
      <c r="Q24" s="66">
        <f t="shared" si="9"/>
        <v>12</v>
      </c>
      <c r="R24" s="65"/>
      <c r="S24" s="66"/>
      <c r="T24" s="65"/>
      <c r="U24" s="66"/>
      <c r="V24" s="65"/>
      <c r="W24" s="66"/>
      <c r="X24" s="65"/>
      <c r="Y24" s="66"/>
      <c r="Z24" s="65">
        <f>VLOOKUP($A24,'Return Data'!$B$7:$R$1700,16,0)</f>
        <v>3.7183999999999999</v>
      </c>
      <c r="AA24" s="67">
        <f t="shared" si="6"/>
        <v>29</v>
      </c>
    </row>
    <row r="25" spans="1:27" x14ac:dyDescent="0.3">
      <c r="A25" s="63" t="s">
        <v>1407</v>
      </c>
      <c r="B25" s="64">
        <f>VLOOKUP($A25,'Return Data'!$B$7:$R$1700,3,0)</f>
        <v>44073</v>
      </c>
      <c r="C25" s="65">
        <f>VLOOKUP($A25,'Return Data'!$B$7:$R$1700,4,0)</f>
        <v>1078.8561</v>
      </c>
      <c r="D25" s="65">
        <f>VLOOKUP($A25,'Return Data'!$B$7:$R$1700,5,0)</f>
        <v>2.9388000000000001</v>
      </c>
      <c r="E25" s="66">
        <f t="shared" si="0"/>
        <v>24</v>
      </c>
      <c r="F25" s="65">
        <f>VLOOKUP($A25,'Return Data'!$B$7:$R$1700,6,0)</f>
        <v>2.9407000000000001</v>
      </c>
      <c r="G25" s="66">
        <f t="shared" si="1"/>
        <v>22</v>
      </c>
      <c r="H25" s="65">
        <f>VLOOKUP($A25,'Return Data'!$B$7:$R$1700,7,0)</f>
        <v>2.9725999999999999</v>
      </c>
      <c r="I25" s="66">
        <f t="shared" si="2"/>
        <v>16</v>
      </c>
      <c r="J25" s="65">
        <f>VLOOKUP($A25,'Return Data'!$B$7:$R$1700,8,0)</f>
        <v>2.9712000000000001</v>
      </c>
      <c r="K25" s="66">
        <f t="shared" si="3"/>
        <v>19</v>
      </c>
      <c r="L25" s="65">
        <f>VLOOKUP($A25,'Return Data'!$B$7:$R$1700,9,0)</f>
        <v>3.0190000000000001</v>
      </c>
      <c r="M25" s="66">
        <f t="shared" si="4"/>
        <v>23</v>
      </c>
      <c r="N25" s="65">
        <f>VLOOKUP($A25,'Return Data'!$B$7:$R$1700,10,0)</f>
        <v>2.9771999999999998</v>
      </c>
      <c r="O25" s="66">
        <f t="shared" si="5"/>
        <v>25</v>
      </c>
      <c r="P25" s="65">
        <f>VLOOKUP($A25,'Return Data'!$B$7:$R$1700,11,0)</f>
        <v>3.0768</v>
      </c>
      <c r="Q25" s="66">
        <f t="shared" si="9"/>
        <v>21</v>
      </c>
      <c r="R25" s="65">
        <f>VLOOKUP($A25,'Return Data'!$B$7:$R$1700,12,0)</f>
        <v>3.6680000000000001</v>
      </c>
      <c r="S25" s="66">
        <f>RANK(R25,R$8:R$37,0)</f>
        <v>18</v>
      </c>
      <c r="T25" s="65">
        <f>VLOOKUP($A25,'Return Data'!$B$7:$R$1700,13,0)</f>
        <v>4.0289999999999999</v>
      </c>
      <c r="U25" s="66">
        <f>RANK(T25,T$8:T$37,0)</f>
        <v>14</v>
      </c>
      <c r="V25" s="65"/>
      <c r="W25" s="66"/>
      <c r="X25" s="65"/>
      <c r="Y25" s="66"/>
      <c r="Z25" s="65">
        <f>VLOOKUP($A25,'Return Data'!$B$7:$R$1700,16,0)</f>
        <v>4.7827000000000002</v>
      </c>
      <c r="AA25" s="67">
        <f t="shared" si="6"/>
        <v>11</v>
      </c>
    </row>
    <row r="26" spans="1:27" x14ac:dyDescent="0.3">
      <c r="A26" s="63" t="s">
        <v>1409</v>
      </c>
      <c r="B26" s="64">
        <f>VLOOKUP($A26,'Return Data'!$B$7:$R$1700,3,0)</f>
        <v>44073</v>
      </c>
      <c r="C26" s="65">
        <f>VLOOKUP($A26,'Return Data'!$B$7:$R$1700,4,0)</f>
        <v>2629.6041666666702</v>
      </c>
      <c r="D26" s="65">
        <f>VLOOKUP($A26,'Return Data'!$B$7:$R$1700,5,0)</f>
        <v>2.9544999999999999</v>
      </c>
      <c r="E26" s="66">
        <f t="shared" si="0"/>
        <v>17</v>
      </c>
      <c r="F26" s="65">
        <f>VLOOKUP($A26,'Return Data'!$B$7:$R$1700,6,0)</f>
        <v>2.9542000000000002</v>
      </c>
      <c r="G26" s="66">
        <f t="shared" si="1"/>
        <v>17</v>
      </c>
      <c r="H26" s="65">
        <f>VLOOKUP($A26,'Return Data'!$B$7:$R$1700,7,0)</f>
        <v>2.9695</v>
      </c>
      <c r="I26" s="66">
        <f t="shared" si="2"/>
        <v>18</v>
      </c>
      <c r="J26" s="65">
        <f>VLOOKUP($A26,'Return Data'!$B$7:$R$1700,8,0)</f>
        <v>3.0543</v>
      </c>
      <c r="K26" s="66">
        <f t="shared" si="3"/>
        <v>7</v>
      </c>
      <c r="L26" s="65">
        <f>VLOOKUP($A26,'Return Data'!$B$7:$R$1700,9,0)</f>
        <v>3.0665</v>
      </c>
      <c r="M26" s="66">
        <f t="shared" si="4"/>
        <v>13</v>
      </c>
      <c r="N26" s="65">
        <f>VLOOKUP($A26,'Return Data'!$B$7:$R$1700,10,0)</f>
        <v>3.0186000000000002</v>
      </c>
      <c r="O26" s="66">
        <f t="shared" si="5"/>
        <v>16</v>
      </c>
      <c r="P26" s="65">
        <f>VLOOKUP($A26,'Return Data'!$B$7:$R$1700,11,0)</f>
        <v>3.1368999999999998</v>
      </c>
      <c r="Q26" s="66">
        <f t="shared" si="9"/>
        <v>15</v>
      </c>
      <c r="R26" s="65">
        <f>VLOOKUP($A26,'Return Data'!$B$7:$R$1700,12,0)</f>
        <v>3.7198000000000002</v>
      </c>
      <c r="S26" s="66">
        <f>RANK(R26,R$8:R$37,0)</f>
        <v>13</v>
      </c>
      <c r="T26" s="65">
        <f>VLOOKUP($A26,'Return Data'!$B$7:$R$1700,13,0)</f>
        <v>4.0804</v>
      </c>
      <c r="U26" s="66">
        <f>RANK(T26,T$8:T$37,0)</f>
        <v>8</v>
      </c>
      <c r="V26" s="65">
        <f>VLOOKUP($A26,'Return Data'!$B$7:$R$1700,17,0)</f>
        <v>5.1177999999999999</v>
      </c>
      <c r="W26" s="66">
        <f t="shared" ref="W26:W36" si="10">RANK(V26,V$8:V$37,0)</f>
        <v>2</v>
      </c>
      <c r="X26" s="65">
        <f>VLOOKUP($A26,'Return Data'!$B$7:$R$1700,14,0)</f>
        <v>5.5086000000000004</v>
      </c>
      <c r="Y26" s="66">
        <f t="shared" ref="Y26:Y36" si="11">RANK(X26,X$8:X$37,0)</f>
        <v>1</v>
      </c>
      <c r="Z26" s="65">
        <f>VLOOKUP($A26,'Return Data'!$B$7:$R$1700,16,0)</f>
        <v>7.0263</v>
      </c>
      <c r="AA26" s="67">
        <f t="shared" si="6"/>
        <v>1</v>
      </c>
    </row>
    <row r="27" spans="1:27" x14ac:dyDescent="0.3">
      <c r="A27" s="63" t="s">
        <v>1411</v>
      </c>
      <c r="B27" s="64">
        <f>VLOOKUP($A27,'Return Data'!$B$7:$R$1700,3,0)</f>
        <v>44073</v>
      </c>
      <c r="C27" s="65">
        <f>VLOOKUP($A27,'Return Data'!$B$7:$R$1700,4,0)</f>
        <v>1048.0600999999999</v>
      </c>
      <c r="D27" s="65">
        <f>VLOOKUP($A27,'Return Data'!$B$7:$R$1700,5,0)</f>
        <v>2.9569999999999999</v>
      </c>
      <c r="E27" s="66">
        <f t="shared" si="0"/>
        <v>16</v>
      </c>
      <c r="F27" s="65">
        <f>VLOOKUP($A27,'Return Data'!$B$7:$R$1700,6,0)</f>
        <v>2.9550999999999998</v>
      </c>
      <c r="G27" s="66">
        <f t="shared" si="1"/>
        <v>16</v>
      </c>
      <c r="H27" s="65">
        <f>VLOOKUP($A27,'Return Data'!$B$7:$R$1700,7,0)</f>
        <v>2.9335</v>
      </c>
      <c r="I27" s="66">
        <f t="shared" si="2"/>
        <v>24</v>
      </c>
      <c r="J27" s="65">
        <f>VLOOKUP($A27,'Return Data'!$B$7:$R$1700,8,0)</f>
        <v>2.9630999999999998</v>
      </c>
      <c r="K27" s="66">
        <f t="shared" si="3"/>
        <v>22</v>
      </c>
      <c r="L27" s="65">
        <f>VLOOKUP($A27,'Return Data'!$B$7:$R$1700,9,0)</f>
        <v>3.0196000000000001</v>
      </c>
      <c r="M27" s="66">
        <f t="shared" si="4"/>
        <v>22</v>
      </c>
      <c r="N27" s="65">
        <f>VLOOKUP($A27,'Return Data'!$B$7:$R$1700,10,0)</f>
        <v>2.9912999999999998</v>
      </c>
      <c r="O27" s="66">
        <f t="shared" si="5"/>
        <v>22</v>
      </c>
      <c r="P27" s="65">
        <f>VLOOKUP($A27,'Return Data'!$B$7:$R$1700,11,0)</f>
        <v>3.1215999999999999</v>
      </c>
      <c r="Q27" s="66">
        <f t="shared" si="9"/>
        <v>16</v>
      </c>
      <c r="R27" s="65">
        <f>VLOOKUP($A27,'Return Data'!$B$7:$R$1700,12,0)</f>
        <v>3.7214999999999998</v>
      </c>
      <c r="S27" s="66">
        <f>RANK(R27,R$8:R$37,0)</f>
        <v>12</v>
      </c>
      <c r="T27" s="65"/>
      <c r="U27" s="66"/>
      <c r="V27" s="65"/>
      <c r="W27" s="66"/>
      <c r="X27" s="65"/>
      <c r="Y27" s="66"/>
      <c r="Z27" s="65">
        <f>VLOOKUP($A27,'Return Data'!$B$7:$R$1700,16,0)</f>
        <v>4.2267000000000001</v>
      </c>
      <c r="AA27" s="67">
        <f t="shared" si="6"/>
        <v>23</v>
      </c>
    </row>
    <row r="28" spans="1:27" x14ac:dyDescent="0.3">
      <c r="A28" s="63" t="s">
        <v>1413</v>
      </c>
      <c r="B28" s="64">
        <f>VLOOKUP($A28,'Return Data'!$B$7:$R$1700,3,0)</f>
        <v>44073</v>
      </c>
      <c r="C28" s="65">
        <f>VLOOKUP($A28,'Return Data'!$B$7:$R$1700,4,0)</f>
        <v>1046.2085</v>
      </c>
      <c r="D28" s="65">
        <f>VLOOKUP($A28,'Return Data'!$B$7:$R$1700,5,0)</f>
        <v>3.0390000000000001</v>
      </c>
      <c r="E28" s="66">
        <f t="shared" si="0"/>
        <v>7</v>
      </c>
      <c r="F28" s="65">
        <f>VLOOKUP($A28,'Return Data'!$B$7:$R$1700,6,0)</f>
        <v>3.0417999999999998</v>
      </c>
      <c r="G28" s="66">
        <f t="shared" si="1"/>
        <v>6</v>
      </c>
      <c r="H28" s="65">
        <f>VLOOKUP($A28,'Return Data'!$B$7:$R$1700,7,0)</f>
        <v>3.0489999999999999</v>
      </c>
      <c r="I28" s="66">
        <f t="shared" si="2"/>
        <v>5</v>
      </c>
      <c r="J28" s="65">
        <f>VLOOKUP($A28,'Return Data'!$B$7:$R$1700,8,0)</f>
        <v>3.0558000000000001</v>
      </c>
      <c r="K28" s="66">
        <f t="shared" si="3"/>
        <v>6</v>
      </c>
      <c r="L28" s="65">
        <f>VLOOKUP($A28,'Return Data'!$B$7:$R$1700,9,0)</f>
        <v>3.1381999999999999</v>
      </c>
      <c r="M28" s="66">
        <f t="shared" si="4"/>
        <v>4</v>
      </c>
      <c r="N28" s="65">
        <f>VLOOKUP($A28,'Return Data'!$B$7:$R$1700,10,0)</f>
        <v>3.1009000000000002</v>
      </c>
      <c r="O28" s="66">
        <f t="shared" si="5"/>
        <v>4</v>
      </c>
      <c r="P28" s="65">
        <f>VLOOKUP($A28,'Return Data'!$B$7:$R$1700,11,0)</f>
        <v>3.1480999999999999</v>
      </c>
      <c r="Q28" s="66">
        <f t="shared" si="9"/>
        <v>14</v>
      </c>
      <c r="R28" s="65">
        <f>VLOOKUP($A28,'Return Data'!$B$7:$R$1700,12,0)</f>
        <v>3.6778</v>
      </c>
      <c r="S28" s="66">
        <f>RANK(R28,R$8:R$37,0)</f>
        <v>17</v>
      </c>
      <c r="T28" s="65"/>
      <c r="U28" s="66"/>
      <c r="V28" s="65"/>
      <c r="W28" s="66"/>
      <c r="X28" s="65"/>
      <c r="Y28" s="66"/>
      <c r="Z28" s="65">
        <f>VLOOKUP($A28,'Return Data'!$B$7:$R$1700,16,0)</f>
        <v>4.1656000000000004</v>
      </c>
      <c r="AA28" s="67">
        <f t="shared" si="6"/>
        <v>24</v>
      </c>
    </row>
    <row r="29" spans="1:27" x14ac:dyDescent="0.3">
      <c r="A29" s="63" t="s">
        <v>1415</v>
      </c>
      <c r="B29" s="64">
        <f>VLOOKUP($A29,'Return Data'!$B$7:$R$1700,3,0)</f>
        <v>44073</v>
      </c>
      <c r="C29" s="65">
        <f>VLOOKUP($A29,'Return Data'!$B$7:$R$1700,4,0)</f>
        <v>1035.4718</v>
      </c>
      <c r="D29" s="65">
        <f>VLOOKUP($A29,'Return Data'!$B$7:$R$1700,5,0)</f>
        <v>3.0495999999999999</v>
      </c>
      <c r="E29" s="66">
        <f t="shared" si="0"/>
        <v>4</v>
      </c>
      <c r="F29" s="65">
        <f>VLOOKUP($A29,'Return Data'!$B$7:$R$1700,6,0)</f>
        <v>3.0499000000000001</v>
      </c>
      <c r="G29" s="66">
        <f t="shared" si="1"/>
        <v>4</v>
      </c>
      <c r="H29" s="65">
        <f>VLOOKUP($A29,'Return Data'!$B$7:$R$1700,7,0)</f>
        <v>3.0605000000000002</v>
      </c>
      <c r="I29" s="66">
        <f t="shared" si="2"/>
        <v>4</v>
      </c>
      <c r="J29" s="65">
        <f>VLOOKUP($A29,'Return Data'!$B$7:$R$1700,8,0)</f>
        <v>3.0609999999999999</v>
      </c>
      <c r="K29" s="66">
        <f t="shared" si="3"/>
        <v>4</v>
      </c>
      <c r="L29" s="65">
        <f>VLOOKUP($A29,'Return Data'!$B$7:$R$1700,9,0)</f>
        <v>3.1389</v>
      </c>
      <c r="M29" s="66">
        <f t="shared" si="4"/>
        <v>3</v>
      </c>
      <c r="N29" s="65">
        <f>VLOOKUP($A29,'Return Data'!$B$7:$R$1700,10,0)</f>
        <v>3.1145999999999998</v>
      </c>
      <c r="O29" s="66">
        <f t="shared" si="5"/>
        <v>2</v>
      </c>
      <c r="P29" s="65">
        <f>VLOOKUP($A29,'Return Data'!$B$7:$R$1700,11,0)</f>
        <v>3.3273000000000001</v>
      </c>
      <c r="Q29" s="66">
        <f t="shared" si="9"/>
        <v>4</v>
      </c>
      <c r="R29" s="65"/>
      <c r="S29" s="66"/>
      <c r="T29" s="65"/>
      <c r="U29" s="66"/>
      <c r="V29" s="65"/>
      <c r="W29" s="66"/>
      <c r="X29" s="65"/>
      <c r="Y29" s="66"/>
      <c r="Z29" s="65">
        <f>VLOOKUP($A29,'Return Data'!$B$7:$R$1700,16,0)</f>
        <v>4.0460000000000003</v>
      </c>
      <c r="AA29" s="67">
        <f t="shared" si="6"/>
        <v>25</v>
      </c>
    </row>
    <row r="30" spans="1:27" x14ac:dyDescent="0.3">
      <c r="A30" s="63" t="s">
        <v>1417</v>
      </c>
      <c r="B30" s="64">
        <f>VLOOKUP($A30,'Return Data'!$B$7:$R$1700,3,0)</f>
        <v>44073</v>
      </c>
      <c r="C30" s="65">
        <f>VLOOKUP($A30,'Return Data'!$B$7:$R$1700,4,0)</f>
        <v>108.5535</v>
      </c>
      <c r="D30" s="65">
        <f>VLOOKUP($A30,'Return Data'!$B$7:$R$1700,5,0)</f>
        <v>2.9426000000000001</v>
      </c>
      <c r="E30" s="66">
        <f t="shared" si="0"/>
        <v>22</v>
      </c>
      <c r="F30" s="65">
        <f>VLOOKUP($A30,'Return Data'!$B$7:$R$1700,6,0)</f>
        <v>2.9483999999999999</v>
      </c>
      <c r="G30" s="66">
        <f t="shared" si="1"/>
        <v>18</v>
      </c>
      <c r="H30" s="65">
        <f>VLOOKUP($A30,'Return Data'!$B$7:$R$1700,7,0)</f>
        <v>2.9702000000000002</v>
      </c>
      <c r="I30" s="66">
        <f t="shared" si="2"/>
        <v>17</v>
      </c>
      <c r="J30" s="65">
        <f>VLOOKUP($A30,'Return Data'!$B$7:$R$1700,8,0)</f>
        <v>3.0032000000000001</v>
      </c>
      <c r="K30" s="66">
        <f t="shared" si="3"/>
        <v>14</v>
      </c>
      <c r="L30" s="65">
        <f>VLOOKUP($A30,'Return Data'!$B$7:$R$1700,9,0)</f>
        <v>3.0514000000000001</v>
      </c>
      <c r="M30" s="66">
        <f t="shared" si="4"/>
        <v>16</v>
      </c>
      <c r="N30" s="65">
        <f>VLOOKUP($A30,'Return Data'!$B$7:$R$1700,10,0)</f>
        <v>3.0394000000000001</v>
      </c>
      <c r="O30" s="66">
        <f t="shared" si="5"/>
        <v>11</v>
      </c>
      <c r="P30" s="65">
        <f>VLOOKUP($A30,'Return Data'!$B$7:$R$1700,11,0)</f>
        <v>3.1924000000000001</v>
      </c>
      <c r="Q30" s="66">
        <f t="shared" si="9"/>
        <v>9</v>
      </c>
      <c r="R30" s="65">
        <f>VLOOKUP($A30,'Return Data'!$B$7:$R$1700,12,0)</f>
        <v>3.7646000000000002</v>
      </c>
      <c r="S30" s="66">
        <f t="shared" ref="S30:S37" si="12">RANK(R30,R$8:R$37,0)</f>
        <v>6</v>
      </c>
      <c r="T30" s="65">
        <f>VLOOKUP($A30,'Return Data'!$B$7:$R$1700,13,0)</f>
        <v>4.1131000000000002</v>
      </c>
      <c r="U30" s="66">
        <f>RANK(T30,T$8:T$37,0)</f>
        <v>3</v>
      </c>
      <c r="V30" s="65"/>
      <c r="W30" s="66"/>
      <c r="X30" s="65"/>
      <c r="Y30" s="66"/>
      <c r="Z30" s="65">
        <f>VLOOKUP($A30,'Return Data'!$B$7:$R$1700,16,0)</f>
        <v>4.9421999999999997</v>
      </c>
      <c r="AA30" s="67">
        <f t="shared" si="6"/>
        <v>9</v>
      </c>
    </row>
    <row r="31" spans="1:27" x14ac:dyDescent="0.3">
      <c r="A31" s="63" t="s">
        <v>1419</v>
      </c>
      <c r="B31" s="64">
        <f>VLOOKUP($A31,'Return Data'!$B$7:$R$1700,3,0)</f>
        <v>44073</v>
      </c>
      <c r="C31" s="65">
        <f>VLOOKUP($A31,'Return Data'!$B$7:$R$1700,4,0)</f>
        <v>1043.1999000000001</v>
      </c>
      <c r="D31" s="65">
        <f>VLOOKUP($A31,'Return Data'!$B$7:$R$1700,5,0)</f>
        <v>3.0478000000000001</v>
      </c>
      <c r="E31" s="66">
        <f t="shared" si="0"/>
        <v>6</v>
      </c>
      <c r="F31" s="65">
        <f>VLOOKUP($A31,'Return Data'!$B$7:$R$1700,6,0)</f>
        <v>3.0097999999999998</v>
      </c>
      <c r="G31" s="66">
        <f t="shared" si="1"/>
        <v>7</v>
      </c>
      <c r="H31" s="65">
        <f>VLOOKUP($A31,'Return Data'!$B$7:$R$1700,7,0)</f>
        <v>2.9891999999999999</v>
      </c>
      <c r="I31" s="66">
        <f t="shared" si="2"/>
        <v>12</v>
      </c>
      <c r="J31" s="65">
        <f>VLOOKUP($A31,'Return Data'!$B$7:$R$1700,8,0)</f>
        <v>3.0015000000000001</v>
      </c>
      <c r="K31" s="66">
        <f t="shared" si="3"/>
        <v>15</v>
      </c>
      <c r="L31" s="65">
        <f>VLOOKUP($A31,'Return Data'!$B$7:$R$1700,9,0)</f>
        <v>3.0861999999999998</v>
      </c>
      <c r="M31" s="66">
        <f t="shared" si="4"/>
        <v>8</v>
      </c>
      <c r="N31" s="65">
        <f>VLOOKUP($A31,'Return Data'!$B$7:$R$1700,10,0)</f>
        <v>3.0836000000000001</v>
      </c>
      <c r="O31" s="66">
        <f t="shared" si="5"/>
        <v>6</v>
      </c>
      <c r="P31" s="65">
        <f>VLOOKUP($A31,'Return Data'!$B$7:$R$1700,11,0)</f>
        <v>3.3898999999999999</v>
      </c>
      <c r="Q31" s="66">
        <f t="shared" si="9"/>
        <v>2</v>
      </c>
      <c r="R31" s="65">
        <f>VLOOKUP($A31,'Return Data'!$B$7:$R$1700,12,0)</f>
        <v>3.9102999999999999</v>
      </c>
      <c r="S31" s="66">
        <f t="shared" si="12"/>
        <v>2</v>
      </c>
      <c r="T31" s="65"/>
      <c r="U31" s="66"/>
      <c r="V31" s="65"/>
      <c r="W31" s="66"/>
      <c r="X31" s="65"/>
      <c r="Y31" s="66"/>
      <c r="Z31" s="65">
        <f>VLOOKUP($A31,'Return Data'!$B$7:$R$1700,16,0)</f>
        <v>4.2721999999999998</v>
      </c>
      <c r="AA31" s="67">
        <f t="shared" si="6"/>
        <v>20</v>
      </c>
    </row>
    <row r="32" spans="1:27" x14ac:dyDescent="0.3">
      <c r="A32" s="63" t="s">
        <v>1421</v>
      </c>
      <c r="B32" s="64">
        <f>VLOOKUP($A32,'Return Data'!$B$7:$R$1700,3,0)</f>
        <v>44073</v>
      </c>
      <c r="C32" s="65">
        <f>VLOOKUP($A32,'Return Data'!$B$7:$R$1700,4,0)</f>
        <v>3293.8471</v>
      </c>
      <c r="D32" s="65">
        <f>VLOOKUP($A32,'Return Data'!$B$7:$R$1700,5,0)</f>
        <v>2.9390000000000001</v>
      </c>
      <c r="E32" s="66">
        <f t="shared" si="0"/>
        <v>23</v>
      </c>
      <c r="F32" s="65">
        <f>VLOOKUP($A32,'Return Data'!$B$7:$R$1700,6,0)</f>
        <v>2.9369000000000001</v>
      </c>
      <c r="G32" s="66">
        <f t="shared" si="1"/>
        <v>23</v>
      </c>
      <c r="H32" s="65">
        <f>VLOOKUP($A32,'Return Data'!$B$7:$R$1700,7,0)</f>
        <v>2.9409000000000001</v>
      </c>
      <c r="I32" s="66">
        <f t="shared" si="2"/>
        <v>23</v>
      </c>
      <c r="J32" s="65">
        <f>VLOOKUP($A32,'Return Data'!$B$7:$R$1700,8,0)</f>
        <v>2.9548000000000001</v>
      </c>
      <c r="K32" s="66">
        <f t="shared" si="3"/>
        <v>24</v>
      </c>
      <c r="L32" s="65">
        <f>VLOOKUP($A32,'Return Data'!$B$7:$R$1700,9,0)</f>
        <v>3.0301</v>
      </c>
      <c r="M32" s="66">
        <f t="shared" si="4"/>
        <v>20</v>
      </c>
      <c r="N32" s="65">
        <f>VLOOKUP($A32,'Return Data'!$B$7:$R$1700,10,0)</f>
        <v>3.008</v>
      </c>
      <c r="O32" s="66">
        <f t="shared" si="5"/>
        <v>18</v>
      </c>
      <c r="P32" s="65">
        <f>VLOOKUP($A32,'Return Data'!$B$7:$R$1700,11,0)</f>
        <v>3.1044</v>
      </c>
      <c r="Q32" s="66">
        <f t="shared" si="9"/>
        <v>19</v>
      </c>
      <c r="R32" s="65">
        <f>VLOOKUP($A32,'Return Data'!$B$7:$R$1700,12,0)</f>
        <v>3.6787999999999998</v>
      </c>
      <c r="S32" s="66">
        <f t="shared" si="12"/>
        <v>16</v>
      </c>
      <c r="T32" s="65">
        <f>VLOOKUP($A32,'Return Data'!$B$7:$R$1700,13,0)</f>
        <v>4.0389999999999997</v>
      </c>
      <c r="U32" s="66">
        <f>RANK(T32,T$8:T$37,0)</f>
        <v>12</v>
      </c>
      <c r="V32" s="65">
        <f>VLOOKUP($A32,'Return Data'!$B$7:$R$1700,17,0)</f>
        <v>5.093</v>
      </c>
      <c r="W32" s="66">
        <f t="shared" si="10"/>
        <v>3</v>
      </c>
      <c r="X32" s="65">
        <f>VLOOKUP($A32,'Return Data'!$B$7:$R$1700,14,0)</f>
        <v>5.4143999999999997</v>
      </c>
      <c r="Y32" s="66">
        <f t="shared" si="11"/>
        <v>2</v>
      </c>
      <c r="Z32" s="65">
        <f>VLOOKUP($A32,'Return Data'!$B$7:$R$1700,16,0)</f>
        <v>6.9051999999999998</v>
      </c>
      <c r="AA32" s="67">
        <f t="shared" si="6"/>
        <v>3</v>
      </c>
    </row>
    <row r="33" spans="1:27" x14ac:dyDescent="0.3">
      <c r="A33" s="63" t="s">
        <v>1423</v>
      </c>
      <c r="B33" s="64">
        <f>VLOOKUP($A33,'Return Data'!$B$7:$R$1700,3,0)</f>
        <v>44073</v>
      </c>
      <c r="C33" s="65">
        <f>VLOOKUP($A33,'Return Data'!$B$7:$R$1700,4,0)</f>
        <v>1075.5963999999999</v>
      </c>
      <c r="D33" s="65">
        <f>VLOOKUP($A33,'Return Data'!$B$7:$R$1700,5,0)</f>
        <v>2.9220000000000002</v>
      </c>
      <c r="E33" s="66">
        <f t="shared" si="0"/>
        <v>27</v>
      </c>
      <c r="F33" s="65">
        <f>VLOOKUP($A33,'Return Data'!$B$7:$R$1700,6,0)</f>
        <v>2.9134000000000002</v>
      </c>
      <c r="G33" s="66">
        <f t="shared" si="1"/>
        <v>27</v>
      </c>
      <c r="H33" s="65">
        <f>VLOOKUP($A33,'Return Data'!$B$7:$R$1700,7,0)</f>
        <v>2.9258000000000002</v>
      </c>
      <c r="I33" s="66">
        <f t="shared" si="2"/>
        <v>27</v>
      </c>
      <c r="J33" s="65">
        <f>VLOOKUP($A33,'Return Data'!$B$7:$R$1700,8,0)</f>
        <v>2.9287000000000001</v>
      </c>
      <c r="K33" s="66">
        <f t="shared" si="3"/>
        <v>27</v>
      </c>
      <c r="L33" s="65">
        <f>VLOOKUP($A33,'Return Data'!$B$7:$R$1700,9,0)</f>
        <v>2.9906999999999999</v>
      </c>
      <c r="M33" s="66">
        <f t="shared" si="4"/>
        <v>27</v>
      </c>
      <c r="N33" s="65">
        <f>VLOOKUP($A33,'Return Data'!$B$7:$R$1700,10,0)</f>
        <v>2.9535</v>
      </c>
      <c r="O33" s="66">
        <f t="shared" si="5"/>
        <v>28</v>
      </c>
      <c r="P33" s="65">
        <f>VLOOKUP($A33,'Return Data'!$B$7:$R$1700,11,0)</f>
        <v>3.1795</v>
      </c>
      <c r="Q33" s="66">
        <f t="shared" si="9"/>
        <v>10</v>
      </c>
      <c r="R33" s="65">
        <f>VLOOKUP($A33,'Return Data'!$B$7:$R$1700,12,0)</f>
        <v>3.7633000000000001</v>
      </c>
      <c r="S33" s="66">
        <f t="shared" si="12"/>
        <v>7</v>
      </c>
      <c r="T33" s="65">
        <f>VLOOKUP($A33,'Return Data'!$B$7:$R$1700,13,0)</f>
        <v>4.1351000000000004</v>
      </c>
      <c r="U33" s="66">
        <f>RANK(T33,T$8:T$37,0)</f>
        <v>2</v>
      </c>
      <c r="V33" s="65"/>
      <c r="W33" s="66"/>
      <c r="X33" s="65"/>
      <c r="Y33" s="66"/>
      <c r="Z33" s="65">
        <f>VLOOKUP($A33,'Return Data'!$B$7:$R$1700,16,0)</f>
        <v>5.1567999999999996</v>
      </c>
      <c r="AA33" s="67">
        <f t="shared" si="6"/>
        <v>5</v>
      </c>
    </row>
    <row r="34" spans="1:27" x14ac:dyDescent="0.3">
      <c r="A34" s="63" t="s">
        <v>1425</v>
      </c>
      <c r="B34" s="64">
        <f>VLOOKUP($A34,'Return Data'!$B$7:$R$1700,3,0)</f>
        <v>44073</v>
      </c>
      <c r="C34" s="65">
        <f>VLOOKUP($A34,'Return Data'!$B$7:$R$1700,4,0)</f>
        <v>1066.8169</v>
      </c>
      <c r="D34" s="65">
        <f>VLOOKUP($A34,'Return Data'!$B$7:$R$1700,5,0)</f>
        <v>2.9597000000000002</v>
      </c>
      <c r="E34" s="66">
        <f t="shared" si="0"/>
        <v>15</v>
      </c>
      <c r="F34" s="65">
        <f>VLOOKUP($A34,'Return Data'!$B$7:$R$1700,6,0)</f>
        <v>2.9613999999999998</v>
      </c>
      <c r="G34" s="66">
        <f t="shared" si="1"/>
        <v>13</v>
      </c>
      <c r="H34" s="65">
        <f>VLOOKUP($A34,'Return Data'!$B$7:$R$1700,7,0)</f>
        <v>2.9798</v>
      </c>
      <c r="I34" s="66">
        <f t="shared" si="2"/>
        <v>13</v>
      </c>
      <c r="J34" s="65">
        <f>VLOOKUP($A34,'Return Data'!$B$7:$R$1700,8,0)</f>
        <v>2.9925000000000002</v>
      </c>
      <c r="K34" s="66">
        <f t="shared" si="3"/>
        <v>17</v>
      </c>
      <c r="L34" s="65">
        <f>VLOOKUP($A34,'Return Data'!$B$7:$R$1700,9,0)</f>
        <v>3.0655999999999999</v>
      </c>
      <c r="M34" s="66">
        <f t="shared" si="4"/>
        <v>14</v>
      </c>
      <c r="N34" s="65">
        <f>VLOOKUP($A34,'Return Data'!$B$7:$R$1700,10,0)</f>
        <v>3.036</v>
      </c>
      <c r="O34" s="66">
        <f t="shared" si="5"/>
        <v>13</v>
      </c>
      <c r="P34" s="65">
        <f>VLOOKUP($A34,'Return Data'!$B$7:$R$1700,11,0)</f>
        <v>3.1206999999999998</v>
      </c>
      <c r="Q34" s="66">
        <f t="shared" si="9"/>
        <v>17</v>
      </c>
      <c r="R34" s="65">
        <f>VLOOKUP($A34,'Return Data'!$B$7:$R$1700,12,0)</f>
        <v>3.7014</v>
      </c>
      <c r="S34" s="66">
        <f t="shared" si="12"/>
        <v>14</v>
      </c>
      <c r="T34" s="65">
        <f>VLOOKUP($A34,'Return Data'!$B$7:$R$1700,13,0)</f>
        <v>4.0678999999999998</v>
      </c>
      <c r="U34" s="66">
        <f>RANK(T34,T$8:T$37,0)</f>
        <v>10</v>
      </c>
      <c r="V34" s="65"/>
      <c r="W34" s="66"/>
      <c r="X34" s="65"/>
      <c r="Y34" s="66"/>
      <c r="Z34" s="65">
        <f>VLOOKUP($A34,'Return Data'!$B$7:$R$1700,16,0)</f>
        <v>4.6018999999999997</v>
      </c>
      <c r="AA34" s="67">
        <f t="shared" si="6"/>
        <v>13</v>
      </c>
    </row>
    <row r="35" spans="1:27" x14ac:dyDescent="0.3">
      <c r="A35" s="63" t="s">
        <v>1427</v>
      </c>
      <c r="B35" s="64">
        <f>VLOOKUP($A35,'Return Data'!$B$7:$R$1700,3,0)</f>
        <v>44073</v>
      </c>
      <c r="C35" s="65">
        <f>VLOOKUP($A35,'Return Data'!$B$7:$R$1700,4,0)</f>
        <v>1065.0184999999999</v>
      </c>
      <c r="D35" s="65">
        <f>VLOOKUP($A35,'Return Data'!$B$7:$R$1700,5,0)</f>
        <v>3.3487</v>
      </c>
      <c r="E35" s="66">
        <f t="shared" si="0"/>
        <v>1</v>
      </c>
      <c r="F35" s="65">
        <f>VLOOKUP($A35,'Return Data'!$B$7:$R$1700,6,0)</f>
        <v>3.3298000000000001</v>
      </c>
      <c r="G35" s="66">
        <f t="shared" si="1"/>
        <v>1</v>
      </c>
      <c r="H35" s="65">
        <f>VLOOKUP($A35,'Return Data'!$B$7:$R$1700,7,0)</f>
        <v>3.1598000000000002</v>
      </c>
      <c r="I35" s="66">
        <f t="shared" si="2"/>
        <v>1</v>
      </c>
      <c r="J35" s="65">
        <f>VLOOKUP($A35,'Return Data'!$B$7:$R$1700,8,0)</f>
        <v>3.0707</v>
      </c>
      <c r="K35" s="66">
        <f t="shared" si="3"/>
        <v>3</v>
      </c>
      <c r="L35" s="65">
        <f>VLOOKUP($A35,'Return Data'!$B$7:$R$1700,9,0)</f>
        <v>3.0676000000000001</v>
      </c>
      <c r="M35" s="66">
        <f t="shared" si="4"/>
        <v>12</v>
      </c>
      <c r="N35" s="65">
        <f>VLOOKUP($A35,'Return Data'!$B$7:$R$1700,10,0)</f>
        <v>3.0001000000000002</v>
      </c>
      <c r="O35" s="66">
        <f t="shared" si="5"/>
        <v>20</v>
      </c>
      <c r="P35" s="65">
        <f>VLOOKUP($A35,'Return Data'!$B$7:$R$1700,11,0)</f>
        <v>3.0247999999999999</v>
      </c>
      <c r="Q35" s="66">
        <f t="shared" si="9"/>
        <v>26</v>
      </c>
      <c r="R35" s="65">
        <f>VLOOKUP($A35,'Return Data'!$B$7:$R$1700,12,0)</f>
        <v>3.6232000000000002</v>
      </c>
      <c r="S35" s="66">
        <f t="shared" si="12"/>
        <v>23</v>
      </c>
      <c r="T35" s="65">
        <f>VLOOKUP($A35,'Return Data'!$B$7:$R$1700,13,0)</f>
        <v>3.9702999999999999</v>
      </c>
      <c r="U35" s="66">
        <f>RANK(T35,T$8:T$37,0)</f>
        <v>17</v>
      </c>
      <c r="V35" s="65"/>
      <c r="W35" s="66"/>
      <c r="X35" s="65"/>
      <c r="Y35" s="66"/>
      <c r="Z35" s="65">
        <f>VLOOKUP($A35,'Return Data'!$B$7:$R$1700,16,0)</f>
        <v>4.4912000000000001</v>
      </c>
      <c r="AA35" s="67">
        <f t="shared" si="6"/>
        <v>16</v>
      </c>
    </row>
    <row r="36" spans="1:27" x14ac:dyDescent="0.3">
      <c r="A36" s="63" t="s">
        <v>1429</v>
      </c>
      <c r="B36" s="64">
        <f>VLOOKUP($A36,'Return Data'!$B$7:$R$1700,3,0)</f>
        <v>44073</v>
      </c>
      <c r="C36" s="65">
        <f>VLOOKUP($A36,'Return Data'!$B$7:$R$1700,4,0)</f>
        <v>2768.5916999999999</v>
      </c>
      <c r="D36" s="65">
        <f>VLOOKUP($A36,'Return Data'!$B$7:$R$1700,5,0)</f>
        <v>3.0167000000000002</v>
      </c>
      <c r="E36" s="66">
        <f t="shared" si="0"/>
        <v>9</v>
      </c>
      <c r="F36" s="65">
        <f>VLOOKUP($A36,'Return Data'!$B$7:$R$1700,6,0)</f>
        <v>3.0017999999999998</v>
      </c>
      <c r="G36" s="66">
        <f t="shared" si="1"/>
        <v>9</v>
      </c>
      <c r="H36" s="65">
        <f>VLOOKUP($A36,'Return Data'!$B$7:$R$1700,7,0)</f>
        <v>2.9994999999999998</v>
      </c>
      <c r="I36" s="66">
        <f t="shared" si="2"/>
        <v>10</v>
      </c>
      <c r="J36" s="65">
        <f>VLOOKUP($A36,'Return Data'!$B$7:$R$1700,8,0)</f>
        <v>3.0173999999999999</v>
      </c>
      <c r="K36" s="66">
        <f t="shared" si="3"/>
        <v>10</v>
      </c>
      <c r="L36" s="65">
        <f>VLOOKUP($A36,'Return Data'!$B$7:$R$1700,9,0)</f>
        <v>3.0771000000000002</v>
      </c>
      <c r="M36" s="66">
        <f t="shared" si="4"/>
        <v>10</v>
      </c>
      <c r="N36" s="65">
        <f>VLOOKUP($A36,'Return Data'!$B$7:$R$1700,10,0)</f>
        <v>3.0419999999999998</v>
      </c>
      <c r="O36" s="66">
        <f t="shared" si="5"/>
        <v>10</v>
      </c>
      <c r="P36" s="65">
        <f>VLOOKUP($A36,'Return Data'!$B$7:$R$1700,11,0)</f>
        <v>3.1676000000000002</v>
      </c>
      <c r="Q36" s="66">
        <f t="shared" si="9"/>
        <v>11</v>
      </c>
      <c r="R36" s="65">
        <f>VLOOKUP($A36,'Return Data'!$B$7:$R$1700,12,0)</f>
        <v>3.7347000000000001</v>
      </c>
      <c r="S36" s="66">
        <f t="shared" si="12"/>
        <v>10</v>
      </c>
      <c r="T36" s="65">
        <f>VLOOKUP($A36,'Return Data'!$B$7:$R$1700,13,0)</f>
        <v>4.1021999999999998</v>
      </c>
      <c r="U36" s="66">
        <f>RANK(T36,T$8:T$37,0)</f>
        <v>5</v>
      </c>
      <c r="V36" s="65">
        <f>VLOOKUP($A36,'Return Data'!$B$7:$R$1700,17,0)</f>
        <v>5.1386000000000003</v>
      </c>
      <c r="W36" s="66">
        <f t="shared" si="10"/>
        <v>1</v>
      </c>
      <c r="X36" s="65">
        <f>VLOOKUP($A36,'Return Data'!$B$7:$R$1700,14,0)</f>
        <v>5.0808999999999997</v>
      </c>
      <c r="Y36" s="66">
        <f t="shared" si="11"/>
        <v>4</v>
      </c>
      <c r="Z36" s="65">
        <f>VLOOKUP($A36,'Return Data'!$B$7:$R$1700,16,0)</f>
        <v>7.0178000000000003</v>
      </c>
      <c r="AA36" s="67">
        <f t="shared" si="6"/>
        <v>2</v>
      </c>
    </row>
    <row r="37" spans="1:27" x14ac:dyDescent="0.3">
      <c r="A37" s="63" t="s">
        <v>1431</v>
      </c>
      <c r="B37" s="64">
        <f>VLOOKUP($A37,'Return Data'!$B$7:$R$1700,3,0)</f>
        <v>44073</v>
      </c>
      <c r="C37" s="65">
        <f>VLOOKUP($A37,'Return Data'!$B$7:$R$1700,4,0)</f>
        <v>1041.3320000000001</v>
      </c>
      <c r="D37" s="65">
        <f>VLOOKUP($A37,'Return Data'!$B$7:$R$1700,5,0)</f>
        <v>2.8852000000000002</v>
      </c>
      <c r="E37" s="66">
        <f t="shared" si="0"/>
        <v>30</v>
      </c>
      <c r="F37" s="65">
        <f>VLOOKUP($A37,'Return Data'!$B$7:$R$1700,6,0)</f>
        <v>2.8866000000000001</v>
      </c>
      <c r="G37" s="66">
        <f t="shared" si="1"/>
        <v>29</v>
      </c>
      <c r="H37" s="65">
        <f>VLOOKUP($A37,'Return Data'!$B$7:$R$1700,7,0)</f>
        <v>2.8492000000000002</v>
      </c>
      <c r="I37" s="66">
        <f t="shared" si="2"/>
        <v>30</v>
      </c>
      <c r="J37" s="65">
        <f>VLOOKUP($A37,'Return Data'!$B$7:$R$1700,8,0)</f>
        <v>2.8611</v>
      </c>
      <c r="K37" s="66">
        <f t="shared" si="3"/>
        <v>30</v>
      </c>
      <c r="L37" s="65">
        <f>VLOOKUP($A37,'Return Data'!$B$7:$R$1700,9,0)</f>
        <v>2.9220000000000002</v>
      </c>
      <c r="M37" s="66">
        <f t="shared" si="4"/>
        <v>30</v>
      </c>
      <c r="N37" s="65">
        <f>VLOOKUP($A37,'Return Data'!$B$7:$R$1700,10,0)</f>
        <v>2.8559000000000001</v>
      </c>
      <c r="O37" s="66">
        <f t="shared" si="5"/>
        <v>30</v>
      </c>
      <c r="P37" s="65">
        <f>VLOOKUP($A37,'Return Data'!$B$7:$R$1700,11,0)</f>
        <v>2.972</v>
      </c>
      <c r="Q37" s="66">
        <f t="shared" si="9"/>
        <v>27</v>
      </c>
      <c r="R37" s="65">
        <f>VLOOKUP($A37,'Return Data'!$B$7:$R$1700,12,0)</f>
        <v>3.5678999999999998</v>
      </c>
      <c r="S37" s="66">
        <f t="shared" si="12"/>
        <v>24</v>
      </c>
      <c r="T37" s="65"/>
      <c r="U37" s="66"/>
      <c r="V37" s="65"/>
      <c r="W37" s="66"/>
      <c r="X37" s="65"/>
      <c r="Y37" s="66"/>
      <c r="Z37" s="65">
        <f>VLOOKUP($A37,'Return Data'!$B$7:$R$1700,16,0)</f>
        <v>4.0427999999999997</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2.9874833333333326</v>
      </c>
      <c r="E39" s="74"/>
      <c r="F39" s="75">
        <f>AVERAGE(F8:F37)</f>
        <v>2.9761833333333332</v>
      </c>
      <c r="G39" s="74"/>
      <c r="H39" s="75">
        <f>AVERAGE(H8:H37)</f>
        <v>2.9812466666666664</v>
      </c>
      <c r="I39" s="74"/>
      <c r="J39" s="75">
        <f>AVERAGE(J8:J37)</f>
        <v>2.9947966666666668</v>
      </c>
      <c r="K39" s="74"/>
      <c r="L39" s="75">
        <f>AVERAGE(L8:L37)</f>
        <v>3.0556466666666675</v>
      </c>
      <c r="M39" s="74"/>
      <c r="N39" s="75">
        <f>AVERAGE(N8:N37)</f>
        <v>3.0241333333333338</v>
      </c>
      <c r="O39" s="74"/>
      <c r="P39" s="75">
        <f>AVERAGE(P8:P37)</f>
        <v>3.1537821428571426</v>
      </c>
      <c r="Q39" s="74"/>
      <c r="R39" s="75">
        <f>AVERAGE(R8:R37)</f>
        <v>3.7189679999999998</v>
      </c>
      <c r="S39" s="74"/>
      <c r="T39" s="75">
        <f>AVERAGE(T8:T37)</f>
        <v>4.0648333333333326</v>
      </c>
      <c r="U39" s="74"/>
      <c r="V39" s="75">
        <f>AVERAGE(V8:V37)</f>
        <v>5.1020500000000002</v>
      </c>
      <c r="W39" s="74"/>
      <c r="X39" s="75">
        <f>AVERAGE(X8:X37)</f>
        <v>5.3457749999999997</v>
      </c>
      <c r="Y39" s="74"/>
      <c r="Z39" s="75">
        <f>AVERAGE(Z8:Z37)</f>
        <v>4.7393133333333326</v>
      </c>
      <c r="AA39" s="76"/>
    </row>
    <row r="40" spans="1:27" x14ac:dyDescent="0.3">
      <c r="A40" s="73" t="s">
        <v>28</v>
      </c>
      <c r="B40" s="74"/>
      <c r="C40" s="74"/>
      <c r="D40" s="75">
        <f>MIN(D8:D37)</f>
        <v>2.8852000000000002</v>
      </c>
      <c r="E40" s="74"/>
      <c r="F40" s="75">
        <f>MIN(F8:F37)</f>
        <v>2.7656000000000001</v>
      </c>
      <c r="G40" s="74"/>
      <c r="H40" s="75">
        <f>MIN(H8:H37)</f>
        <v>2.8492000000000002</v>
      </c>
      <c r="I40" s="74"/>
      <c r="J40" s="75">
        <f>MIN(J8:J37)</f>
        <v>2.8611</v>
      </c>
      <c r="K40" s="74"/>
      <c r="L40" s="75">
        <f>MIN(L8:L37)</f>
        <v>2.9220000000000002</v>
      </c>
      <c r="M40" s="74"/>
      <c r="N40" s="75">
        <f>MIN(N8:N37)</f>
        <v>2.8559000000000001</v>
      </c>
      <c r="O40" s="74"/>
      <c r="P40" s="75">
        <f>MIN(P8:P37)</f>
        <v>2.9445000000000001</v>
      </c>
      <c r="Q40" s="74"/>
      <c r="R40" s="75">
        <f>MIN(R8:R37)</f>
        <v>3.5396999999999998</v>
      </c>
      <c r="S40" s="74"/>
      <c r="T40" s="75">
        <f>MIN(T8:T37)</f>
        <v>3.9091</v>
      </c>
      <c r="U40" s="74"/>
      <c r="V40" s="75">
        <f>MIN(V8:V37)</f>
        <v>5.0587999999999997</v>
      </c>
      <c r="W40" s="74"/>
      <c r="X40" s="75">
        <f>MIN(X8:X37)</f>
        <v>5.0808999999999997</v>
      </c>
      <c r="Y40" s="74"/>
      <c r="Z40" s="75">
        <f>MIN(Z8:Z37)</f>
        <v>3.4866999999999999</v>
      </c>
      <c r="AA40" s="76"/>
    </row>
    <row r="41" spans="1:27" ht="15" thickBot="1" x14ac:dyDescent="0.35">
      <c r="A41" s="77" t="s">
        <v>29</v>
      </c>
      <c r="B41" s="78"/>
      <c r="C41" s="78"/>
      <c r="D41" s="79">
        <f>MAX(D8:D37)</f>
        <v>3.3487</v>
      </c>
      <c r="E41" s="78"/>
      <c r="F41" s="79">
        <f>MAX(F8:F37)</f>
        <v>3.3298000000000001</v>
      </c>
      <c r="G41" s="78"/>
      <c r="H41" s="79">
        <f>MAX(H8:H37)</f>
        <v>3.1598000000000002</v>
      </c>
      <c r="I41" s="78"/>
      <c r="J41" s="79">
        <f>MAX(J8:J37)</f>
        <v>3.1074999999999999</v>
      </c>
      <c r="K41" s="78"/>
      <c r="L41" s="79">
        <f>MAX(L8:L37)</f>
        <v>3.1797</v>
      </c>
      <c r="M41" s="78"/>
      <c r="N41" s="79">
        <f>MAX(N8:N37)</f>
        <v>3.1760000000000002</v>
      </c>
      <c r="O41" s="78"/>
      <c r="P41" s="79">
        <f>MAX(P8:P37)</f>
        <v>3.391</v>
      </c>
      <c r="Q41" s="78"/>
      <c r="R41" s="79">
        <f>MAX(R8:R37)</f>
        <v>3.9315000000000002</v>
      </c>
      <c r="S41" s="78"/>
      <c r="T41" s="79">
        <f>MAX(T8:T37)</f>
        <v>4.2168000000000001</v>
      </c>
      <c r="U41" s="78"/>
      <c r="V41" s="79">
        <f>MAX(V8:V37)</f>
        <v>5.1386000000000003</v>
      </c>
      <c r="W41" s="78"/>
      <c r="X41" s="79">
        <f>MAX(X8:X37)</f>
        <v>5.5086000000000004</v>
      </c>
      <c r="Y41" s="78"/>
      <c r="Z41" s="79">
        <f>MAX(Z8:Z37)</f>
        <v>7.0263</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44073</v>
      </c>
      <c r="C8" s="65">
        <f>VLOOKUP($A8,'Return Data'!$B$7:$R$1700,4,0)</f>
        <v>1090.9684</v>
      </c>
      <c r="D8" s="65">
        <f>VLOOKUP($A8,'Return Data'!$B$7:$R$1700,5,0)</f>
        <v>2.8239000000000001</v>
      </c>
      <c r="E8" s="66">
        <f t="shared" ref="E8:E37" si="0">RANK(D8,D$8:D$37,0)</f>
        <v>26</v>
      </c>
      <c r="F8" s="65">
        <f>VLOOKUP($A8,'Return Data'!$B$7:$R$1700,6,0)</f>
        <v>2.8222</v>
      </c>
      <c r="G8" s="66">
        <f t="shared" ref="G8:G37" si="1">RANK(F8,F$8:F$37,0)</f>
        <v>26</v>
      </c>
      <c r="H8" s="65">
        <f>VLOOKUP($A8,'Return Data'!$B$7:$R$1700,7,0)</f>
        <v>2.8420000000000001</v>
      </c>
      <c r="I8" s="66">
        <f t="shared" ref="I8:I37" si="2">RANK(H8,H$8:H$37,0)</f>
        <v>25</v>
      </c>
      <c r="J8" s="65">
        <f>VLOOKUP($A8,'Return Data'!$B$7:$R$1700,8,0)</f>
        <v>2.8433000000000002</v>
      </c>
      <c r="K8" s="66">
        <f t="shared" ref="K8:K37" si="3">RANK(J8,J$8:J$37,0)</f>
        <v>26</v>
      </c>
      <c r="L8" s="65">
        <f>VLOOKUP($A8,'Return Data'!$B$7:$R$1700,9,0)</f>
        <v>2.9127999999999998</v>
      </c>
      <c r="M8" s="66">
        <f t="shared" ref="M8:M37" si="4">RANK(L8,L$8:L$37,0)</f>
        <v>25</v>
      </c>
      <c r="N8" s="65">
        <f>VLOOKUP($A8,'Return Data'!$B$7:$R$1700,10,0)</f>
        <v>2.8917000000000002</v>
      </c>
      <c r="O8" s="66">
        <f t="shared" ref="O8:O37" si="5">RANK(N8,N$8:N$37,0)</f>
        <v>22</v>
      </c>
      <c r="P8" s="65">
        <f>VLOOKUP($A8,'Return Data'!$B$7:$R$1700,11,0)</f>
        <v>2.9929999999999999</v>
      </c>
      <c r="Q8" s="66">
        <f>RANK(P8,P$8:P$37,0)</f>
        <v>17</v>
      </c>
      <c r="R8" s="65">
        <f>VLOOKUP($A8,'Return Data'!$B$7:$R$1700,12,0)</f>
        <v>3.5684</v>
      </c>
      <c r="S8" s="66">
        <f>RANK(R8,R$8:R$37,0)</f>
        <v>17</v>
      </c>
      <c r="T8" s="65">
        <f>VLOOKUP($A8,'Return Data'!$B$7:$R$1700,13,0)</f>
        <v>3.9298999999999999</v>
      </c>
      <c r="U8" s="66">
        <f>RANK(T8,T$8:T$37,0)</f>
        <v>12</v>
      </c>
      <c r="V8" s="65"/>
      <c r="W8" s="66"/>
      <c r="X8" s="65"/>
      <c r="Y8" s="66"/>
      <c r="Z8" s="65">
        <f>VLOOKUP($A8,'Return Data'!$B$7:$R$1700,16,0)</f>
        <v>4.8723000000000001</v>
      </c>
      <c r="AA8" s="67">
        <f t="shared" ref="AA8:AA37" si="6">RANK(Z8,Z$8:Z$37,0)</f>
        <v>6</v>
      </c>
    </row>
    <row r="9" spans="1:27" x14ac:dyDescent="0.3">
      <c r="A9" s="63" t="s">
        <v>1376</v>
      </c>
      <c r="B9" s="64">
        <f>VLOOKUP($A9,'Return Data'!$B$7:$R$1700,3,0)</f>
        <v>44073</v>
      </c>
      <c r="C9" s="65">
        <f>VLOOKUP($A9,'Return Data'!$B$7:$R$1700,4,0)</f>
        <v>1067.9081000000001</v>
      </c>
      <c r="D9" s="65">
        <f>VLOOKUP($A9,'Return Data'!$B$7:$R$1700,5,0)</f>
        <v>2.9396</v>
      </c>
      <c r="E9" s="66">
        <f t="shared" si="0"/>
        <v>9</v>
      </c>
      <c r="F9" s="65">
        <f>VLOOKUP($A9,'Return Data'!$B$7:$R$1700,6,0)</f>
        <v>2.9321000000000002</v>
      </c>
      <c r="G9" s="66">
        <f t="shared" si="1"/>
        <v>8</v>
      </c>
      <c r="H9" s="65">
        <f>VLOOKUP($A9,'Return Data'!$B$7:$R$1700,7,0)</f>
        <v>2.9538000000000002</v>
      </c>
      <c r="I9" s="66">
        <f t="shared" si="2"/>
        <v>6</v>
      </c>
      <c r="J9" s="65">
        <f>VLOOKUP($A9,'Return Data'!$B$7:$R$1700,8,0)</f>
        <v>2.9601000000000002</v>
      </c>
      <c r="K9" s="66">
        <f t="shared" si="3"/>
        <v>7</v>
      </c>
      <c r="L9" s="65">
        <f>VLOOKUP($A9,'Return Data'!$B$7:$R$1700,9,0)</f>
        <v>3.0303</v>
      </c>
      <c r="M9" s="66">
        <f t="shared" si="4"/>
        <v>6</v>
      </c>
      <c r="N9" s="65">
        <f>VLOOKUP($A9,'Return Data'!$B$7:$R$1700,10,0)</f>
        <v>3.0066000000000002</v>
      </c>
      <c r="O9" s="66">
        <f t="shared" si="5"/>
        <v>6</v>
      </c>
      <c r="P9" s="65">
        <f>VLOOKUP($A9,'Return Data'!$B$7:$R$1700,11,0)</f>
        <v>3.1065999999999998</v>
      </c>
      <c r="Q9" s="66">
        <f>RANK(P9,P$8:P$37,0)</f>
        <v>7</v>
      </c>
      <c r="R9" s="65">
        <f>VLOOKUP($A9,'Return Data'!$B$7:$R$1700,12,0)</f>
        <v>3.6732</v>
      </c>
      <c r="S9" s="66">
        <f>RANK(R9,R$8:R$37,0)</f>
        <v>6</v>
      </c>
      <c r="T9" s="65">
        <f>VLOOKUP($A9,'Return Data'!$B$7:$R$1700,13,0)</f>
        <v>4.0243000000000002</v>
      </c>
      <c r="U9" s="66">
        <f>RANK(T9,T$8:T$37,0)</f>
        <v>4</v>
      </c>
      <c r="V9" s="65"/>
      <c r="W9" s="66"/>
      <c r="X9" s="65"/>
      <c r="Y9" s="66"/>
      <c r="Z9" s="65">
        <f>VLOOKUP($A9,'Return Data'!$B$7:$R$1700,16,0)</f>
        <v>4.5932000000000004</v>
      </c>
      <c r="AA9" s="67">
        <f t="shared" si="6"/>
        <v>12</v>
      </c>
    </row>
    <row r="10" spans="1:27" x14ac:dyDescent="0.3">
      <c r="A10" s="63" t="s">
        <v>1378</v>
      </c>
      <c r="B10" s="64">
        <f>VLOOKUP($A10,'Return Data'!$B$7:$R$1700,3,0)</f>
        <v>44073</v>
      </c>
      <c r="C10" s="65">
        <f>VLOOKUP($A10,'Return Data'!$B$7:$R$1700,4,0)</f>
        <v>1061.1464000000001</v>
      </c>
      <c r="D10" s="65">
        <f>VLOOKUP($A10,'Return Data'!$B$7:$R$1700,5,0)</f>
        <v>2.9171</v>
      </c>
      <c r="E10" s="66">
        <f t="shared" si="0"/>
        <v>13</v>
      </c>
      <c r="F10" s="65">
        <f>VLOOKUP($A10,'Return Data'!$B$7:$R$1700,6,0)</f>
        <v>2.9106999999999998</v>
      </c>
      <c r="G10" s="66">
        <f t="shared" si="1"/>
        <v>12</v>
      </c>
      <c r="H10" s="65">
        <f>VLOOKUP($A10,'Return Data'!$B$7:$R$1700,7,0)</f>
        <v>2.9352</v>
      </c>
      <c r="I10" s="66">
        <f t="shared" si="2"/>
        <v>10</v>
      </c>
      <c r="J10" s="65">
        <f>VLOOKUP($A10,'Return Data'!$B$7:$R$1700,8,0)</f>
        <v>2.9457</v>
      </c>
      <c r="K10" s="66">
        <f t="shared" si="3"/>
        <v>10</v>
      </c>
      <c r="L10" s="65">
        <f>VLOOKUP($A10,'Return Data'!$B$7:$R$1700,9,0)</f>
        <v>3.0164</v>
      </c>
      <c r="M10" s="66">
        <f t="shared" si="4"/>
        <v>9</v>
      </c>
      <c r="N10" s="65">
        <f>VLOOKUP($A10,'Return Data'!$B$7:$R$1700,10,0)</f>
        <v>2.9746999999999999</v>
      </c>
      <c r="O10" s="66">
        <f t="shared" si="5"/>
        <v>10</v>
      </c>
      <c r="P10" s="65">
        <f>VLOOKUP($A10,'Return Data'!$B$7:$R$1700,11,0)</f>
        <v>3.1496</v>
      </c>
      <c r="Q10" s="66">
        <f>RANK(P10,P$8:P$37,0)</f>
        <v>6</v>
      </c>
      <c r="R10" s="65">
        <f>VLOOKUP($A10,'Return Data'!$B$7:$R$1700,12,0)</f>
        <v>3.7134999999999998</v>
      </c>
      <c r="S10" s="66">
        <f>RANK(R10,R$8:R$37,0)</f>
        <v>5</v>
      </c>
      <c r="T10" s="65">
        <f>VLOOKUP($A10,'Return Data'!$B$7:$R$1700,13,0)</f>
        <v>4.056</v>
      </c>
      <c r="U10" s="66">
        <f>RANK(T10,T$8:T$37,0)</f>
        <v>2</v>
      </c>
      <c r="V10" s="65"/>
      <c r="W10" s="66"/>
      <c r="X10" s="65"/>
      <c r="Y10" s="66"/>
      <c r="Z10" s="65">
        <f>VLOOKUP($A10,'Return Data'!$B$7:$R$1700,16,0)</f>
        <v>4.4789000000000003</v>
      </c>
      <c r="AA10" s="67">
        <f t="shared" si="6"/>
        <v>14</v>
      </c>
    </row>
    <row r="11" spans="1:27" x14ac:dyDescent="0.3">
      <c r="A11" s="63" t="s">
        <v>1380</v>
      </c>
      <c r="B11" s="64">
        <f>VLOOKUP($A11,'Return Data'!$B$7:$R$1700,3,0)</f>
        <v>44073</v>
      </c>
      <c r="C11" s="65">
        <f>VLOOKUP($A11,'Return Data'!$B$7:$R$1700,4,0)</f>
        <v>1062.5771</v>
      </c>
      <c r="D11" s="65">
        <f>VLOOKUP($A11,'Return Data'!$B$7:$R$1700,5,0)</f>
        <v>2.8704000000000001</v>
      </c>
      <c r="E11" s="66">
        <f t="shared" si="0"/>
        <v>16</v>
      </c>
      <c r="F11" s="65">
        <f>VLOOKUP($A11,'Return Data'!$B$7:$R$1700,6,0)</f>
        <v>2.8597999999999999</v>
      </c>
      <c r="G11" s="66">
        <f t="shared" si="1"/>
        <v>19</v>
      </c>
      <c r="H11" s="65">
        <f>VLOOKUP($A11,'Return Data'!$B$7:$R$1700,7,0)</f>
        <v>2.8643999999999998</v>
      </c>
      <c r="I11" s="66">
        <f t="shared" si="2"/>
        <v>21</v>
      </c>
      <c r="J11" s="65">
        <f>VLOOKUP($A11,'Return Data'!$B$7:$R$1700,8,0)</f>
        <v>2.8927999999999998</v>
      </c>
      <c r="K11" s="66">
        <f t="shared" si="3"/>
        <v>18</v>
      </c>
      <c r="L11" s="65">
        <f>VLOOKUP($A11,'Return Data'!$B$7:$R$1700,9,0)</f>
        <v>2.9485000000000001</v>
      </c>
      <c r="M11" s="66">
        <f t="shared" si="4"/>
        <v>19</v>
      </c>
      <c r="N11" s="65">
        <f>VLOOKUP($A11,'Return Data'!$B$7:$R$1700,10,0)</f>
        <v>2.9215</v>
      </c>
      <c r="O11" s="66">
        <f t="shared" si="5"/>
        <v>17</v>
      </c>
      <c r="P11" s="65">
        <f>VLOOKUP($A11,'Return Data'!$B$7:$R$1700,11,0)</f>
        <v>3.1021999999999998</v>
      </c>
      <c r="Q11" s="66">
        <f>RANK(P11,P$8:P$37,0)</f>
        <v>8</v>
      </c>
      <c r="R11" s="65">
        <f>VLOOKUP($A11,'Return Data'!$B$7:$R$1700,12,0)</f>
        <v>3.6484000000000001</v>
      </c>
      <c r="S11" s="66">
        <f>RANK(R11,R$8:R$37,0)</f>
        <v>10</v>
      </c>
      <c r="T11" s="65">
        <f>VLOOKUP($A11,'Return Data'!$B$7:$R$1700,13,0)</f>
        <v>3.9815</v>
      </c>
      <c r="U11" s="66">
        <f>RANK(T11,T$8:T$37,0)</f>
        <v>7</v>
      </c>
      <c r="V11" s="65"/>
      <c r="W11" s="66"/>
      <c r="X11" s="65"/>
      <c r="Y11" s="66"/>
      <c r="Z11" s="65">
        <f>VLOOKUP($A11,'Return Data'!$B$7:$R$1700,16,0)</f>
        <v>4.4593999999999996</v>
      </c>
      <c r="AA11" s="67">
        <f t="shared" si="6"/>
        <v>15</v>
      </c>
    </row>
    <row r="12" spans="1:27" x14ac:dyDescent="0.3">
      <c r="A12" s="63" t="s">
        <v>1382</v>
      </c>
      <c r="B12" s="64">
        <f>VLOOKUP($A12,'Return Data'!$B$7:$R$1700,3,0)</f>
        <v>44073</v>
      </c>
      <c r="C12" s="65">
        <f>VLOOKUP($A12,'Return Data'!$B$7:$R$1700,4,0)</f>
        <v>1021.5881000000001</v>
      </c>
      <c r="D12" s="65">
        <f>VLOOKUP($A12,'Return Data'!$B$7:$R$1700,5,0)</f>
        <v>2.9693000000000001</v>
      </c>
      <c r="E12" s="66">
        <f t="shared" si="0"/>
        <v>4</v>
      </c>
      <c r="F12" s="65">
        <f>VLOOKUP($A12,'Return Data'!$B$7:$R$1700,6,0)</f>
        <v>2.9685999999999999</v>
      </c>
      <c r="G12" s="66">
        <f t="shared" si="1"/>
        <v>3</v>
      </c>
      <c r="H12" s="65">
        <f>VLOOKUP($A12,'Return Data'!$B$7:$R$1700,7,0)</f>
        <v>3.008</v>
      </c>
      <c r="I12" s="66">
        <f t="shared" si="2"/>
        <v>3</v>
      </c>
      <c r="J12" s="65">
        <f>VLOOKUP($A12,'Return Data'!$B$7:$R$1700,8,0)</f>
        <v>3.0146000000000002</v>
      </c>
      <c r="K12" s="66">
        <f t="shared" si="3"/>
        <v>2</v>
      </c>
      <c r="L12" s="65">
        <f>VLOOKUP($A12,'Return Data'!$B$7:$R$1700,9,0)</f>
        <v>3.0865</v>
      </c>
      <c r="M12" s="66">
        <f t="shared" si="4"/>
        <v>2</v>
      </c>
      <c r="N12" s="65">
        <f>VLOOKUP($A12,'Return Data'!$B$7:$R$1700,10,0)</f>
        <v>3.0827</v>
      </c>
      <c r="O12" s="66">
        <f t="shared" si="5"/>
        <v>1</v>
      </c>
      <c r="P12" s="65"/>
      <c r="Q12" s="66"/>
      <c r="R12" s="65"/>
      <c r="S12" s="66"/>
      <c r="T12" s="65"/>
      <c r="U12" s="66"/>
      <c r="V12" s="65"/>
      <c r="W12" s="66"/>
      <c r="X12" s="65"/>
      <c r="Y12" s="66"/>
      <c r="Z12" s="65">
        <f>VLOOKUP($A12,'Return Data'!$B$7:$R$1700,16,0)</f>
        <v>3.6433</v>
      </c>
      <c r="AA12" s="67">
        <f t="shared" si="6"/>
        <v>29</v>
      </c>
    </row>
    <row r="13" spans="1:27" x14ac:dyDescent="0.3">
      <c r="A13" s="63" t="s">
        <v>1384</v>
      </c>
      <c r="B13" s="64">
        <f>VLOOKUP($A13,'Return Data'!$B$7:$R$1700,3,0)</f>
        <v>44073</v>
      </c>
      <c r="C13" s="65">
        <f>VLOOKUP($A13,'Return Data'!$B$7:$R$1700,4,0)</f>
        <v>1046.8664000000001</v>
      </c>
      <c r="D13" s="65">
        <f>VLOOKUP($A13,'Return Data'!$B$7:$R$1700,5,0)</f>
        <v>2.9289999999999998</v>
      </c>
      <c r="E13" s="66">
        <f t="shared" si="0"/>
        <v>11</v>
      </c>
      <c r="F13" s="65">
        <f>VLOOKUP($A13,'Return Data'!$B$7:$R$1700,6,0)</f>
        <v>2.9293999999999998</v>
      </c>
      <c r="G13" s="66">
        <f t="shared" si="1"/>
        <v>9</v>
      </c>
      <c r="H13" s="65">
        <f>VLOOKUP($A13,'Return Data'!$B$7:$R$1700,7,0)</f>
        <v>2.9573</v>
      </c>
      <c r="I13" s="66">
        <f t="shared" si="2"/>
        <v>5</v>
      </c>
      <c r="J13" s="65">
        <f>VLOOKUP($A13,'Return Data'!$B$7:$R$1700,8,0)</f>
        <v>2.9859</v>
      </c>
      <c r="K13" s="66">
        <f t="shared" si="3"/>
        <v>3</v>
      </c>
      <c r="L13" s="65">
        <f>VLOOKUP($A13,'Return Data'!$B$7:$R$1700,9,0)</f>
        <v>3.0297999999999998</v>
      </c>
      <c r="M13" s="66">
        <f t="shared" si="4"/>
        <v>7</v>
      </c>
      <c r="N13" s="65">
        <f>VLOOKUP($A13,'Return Data'!$B$7:$R$1700,10,0)</f>
        <v>3.0247999999999999</v>
      </c>
      <c r="O13" s="66">
        <f t="shared" si="5"/>
        <v>3</v>
      </c>
      <c r="P13" s="65">
        <f>VLOOKUP($A13,'Return Data'!$B$7:$R$1700,11,0)</f>
        <v>3.2389000000000001</v>
      </c>
      <c r="Q13" s="66">
        <f t="shared" ref="Q13:Q21" si="7">RANK(P13,P$8:P$37,0)</f>
        <v>4</v>
      </c>
      <c r="R13" s="65">
        <f>VLOOKUP($A13,'Return Data'!$B$7:$R$1700,12,0)</f>
        <v>3.7675000000000001</v>
      </c>
      <c r="S13" s="66">
        <f t="shared" ref="S13:S21" si="8">RANK(R13,R$8:R$37,0)</f>
        <v>4</v>
      </c>
      <c r="T13" s="65"/>
      <c r="U13" s="66"/>
      <c r="V13" s="65"/>
      <c r="W13" s="66"/>
      <c r="X13" s="65"/>
      <c r="Y13" s="66"/>
      <c r="Z13" s="65">
        <f>VLOOKUP($A13,'Return Data'!$B$7:$R$1700,16,0)</f>
        <v>4.2248000000000001</v>
      </c>
      <c r="AA13" s="67">
        <f t="shared" si="6"/>
        <v>20</v>
      </c>
    </row>
    <row r="14" spans="1:27" x14ac:dyDescent="0.3">
      <c r="A14" s="63" t="s">
        <v>1386</v>
      </c>
      <c r="B14" s="64">
        <f>VLOOKUP($A14,'Return Data'!$B$7:$R$1700,3,0)</f>
        <v>44073</v>
      </c>
      <c r="C14" s="65">
        <f>VLOOKUP($A14,'Return Data'!$B$7:$R$1700,4,0)</f>
        <v>1081.3087</v>
      </c>
      <c r="D14" s="65">
        <f>VLOOKUP($A14,'Return Data'!$B$7:$R$1700,5,0)</f>
        <v>2.9742999999999999</v>
      </c>
      <c r="E14" s="66">
        <f t="shared" si="0"/>
        <v>3</v>
      </c>
      <c r="F14" s="65">
        <f>VLOOKUP($A14,'Return Data'!$B$7:$R$1700,6,0)</f>
        <v>2.9441999999999999</v>
      </c>
      <c r="G14" s="66">
        <f t="shared" si="1"/>
        <v>6</v>
      </c>
      <c r="H14" s="65">
        <f>VLOOKUP($A14,'Return Data'!$B$7:$R$1700,7,0)</f>
        <v>2.9460999999999999</v>
      </c>
      <c r="I14" s="66">
        <f t="shared" si="2"/>
        <v>9</v>
      </c>
      <c r="J14" s="65">
        <f>VLOOKUP($A14,'Return Data'!$B$7:$R$1700,8,0)</f>
        <v>2.9603000000000002</v>
      </c>
      <c r="K14" s="66">
        <f t="shared" si="3"/>
        <v>6</v>
      </c>
      <c r="L14" s="65">
        <f>VLOOKUP($A14,'Return Data'!$B$7:$R$1700,9,0)</f>
        <v>3.0421</v>
      </c>
      <c r="M14" s="66">
        <f t="shared" si="4"/>
        <v>3</v>
      </c>
      <c r="N14" s="65">
        <f>VLOOKUP($A14,'Return Data'!$B$7:$R$1700,10,0)</f>
        <v>3.0141</v>
      </c>
      <c r="O14" s="66">
        <f t="shared" si="5"/>
        <v>5</v>
      </c>
      <c r="P14" s="65">
        <f>VLOOKUP($A14,'Return Data'!$B$7:$R$1700,11,0)</f>
        <v>3.3054999999999999</v>
      </c>
      <c r="Q14" s="66">
        <f t="shared" si="7"/>
        <v>2</v>
      </c>
      <c r="R14" s="65">
        <f>VLOOKUP($A14,'Return Data'!$B$7:$R$1700,12,0)</f>
        <v>3.8111000000000002</v>
      </c>
      <c r="S14" s="66">
        <f t="shared" si="8"/>
        <v>2</v>
      </c>
      <c r="T14" s="65">
        <f>VLOOKUP($A14,'Return Data'!$B$7:$R$1700,13,0)</f>
        <v>4.1269</v>
      </c>
      <c r="U14" s="66">
        <f>RANK(T14,T$8:T$37,0)</f>
        <v>1</v>
      </c>
      <c r="V14" s="65"/>
      <c r="W14" s="66"/>
      <c r="X14" s="65"/>
      <c r="Y14" s="66"/>
      <c r="Z14" s="65">
        <f>VLOOKUP($A14,'Return Data'!$B$7:$R$1700,16,0)</f>
        <v>4.8674999999999997</v>
      </c>
      <c r="AA14" s="67">
        <f t="shared" si="6"/>
        <v>7</v>
      </c>
    </row>
    <row r="15" spans="1:27" x14ac:dyDescent="0.3">
      <c r="A15" s="63" t="s">
        <v>1388</v>
      </c>
      <c r="B15" s="64">
        <f>VLOOKUP($A15,'Return Data'!$B$7:$R$1700,3,0)</f>
        <v>44073</v>
      </c>
      <c r="C15" s="65">
        <f>VLOOKUP($A15,'Return Data'!$B$7:$R$1700,4,0)</f>
        <v>1047.7805000000001</v>
      </c>
      <c r="D15" s="65">
        <f>VLOOKUP($A15,'Return Data'!$B$7:$R$1700,5,0)</f>
        <v>2.9961000000000002</v>
      </c>
      <c r="E15" s="66">
        <f t="shared" si="0"/>
        <v>2</v>
      </c>
      <c r="F15" s="65">
        <f>VLOOKUP($A15,'Return Data'!$B$7:$R$1700,6,0)</f>
        <v>2.9965999999999999</v>
      </c>
      <c r="G15" s="66">
        <f t="shared" si="1"/>
        <v>2</v>
      </c>
      <c r="H15" s="65">
        <f>VLOOKUP($A15,'Return Data'!$B$7:$R$1700,7,0)</f>
        <v>3.0165000000000002</v>
      </c>
      <c r="I15" s="66">
        <f t="shared" si="2"/>
        <v>2</v>
      </c>
      <c r="J15" s="65">
        <f>VLOOKUP($A15,'Return Data'!$B$7:$R$1700,8,0)</f>
        <v>3.0257000000000001</v>
      </c>
      <c r="K15" s="66">
        <f t="shared" si="3"/>
        <v>1</v>
      </c>
      <c r="L15" s="65">
        <f>VLOOKUP($A15,'Return Data'!$B$7:$R$1700,9,0)</f>
        <v>3.1006</v>
      </c>
      <c r="M15" s="66">
        <f t="shared" si="4"/>
        <v>1</v>
      </c>
      <c r="N15" s="65">
        <f>VLOOKUP($A15,'Return Data'!$B$7:$R$1700,10,0)</f>
        <v>3.0611000000000002</v>
      </c>
      <c r="O15" s="66">
        <f t="shared" si="5"/>
        <v>2</v>
      </c>
      <c r="P15" s="65">
        <f>VLOOKUP($A15,'Return Data'!$B$7:$R$1700,11,0)</f>
        <v>3.3300999999999998</v>
      </c>
      <c r="Q15" s="66">
        <f t="shared" si="7"/>
        <v>1</v>
      </c>
      <c r="R15" s="65">
        <f>VLOOKUP($A15,'Return Data'!$B$7:$R$1700,12,0)</f>
        <v>3.8595999999999999</v>
      </c>
      <c r="S15" s="66">
        <f t="shared" si="8"/>
        <v>1</v>
      </c>
      <c r="T15" s="65"/>
      <c r="U15" s="66"/>
      <c r="V15" s="65"/>
      <c r="W15" s="66"/>
      <c r="X15" s="65"/>
      <c r="Y15" s="66"/>
      <c r="Z15" s="65">
        <f>VLOOKUP($A15,'Return Data'!$B$7:$R$1700,16,0)</f>
        <v>4.3070000000000004</v>
      </c>
      <c r="AA15" s="67">
        <f t="shared" si="6"/>
        <v>17</v>
      </c>
    </row>
    <row r="16" spans="1:27" x14ac:dyDescent="0.3">
      <c r="A16" s="63" t="s">
        <v>1389</v>
      </c>
      <c r="B16" s="64">
        <f>VLOOKUP($A16,'Return Data'!$B$7:$R$1700,3,0)</f>
        <v>44073</v>
      </c>
      <c r="C16" s="65">
        <f>VLOOKUP($A16,'Return Data'!$B$7:$R$1700,4,0)</f>
        <v>1056.3001999999999</v>
      </c>
      <c r="D16" s="65">
        <f>VLOOKUP($A16,'Return Data'!$B$7:$R$1700,5,0)</f>
        <v>2.8858000000000001</v>
      </c>
      <c r="E16" s="66">
        <f t="shared" si="0"/>
        <v>14</v>
      </c>
      <c r="F16" s="65">
        <f>VLOOKUP($A16,'Return Data'!$B$7:$R$1700,6,0)</f>
        <v>2.8814000000000002</v>
      </c>
      <c r="G16" s="66">
        <f t="shared" si="1"/>
        <v>14</v>
      </c>
      <c r="H16" s="65">
        <f>VLOOKUP($A16,'Return Data'!$B$7:$R$1700,7,0)</f>
        <v>2.8809999999999998</v>
      </c>
      <c r="I16" s="66">
        <f t="shared" si="2"/>
        <v>14</v>
      </c>
      <c r="J16" s="65">
        <f>VLOOKUP($A16,'Return Data'!$B$7:$R$1700,8,0)</f>
        <v>2.8929999999999998</v>
      </c>
      <c r="K16" s="66">
        <f t="shared" si="3"/>
        <v>16</v>
      </c>
      <c r="L16" s="65">
        <f>VLOOKUP($A16,'Return Data'!$B$7:$R$1700,9,0)</f>
        <v>2.9424000000000001</v>
      </c>
      <c r="M16" s="66">
        <f t="shared" si="4"/>
        <v>20</v>
      </c>
      <c r="N16" s="65">
        <f>VLOOKUP($A16,'Return Data'!$B$7:$R$1700,10,0)</f>
        <v>2.8921000000000001</v>
      </c>
      <c r="O16" s="66">
        <f t="shared" si="5"/>
        <v>21</v>
      </c>
      <c r="P16" s="65">
        <f>VLOOKUP($A16,'Return Data'!$B$7:$R$1700,11,0)</f>
        <v>2.8683999999999998</v>
      </c>
      <c r="Q16" s="66">
        <f t="shared" si="7"/>
        <v>28</v>
      </c>
      <c r="R16" s="65">
        <f>VLOOKUP($A16,'Return Data'!$B$7:$R$1700,12,0)</f>
        <v>3.4708999999999999</v>
      </c>
      <c r="S16" s="66">
        <f t="shared" si="8"/>
        <v>24</v>
      </c>
      <c r="T16" s="65">
        <f>VLOOKUP($A16,'Return Data'!$B$7:$R$1700,13,0)</f>
        <v>3.8439000000000001</v>
      </c>
      <c r="U16" s="66">
        <f>RANK(T16,T$8:T$37,0)</f>
        <v>17</v>
      </c>
      <c r="V16" s="65"/>
      <c r="W16" s="66"/>
      <c r="X16" s="65"/>
      <c r="Y16" s="66"/>
      <c r="Z16" s="65">
        <f>VLOOKUP($A16,'Return Data'!$B$7:$R$1700,16,0)</f>
        <v>4.2529000000000003</v>
      </c>
      <c r="AA16" s="67">
        <f t="shared" si="6"/>
        <v>19</v>
      </c>
    </row>
    <row r="17" spans="1:27" x14ac:dyDescent="0.3">
      <c r="A17" s="63" t="s">
        <v>1391</v>
      </c>
      <c r="B17" s="64">
        <f>VLOOKUP($A17,'Return Data'!$B$7:$R$1700,3,0)</f>
        <v>44073</v>
      </c>
      <c r="C17" s="65">
        <f>VLOOKUP($A17,'Return Data'!$B$7:$R$1700,4,0)</f>
        <v>2989.6378</v>
      </c>
      <c r="D17" s="65">
        <f>VLOOKUP($A17,'Return Data'!$B$7:$R$1700,5,0)</f>
        <v>2.8530000000000002</v>
      </c>
      <c r="E17" s="66">
        <f t="shared" si="0"/>
        <v>20</v>
      </c>
      <c r="F17" s="65">
        <f>VLOOKUP($A17,'Return Data'!$B$7:$R$1700,6,0)</f>
        <v>2.7985000000000002</v>
      </c>
      <c r="G17" s="66">
        <f t="shared" si="1"/>
        <v>29</v>
      </c>
      <c r="H17" s="65">
        <f>VLOOKUP($A17,'Return Data'!$B$7:$R$1700,7,0)</f>
        <v>2.8460000000000001</v>
      </c>
      <c r="I17" s="66">
        <f t="shared" si="2"/>
        <v>23</v>
      </c>
      <c r="J17" s="65">
        <f>VLOOKUP($A17,'Return Data'!$B$7:$R$1700,8,0)</f>
        <v>2.8559999999999999</v>
      </c>
      <c r="K17" s="66">
        <f t="shared" si="3"/>
        <v>24</v>
      </c>
      <c r="L17" s="65">
        <f>VLOOKUP($A17,'Return Data'!$B$7:$R$1700,9,0)</f>
        <v>2.9154</v>
      </c>
      <c r="M17" s="66">
        <f t="shared" si="4"/>
        <v>24</v>
      </c>
      <c r="N17" s="65">
        <f>VLOOKUP($A17,'Return Data'!$B$7:$R$1700,10,0)</f>
        <v>2.8843000000000001</v>
      </c>
      <c r="O17" s="66">
        <f t="shared" si="5"/>
        <v>23</v>
      </c>
      <c r="P17" s="65">
        <f>VLOOKUP($A17,'Return Data'!$B$7:$R$1700,11,0)</f>
        <v>2.9628000000000001</v>
      </c>
      <c r="Q17" s="66">
        <f t="shared" si="7"/>
        <v>22</v>
      </c>
      <c r="R17" s="65">
        <f>VLOOKUP($A17,'Return Data'!$B$7:$R$1700,12,0)</f>
        <v>3.5411999999999999</v>
      </c>
      <c r="S17" s="66">
        <f t="shared" si="8"/>
        <v>19</v>
      </c>
      <c r="T17" s="65">
        <f>VLOOKUP($A17,'Return Data'!$B$7:$R$1700,13,0)</f>
        <v>3.9041000000000001</v>
      </c>
      <c r="U17" s="66">
        <f>RANK(T17,T$8:T$37,0)</f>
        <v>14</v>
      </c>
      <c r="V17" s="65">
        <f>VLOOKUP($A17,'Return Data'!$B$7:$R$1700,17,0)</f>
        <v>4.9532999999999996</v>
      </c>
      <c r="W17" s="66">
        <f>RANK(V17,V$8:V$37,0)</f>
        <v>3</v>
      </c>
      <c r="X17" s="65">
        <f>VLOOKUP($A17,'Return Data'!$B$7:$R$1700,14,0)</f>
        <v>5.2911000000000001</v>
      </c>
      <c r="Y17" s="66">
        <f>RANK(X17,X$8:X$37,0)</f>
        <v>2</v>
      </c>
      <c r="Z17" s="65">
        <f>VLOOKUP($A17,'Return Data'!$B$7:$R$1700,16,0)</f>
        <v>6.0730000000000004</v>
      </c>
      <c r="AA17" s="67">
        <f t="shared" si="6"/>
        <v>4</v>
      </c>
    </row>
    <row r="18" spans="1:27" x14ac:dyDescent="0.3">
      <c r="A18" s="63" t="s">
        <v>1394</v>
      </c>
      <c r="B18" s="64">
        <f>VLOOKUP($A18,'Return Data'!$B$7:$R$1700,3,0)</f>
        <v>44073</v>
      </c>
      <c r="C18" s="65">
        <f>VLOOKUP($A18,'Return Data'!$B$7:$R$1700,4,0)</f>
        <v>1055.0019</v>
      </c>
      <c r="D18" s="65">
        <f>VLOOKUP($A18,'Return Data'!$B$7:$R$1700,5,0)</f>
        <v>2.9308000000000001</v>
      </c>
      <c r="E18" s="66">
        <f t="shared" si="0"/>
        <v>10</v>
      </c>
      <c r="F18" s="65">
        <f>VLOOKUP($A18,'Return Data'!$B$7:$R$1700,6,0)</f>
        <v>2.9184000000000001</v>
      </c>
      <c r="G18" s="66">
        <f t="shared" si="1"/>
        <v>11</v>
      </c>
      <c r="H18" s="65">
        <f>VLOOKUP($A18,'Return Data'!$B$7:$R$1700,7,0)</f>
        <v>2.8959000000000001</v>
      </c>
      <c r="I18" s="66">
        <f t="shared" si="2"/>
        <v>12</v>
      </c>
      <c r="J18" s="65">
        <f>VLOOKUP($A18,'Return Data'!$B$7:$R$1700,8,0)</f>
        <v>2.9072</v>
      </c>
      <c r="K18" s="66">
        <f t="shared" si="3"/>
        <v>14</v>
      </c>
      <c r="L18" s="65">
        <f>VLOOKUP($A18,'Return Data'!$B$7:$R$1700,9,0)</f>
        <v>2.9643999999999999</v>
      </c>
      <c r="M18" s="66">
        <f t="shared" si="4"/>
        <v>14</v>
      </c>
      <c r="N18" s="65">
        <f>VLOOKUP($A18,'Return Data'!$B$7:$R$1700,10,0)</f>
        <v>2.9340999999999999</v>
      </c>
      <c r="O18" s="66">
        <f t="shared" si="5"/>
        <v>15</v>
      </c>
      <c r="P18" s="65">
        <f>VLOOKUP($A18,'Return Data'!$B$7:$R$1700,11,0)</f>
        <v>3.0493999999999999</v>
      </c>
      <c r="Q18" s="66">
        <f t="shared" si="7"/>
        <v>13</v>
      </c>
      <c r="R18" s="65">
        <f>VLOOKUP($A18,'Return Data'!$B$7:$R$1700,12,0)</f>
        <v>3.6023000000000001</v>
      </c>
      <c r="S18" s="66">
        <f t="shared" si="8"/>
        <v>12</v>
      </c>
      <c r="T18" s="65">
        <f>VLOOKUP($A18,'Return Data'!$B$7:$R$1700,13,0)</f>
        <v>3.9390000000000001</v>
      </c>
      <c r="U18" s="66">
        <f>RANK(T18,T$8:T$37,0)</f>
        <v>11</v>
      </c>
      <c r="V18" s="65"/>
      <c r="W18" s="66"/>
      <c r="X18" s="65"/>
      <c r="Y18" s="66"/>
      <c r="Z18" s="65">
        <f>VLOOKUP($A18,'Return Data'!$B$7:$R$1700,16,0)</f>
        <v>4.2702</v>
      </c>
      <c r="AA18" s="67">
        <f t="shared" si="6"/>
        <v>18</v>
      </c>
    </row>
    <row r="19" spans="1:27" x14ac:dyDescent="0.3">
      <c r="A19" s="63" t="s">
        <v>1395</v>
      </c>
      <c r="B19" s="64">
        <f>VLOOKUP($A19,'Return Data'!$B$7:$R$1700,3,0)</f>
        <v>44073</v>
      </c>
      <c r="C19" s="65">
        <f>VLOOKUP($A19,'Return Data'!$B$7:$R$1700,4,0)</f>
        <v>108.8639</v>
      </c>
      <c r="D19" s="65">
        <f>VLOOKUP($A19,'Return Data'!$B$7:$R$1700,5,0)</f>
        <v>2.8502999999999998</v>
      </c>
      <c r="E19" s="66">
        <f t="shared" si="0"/>
        <v>22</v>
      </c>
      <c r="F19" s="65">
        <f>VLOOKUP($A19,'Return Data'!$B$7:$R$1700,6,0)</f>
        <v>2.8393999999999999</v>
      </c>
      <c r="G19" s="66">
        <f t="shared" si="1"/>
        <v>22</v>
      </c>
      <c r="H19" s="65">
        <f>VLOOKUP($A19,'Return Data'!$B$7:$R$1700,7,0)</f>
        <v>2.8513999999999999</v>
      </c>
      <c r="I19" s="66">
        <f t="shared" si="2"/>
        <v>22</v>
      </c>
      <c r="J19" s="65">
        <f>VLOOKUP($A19,'Return Data'!$B$7:$R$1700,8,0)</f>
        <v>2.8650000000000002</v>
      </c>
      <c r="K19" s="66">
        <f t="shared" si="3"/>
        <v>22</v>
      </c>
      <c r="L19" s="65">
        <f>VLOOKUP($A19,'Return Data'!$B$7:$R$1700,9,0)</f>
        <v>2.9285000000000001</v>
      </c>
      <c r="M19" s="66">
        <f t="shared" si="4"/>
        <v>22</v>
      </c>
      <c r="N19" s="65">
        <f>VLOOKUP($A19,'Return Data'!$B$7:$R$1700,10,0)</f>
        <v>2.8923000000000001</v>
      </c>
      <c r="O19" s="66">
        <f t="shared" si="5"/>
        <v>20</v>
      </c>
      <c r="P19" s="65">
        <f>VLOOKUP($A19,'Return Data'!$B$7:$R$1700,11,0)</f>
        <v>2.9824000000000002</v>
      </c>
      <c r="Q19" s="66">
        <f t="shared" si="7"/>
        <v>20</v>
      </c>
      <c r="R19" s="65">
        <f>VLOOKUP($A19,'Return Data'!$B$7:$R$1700,12,0)</f>
        <v>3.5539000000000001</v>
      </c>
      <c r="S19" s="66">
        <f t="shared" si="8"/>
        <v>18</v>
      </c>
      <c r="T19" s="65">
        <f>VLOOKUP($A19,'Return Data'!$B$7:$R$1700,13,0)</f>
        <v>3.9173</v>
      </c>
      <c r="U19" s="66">
        <f>RANK(T19,T$8:T$37,0)</f>
        <v>13</v>
      </c>
      <c r="V19" s="65"/>
      <c r="W19" s="66"/>
      <c r="X19" s="65"/>
      <c r="Y19" s="66"/>
      <c r="Z19" s="65">
        <f>VLOOKUP($A19,'Return Data'!$B$7:$R$1700,16,0)</f>
        <v>4.8449</v>
      </c>
      <c r="AA19" s="67">
        <f t="shared" si="6"/>
        <v>8</v>
      </c>
    </row>
    <row r="20" spans="1:27" x14ac:dyDescent="0.3">
      <c r="A20" s="63" t="s">
        <v>1398</v>
      </c>
      <c r="B20" s="64">
        <f>VLOOKUP($A20,'Return Data'!$B$7:$R$1700,3,0)</f>
        <v>44073</v>
      </c>
      <c r="C20" s="65">
        <f>VLOOKUP($A20,'Return Data'!$B$7:$R$1700,4,0)</f>
        <v>1076.6790000000001</v>
      </c>
      <c r="D20" s="65">
        <f>VLOOKUP($A20,'Return Data'!$B$7:$R$1700,5,0)</f>
        <v>2.8275000000000001</v>
      </c>
      <c r="E20" s="66">
        <f t="shared" si="0"/>
        <v>25</v>
      </c>
      <c r="F20" s="65">
        <f>VLOOKUP($A20,'Return Data'!$B$7:$R$1700,6,0)</f>
        <v>2.8290999999999999</v>
      </c>
      <c r="G20" s="66">
        <f t="shared" si="1"/>
        <v>24</v>
      </c>
      <c r="H20" s="65">
        <f>VLOOKUP($A20,'Return Data'!$B$7:$R$1700,7,0)</f>
        <v>2.8433999999999999</v>
      </c>
      <c r="I20" s="66">
        <f t="shared" si="2"/>
        <v>24</v>
      </c>
      <c r="J20" s="65">
        <f>VLOOKUP($A20,'Return Data'!$B$7:$R$1700,8,0)</f>
        <v>2.8494999999999999</v>
      </c>
      <c r="K20" s="66">
        <f t="shared" si="3"/>
        <v>25</v>
      </c>
      <c r="L20" s="65">
        <f>VLOOKUP($A20,'Return Data'!$B$7:$R$1700,9,0)</f>
        <v>2.9293999999999998</v>
      </c>
      <c r="M20" s="66">
        <f t="shared" si="4"/>
        <v>21</v>
      </c>
      <c r="N20" s="65">
        <f>VLOOKUP($A20,'Return Data'!$B$7:$R$1700,10,0)</f>
        <v>2.8746999999999998</v>
      </c>
      <c r="O20" s="66">
        <f t="shared" si="5"/>
        <v>25</v>
      </c>
      <c r="P20" s="65">
        <f>VLOOKUP($A20,'Return Data'!$B$7:$R$1700,11,0)</f>
        <v>2.9201999999999999</v>
      </c>
      <c r="Q20" s="66">
        <f t="shared" si="7"/>
        <v>25</v>
      </c>
      <c r="R20" s="65">
        <f>VLOOKUP($A20,'Return Data'!$B$7:$R$1700,12,0)</f>
        <v>3.5225</v>
      </c>
      <c r="S20" s="66">
        <f t="shared" si="8"/>
        <v>20</v>
      </c>
      <c r="T20" s="65">
        <f>VLOOKUP($A20,'Return Data'!$B$7:$R$1700,13,0)</f>
        <v>3.8976000000000002</v>
      </c>
      <c r="U20" s="66">
        <f>RANK(T20,T$8:T$37,0)</f>
        <v>15</v>
      </c>
      <c r="V20" s="65"/>
      <c r="W20" s="66"/>
      <c r="X20" s="65"/>
      <c r="Y20" s="66"/>
      <c r="Z20" s="65">
        <f>VLOOKUP($A20,'Return Data'!$B$7:$R$1700,16,0)</f>
        <v>4.6767000000000003</v>
      </c>
      <c r="AA20" s="67">
        <f t="shared" si="6"/>
        <v>11</v>
      </c>
    </row>
    <row r="21" spans="1:27" x14ac:dyDescent="0.3">
      <c r="A21" s="63" t="s">
        <v>1400</v>
      </c>
      <c r="B21" s="64">
        <f>VLOOKUP($A21,'Return Data'!$B$7:$R$1700,3,0)</f>
        <v>44073</v>
      </c>
      <c r="C21" s="65">
        <f>VLOOKUP($A21,'Return Data'!$B$7:$R$1700,4,0)</f>
        <v>1047.8114</v>
      </c>
      <c r="D21" s="65">
        <f>VLOOKUP($A21,'Return Data'!$B$7:$R$1700,5,0)</f>
        <v>2.8043999999999998</v>
      </c>
      <c r="E21" s="66">
        <f t="shared" si="0"/>
        <v>30</v>
      </c>
      <c r="F21" s="65">
        <f>VLOOKUP($A21,'Return Data'!$B$7:$R$1700,6,0)</f>
        <v>2.6642999999999999</v>
      </c>
      <c r="G21" s="66">
        <f t="shared" si="1"/>
        <v>30</v>
      </c>
      <c r="H21" s="65">
        <f>VLOOKUP($A21,'Return Data'!$B$7:$R$1700,7,0)</f>
        <v>2.7599</v>
      </c>
      <c r="I21" s="66">
        <f t="shared" si="2"/>
        <v>30</v>
      </c>
      <c r="J21" s="65">
        <f>VLOOKUP($A21,'Return Data'!$B$7:$R$1700,8,0)</f>
        <v>2.8138999999999998</v>
      </c>
      <c r="K21" s="66">
        <f t="shared" si="3"/>
        <v>30</v>
      </c>
      <c r="L21" s="65">
        <f>VLOOKUP($A21,'Return Data'!$B$7:$R$1700,9,0)</f>
        <v>2.8854000000000002</v>
      </c>
      <c r="M21" s="66">
        <f t="shared" si="4"/>
        <v>28</v>
      </c>
      <c r="N21" s="65">
        <f>VLOOKUP($A21,'Return Data'!$B$7:$R$1700,10,0)</f>
        <v>2.8595000000000002</v>
      </c>
      <c r="O21" s="66">
        <f t="shared" si="5"/>
        <v>28</v>
      </c>
      <c r="P21" s="65">
        <f>VLOOKUP($A21,'Return Data'!$B$7:$R$1700,11,0)</f>
        <v>2.9451999999999998</v>
      </c>
      <c r="Q21" s="66">
        <f t="shared" si="7"/>
        <v>23</v>
      </c>
      <c r="R21" s="65">
        <f>VLOOKUP($A21,'Return Data'!$B$7:$R$1700,12,0)</f>
        <v>3.5222000000000002</v>
      </c>
      <c r="S21" s="66">
        <f t="shared" si="8"/>
        <v>21</v>
      </c>
      <c r="T21" s="65"/>
      <c r="U21" s="66"/>
      <c r="V21" s="65"/>
      <c r="W21" s="66"/>
      <c r="X21" s="65"/>
      <c r="Y21" s="66"/>
      <c r="Z21" s="65">
        <f>VLOOKUP($A21,'Return Data'!$B$7:$R$1700,16,0)</f>
        <v>4.1523000000000003</v>
      </c>
      <c r="AA21" s="67">
        <f t="shared" si="6"/>
        <v>22</v>
      </c>
    </row>
    <row r="22" spans="1:27" x14ac:dyDescent="0.3">
      <c r="A22" s="63" t="s">
        <v>1402</v>
      </c>
      <c r="B22" s="64">
        <f>VLOOKUP($A22,'Return Data'!$B$7:$R$1700,3,0)</f>
        <v>44073</v>
      </c>
      <c r="C22" s="65">
        <f>VLOOKUP($A22,'Return Data'!$B$7:$R$1700,4,0)</f>
        <v>1022.051</v>
      </c>
      <c r="D22" s="65">
        <f>VLOOKUP($A22,'Return Data'!$B$7:$R$1700,5,0)</f>
        <v>2.8751000000000002</v>
      </c>
      <c r="E22" s="66">
        <f t="shared" si="0"/>
        <v>15</v>
      </c>
      <c r="F22" s="65">
        <f>VLOOKUP($A22,'Return Data'!$B$7:$R$1700,6,0)</f>
        <v>2.8755000000000002</v>
      </c>
      <c r="G22" s="66">
        <f t="shared" si="1"/>
        <v>15</v>
      </c>
      <c r="H22" s="65">
        <f>VLOOKUP($A22,'Return Data'!$B$7:$R$1700,7,0)</f>
        <v>2.8708</v>
      </c>
      <c r="I22" s="66">
        <f t="shared" si="2"/>
        <v>19</v>
      </c>
      <c r="J22" s="65">
        <f>VLOOKUP($A22,'Return Data'!$B$7:$R$1700,8,0)</f>
        <v>2.8929</v>
      </c>
      <c r="K22" s="66">
        <f t="shared" si="3"/>
        <v>17</v>
      </c>
      <c r="L22" s="65">
        <f>VLOOKUP($A22,'Return Data'!$B$7:$R$1700,9,0)</f>
        <v>2.9569000000000001</v>
      </c>
      <c r="M22" s="66">
        <f t="shared" si="4"/>
        <v>17</v>
      </c>
      <c r="N22" s="65">
        <f>VLOOKUP($A22,'Return Data'!$B$7:$R$1700,10,0)</f>
        <v>2.9274</v>
      </c>
      <c r="O22" s="66">
        <f t="shared" si="5"/>
        <v>16</v>
      </c>
      <c r="P22" s="65"/>
      <c r="Q22" s="66"/>
      <c r="R22" s="65"/>
      <c r="S22" s="66"/>
      <c r="T22" s="65"/>
      <c r="U22" s="66"/>
      <c r="V22" s="65"/>
      <c r="W22" s="66"/>
      <c r="X22" s="65"/>
      <c r="Y22" s="66"/>
      <c r="Z22" s="65">
        <f>VLOOKUP($A22,'Return Data'!$B$7:$R$1700,16,0)</f>
        <v>3.4249000000000001</v>
      </c>
      <c r="AA22" s="67">
        <f t="shared" si="6"/>
        <v>30</v>
      </c>
    </row>
    <row r="23" spans="1:27" x14ac:dyDescent="0.3">
      <c r="A23" s="63" t="s">
        <v>1404</v>
      </c>
      <c r="B23" s="64">
        <f>VLOOKUP($A23,'Return Data'!$B$7:$R$1700,3,0)</f>
        <v>44073</v>
      </c>
      <c r="C23" s="65">
        <f>VLOOKUP($A23,'Return Data'!$B$7:$R$1700,4,0)</f>
        <v>1031.8049000000001</v>
      </c>
      <c r="D23" s="65">
        <f>VLOOKUP($A23,'Return Data'!$B$7:$R$1700,5,0)</f>
        <v>2.8231000000000002</v>
      </c>
      <c r="E23" s="66">
        <f t="shared" si="0"/>
        <v>27</v>
      </c>
      <c r="F23" s="65">
        <f>VLOOKUP($A23,'Return Data'!$B$7:$R$1700,6,0)</f>
        <v>2.8212000000000002</v>
      </c>
      <c r="G23" s="66">
        <f t="shared" si="1"/>
        <v>27</v>
      </c>
      <c r="H23" s="65">
        <f>VLOOKUP($A23,'Return Data'!$B$7:$R$1700,7,0)</f>
        <v>2.8102999999999998</v>
      </c>
      <c r="I23" s="66">
        <f t="shared" si="2"/>
        <v>27</v>
      </c>
      <c r="J23" s="65">
        <f>VLOOKUP($A23,'Return Data'!$B$7:$R$1700,8,0)</f>
        <v>2.8256999999999999</v>
      </c>
      <c r="K23" s="66">
        <f t="shared" si="3"/>
        <v>29</v>
      </c>
      <c r="L23" s="65">
        <f>VLOOKUP($A23,'Return Data'!$B$7:$R$1700,9,0)</f>
        <v>2.8685</v>
      </c>
      <c r="M23" s="66">
        <f t="shared" si="4"/>
        <v>30</v>
      </c>
      <c r="N23" s="65">
        <f>VLOOKUP($A23,'Return Data'!$B$7:$R$1700,10,0)</f>
        <v>2.867</v>
      </c>
      <c r="O23" s="66">
        <f t="shared" si="5"/>
        <v>26</v>
      </c>
      <c r="P23" s="65">
        <f>VLOOKUP($A23,'Return Data'!$B$7:$R$1700,11,0)</f>
        <v>2.9708000000000001</v>
      </c>
      <c r="Q23" s="66">
        <f t="shared" ref="Q23:Q37" si="9">RANK(P23,P$8:P$37,0)</f>
        <v>21</v>
      </c>
      <c r="R23" s="65"/>
      <c r="S23" s="66"/>
      <c r="T23" s="65"/>
      <c r="U23" s="66"/>
      <c r="V23" s="65"/>
      <c r="W23" s="66"/>
      <c r="X23" s="65"/>
      <c r="Y23" s="66"/>
      <c r="Z23" s="65">
        <f>VLOOKUP($A23,'Return Data'!$B$7:$R$1700,16,0)</f>
        <v>3.7326999999999999</v>
      </c>
      <c r="AA23" s="67">
        <f t="shared" si="6"/>
        <v>27</v>
      </c>
    </row>
    <row r="24" spans="1:27" x14ac:dyDescent="0.3">
      <c r="A24" s="63" t="s">
        <v>1406</v>
      </c>
      <c r="B24" s="64">
        <f>VLOOKUP($A24,'Return Data'!$B$7:$R$1700,3,0)</f>
        <v>44073</v>
      </c>
      <c r="C24" s="65">
        <f>VLOOKUP($A24,'Return Data'!$B$7:$R$1700,4,0)</f>
        <v>1027.0842</v>
      </c>
      <c r="D24" s="65">
        <f>VLOOKUP($A24,'Return Data'!$B$7:$R$1700,5,0)</f>
        <v>2.9249999999999998</v>
      </c>
      <c r="E24" s="66">
        <f t="shared" si="0"/>
        <v>12</v>
      </c>
      <c r="F24" s="65">
        <f>VLOOKUP($A24,'Return Data'!$B$7:$R$1700,6,0)</f>
        <v>2.9243000000000001</v>
      </c>
      <c r="G24" s="66">
        <f t="shared" si="1"/>
        <v>10</v>
      </c>
      <c r="H24" s="65">
        <f>VLOOKUP($A24,'Return Data'!$B$7:$R$1700,7,0)</f>
        <v>2.9222999999999999</v>
      </c>
      <c r="I24" s="66">
        <f t="shared" si="2"/>
        <v>11</v>
      </c>
      <c r="J24" s="65">
        <f>VLOOKUP($A24,'Return Data'!$B$7:$R$1700,8,0)</f>
        <v>2.9418000000000002</v>
      </c>
      <c r="K24" s="66">
        <f t="shared" si="3"/>
        <v>11</v>
      </c>
      <c r="L24" s="65">
        <f>VLOOKUP($A24,'Return Data'!$B$7:$R$1700,9,0)</f>
        <v>2.9998</v>
      </c>
      <c r="M24" s="66">
        <f t="shared" si="4"/>
        <v>10</v>
      </c>
      <c r="N24" s="65">
        <f>VLOOKUP($A24,'Return Data'!$B$7:$R$1700,10,0)</f>
        <v>2.9521000000000002</v>
      </c>
      <c r="O24" s="66">
        <f t="shared" si="5"/>
        <v>11</v>
      </c>
      <c r="P24" s="65">
        <f>VLOOKUP($A24,'Return Data'!$B$7:$R$1700,11,0)</f>
        <v>3.0956999999999999</v>
      </c>
      <c r="Q24" s="66">
        <f t="shared" si="9"/>
        <v>10</v>
      </c>
      <c r="R24" s="65"/>
      <c r="S24" s="66"/>
      <c r="T24" s="65"/>
      <c r="U24" s="66"/>
      <c r="V24" s="65"/>
      <c r="W24" s="66"/>
      <c r="X24" s="65"/>
      <c r="Y24" s="66"/>
      <c r="Z24" s="65">
        <f>VLOOKUP($A24,'Return Data'!$B$7:$R$1700,16,0)</f>
        <v>3.6478999999999999</v>
      </c>
      <c r="AA24" s="67">
        <f t="shared" si="6"/>
        <v>28</v>
      </c>
    </row>
    <row r="25" spans="1:27" x14ac:dyDescent="0.3">
      <c r="A25" s="63" t="s">
        <v>1408</v>
      </c>
      <c r="B25" s="64">
        <f>VLOOKUP($A25,'Return Data'!$B$7:$R$1700,3,0)</f>
        <v>44073</v>
      </c>
      <c r="C25" s="65">
        <f>VLOOKUP($A25,'Return Data'!$B$7:$R$1700,4,0)</f>
        <v>1077.7637999999999</v>
      </c>
      <c r="D25" s="65">
        <f>VLOOKUP($A25,'Return Data'!$B$7:$R$1700,5,0)</f>
        <v>2.8401000000000001</v>
      </c>
      <c r="E25" s="66">
        <f t="shared" si="0"/>
        <v>23</v>
      </c>
      <c r="F25" s="65">
        <f>VLOOKUP($A25,'Return Data'!$B$7:$R$1700,6,0)</f>
        <v>2.8409</v>
      </c>
      <c r="G25" s="66">
        <f t="shared" si="1"/>
        <v>21</v>
      </c>
      <c r="H25" s="65">
        <f>VLOOKUP($A25,'Return Data'!$B$7:$R$1700,7,0)</f>
        <v>2.8725000000000001</v>
      </c>
      <c r="I25" s="66">
        <f t="shared" si="2"/>
        <v>17</v>
      </c>
      <c r="J25" s="65">
        <f>VLOOKUP($A25,'Return Data'!$B$7:$R$1700,8,0)</f>
        <v>2.8706999999999998</v>
      </c>
      <c r="K25" s="66">
        <f t="shared" si="3"/>
        <v>21</v>
      </c>
      <c r="L25" s="65">
        <f>VLOOKUP($A25,'Return Data'!$B$7:$R$1700,9,0)</f>
        <v>2.9184999999999999</v>
      </c>
      <c r="M25" s="66">
        <f t="shared" si="4"/>
        <v>23</v>
      </c>
      <c r="N25" s="65">
        <f>VLOOKUP($A25,'Return Data'!$B$7:$R$1700,10,0)</f>
        <v>2.8761999999999999</v>
      </c>
      <c r="O25" s="66">
        <f t="shared" si="5"/>
        <v>24</v>
      </c>
      <c r="P25" s="65">
        <f>VLOOKUP($A25,'Return Data'!$B$7:$R$1700,11,0)</f>
        <v>2.988</v>
      </c>
      <c r="Q25" s="66">
        <f t="shared" si="9"/>
        <v>19</v>
      </c>
      <c r="R25" s="65">
        <f>VLOOKUP($A25,'Return Data'!$B$7:$R$1700,12,0)</f>
        <v>3.5907</v>
      </c>
      <c r="S25" s="66">
        <f>RANK(R25,R$8:R$37,0)</f>
        <v>14</v>
      </c>
      <c r="T25" s="65">
        <f>VLOOKUP($A25,'Return Data'!$B$7:$R$1700,13,0)</f>
        <v>3.9569999999999999</v>
      </c>
      <c r="U25" s="66">
        <f>RANK(T25,T$8:T$37,0)</f>
        <v>10</v>
      </c>
      <c r="V25" s="65"/>
      <c r="W25" s="66"/>
      <c r="X25" s="65"/>
      <c r="Y25" s="66"/>
      <c r="Z25" s="65">
        <f>VLOOKUP($A25,'Return Data'!$B$7:$R$1700,16,0)</f>
        <v>4.7173999999999996</v>
      </c>
      <c r="AA25" s="67">
        <f t="shared" si="6"/>
        <v>10</v>
      </c>
    </row>
    <row r="26" spans="1:27" x14ac:dyDescent="0.3">
      <c r="A26" s="63" t="s">
        <v>1410</v>
      </c>
      <c r="B26" s="64">
        <f>VLOOKUP($A26,'Return Data'!$B$7:$R$1700,3,0)</f>
        <v>44073</v>
      </c>
      <c r="C26" s="65">
        <f>VLOOKUP($A26,'Return Data'!$B$7:$R$1700,4,0)</f>
        <v>2505.7711666666701</v>
      </c>
      <c r="D26" s="65">
        <f>VLOOKUP($A26,'Return Data'!$B$7:$R$1700,5,0)</f>
        <v>2.8527999999999998</v>
      </c>
      <c r="E26" s="66">
        <f t="shared" si="0"/>
        <v>21</v>
      </c>
      <c r="F26" s="65">
        <f>VLOOKUP($A26,'Return Data'!$B$7:$R$1700,6,0)</f>
        <v>2.8540999999999999</v>
      </c>
      <c r="G26" s="66">
        <f t="shared" si="1"/>
        <v>20</v>
      </c>
      <c r="H26" s="65">
        <f>VLOOKUP($A26,'Return Data'!$B$7:$R$1700,7,0)</f>
        <v>2.8691</v>
      </c>
      <c r="I26" s="66">
        <f t="shared" si="2"/>
        <v>20</v>
      </c>
      <c r="J26" s="65">
        <f>VLOOKUP($A26,'Return Data'!$B$7:$R$1700,8,0)</f>
        <v>2.9195000000000002</v>
      </c>
      <c r="K26" s="66">
        <f t="shared" si="3"/>
        <v>12</v>
      </c>
      <c r="L26" s="65">
        <f>VLOOKUP($A26,'Return Data'!$B$7:$R$1700,9,0)</f>
        <v>2.9506000000000001</v>
      </c>
      <c r="M26" s="66">
        <f t="shared" si="4"/>
        <v>18</v>
      </c>
      <c r="N26" s="65">
        <f>VLOOKUP($A26,'Return Data'!$B$7:$R$1700,10,0)</f>
        <v>2.9125999999999999</v>
      </c>
      <c r="O26" s="66">
        <f t="shared" si="5"/>
        <v>18</v>
      </c>
      <c r="P26" s="65">
        <f>VLOOKUP($A26,'Return Data'!$B$7:$R$1700,11,0)</f>
        <v>2.9011</v>
      </c>
      <c r="Q26" s="66">
        <f t="shared" si="9"/>
        <v>27</v>
      </c>
      <c r="R26" s="65">
        <f>VLOOKUP($A26,'Return Data'!$B$7:$R$1700,12,0)</f>
        <v>3.3121</v>
      </c>
      <c r="S26" s="66">
        <f>RANK(R26,R$8:R$37,0)</f>
        <v>25</v>
      </c>
      <c r="T26" s="65">
        <f>VLOOKUP($A26,'Return Data'!$B$7:$R$1700,13,0)</f>
        <v>3.5813000000000001</v>
      </c>
      <c r="U26" s="66">
        <f>RANK(T26,T$8:T$37,0)</f>
        <v>18</v>
      </c>
      <c r="V26" s="65">
        <f>VLOOKUP($A26,'Return Data'!$B$7:$R$1700,17,0)</f>
        <v>4.4829999999999997</v>
      </c>
      <c r="W26" s="66">
        <f t="shared" ref="W26:W36" si="10">RANK(V26,V$8:V$37,0)</f>
        <v>4</v>
      </c>
      <c r="X26" s="65">
        <f>VLOOKUP($A26,'Return Data'!$B$7:$R$1700,14,0)</f>
        <v>4.8000999999999996</v>
      </c>
      <c r="Y26" s="66">
        <f t="shared" ref="Y26:Y36" si="11">RANK(X26,X$8:X$37,0)</f>
        <v>4</v>
      </c>
      <c r="Z26" s="65">
        <f>VLOOKUP($A26,'Return Data'!$B$7:$R$1700,16,0)</f>
        <v>6.9</v>
      </c>
      <c r="AA26" s="67">
        <f t="shared" si="6"/>
        <v>1</v>
      </c>
    </row>
    <row r="27" spans="1:27" x14ac:dyDescent="0.3">
      <c r="A27" s="63" t="s">
        <v>1412</v>
      </c>
      <c r="B27" s="64">
        <f>VLOOKUP($A27,'Return Data'!$B$7:$R$1700,3,0)</f>
        <v>44073</v>
      </c>
      <c r="C27" s="65">
        <f>VLOOKUP($A27,'Return Data'!$B$7:$R$1700,4,0)</f>
        <v>1046.5319</v>
      </c>
      <c r="D27" s="65">
        <f>VLOOKUP($A27,'Return Data'!$B$7:$R$1700,5,0)</f>
        <v>2.8218000000000001</v>
      </c>
      <c r="E27" s="66">
        <f t="shared" si="0"/>
        <v>28</v>
      </c>
      <c r="F27" s="65">
        <f>VLOOKUP($A27,'Return Data'!$B$7:$R$1700,6,0)</f>
        <v>2.8245</v>
      </c>
      <c r="G27" s="66">
        <f t="shared" si="1"/>
        <v>25</v>
      </c>
      <c r="H27" s="65">
        <f>VLOOKUP($A27,'Return Data'!$B$7:$R$1700,7,0)</f>
        <v>2.8031000000000001</v>
      </c>
      <c r="I27" s="66">
        <f t="shared" si="2"/>
        <v>28</v>
      </c>
      <c r="J27" s="65">
        <f>VLOOKUP($A27,'Return Data'!$B$7:$R$1700,8,0)</f>
        <v>2.8329</v>
      </c>
      <c r="K27" s="66">
        <f t="shared" si="3"/>
        <v>27</v>
      </c>
      <c r="L27" s="65">
        <f>VLOOKUP($A27,'Return Data'!$B$7:$R$1700,9,0)</f>
        <v>2.8893</v>
      </c>
      <c r="M27" s="66">
        <f t="shared" si="4"/>
        <v>27</v>
      </c>
      <c r="N27" s="65">
        <f>VLOOKUP($A27,'Return Data'!$B$7:$R$1700,10,0)</f>
        <v>2.8601999999999999</v>
      </c>
      <c r="O27" s="66">
        <f t="shared" si="5"/>
        <v>27</v>
      </c>
      <c r="P27" s="65">
        <f>VLOOKUP($A27,'Return Data'!$B$7:$R$1700,11,0)</f>
        <v>2.9895999999999998</v>
      </c>
      <c r="Q27" s="66">
        <f t="shared" si="9"/>
        <v>18</v>
      </c>
      <c r="R27" s="65">
        <f>VLOOKUP($A27,'Return Data'!$B$7:$R$1700,12,0)</f>
        <v>3.5878999999999999</v>
      </c>
      <c r="S27" s="66">
        <f>RANK(R27,R$8:R$37,0)</f>
        <v>15</v>
      </c>
      <c r="T27" s="65"/>
      <c r="U27" s="66"/>
      <c r="V27" s="65"/>
      <c r="W27" s="66"/>
      <c r="X27" s="65"/>
      <c r="Y27" s="66"/>
      <c r="Z27" s="65">
        <f>VLOOKUP($A27,'Return Data'!$B$7:$R$1700,16,0)</f>
        <v>4.0913000000000004</v>
      </c>
      <c r="AA27" s="67">
        <f t="shared" si="6"/>
        <v>23</v>
      </c>
    </row>
    <row r="28" spans="1:27" x14ac:dyDescent="0.3">
      <c r="A28" s="63" t="s">
        <v>1414</v>
      </c>
      <c r="B28" s="64">
        <f>VLOOKUP($A28,'Return Data'!$B$7:$R$1700,3,0)</f>
        <v>44073</v>
      </c>
      <c r="C28" s="65">
        <f>VLOOKUP($A28,'Return Data'!$B$7:$R$1700,4,0)</f>
        <v>1045.0268000000001</v>
      </c>
      <c r="D28" s="65">
        <f>VLOOKUP($A28,'Return Data'!$B$7:$R$1700,5,0)</f>
        <v>2.9411</v>
      </c>
      <c r="E28" s="66">
        <f t="shared" si="0"/>
        <v>8</v>
      </c>
      <c r="F28" s="65">
        <f>VLOOKUP($A28,'Return Data'!$B$7:$R$1700,6,0)</f>
        <v>2.9416000000000002</v>
      </c>
      <c r="G28" s="66">
        <f t="shared" si="1"/>
        <v>7</v>
      </c>
      <c r="H28" s="65">
        <f>VLOOKUP($A28,'Return Data'!$B$7:$R$1700,7,0)</f>
        <v>2.9489999999999998</v>
      </c>
      <c r="I28" s="66">
        <f t="shared" si="2"/>
        <v>8</v>
      </c>
      <c r="J28" s="65">
        <f>VLOOKUP($A28,'Return Data'!$B$7:$R$1700,8,0)</f>
        <v>2.9557000000000002</v>
      </c>
      <c r="K28" s="66">
        <f t="shared" si="3"/>
        <v>9</v>
      </c>
      <c r="L28" s="65">
        <f>VLOOKUP($A28,'Return Data'!$B$7:$R$1700,9,0)</f>
        <v>3.0379</v>
      </c>
      <c r="M28" s="66">
        <f t="shared" si="4"/>
        <v>4</v>
      </c>
      <c r="N28" s="65">
        <f>VLOOKUP($A28,'Return Data'!$B$7:$R$1700,10,0)</f>
        <v>3.0002</v>
      </c>
      <c r="O28" s="66">
        <f t="shared" si="5"/>
        <v>7</v>
      </c>
      <c r="P28" s="65">
        <f>VLOOKUP($A28,'Return Data'!$B$7:$R$1700,11,0)</f>
        <v>3.0413999999999999</v>
      </c>
      <c r="Q28" s="66">
        <f t="shared" si="9"/>
        <v>14</v>
      </c>
      <c r="R28" s="65">
        <f>VLOOKUP($A28,'Return Data'!$B$7:$R$1700,12,0)</f>
        <v>3.5722</v>
      </c>
      <c r="S28" s="66">
        <f>RANK(R28,R$8:R$37,0)</f>
        <v>16</v>
      </c>
      <c r="T28" s="65"/>
      <c r="U28" s="66"/>
      <c r="V28" s="65"/>
      <c r="W28" s="66"/>
      <c r="X28" s="65"/>
      <c r="Y28" s="66"/>
      <c r="Z28" s="65">
        <f>VLOOKUP($A28,'Return Data'!$B$7:$R$1700,16,0)</f>
        <v>4.0593000000000004</v>
      </c>
      <c r="AA28" s="67">
        <f t="shared" si="6"/>
        <v>24</v>
      </c>
    </row>
    <row r="29" spans="1:27" x14ac:dyDescent="0.3">
      <c r="A29" s="63" t="s">
        <v>1416</v>
      </c>
      <c r="B29" s="64">
        <f>VLOOKUP($A29,'Return Data'!$B$7:$R$1700,3,0)</f>
        <v>44073</v>
      </c>
      <c r="C29" s="65">
        <f>VLOOKUP($A29,'Return Data'!$B$7:$R$1700,4,0)</f>
        <v>1034.5322000000001</v>
      </c>
      <c r="D29" s="65">
        <f>VLOOKUP($A29,'Return Data'!$B$7:$R$1700,5,0)</f>
        <v>2.9483000000000001</v>
      </c>
      <c r="E29" s="66">
        <f t="shared" si="0"/>
        <v>6</v>
      </c>
      <c r="F29" s="65">
        <f>VLOOKUP($A29,'Return Data'!$B$7:$R$1700,6,0)</f>
        <v>2.9491000000000001</v>
      </c>
      <c r="G29" s="66">
        <f t="shared" si="1"/>
        <v>5</v>
      </c>
      <c r="H29" s="65">
        <f>VLOOKUP($A29,'Return Data'!$B$7:$R$1700,7,0)</f>
        <v>2.9613</v>
      </c>
      <c r="I29" s="66">
        <f t="shared" si="2"/>
        <v>4</v>
      </c>
      <c r="J29" s="65">
        <f>VLOOKUP($A29,'Return Data'!$B$7:$R$1700,8,0)</f>
        <v>2.9592000000000001</v>
      </c>
      <c r="K29" s="66">
        <f t="shared" si="3"/>
        <v>8</v>
      </c>
      <c r="L29" s="65">
        <f>VLOOKUP($A29,'Return Data'!$B$7:$R$1700,9,0)</f>
        <v>3.0375999999999999</v>
      </c>
      <c r="M29" s="66">
        <f t="shared" si="4"/>
        <v>5</v>
      </c>
      <c r="N29" s="65">
        <f>VLOOKUP($A29,'Return Data'!$B$7:$R$1700,10,0)</f>
        <v>3.0215999999999998</v>
      </c>
      <c r="O29" s="66">
        <f t="shared" si="5"/>
        <v>4</v>
      </c>
      <c r="P29" s="65">
        <f>VLOOKUP($A29,'Return Data'!$B$7:$R$1700,11,0)</f>
        <v>3.2269999999999999</v>
      </c>
      <c r="Q29" s="66">
        <f t="shared" si="9"/>
        <v>5</v>
      </c>
      <c r="R29" s="65"/>
      <c r="S29" s="66"/>
      <c r="T29" s="65"/>
      <c r="U29" s="66"/>
      <c r="V29" s="65"/>
      <c r="W29" s="66"/>
      <c r="X29" s="65"/>
      <c r="Y29" s="66"/>
      <c r="Z29" s="65">
        <f>VLOOKUP($A29,'Return Data'!$B$7:$R$1700,16,0)</f>
        <v>3.9388000000000001</v>
      </c>
      <c r="AA29" s="67">
        <f t="shared" si="6"/>
        <v>26</v>
      </c>
    </row>
    <row r="30" spans="1:27" x14ac:dyDescent="0.3">
      <c r="A30" s="63" t="s">
        <v>1418</v>
      </c>
      <c r="B30" s="64">
        <f>VLOOKUP($A30,'Return Data'!$B$7:$R$1700,3,0)</f>
        <v>44073</v>
      </c>
      <c r="C30" s="65">
        <f>VLOOKUP($A30,'Return Data'!$B$7:$R$1700,4,0)</f>
        <v>108.36960000000001</v>
      </c>
      <c r="D30" s="65">
        <f>VLOOKUP($A30,'Return Data'!$B$7:$R$1700,5,0)</f>
        <v>2.8633000000000002</v>
      </c>
      <c r="E30" s="66">
        <f t="shared" si="0"/>
        <v>18</v>
      </c>
      <c r="F30" s="65">
        <f>VLOOKUP($A30,'Return Data'!$B$7:$R$1700,6,0)</f>
        <v>2.8635999999999999</v>
      </c>
      <c r="G30" s="66">
        <f t="shared" si="1"/>
        <v>17</v>
      </c>
      <c r="H30" s="65">
        <f>VLOOKUP($A30,'Return Data'!$B$7:$R$1700,7,0)</f>
        <v>2.8788999999999998</v>
      </c>
      <c r="I30" s="66">
        <f t="shared" si="2"/>
        <v>16</v>
      </c>
      <c r="J30" s="65">
        <f>VLOOKUP($A30,'Return Data'!$B$7:$R$1700,8,0)</f>
        <v>2.9117999999999999</v>
      </c>
      <c r="K30" s="66">
        <f t="shared" si="3"/>
        <v>13</v>
      </c>
      <c r="L30" s="65">
        <f>VLOOKUP($A30,'Return Data'!$B$7:$R$1700,9,0)</f>
        <v>2.9605000000000001</v>
      </c>
      <c r="M30" s="66">
        <f t="shared" si="4"/>
        <v>15</v>
      </c>
      <c r="N30" s="65">
        <f>VLOOKUP($A30,'Return Data'!$B$7:$R$1700,10,0)</f>
        <v>2.9416000000000002</v>
      </c>
      <c r="O30" s="66">
        <f t="shared" si="5"/>
        <v>12</v>
      </c>
      <c r="P30" s="65">
        <f>VLOOKUP($A30,'Return Data'!$B$7:$R$1700,11,0)</f>
        <v>3.0924999999999998</v>
      </c>
      <c r="Q30" s="66">
        <f t="shared" si="9"/>
        <v>11</v>
      </c>
      <c r="R30" s="65">
        <f>VLOOKUP($A30,'Return Data'!$B$7:$R$1700,12,0)</f>
        <v>3.6629</v>
      </c>
      <c r="S30" s="66">
        <f t="shared" ref="S30:S37" si="12">RANK(R30,R$8:R$37,0)</f>
        <v>8</v>
      </c>
      <c r="T30" s="65">
        <f>VLOOKUP($A30,'Return Data'!$B$7:$R$1700,13,0)</f>
        <v>4.0102000000000002</v>
      </c>
      <c r="U30" s="66">
        <f>RANK(T30,T$8:T$37,0)</f>
        <v>6</v>
      </c>
      <c r="V30" s="65"/>
      <c r="W30" s="66"/>
      <c r="X30" s="65"/>
      <c r="Y30" s="66"/>
      <c r="Z30" s="65">
        <f>VLOOKUP($A30,'Return Data'!$B$7:$R$1700,16,0)</f>
        <v>4.8376000000000001</v>
      </c>
      <c r="AA30" s="67">
        <f t="shared" si="6"/>
        <v>9</v>
      </c>
    </row>
    <row r="31" spans="1:27" x14ac:dyDescent="0.3">
      <c r="A31" s="63" t="s">
        <v>1420</v>
      </c>
      <c r="B31" s="64">
        <f>VLOOKUP($A31,'Return Data'!$B$7:$R$1700,3,0)</f>
        <v>44073</v>
      </c>
      <c r="C31" s="65">
        <f>VLOOKUP($A31,'Return Data'!$B$7:$R$1700,4,0)</f>
        <v>1042.0374999999999</v>
      </c>
      <c r="D31" s="65">
        <f>VLOOKUP($A31,'Return Data'!$B$7:$R$1700,5,0)</f>
        <v>2.9460999999999999</v>
      </c>
      <c r="E31" s="66">
        <f t="shared" si="0"/>
        <v>7</v>
      </c>
      <c r="F31" s="65">
        <f>VLOOKUP($A31,'Return Data'!$B$7:$R$1700,6,0)</f>
        <v>2.9091</v>
      </c>
      <c r="G31" s="66">
        <f t="shared" si="1"/>
        <v>13</v>
      </c>
      <c r="H31" s="65">
        <f>VLOOKUP($A31,'Return Data'!$B$7:$R$1700,7,0)</f>
        <v>2.8883999999999999</v>
      </c>
      <c r="I31" s="66">
        <f t="shared" si="2"/>
        <v>13</v>
      </c>
      <c r="J31" s="65">
        <f>VLOOKUP($A31,'Return Data'!$B$7:$R$1700,8,0)</f>
        <v>2.9007999999999998</v>
      </c>
      <c r="K31" s="66">
        <f t="shared" si="3"/>
        <v>15</v>
      </c>
      <c r="L31" s="65">
        <f>VLOOKUP($A31,'Return Data'!$B$7:$R$1700,9,0)</f>
        <v>2.9855999999999998</v>
      </c>
      <c r="M31" s="66">
        <f t="shared" si="4"/>
        <v>11</v>
      </c>
      <c r="N31" s="65">
        <f>VLOOKUP($A31,'Return Data'!$B$7:$R$1700,10,0)</f>
        <v>2.9792999999999998</v>
      </c>
      <c r="O31" s="66">
        <f t="shared" si="5"/>
        <v>9</v>
      </c>
      <c r="P31" s="65">
        <f>VLOOKUP($A31,'Return Data'!$B$7:$R$1700,11,0)</f>
        <v>3.2812999999999999</v>
      </c>
      <c r="Q31" s="66">
        <f t="shared" si="9"/>
        <v>3</v>
      </c>
      <c r="R31" s="65">
        <f>VLOOKUP($A31,'Return Data'!$B$7:$R$1700,12,0)</f>
        <v>3.7993000000000001</v>
      </c>
      <c r="S31" s="66">
        <f t="shared" si="12"/>
        <v>3</v>
      </c>
      <c r="T31" s="65"/>
      <c r="U31" s="66"/>
      <c r="V31" s="65"/>
      <c r="W31" s="66"/>
      <c r="X31" s="65"/>
      <c r="Y31" s="66"/>
      <c r="Z31" s="65">
        <f>VLOOKUP($A31,'Return Data'!$B$7:$R$1700,16,0)</f>
        <v>4.1571999999999996</v>
      </c>
      <c r="AA31" s="67">
        <f t="shared" si="6"/>
        <v>21</v>
      </c>
    </row>
    <row r="32" spans="1:27" x14ac:dyDescent="0.3">
      <c r="A32" s="63" t="s">
        <v>1422</v>
      </c>
      <c r="B32" s="64">
        <f>VLOOKUP($A32,'Return Data'!$B$7:$R$1700,3,0)</f>
        <v>44073</v>
      </c>
      <c r="C32" s="65">
        <f>VLOOKUP($A32,'Return Data'!$B$7:$R$1700,4,0)</f>
        <v>3263.335</v>
      </c>
      <c r="D32" s="65">
        <f>VLOOKUP($A32,'Return Data'!$B$7:$R$1700,5,0)</f>
        <v>2.8691</v>
      </c>
      <c r="E32" s="66">
        <f t="shared" si="0"/>
        <v>17</v>
      </c>
      <c r="F32" s="65">
        <f>VLOOKUP($A32,'Return Data'!$B$7:$R$1700,6,0)</f>
        <v>2.8666</v>
      </c>
      <c r="G32" s="66">
        <f t="shared" si="1"/>
        <v>16</v>
      </c>
      <c r="H32" s="65">
        <f>VLOOKUP($A32,'Return Data'!$B$7:$R$1700,7,0)</f>
        <v>2.871</v>
      </c>
      <c r="I32" s="66">
        <f t="shared" si="2"/>
        <v>18</v>
      </c>
      <c r="J32" s="65">
        <f>VLOOKUP($A32,'Return Data'!$B$7:$R$1700,8,0)</f>
        <v>2.8843000000000001</v>
      </c>
      <c r="K32" s="66">
        <f t="shared" si="3"/>
        <v>20</v>
      </c>
      <c r="L32" s="65">
        <f>VLOOKUP($A32,'Return Data'!$B$7:$R$1700,9,0)</f>
        <v>2.9597000000000002</v>
      </c>
      <c r="M32" s="66">
        <f t="shared" si="4"/>
        <v>16</v>
      </c>
      <c r="N32" s="65">
        <f>VLOOKUP($A32,'Return Data'!$B$7:$R$1700,10,0)</f>
        <v>2.9375</v>
      </c>
      <c r="O32" s="66">
        <f t="shared" si="5"/>
        <v>13</v>
      </c>
      <c r="P32" s="65">
        <f>VLOOKUP($A32,'Return Data'!$B$7:$R$1700,11,0)</f>
        <v>3.0329999999999999</v>
      </c>
      <c r="Q32" s="66">
        <f t="shared" si="9"/>
        <v>15</v>
      </c>
      <c r="R32" s="65">
        <f>VLOOKUP($A32,'Return Data'!$B$7:$R$1700,12,0)</f>
        <v>3.6067</v>
      </c>
      <c r="S32" s="66">
        <f t="shared" si="12"/>
        <v>11</v>
      </c>
      <c r="T32" s="65">
        <f>VLOOKUP($A32,'Return Data'!$B$7:$R$1700,13,0)</f>
        <v>3.9660000000000002</v>
      </c>
      <c r="U32" s="66">
        <f>RANK(T32,T$8:T$37,0)</f>
        <v>8</v>
      </c>
      <c r="V32" s="65">
        <f>VLOOKUP($A32,'Return Data'!$B$7:$R$1700,17,0)</f>
        <v>5.0244999999999997</v>
      </c>
      <c r="W32" s="66">
        <f t="shared" si="10"/>
        <v>2</v>
      </c>
      <c r="X32" s="65">
        <f>VLOOKUP($A32,'Return Data'!$B$7:$R$1700,14,0)</f>
        <v>5.3394000000000004</v>
      </c>
      <c r="Y32" s="66">
        <f t="shared" si="11"/>
        <v>1</v>
      </c>
      <c r="Z32" s="65">
        <f>VLOOKUP($A32,'Return Data'!$B$7:$R$1700,16,0)</f>
        <v>6.8129</v>
      </c>
      <c r="AA32" s="67">
        <f t="shared" si="6"/>
        <v>2</v>
      </c>
    </row>
    <row r="33" spans="1:27" x14ac:dyDescent="0.3">
      <c r="A33" s="63" t="s">
        <v>1424</v>
      </c>
      <c r="B33" s="64">
        <f>VLOOKUP($A33,'Return Data'!$B$7:$R$1700,3,0)</f>
        <v>44073</v>
      </c>
      <c r="C33" s="65">
        <f>VLOOKUP($A33,'Return Data'!$B$7:$R$1700,4,0)</f>
        <v>1073.9893</v>
      </c>
      <c r="D33" s="65">
        <f>VLOOKUP($A33,'Return Data'!$B$7:$R$1700,5,0)</f>
        <v>2.8210000000000002</v>
      </c>
      <c r="E33" s="66">
        <f t="shared" si="0"/>
        <v>29</v>
      </c>
      <c r="F33" s="65">
        <f>VLOOKUP($A33,'Return Data'!$B$7:$R$1700,6,0)</f>
        <v>2.8123999999999998</v>
      </c>
      <c r="G33" s="66">
        <f t="shared" si="1"/>
        <v>28</v>
      </c>
      <c r="H33" s="65">
        <f>VLOOKUP($A33,'Return Data'!$B$7:$R$1700,7,0)</f>
        <v>2.8247</v>
      </c>
      <c r="I33" s="66">
        <f t="shared" si="2"/>
        <v>26</v>
      </c>
      <c r="J33" s="65">
        <f>VLOOKUP($A33,'Return Data'!$B$7:$R$1700,8,0)</f>
        <v>2.8279999999999998</v>
      </c>
      <c r="K33" s="66">
        <f t="shared" si="3"/>
        <v>28</v>
      </c>
      <c r="L33" s="65">
        <f>VLOOKUP($A33,'Return Data'!$B$7:$R$1700,9,0)</f>
        <v>2.8902000000000001</v>
      </c>
      <c r="M33" s="66">
        <f t="shared" si="4"/>
        <v>26</v>
      </c>
      <c r="N33" s="65">
        <f>VLOOKUP($A33,'Return Data'!$B$7:$R$1700,10,0)</f>
        <v>2.8525999999999998</v>
      </c>
      <c r="O33" s="66">
        <f t="shared" si="5"/>
        <v>29</v>
      </c>
      <c r="P33" s="65">
        <f>VLOOKUP($A33,'Return Data'!$B$7:$R$1700,11,0)</f>
        <v>3.0733999999999999</v>
      </c>
      <c r="Q33" s="66">
        <f t="shared" si="9"/>
        <v>12</v>
      </c>
      <c r="R33" s="65">
        <f>VLOOKUP($A33,'Return Data'!$B$7:$R$1700,12,0)</f>
        <v>3.6573000000000002</v>
      </c>
      <c r="S33" s="66">
        <f t="shared" si="12"/>
        <v>9</v>
      </c>
      <c r="T33" s="65">
        <f>VLOOKUP($A33,'Return Data'!$B$7:$R$1700,13,0)</f>
        <v>4.0266000000000002</v>
      </c>
      <c r="U33" s="66">
        <f>RANK(T33,T$8:T$37,0)</f>
        <v>3</v>
      </c>
      <c r="V33" s="65"/>
      <c r="W33" s="66"/>
      <c r="X33" s="65"/>
      <c r="Y33" s="66"/>
      <c r="Z33" s="65">
        <f>VLOOKUP($A33,'Return Data'!$B$7:$R$1700,16,0)</f>
        <v>5.0484</v>
      </c>
      <c r="AA33" s="67">
        <f t="shared" si="6"/>
        <v>5</v>
      </c>
    </row>
    <row r="34" spans="1:27" x14ac:dyDescent="0.3">
      <c r="A34" s="63" t="s">
        <v>1426</v>
      </c>
      <c r="B34" s="64">
        <f>VLOOKUP($A34,'Return Data'!$B$7:$R$1700,3,0)</f>
        <v>44073</v>
      </c>
      <c r="C34" s="65">
        <f>VLOOKUP($A34,'Return Data'!$B$7:$R$1700,4,0)</f>
        <v>1065.2534000000001</v>
      </c>
      <c r="D34" s="65">
        <f>VLOOKUP($A34,'Return Data'!$B$7:$R$1700,5,0)</f>
        <v>2.8613</v>
      </c>
      <c r="E34" s="66">
        <f t="shared" si="0"/>
        <v>19</v>
      </c>
      <c r="F34" s="65">
        <f>VLOOKUP($A34,'Return Data'!$B$7:$R$1700,6,0)</f>
        <v>2.8616999999999999</v>
      </c>
      <c r="G34" s="66">
        <f t="shared" si="1"/>
        <v>18</v>
      </c>
      <c r="H34" s="65">
        <f>VLOOKUP($A34,'Return Data'!$B$7:$R$1700,7,0)</f>
        <v>2.8797999999999999</v>
      </c>
      <c r="I34" s="66">
        <f t="shared" si="2"/>
        <v>15</v>
      </c>
      <c r="J34" s="65">
        <f>VLOOKUP($A34,'Return Data'!$B$7:$R$1700,8,0)</f>
        <v>2.8923999999999999</v>
      </c>
      <c r="K34" s="66">
        <f t="shared" si="3"/>
        <v>19</v>
      </c>
      <c r="L34" s="65">
        <f>VLOOKUP($A34,'Return Data'!$B$7:$R$1700,9,0)</f>
        <v>2.9651999999999998</v>
      </c>
      <c r="M34" s="66">
        <f t="shared" si="4"/>
        <v>13</v>
      </c>
      <c r="N34" s="65">
        <f>VLOOKUP($A34,'Return Data'!$B$7:$R$1700,10,0)</f>
        <v>2.9344999999999999</v>
      </c>
      <c r="O34" s="66">
        <f t="shared" si="5"/>
        <v>14</v>
      </c>
      <c r="P34" s="65">
        <f>VLOOKUP($A34,'Return Data'!$B$7:$R$1700,11,0)</f>
        <v>3.0148000000000001</v>
      </c>
      <c r="Q34" s="66">
        <f t="shared" si="9"/>
        <v>16</v>
      </c>
      <c r="R34" s="65">
        <f>VLOOKUP($A34,'Return Data'!$B$7:$R$1700,12,0)</f>
        <v>3.5969000000000002</v>
      </c>
      <c r="S34" s="66">
        <f t="shared" si="12"/>
        <v>13</v>
      </c>
      <c r="T34" s="65">
        <f>VLOOKUP($A34,'Return Data'!$B$7:$R$1700,13,0)</f>
        <v>3.9618000000000002</v>
      </c>
      <c r="U34" s="66">
        <f>RANK(T34,T$8:T$37,0)</f>
        <v>9</v>
      </c>
      <c r="V34" s="65"/>
      <c r="W34" s="66"/>
      <c r="X34" s="65"/>
      <c r="Y34" s="66"/>
      <c r="Z34" s="65">
        <f>VLOOKUP($A34,'Return Data'!$B$7:$R$1700,16,0)</f>
        <v>4.4949000000000003</v>
      </c>
      <c r="AA34" s="67">
        <f t="shared" si="6"/>
        <v>13</v>
      </c>
    </row>
    <row r="35" spans="1:27" x14ac:dyDescent="0.3">
      <c r="A35" s="63" t="s">
        <v>1428</v>
      </c>
      <c r="B35" s="64">
        <f>VLOOKUP($A35,'Return Data'!$B$7:$R$1700,3,0)</f>
        <v>44073</v>
      </c>
      <c r="C35" s="65">
        <f>VLOOKUP($A35,'Return Data'!$B$7:$R$1700,4,0)</f>
        <v>1063.4953</v>
      </c>
      <c r="D35" s="65">
        <f>VLOOKUP($A35,'Return Data'!$B$7:$R$1700,5,0)</f>
        <v>3.2505000000000002</v>
      </c>
      <c r="E35" s="66">
        <f t="shared" si="0"/>
        <v>1</v>
      </c>
      <c r="F35" s="65">
        <f>VLOOKUP($A35,'Return Data'!$B$7:$R$1700,6,0)</f>
        <v>3.2315999999999998</v>
      </c>
      <c r="G35" s="66">
        <f t="shared" si="1"/>
        <v>1</v>
      </c>
      <c r="H35" s="65">
        <f>VLOOKUP($A35,'Return Data'!$B$7:$R$1700,7,0)</f>
        <v>3.0602999999999998</v>
      </c>
      <c r="I35" s="66">
        <f t="shared" si="2"/>
        <v>1</v>
      </c>
      <c r="J35" s="65">
        <f>VLOOKUP($A35,'Return Data'!$B$7:$R$1700,8,0)</f>
        <v>2.9708999999999999</v>
      </c>
      <c r="K35" s="66">
        <f t="shared" si="3"/>
        <v>4</v>
      </c>
      <c r="L35" s="65">
        <f>VLOOKUP($A35,'Return Data'!$B$7:$R$1700,9,0)</f>
        <v>2.9674999999999998</v>
      </c>
      <c r="M35" s="66">
        <f t="shared" si="4"/>
        <v>12</v>
      </c>
      <c r="N35" s="65">
        <f>VLOOKUP($A35,'Return Data'!$B$7:$R$1700,10,0)</f>
        <v>2.8978000000000002</v>
      </c>
      <c r="O35" s="66">
        <f t="shared" si="5"/>
        <v>19</v>
      </c>
      <c r="P35" s="65">
        <f>VLOOKUP($A35,'Return Data'!$B$7:$R$1700,11,0)</f>
        <v>2.9224999999999999</v>
      </c>
      <c r="Q35" s="66">
        <f t="shared" si="9"/>
        <v>24</v>
      </c>
      <c r="R35" s="65">
        <f>VLOOKUP($A35,'Return Data'!$B$7:$R$1700,12,0)</f>
        <v>3.5200999999999998</v>
      </c>
      <c r="S35" s="66">
        <f t="shared" si="12"/>
        <v>22</v>
      </c>
      <c r="T35" s="65">
        <f>VLOOKUP($A35,'Return Data'!$B$7:$R$1700,13,0)</f>
        <v>3.8660999999999999</v>
      </c>
      <c r="U35" s="66">
        <f>RANK(T35,T$8:T$37,0)</f>
        <v>16</v>
      </c>
      <c r="V35" s="65"/>
      <c r="W35" s="66"/>
      <c r="X35" s="65"/>
      <c r="Y35" s="66"/>
      <c r="Z35" s="65">
        <f>VLOOKUP($A35,'Return Data'!$B$7:$R$1700,16,0)</f>
        <v>4.3868999999999998</v>
      </c>
      <c r="AA35" s="67">
        <f t="shared" si="6"/>
        <v>16</v>
      </c>
    </row>
    <row r="36" spans="1:27" x14ac:dyDescent="0.3">
      <c r="A36" s="63" t="s">
        <v>1430</v>
      </c>
      <c r="B36" s="64">
        <f>VLOOKUP($A36,'Return Data'!$B$7:$R$1700,3,0)</f>
        <v>44073</v>
      </c>
      <c r="C36" s="65">
        <f>VLOOKUP($A36,'Return Data'!$B$7:$R$1700,4,0)</f>
        <v>2745.9713999999999</v>
      </c>
      <c r="D36" s="65">
        <f>VLOOKUP($A36,'Return Data'!$B$7:$R$1700,5,0)</f>
        <v>2.9657</v>
      </c>
      <c r="E36" s="66">
        <f t="shared" si="0"/>
        <v>5</v>
      </c>
      <c r="F36" s="65">
        <f>VLOOKUP($A36,'Return Data'!$B$7:$R$1700,6,0)</f>
        <v>2.9516</v>
      </c>
      <c r="G36" s="66">
        <f t="shared" si="1"/>
        <v>4</v>
      </c>
      <c r="H36" s="65">
        <f>VLOOKUP($A36,'Return Data'!$B$7:$R$1700,7,0)</f>
        <v>2.9491000000000001</v>
      </c>
      <c r="I36" s="66">
        <f t="shared" si="2"/>
        <v>7</v>
      </c>
      <c r="J36" s="65">
        <f>VLOOKUP($A36,'Return Data'!$B$7:$R$1700,8,0)</f>
        <v>2.9672000000000001</v>
      </c>
      <c r="K36" s="66">
        <f t="shared" si="3"/>
        <v>5</v>
      </c>
      <c r="L36" s="65">
        <f>VLOOKUP($A36,'Return Data'!$B$7:$R$1700,9,0)</f>
        <v>3.0268999999999999</v>
      </c>
      <c r="M36" s="66">
        <f t="shared" si="4"/>
        <v>8</v>
      </c>
      <c r="N36" s="65">
        <f>VLOOKUP($A36,'Return Data'!$B$7:$R$1700,10,0)</f>
        <v>2.9834999999999998</v>
      </c>
      <c r="O36" s="66">
        <f t="shared" si="5"/>
        <v>8</v>
      </c>
      <c r="P36" s="65">
        <f>VLOOKUP($A36,'Return Data'!$B$7:$R$1700,11,0)</f>
        <v>3.1000999999999999</v>
      </c>
      <c r="Q36" s="66">
        <f t="shared" si="9"/>
        <v>9</v>
      </c>
      <c r="R36" s="65">
        <f>VLOOKUP($A36,'Return Data'!$B$7:$R$1700,12,0)</f>
        <v>3.6635</v>
      </c>
      <c r="S36" s="66">
        <f t="shared" si="12"/>
        <v>7</v>
      </c>
      <c r="T36" s="65">
        <f>VLOOKUP($A36,'Return Data'!$B$7:$R$1700,13,0)</f>
        <v>4.0167999999999999</v>
      </c>
      <c r="U36" s="66">
        <f>RANK(T36,T$8:T$37,0)</f>
        <v>5</v>
      </c>
      <c r="V36" s="65">
        <f>VLOOKUP($A36,'Return Data'!$B$7:$R$1700,17,0)</f>
        <v>5.0643000000000002</v>
      </c>
      <c r="W36" s="66">
        <f t="shared" si="10"/>
        <v>1</v>
      </c>
      <c r="X36" s="65">
        <f>VLOOKUP($A36,'Return Data'!$B$7:$R$1700,14,0)</f>
        <v>4.9904000000000002</v>
      </c>
      <c r="Y36" s="66">
        <f t="shared" si="11"/>
        <v>3</v>
      </c>
      <c r="Z36" s="65">
        <f>VLOOKUP($A36,'Return Data'!$B$7:$R$1700,16,0)</f>
        <v>6.2211999999999996</v>
      </c>
      <c r="AA36" s="67">
        <f t="shared" si="6"/>
        <v>3</v>
      </c>
    </row>
    <row r="37" spans="1:27" x14ac:dyDescent="0.3">
      <c r="A37" s="63" t="s">
        <v>1432</v>
      </c>
      <c r="B37" s="64">
        <f>VLOOKUP($A37,'Return Data'!$B$7:$R$1700,3,0)</f>
        <v>44073</v>
      </c>
      <c r="C37" s="65">
        <f>VLOOKUP($A37,'Return Data'!$B$7:$R$1700,4,0)</f>
        <v>1040.7111</v>
      </c>
      <c r="D37" s="65">
        <f>VLOOKUP($A37,'Return Data'!$B$7:$R$1700,5,0)</f>
        <v>2.8359999999999999</v>
      </c>
      <c r="E37" s="66">
        <f t="shared" si="0"/>
        <v>24</v>
      </c>
      <c r="F37" s="65">
        <f>VLOOKUP($A37,'Return Data'!$B$7:$R$1700,6,0)</f>
        <v>2.8357000000000001</v>
      </c>
      <c r="G37" s="66">
        <f t="shared" si="1"/>
        <v>23</v>
      </c>
      <c r="H37" s="65">
        <f>VLOOKUP($A37,'Return Data'!$B$7:$R$1700,7,0)</f>
        <v>2.7968000000000002</v>
      </c>
      <c r="I37" s="66">
        <f t="shared" si="2"/>
        <v>29</v>
      </c>
      <c r="J37" s="65">
        <f>VLOOKUP($A37,'Return Data'!$B$7:$R$1700,8,0)</f>
        <v>2.8570000000000002</v>
      </c>
      <c r="K37" s="66">
        <f t="shared" si="3"/>
        <v>23</v>
      </c>
      <c r="L37" s="65">
        <f>VLOOKUP($A37,'Return Data'!$B$7:$R$1700,9,0)</f>
        <v>2.8843000000000001</v>
      </c>
      <c r="M37" s="66">
        <f t="shared" si="4"/>
        <v>29</v>
      </c>
      <c r="N37" s="65">
        <f>VLOOKUP($A37,'Return Data'!$B$7:$R$1700,10,0)</f>
        <v>2.7936000000000001</v>
      </c>
      <c r="O37" s="66">
        <f t="shared" si="5"/>
        <v>30</v>
      </c>
      <c r="P37" s="65">
        <f>VLOOKUP($A37,'Return Data'!$B$7:$R$1700,11,0)</f>
        <v>2.9068000000000001</v>
      </c>
      <c r="Q37" s="66">
        <f t="shared" si="9"/>
        <v>26</v>
      </c>
      <c r="R37" s="65">
        <f>VLOOKUP($A37,'Return Data'!$B$7:$R$1700,12,0)</f>
        <v>3.5061</v>
      </c>
      <c r="S37" s="66">
        <f t="shared" si="12"/>
        <v>23</v>
      </c>
      <c r="T37" s="65"/>
      <c r="U37" s="66"/>
      <c r="V37" s="65"/>
      <c r="W37" s="66"/>
      <c r="X37" s="65"/>
      <c r="Y37" s="66"/>
      <c r="Z37" s="65">
        <f>VLOOKUP($A37,'Return Data'!$B$7:$R$1700,16,0)</f>
        <v>3.9821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2.9003933333333336</v>
      </c>
      <c r="E39" s="74"/>
      <c r="F39" s="75">
        <f>AVERAGE(F8:F37)</f>
        <v>2.8886066666666665</v>
      </c>
      <c r="G39" s="74"/>
      <c r="H39" s="75">
        <f>AVERAGE(H8:H37)</f>
        <v>2.8936100000000002</v>
      </c>
      <c r="I39" s="74"/>
      <c r="J39" s="75">
        <f>AVERAGE(J8:J37)</f>
        <v>2.9074599999999999</v>
      </c>
      <c r="K39" s="74"/>
      <c r="L39" s="75">
        <f>AVERAGE(L8:L37)</f>
        <v>2.9677166666666666</v>
      </c>
      <c r="M39" s="74"/>
      <c r="N39" s="75">
        <f>AVERAGE(N8:N37)</f>
        <v>2.9350633333333325</v>
      </c>
      <c r="O39" s="74"/>
      <c r="P39" s="75">
        <f>AVERAGE(P8:P37)</f>
        <v>3.0568678571428571</v>
      </c>
      <c r="Q39" s="74"/>
      <c r="R39" s="75">
        <f>AVERAGE(R8:R37)</f>
        <v>3.6132160000000004</v>
      </c>
      <c r="S39" s="74"/>
      <c r="T39" s="75">
        <f>AVERAGE(T8:T37)</f>
        <v>3.9447944444444452</v>
      </c>
      <c r="U39" s="74"/>
      <c r="V39" s="75">
        <f>AVERAGE(V8:V37)</f>
        <v>4.8812749999999996</v>
      </c>
      <c r="W39" s="74"/>
      <c r="X39" s="75">
        <f>AVERAGE(X8:X37)</f>
        <v>5.1052500000000007</v>
      </c>
      <c r="Y39" s="74"/>
      <c r="Z39" s="75">
        <f>AVERAGE(Z8:Z37)</f>
        <v>4.6056633333333332</v>
      </c>
      <c r="AA39" s="76"/>
    </row>
    <row r="40" spans="1:27" x14ac:dyDescent="0.3">
      <c r="A40" s="73" t="s">
        <v>28</v>
      </c>
      <c r="B40" s="74"/>
      <c r="C40" s="74"/>
      <c r="D40" s="75">
        <f>MIN(D8:D37)</f>
        <v>2.8043999999999998</v>
      </c>
      <c r="E40" s="74"/>
      <c r="F40" s="75">
        <f>MIN(F8:F37)</f>
        <v>2.6642999999999999</v>
      </c>
      <c r="G40" s="74"/>
      <c r="H40" s="75">
        <f>MIN(H8:H37)</f>
        <v>2.7599</v>
      </c>
      <c r="I40" s="74"/>
      <c r="J40" s="75">
        <f>MIN(J8:J37)</f>
        <v>2.8138999999999998</v>
      </c>
      <c r="K40" s="74"/>
      <c r="L40" s="75">
        <f>MIN(L8:L37)</f>
        <v>2.8685</v>
      </c>
      <c r="M40" s="74"/>
      <c r="N40" s="75">
        <f>MIN(N8:N37)</f>
        <v>2.7936000000000001</v>
      </c>
      <c r="O40" s="74"/>
      <c r="P40" s="75">
        <f>MIN(P8:P37)</f>
        <v>2.8683999999999998</v>
      </c>
      <c r="Q40" s="74"/>
      <c r="R40" s="75">
        <f>MIN(R8:R37)</f>
        <v>3.3121</v>
      </c>
      <c r="S40" s="74"/>
      <c r="T40" s="75">
        <f>MIN(T8:T37)</f>
        <v>3.5813000000000001</v>
      </c>
      <c r="U40" s="74"/>
      <c r="V40" s="75">
        <f>MIN(V8:V37)</f>
        <v>4.4829999999999997</v>
      </c>
      <c r="W40" s="74"/>
      <c r="X40" s="75">
        <f>MIN(X8:X37)</f>
        <v>4.8000999999999996</v>
      </c>
      <c r="Y40" s="74"/>
      <c r="Z40" s="75">
        <f>MIN(Z8:Z37)</f>
        <v>3.4249000000000001</v>
      </c>
      <c r="AA40" s="76"/>
    </row>
    <row r="41" spans="1:27" ht="15" thickBot="1" x14ac:dyDescent="0.35">
      <c r="A41" s="77" t="s">
        <v>29</v>
      </c>
      <c r="B41" s="78"/>
      <c r="C41" s="78"/>
      <c r="D41" s="79">
        <f>MAX(D8:D37)</f>
        <v>3.2505000000000002</v>
      </c>
      <c r="E41" s="78"/>
      <c r="F41" s="79">
        <f>MAX(F8:F37)</f>
        <v>3.2315999999999998</v>
      </c>
      <c r="G41" s="78"/>
      <c r="H41" s="79">
        <f>MAX(H8:H37)</f>
        <v>3.0602999999999998</v>
      </c>
      <c r="I41" s="78"/>
      <c r="J41" s="79">
        <f>MAX(J8:J37)</f>
        <v>3.0257000000000001</v>
      </c>
      <c r="K41" s="78"/>
      <c r="L41" s="79">
        <f>MAX(L8:L37)</f>
        <v>3.1006</v>
      </c>
      <c r="M41" s="78"/>
      <c r="N41" s="79">
        <f>MAX(N8:N37)</f>
        <v>3.0827</v>
      </c>
      <c r="O41" s="78"/>
      <c r="P41" s="79">
        <f>MAX(P8:P37)</f>
        <v>3.3300999999999998</v>
      </c>
      <c r="Q41" s="78"/>
      <c r="R41" s="79">
        <f>MAX(R8:R37)</f>
        <v>3.8595999999999999</v>
      </c>
      <c r="S41" s="78"/>
      <c r="T41" s="79">
        <f>MAX(T8:T37)</f>
        <v>4.1269</v>
      </c>
      <c r="U41" s="78"/>
      <c r="V41" s="79">
        <f>MAX(V8:V37)</f>
        <v>5.0643000000000002</v>
      </c>
      <c r="W41" s="78"/>
      <c r="X41" s="79">
        <f>MAX(X8:X37)</f>
        <v>5.3394000000000004</v>
      </c>
      <c r="Y41" s="78"/>
      <c r="Z41" s="79">
        <f>MAX(Z8:Z37)</f>
        <v>6.9</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44071</v>
      </c>
      <c r="C8" s="65">
        <f>VLOOKUP($A8,'Return Data'!$B$7:$R$1700,4,0)</f>
        <v>535.16210000000001</v>
      </c>
      <c r="D8" s="65">
        <f>VLOOKUP($A8,'Return Data'!$B$7:$R$1700,5,0)</f>
        <v>-1.8278000000000001</v>
      </c>
      <c r="E8" s="66">
        <f t="shared" ref="E8:E34" si="0">RANK(D8,D$8:D$34,0)</f>
        <v>13</v>
      </c>
      <c r="F8" s="65">
        <f>VLOOKUP($A8,'Return Data'!$B$7:$R$1700,6,0)</f>
        <v>-0.19320000000000001</v>
      </c>
      <c r="G8" s="66">
        <f t="shared" ref="G8:G34" si="1">RANK(F8,F$8:F$34,0)</f>
        <v>13</v>
      </c>
      <c r="H8" s="65">
        <f>VLOOKUP($A8,'Return Data'!$B$7:$R$1700,7,0)</f>
        <v>0.97650000000000003</v>
      </c>
      <c r="I8" s="66">
        <f t="shared" ref="I8:I34" si="2">RANK(H8,H$8:H$34,0)</f>
        <v>8</v>
      </c>
      <c r="J8" s="65">
        <f>VLOOKUP($A8,'Return Data'!$B$7:$R$1700,8,0)</f>
        <v>3.2841999999999998</v>
      </c>
      <c r="K8" s="66">
        <f t="shared" ref="K8:K34" si="3">RANK(J8,J$8:J$34,0)</f>
        <v>8</v>
      </c>
      <c r="L8" s="65">
        <f>VLOOKUP($A8,'Return Data'!$B$7:$R$1700,9,0)</f>
        <v>5.8654999999999999</v>
      </c>
      <c r="M8" s="66">
        <f t="shared" ref="M8:M34" si="4">RANK(L8,L$8:L$34,0)</f>
        <v>3</v>
      </c>
      <c r="N8" s="65">
        <f>VLOOKUP($A8,'Return Data'!$B$7:$R$1700,10,0)</f>
        <v>9.6332000000000004</v>
      </c>
      <c r="O8" s="66">
        <f t="shared" ref="O8:O34" si="5">RANK(N8,N$8:N$34,0)</f>
        <v>10</v>
      </c>
      <c r="P8" s="65">
        <f>VLOOKUP($A8,'Return Data'!$B$7:$R$1700,11,0)</f>
        <v>9.6151999999999997</v>
      </c>
      <c r="Q8" s="66">
        <f t="shared" ref="Q8:Q34" si="6">RANK(P8,P$8:P$34,0)</f>
        <v>2</v>
      </c>
      <c r="R8" s="65">
        <f>VLOOKUP($A8,'Return Data'!$B$7:$R$1700,12,0)</f>
        <v>8.7774000000000001</v>
      </c>
      <c r="S8" s="66">
        <f t="shared" ref="S8:S34" si="7">RANK(R8,R$8:R$34,0)</f>
        <v>3</v>
      </c>
      <c r="T8" s="65">
        <f>VLOOKUP($A8,'Return Data'!$B$7:$R$1700,13,0)</f>
        <v>8.8678000000000008</v>
      </c>
      <c r="U8" s="66">
        <f t="shared" ref="U8:U34" si="8">RANK(T8,T$8:T$34,0)</f>
        <v>4</v>
      </c>
      <c r="V8" s="65">
        <f>VLOOKUP($A8,'Return Data'!$B$7:$R$1700,17,0)</f>
        <v>9.2047000000000008</v>
      </c>
      <c r="W8" s="66">
        <f t="shared" ref="W8:W32" si="9">RANK(V8,V$8:V$34,0)</f>
        <v>1</v>
      </c>
      <c r="X8" s="65">
        <f>VLOOKUP($A8,'Return Data'!$B$7:$R$1700,14,0)</f>
        <v>8.4219000000000008</v>
      </c>
      <c r="Y8" s="66">
        <f t="shared" ref="Y8:Y32" si="10">RANK(X8,X$8:X$34,0)</f>
        <v>2</v>
      </c>
      <c r="Z8" s="65">
        <f>VLOOKUP($A8,'Return Data'!$B$7:$R$1700,16,0)</f>
        <v>8.9534000000000002</v>
      </c>
      <c r="AA8" s="67">
        <f t="shared" ref="AA8:AA34" si="11">RANK(Z8,Z$8:Z$34,0)</f>
        <v>1</v>
      </c>
    </row>
    <row r="9" spans="1:27" x14ac:dyDescent="0.3">
      <c r="A9" s="63" t="s">
        <v>1047</v>
      </c>
      <c r="B9" s="64">
        <f>VLOOKUP($A9,'Return Data'!$B$7:$R$1700,3,0)</f>
        <v>44071</v>
      </c>
      <c r="C9" s="65">
        <f>VLOOKUP($A9,'Return Data'!$B$7:$R$1700,4,0)</f>
        <v>2413.9859000000001</v>
      </c>
      <c r="D9" s="65">
        <f>VLOOKUP($A9,'Return Data'!$B$7:$R$1700,5,0)</f>
        <v>1.4410000000000001</v>
      </c>
      <c r="E9" s="66">
        <f t="shared" si="0"/>
        <v>4</v>
      </c>
      <c r="F9" s="65">
        <f>VLOOKUP($A9,'Return Data'!$B$7:$R$1700,6,0)</f>
        <v>1.3388</v>
      </c>
      <c r="G9" s="66">
        <f t="shared" si="1"/>
        <v>5</v>
      </c>
      <c r="H9" s="65">
        <f>VLOOKUP($A9,'Return Data'!$B$7:$R$1700,7,0)</f>
        <v>0.39939999999999998</v>
      </c>
      <c r="I9" s="66">
        <f t="shared" si="2"/>
        <v>11</v>
      </c>
      <c r="J9" s="65">
        <f>VLOOKUP($A9,'Return Data'!$B$7:$R$1700,8,0)</f>
        <v>2.5085999999999999</v>
      </c>
      <c r="K9" s="66">
        <f t="shared" si="3"/>
        <v>11</v>
      </c>
      <c r="L9" s="65">
        <f>VLOOKUP($A9,'Return Data'!$B$7:$R$1700,9,0)</f>
        <v>4.0148000000000001</v>
      </c>
      <c r="M9" s="66">
        <f t="shared" si="4"/>
        <v>13</v>
      </c>
      <c r="N9" s="65">
        <f>VLOOKUP($A9,'Return Data'!$B$7:$R$1700,10,0)</f>
        <v>8.3178999999999998</v>
      </c>
      <c r="O9" s="66">
        <f t="shared" si="5"/>
        <v>14</v>
      </c>
      <c r="P9" s="65">
        <f>VLOOKUP($A9,'Return Data'!$B$7:$R$1700,11,0)</f>
        <v>8.7218999999999998</v>
      </c>
      <c r="Q9" s="66">
        <f t="shared" si="6"/>
        <v>8</v>
      </c>
      <c r="R9" s="65">
        <f>VLOOKUP($A9,'Return Data'!$B$7:$R$1700,12,0)</f>
        <v>8.0562000000000005</v>
      </c>
      <c r="S9" s="66">
        <f t="shared" si="7"/>
        <v>9</v>
      </c>
      <c r="T9" s="65">
        <f>VLOOKUP($A9,'Return Data'!$B$7:$R$1700,13,0)</f>
        <v>8.2085000000000008</v>
      </c>
      <c r="U9" s="66">
        <f t="shared" si="8"/>
        <v>11</v>
      </c>
      <c r="V9" s="65">
        <f>VLOOKUP($A9,'Return Data'!$B$7:$R$1700,17,0)</f>
        <v>8.8400999999999996</v>
      </c>
      <c r="W9" s="66">
        <f t="shared" si="9"/>
        <v>4</v>
      </c>
      <c r="X9" s="65">
        <f>VLOOKUP($A9,'Return Data'!$B$7:$R$1700,14,0)</f>
        <v>8.25</v>
      </c>
      <c r="Y9" s="66">
        <f t="shared" si="10"/>
        <v>3</v>
      </c>
      <c r="Z9" s="65">
        <f>VLOOKUP($A9,'Return Data'!$B$7:$R$1700,16,0)</f>
        <v>8.6595999999999993</v>
      </c>
      <c r="AA9" s="67">
        <f t="shared" si="11"/>
        <v>4</v>
      </c>
    </row>
    <row r="10" spans="1:27" x14ac:dyDescent="0.3">
      <c r="A10" s="63" t="s">
        <v>1050</v>
      </c>
      <c r="B10" s="64">
        <f>VLOOKUP($A10,'Return Data'!$B$7:$R$1700,3,0)</f>
        <v>44071</v>
      </c>
      <c r="C10" s="65">
        <f>VLOOKUP($A10,'Return Data'!$B$7:$R$1700,4,0)</f>
        <v>1498.5562</v>
      </c>
      <c r="D10" s="65">
        <f>VLOOKUP($A10,'Return Data'!$B$7:$R$1700,5,0)</f>
        <v>4.3360000000000003</v>
      </c>
      <c r="E10" s="66">
        <f t="shared" si="0"/>
        <v>2</v>
      </c>
      <c r="F10" s="65">
        <f>VLOOKUP($A10,'Return Data'!$B$7:$R$1700,6,0)</f>
        <v>6.2255000000000003</v>
      </c>
      <c r="G10" s="66">
        <f t="shared" si="1"/>
        <v>1</v>
      </c>
      <c r="H10" s="65">
        <f>VLOOKUP($A10,'Return Data'!$B$7:$R$1700,7,0)</f>
        <v>4.5758000000000001</v>
      </c>
      <c r="I10" s="66">
        <f t="shared" si="2"/>
        <v>1</v>
      </c>
      <c r="J10" s="65">
        <f>VLOOKUP($A10,'Return Data'!$B$7:$R$1700,8,0)</f>
        <v>3.8973</v>
      </c>
      <c r="K10" s="66">
        <f t="shared" si="3"/>
        <v>4</v>
      </c>
      <c r="L10" s="65">
        <f>VLOOKUP($A10,'Return Data'!$B$7:$R$1700,9,0)</f>
        <v>5.3334000000000001</v>
      </c>
      <c r="M10" s="66">
        <f t="shared" si="4"/>
        <v>6</v>
      </c>
      <c r="N10" s="65">
        <f>VLOOKUP($A10,'Return Data'!$B$7:$R$1700,10,0)</f>
        <v>112.50069999999999</v>
      </c>
      <c r="O10" s="66">
        <f t="shared" si="5"/>
        <v>1</v>
      </c>
      <c r="P10" s="65">
        <f>VLOOKUP($A10,'Return Data'!$B$7:$R$1700,11,0)</f>
        <v>-28.6677</v>
      </c>
      <c r="Q10" s="66">
        <f t="shared" si="6"/>
        <v>26</v>
      </c>
      <c r="R10" s="65">
        <f>VLOOKUP($A10,'Return Data'!$B$7:$R$1700,12,0)</f>
        <v>-19.5367</v>
      </c>
      <c r="S10" s="66">
        <f t="shared" si="7"/>
        <v>26</v>
      </c>
      <c r="T10" s="65">
        <f>VLOOKUP($A10,'Return Data'!$B$7:$R$1700,13,0)</f>
        <v>-19.4316</v>
      </c>
      <c r="U10" s="66">
        <f t="shared" si="8"/>
        <v>26</v>
      </c>
      <c r="V10" s="65">
        <f>VLOOKUP($A10,'Return Data'!$B$7:$R$1700,17,0)</f>
        <v>-16.0063</v>
      </c>
      <c r="W10" s="66">
        <f t="shared" si="9"/>
        <v>26</v>
      </c>
      <c r="X10" s="65">
        <f>VLOOKUP($A10,'Return Data'!$B$7:$R$1700,14,0)</f>
        <v>-8.9505999999999997</v>
      </c>
      <c r="Y10" s="66">
        <f t="shared" si="10"/>
        <v>26</v>
      </c>
      <c r="Z10" s="65">
        <f>VLOOKUP($A10,'Return Data'!$B$7:$R$1700,16,0)</f>
        <v>1.8343</v>
      </c>
      <c r="AA10" s="67">
        <f t="shared" si="11"/>
        <v>26</v>
      </c>
    </row>
    <row r="11" spans="1:27" x14ac:dyDescent="0.3">
      <c r="A11" s="63" t="s">
        <v>1054</v>
      </c>
      <c r="B11" s="64">
        <f>VLOOKUP($A11,'Return Data'!$B$7:$R$1700,3,0)</f>
        <v>44071</v>
      </c>
      <c r="C11" s="65">
        <f>VLOOKUP($A11,'Return Data'!$B$7:$R$1700,4,0)</f>
        <v>32.648099999999999</v>
      </c>
      <c r="D11" s="65">
        <f>VLOOKUP($A11,'Return Data'!$B$7:$R$1700,5,0)</f>
        <v>-1.2297</v>
      </c>
      <c r="E11" s="66">
        <f t="shared" si="0"/>
        <v>12</v>
      </c>
      <c r="F11" s="65">
        <f>VLOOKUP($A11,'Return Data'!$B$7:$R$1700,6,0)</f>
        <v>-2.161</v>
      </c>
      <c r="G11" s="66">
        <f t="shared" si="1"/>
        <v>22</v>
      </c>
      <c r="H11" s="65">
        <f>VLOOKUP($A11,'Return Data'!$B$7:$R$1700,7,0)</f>
        <v>-0.76649999999999996</v>
      </c>
      <c r="I11" s="66">
        <f t="shared" si="2"/>
        <v>20</v>
      </c>
      <c r="J11" s="65">
        <f>VLOOKUP($A11,'Return Data'!$B$7:$R$1700,8,0)</f>
        <v>-0.47899999999999998</v>
      </c>
      <c r="K11" s="66">
        <f t="shared" si="3"/>
        <v>24</v>
      </c>
      <c r="L11" s="65">
        <f>VLOOKUP($A11,'Return Data'!$B$7:$R$1700,9,0)</f>
        <v>2.6059999999999999</v>
      </c>
      <c r="M11" s="66">
        <f t="shared" si="4"/>
        <v>23</v>
      </c>
      <c r="N11" s="65">
        <f>VLOOKUP($A11,'Return Data'!$B$7:$R$1700,10,0)</f>
        <v>7.2965999999999998</v>
      </c>
      <c r="O11" s="66">
        <f t="shared" si="5"/>
        <v>19</v>
      </c>
      <c r="P11" s="65">
        <f>VLOOKUP($A11,'Return Data'!$B$7:$R$1700,11,0)</f>
        <v>8.9677000000000007</v>
      </c>
      <c r="Q11" s="66">
        <f t="shared" si="6"/>
        <v>7</v>
      </c>
      <c r="R11" s="65">
        <f>VLOOKUP($A11,'Return Data'!$B$7:$R$1700,12,0)</f>
        <v>8.4379000000000008</v>
      </c>
      <c r="S11" s="66">
        <f t="shared" si="7"/>
        <v>5</v>
      </c>
      <c r="T11" s="65">
        <f>VLOOKUP($A11,'Return Data'!$B$7:$R$1700,13,0)</f>
        <v>8.5703999999999994</v>
      </c>
      <c r="U11" s="66">
        <f t="shared" si="8"/>
        <v>7</v>
      </c>
      <c r="V11" s="65">
        <f>VLOOKUP($A11,'Return Data'!$B$7:$R$1700,17,0)</f>
        <v>8.4001000000000001</v>
      </c>
      <c r="W11" s="66">
        <f t="shared" si="9"/>
        <v>11</v>
      </c>
      <c r="X11" s="65">
        <f>VLOOKUP($A11,'Return Data'!$B$7:$R$1700,14,0)</f>
        <v>7.8902000000000001</v>
      </c>
      <c r="Y11" s="66">
        <f t="shared" si="10"/>
        <v>8</v>
      </c>
      <c r="Z11" s="65">
        <f>VLOOKUP($A11,'Return Data'!$B$7:$R$1700,16,0)</f>
        <v>8.5197000000000003</v>
      </c>
      <c r="AA11" s="67">
        <f t="shared" si="11"/>
        <v>6</v>
      </c>
    </row>
    <row r="12" spans="1:27" x14ac:dyDescent="0.3">
      <c r="A12" s="63" t="s">
        <v>1055</v>
      </c>
      <c r="B12" s="64">
        <f>VLOOKUP($A12,'Return Data'!$B$7:$R$1700,3,0)</f>
        <v>44071</v>
      </c>
      <c r="C12" s="65">
        <f>VLOOKUP($A12,'Return Data'!$B$7:$R$1700,4,0)</f>
        <v>32.829900000000002</v>
      </c>
      <c r="D12" s="65">
        <f>VLOOKUP($A12,'Return Data'!$B$7:$R$1700,5,0)</f>
        <v>0.88949999999999996</v>
      </c>
      <c r="E12" s="66">
        <f t="shared" si="0"/>
        <v>8</v>
      </c>
      <c r="F12" s="65">
        <f>VLOOKUP($A12,'Return Data'!$B$7:$R$1700,6,0)</f>
        <v>-3.2974000000000001</v>
      </c>
      <c r="G12" s="66">
        <f t="shared" si="1"/>
        <v>24</v>
      </c>
      <c r="H12" s="65">
        <f>VLOOKUP($A12,'Return Data'!$B$7:$R$1700,7,0)</f>
        <v>-1.6354</v>
      </c>
      <c r="I12" s="66">
        <f t="shared" si="2"/>
        <v>24</v>
      </c>
      <c r="J12" s="65">
        <f>VLOOKUP($A12,'Return Data'!$B$7:$R$1700,8,0)</f>
        <v>0.46860000000000002</v>
      </c>
      <c r="K12" s="66">
        <f t="shared" si="3"/>
        <v>22</v>
      </c>
      <c r="L12" s="65">
        <f>VLOOKUP($A12,'Return Data'!$B$7:$R$1700,9,0)</f>
        <v>2.4258000000000002</v>
      </c>
      <c r="M12" s="66">
        <f t="shared" si="4"/>
        <v>24</v>
      </c>
      <c r="N12" s="65">
        <f>VLOOKUP($A12,'Return Data'!$B$7:$R$1700,10,0)</f>
        <v>5.9801000000000002</v>
      </c>
      <c r="O12" s="66">
        <f t="shared" si="5"/>
        <v>24</v>
      </c>
      <c r="P12" s="65">
        <f>VLOOKUP($A12,'Return Data'!$B$7:$R$1700,11,0)</f>
        <v>7.5019999999999998</v>
      </c>
      <c r="Q12" s="66">
        <f t="shared" si="6"/>
        <v>18</v>
      </c>
      <c r="R12" s="65">
        <f>VLOOKUP($A12,'Return Data'!$B$7:$R$1700,12,0)</f>
        <v>7.0538999999999996</v>
      </c>
      <c r="S12" s="66">
        <f t="shared" si="7"/>
        <v>18</v>
      </c>
      <c r="T12" s="65">
        <f>VLOOKUP($A12,'Return Data'!$B$7:$R$1700,13,0)</f>
        <v>7.1734</v>
      </c>
      <c r="U12" s="66">
        <f t="shared" si="8"/>
        <v>19</v>
      </c>
      <c r="V12" s="65">
        <f>VLOOKUP($A12,'Return Data'!$B$7:$R$1700,17,0)</f>
        <v>7.9367000000000001</v>
      </c>
      <c r="W12" s="66">
        <f t="shared" si="9"/>
        <v>12</v>
      </c>
      <c r="X12" s="65">
        <f>VLOOKUP($A12,'Return Data'!$B$7:$R$1700,14,0)</f>
        <v>7.4417</v>
      </c>
      <c r="Y12" s="66">
        <f t="shared" si="10"/>
        <v>13</v>
      </c>
      <c r="Z12" s="65">
        <f>VLOOKUP($A12,'Return Data'!$B$7:$R$1700,16,0)</f>
        <v>8.2132000000000005</v>
      </c>
      <c r="AA12" s="67">
        <f t="shared" si="11"/>
        <v>13</v>
      </c>
    </row>
    <row r="13" spans="1:27" x14ac:dyDescent="0.3">
      <c r="A13" s="63" t="s">
        <v>1057</v>
      </c>
      <c r="B13" s="64">
        <f>VLOOKUP($A13,'Return Data'!$B$7:$R$1700,3,0)</f>
        <v>44071</v>
      </c>
      <c r="C13" s="65">
        <f>VLOOKUP($A13,'Return Data'!$B$7:$R$1700,4,0)</f>
        <v>15.423299999999999</v>
      </c>
      <c r="D13" s="65">
        <f>VLOOKUP($A13,'Return Data'!$B$7:$R$1700,5,0)</f>
        <v>-3.7860999999999998</v>
      </c>
      <c r="E13" s="66">
        <f t="shared" si="0"/>
        <v>19</v>
      </c>
      <c r="F13" s="65">
        <f>VLOOKUP($A13,'Return Data'!$B$7:$R$1700,6,0)</f>
        <v>-0.63100000000000001</v>
      </c>
      <c r="G13" s="66">
        <f t="shared" si="1"/>
        <v>16</v>
      </c>
      <c r="H13" s="65">
        <f>VLOOKUP($A13,'Return Data'!$B$7:$R$1700,7,0)</f>
        <v>-0.20280000000000001</v>
      </c>
      <c r="I13" s="66">
        <f t="shared" si="2"/>
        <v>17</v>
      </c>
      <c r="J13" s="65">
        <f>VLOOKUP($A13,'Return Data'!$B$7:$R$1700,8,0)</f>
        <v>2.0301</v>
      </c>
      <c r="K13" s="66">
        <f t="shared" si="3"/>
        <v>13</v>
      </c>
      <c r="L13" s="65">
        <f>VLOOKUP($A13,'Return Data'!$B$7:$R$1700,9,0)</f>
        <v>3.4377</v>
      </c>
      <c r="M13" s="66">
        <f t="shared" si="4"/>
        <v>17</v>
      </c>
      <c r="N13" s="65">
        <f>VLOOKUP($A13,'Return Data'!$B$7:$R$1700,10,0)</f>
        <v>6.4252000000000002</v>
      </c>
      <c r="O13" s="66">
        <f t="shared" si="5"/>
        <v>23</v>
      </c>
      <c r="P13" s="65">
        <f>VLOOKUP($A13,'Return Data'!$B$7:$R$1700,11,0)</f>
        <v>7.8322000000000003</v>
      </c>
      <c r="Q13" s="66">
        <f t="shared" si="6"/>
        <v>16</v>
      </c>
      <c r="R13" s="65">
        <f>VLOOKUP($A13,'Return Data'!$B$7:$R$1700,12,0)</f>
        <v>7.3117000000000001</v>
      </c>
      <c r="S13" s="66">
        <f t="shared" si="7"/>
        <v>17</v>
      </c>
      <c r="T13" s="65">
        <f>VLOOKUP($A13,'Return Data'!$B$7:$R$1700,13,0)</f>
        <v>8.8941999999999997</v>
      </c>
      <c r="U13" s="66">
        <f t="shared" si="8"/>
        <v>3</v>
      </c>
      <c r="V13" s="65">
        <f>VLOOKUP($A13,'Return Data'!$B$7:$R$1700,17,0)</f>
        <v>8.5471000000000004</v>
      </c>
      <c r="W13" s="66">
        <f t="shared" si="9"/>
        <v>7</v>
      </c>
      <c r="X13" s="65">
        <f>VLOOKUP($A13,'Return Data'!$B$7:$R$1700,14,0)</f>
        <v>7.8966000000000003</v>
      </c>
      <c r="Y13" s="66">
        <f t="shared" si="10"/>
        <v>6</v>
      </c>
      <c r="Z13" s="65">
        <f>VLOOKUP($A13,'Return Data'!$B$7:$R$1700,16,0)</f>
        <v>8.2371999999999996</v>
      </c>
      <c r="AA13" s="67">
        <f t="shared" si="11"/>
        <v>12</v>
      </c>
    </row>
    <row r="14" spans="1:27" x14ac:dyDescent="0.3">
      <c r="A14" s="63" t="s">
        <v>1059</v>
      </c>
      <c r="B14" s="64">
        <f>VLOOKUP($A14,'Return Data'!$B$7:$R$1700,3,0)</f>
        <v>44071</v>
      </c>
      <c r="C14" s="65">
        <f>VLOOKUP($A14,'Return Data'!$B$7:$R$1700,4,0)</f>
        <v>2031.1138000000001</v>
      </c>
      <c r="D14" s="65">
        <f>VLOOKUP($A14,'Return Data'!$B$7:$R$1700,5,0)</f>
        <v>5.3918999999999997</v>
      </c>
      <c r="E14" s="66">
        <f t="shared" si="0"/>
        <v>1</v>
      </c>
      <c r="F14" s="65">
        <f>VLOOKUP($A14,'Return Data'!$B$7:$R$1700,6,0)</f>
        <v>1.0406</v>
      </c>
      <c r="G14" s="66">
        <f t="shared" si="1"/>
        <v>7</v>
      </c>
      <c r="H14" s="65">
        <f>VLOOKUP($A14,'Return Data'!$B$7:$R$1700,7,0)</f>
        <v>3.0569999999999999</v>
      </c>
      <c r="I14" s="66">
        <f t="shared" si="2"/>
        <v>4</v>
      </c>
      <c r="J14" s="65">
        <f>VLOOKUP($A14,'Return Data'!$B$7:$R$1700,8,0)</f>
        <v>5.6702000000000004</v>
      </c>
      <c r="K14" s="66">
        <f t="shared" si="3"/>
        <v>2</v>
      </c>
      <c r="L14" s="65">
        <f>VLOOKUP($A14,'Return Data'!$B$7:$R$1700,9,0)</f>
        <v>7.4324000000000003</v>
      </c>
      <c r="M14" s="66">
        <f t="shared" si="4"/>
        <v>2</v>
      </c>
      <c r="N14" s="65">
        <f>VLOOKUP($A14,'Return Data'!$B$7:$R$1700,10,0)</f>
        <v>-29.2241</v>
      </c>
      <c r="O14" s="66">
        <f t="shared" si="5"/>
        <v>27</v>
      </c>
      <c r="P14" s="65">
        <f>VLOOKUP($A14,'Return Data'!$B$7:$R$1700,11,0)</f>
        <v>-11.1135</v>
      </c>
      <c r="Q14" s="66">
        <f t="shared" si="6"/>
        <v>25</v>
      </c>
      <c r="R14" s="65">
        <f>VLOOKUP($A14,'Return Data'!$B$7:$R$1700,12,0)</f>
        <v>-5.2999000000000001</v>
      </c>
      <c r="S14" s="66">
        <f t="shared" si="7"/>
        <v>24</v>
      </c>
      <c r="T14" s="65">
        <f>VLOOKUP($A14,'Return Data'!$B$7:$R$1700,13,0)</f>
        <v>-1.9117999999999999</v>
      </c>
      <c r="U14" s="66">
        <f t="shared" si="8"/>
        <v>24</v>
      </c>
      <c r="V14" s="65">
        <f>VLOOKUP($A14,'Return Data'!$B$7:$R$1700,17,0)</f>
        <v>-3.1583000000000001</v>
      </c>
      <c r="W14" s="66">
        <f t="shared" si="9"/>
        <v>25</v>
      </c>
      <c r="X14" s="65">
        <f>VLOOKUP($A14,'Return Data'!$B$7:$R$1700,14,0)</f>
        <v>0.27429999999999999</v>
      </c>
      <c r="Y14" s="66">
        <f t="shared" si="10"/>
        <v>25</v>
      </c>
      <c r="Z14" s="65">
        <f>VLOOKUP($A14,'Return Data'!$B$7:$R$1700,16,0)</f>
        <v>3.9809000000000001</v>
      </c>
      <c r="AA14" s="67">
        <f t="shared" si="11"/>
        <v>25</v>
      </c>
    </row>
    <row r="15" spans="1:27" x14ac:dyDescent="0.3">
      <c r="A15" s="63" t="s">
        <v>1062</v>
      </c>
      <c r="B15" s="64">
        <f>VLOOKUP($A15,'Return Data'!$B$7:$R$1700,3,0)</f>
        <v>44071</v>
      </c>
      <c r="C15" s="65">
        <f>VLOOKUP($A15,'Return Data'!$B$7:$R$1700,4,0)</f>
        <v>15.708534328819299</v>
      </c>
      <c r="D15" s="65">
        <f>VLOOKUP($A15,'Return Data'!$B$7:$R$1700,5,0)</f>
        <v>-14.6472</v>
      </c>
      <c r="E15" s="66">
        <f t="shared" si="0"/>
        <v>27</v>
      </c>
      <c r="F15" s="65">
        <f>VLOOKUP($A15,'Return Data'!$B$7:$R$1700,6,0)</f>
        <v>-1.0721000000000001</v>
      </c>
      <c r="G15" s="66">
        <f t="shared" si="1"/>
        <v>19</v>
      </c>
      <c r="H15" s="65">
        <f>VLOOKUP($A15,'Return Data'!$B$7:$R$1700,7,0)</f>
        <v>3.4741</v>
      </c>
      <c r="I15" s="66">
        <f t="shared" si="2"/>
        <v>2</v>
      </c>
      <c r="J15" s="65">
        <f>VLOOKUP($A15,'Return Data'!$B$7:$R$1700,8,0)</f>
        <v>12.1051</v>
      </c>
      <c r="K15" s="66">
        <f t="shared" si="3"/>
        <v>1</v>
      </c>
      <c r="L15" s="65">
        <f>VLOOKUP($A15,'Return Data'!$B$7:$R$1700,9,0)</f>
        <v>16.293500000000002</v>
      </c>
      <c r="M15" s="66">
        <f t="shared" si="4"/>
        <v>1</v>
      </c>
      <c r="N15" s="65">
        <f>VLOOKUP($A15,'Return Data'!$B$7:$R$1700,10,0)</f>
        <v>12.9739</v>
      </c>
      <c r="O15" s="66">
        <f t="shared" si="5"/>
        <v>6</v>
      </c>
      <c r="P15" s="65">
        <f>VLOOKUP($A15,'Return Data'!$B$7:$R$1700,11,0)</f>
        <v>3.1858</v>
      </c>
      <c r="Q15" s="66">
        <f t="shared" si="6"/>
        <v>22</v>
      </c>
      <c r="R15" s="65">
        <f>VLOOKUP($A15,'Return Data'!$B$7:$R$1700,12,0)</f>
        <v>-6.7595000000000001</v>
      </c>
      <c r="S15" s="66">
        <f t="shared" si="7"/>
        <v>25</v>
      </c>
      <c r="T15" s="65">
        <f>VLOOKUP($A15,'Return Data'!$B$7:$R$1700,13,0)</f>
        <v>-4.2191999999999998</v>
      </c>
      <c r="U15" s="66">
        <f t="shared" si="8"/>
        <v>25</v>
      </c>
      <c r="V15" s="65">
        <f>VLOOKUP($A15,'Return Data'!$B$7:$R$1700,17,0)</f>
        <v>0.99029999999999996</v>
      </c>
      <c r="W15" s="66">
        <f t="shared" si="9"/>
        <v>22</v>
      </c>
      <c r="X15" s="65">
        <f>VLOOKUP($A15,'Return Data'!$B$7:$R$1700,14,0)</f>
        <v>2.4763000000000002</v>
      </c>
      <c r="Y15" s="66">
        <f t="shared" si="10"/>
        <v>22</v>
      </c>
      <c r="Z15" s="65">
        <f>VLOOKUP($A15,'Return Data'!$B$7:$R$1700,16,0)</f>
        <v>5.5763999999999996</v>
      </c>
      <c r="AA15" s="67">
        <f t="shared" si="11"/>
        <v>24</v>
      </c>
    </row>
    <row r="16" spans="1:27" x14ac:dyDescent="0.3">
      <c r="A16" s="63" t="s">
        <v>1068</v>
      </c>
      <c r="B16" s="64">
        <f>VLOOKUP($A16,'Return Data'!$B$7:$R$1700,3,0)</f>
        <v>44071</v>
      </c>
      <c r="C16" s="65">
        <f>VLOOKUP($A16,'Return Data'!$B$7:$R$1700,4,0)</f>
        <v>45.959200000000003</v>
      </c>
      <c r="D16" s="65">
        <f>VLOOKUP($A16,'Return Data'!$B$7:$R$1700,5,0)</f>
        <v>-3.9704999999999999</v>
      </c>
      <c r="E16" s="66">
        <f t="shared" si="0"/>
        <v>23</v>
      </c>
      <c r="F16" s="65">
        <f>VLOOKUP($A16,'Return Data'!$B$7:$R$1700,6,0)</f>
        <v>-6.7203999999999997</v>
      </c>
      <c r="G16" s="66">
        <f t="shared" si="1"/>
        <v>27</v>
      </c>
      <c r="H16" s="65">
        <f>VLOOKUP($A16,'Return Data'!$B$7:$R$1700,7,0)</f>
        <v>-1.9734</v>
      </c>
      <c r="I16" s="66">
        <f t="shared" si="2"/>
        <v>26</v>
      </c>
      <c r="J16" s="65">
        <f>VLOOKUP($A16,'Return Data'!$B$7:$R$1700,8,0)</f>
        <v>-0.53310000000000002</v>
      </c>
      <c r="K16" s="66">
        <f t="shared" si="3"/>
        <v>25</v>
      </c>
      <c r="L16" s="65">
        <f>VLOOKUP($A16,'Return Data'!$B$7:$R$1700,9,0)</f>
        <v>5.1228999999999996</v>
      </c>
      <c r="M16" s="66">
        <f t="shared" si="4"/>
        <v>9</v>
      </c>
      <c r="N16" s="65">
        <f>VLOOKUP($A16,'Return Data'!$B$7:$R$1700,10,0)</f>
        <v>9.6959</v>
      </c>
      <c r="O16" s="66">
        <f t="shared" si="5"/>
        <v>9</v>
      </c>
      <c r="P16" s="65">
        <f>VLOOKUP($A16,'Return Data'!$B$7:$R$1700,11,0)</f>
        <v>9.06</v>
      </c>
      <c r="Q16" s="66">
        <f t="shared" si="6"/>
        <v>4</v>
      </c>
      <c r="R16" s="65">
        <f>VLOOKUP($A16,'Return Data'!$B$7:$R$1700,12,0)</f>
        <v>8.4443000000000001</v>
      </c>
      <c r="S16" s="66">
        <f t="shared" si="7"/>
        <v>4</v>
      </c>
      <c r="T16" s="65">
        <f>VLOOKUP($A16,'Return Data'!$B$7:$R$1700,13,0)</f>
        <v>8.4684000000000008</v>
      </c>
      <c r="U16" s="66">
        <f t="shared" si="8"/>
        <v>8</v>
      </c>
      <c r="V16" s="65">
        <f>VLOOKUP($A16,'Return Data'!$B$7:$R$1700,17,0)</f>
        <v>8.6329999999999991</v>
      </c>
      <c r="W16" s="66">
        <f t="shared" si="9"/>
        <v>6</v>
      </c>
      <c r="X16" s="65">
        <f>VLOOKUP($A16,'Return Data'!$B$7:$R$1700,14,0)</f>
        <v>7.8750999999999998</v>
      </c>
      <c r="Y16" s="66">
        <f t="shared" si="10"/>
        <v>9</v>
      </c>
      <c r="Z16" s="65">
        <f>VLOOKUP($A16,'Return Data'!$B$7:$R$1700,16,0)</f>
        <v>8.4703999999999997</v>
      </c>
      <c r="AA16" s="67">
        <f t="shared" si="11"/>
        <v>8</v>
      </c>
    </row>
    <row r="17" spans="1:27" x14ac:dyDescent="0.3">
      <c r="A17" s="63" t="s">
        <v>1070</v>
      </c>
      <c r="B17" s="64">
        <f>VLOOKUP($A17,'Return Data'!$B$7:$R$1700,3,0)</f>
        <v>44071</v>
      </c>
      <c r="C17" s="65">
        <f>VLOOKUP($A17,'Return Data'!$B$7:$R$1700,4,0)</f>
        <v>16.7593</v>
      </c>
      <c r="D17" s="65">
        <f>VLOOKUP($A17,'Return Data'!$B$7:$R$1700,5,0)</f>
        <v>-3.9198</v>
      </c>
      <c r="E17" s="66">
        <f t="shared" si="0"/>
        <v>22</v>
      </c>
      <c r="F17" s="65">
        <f>VLOOKUP($A17,'Return Data'!$B$7:$R$1700,6,0)</f>
        <v>-0.1452</v>
      </c>
      <c r="G17" s="66">
        <f t="shared" si="1"/>
        <v>12</v>
      </c>
      <c r="H17" s="65">
        <f>VLOOKUP($A17,'Return Data'!$B$7:$R$1700,7,0)</f>
        <v>-1.0576000000000001</v>
      </c>
      <c r="I17" s="66">
        <f t="shared" si="2"/>
        <v>22</v>
      </c>
      <c r="J17" s="65">
        <f>VLOOKUP($A17,'Return Data'!$B$7:$R$1700,8,0)</f>
        <v>3.8325</v>
      </c>
      <c r="K17" s="66">
        <f t="shared" si="3"/>
        <v>5</v>
      </c>
      <c r="L17" s="65">
        <f>VLOOKUP($A17,'Return Data'!$B$7:$R$1700,9,0)</f>
        <v>5.2714999999999996</v>
      </c>
      <c r="M17" s="66">
        <f t="shared" si="4"/>
        <v>7</v>
      </c>
      <c r="N17" s="65">
        <f>VLOOKUP($A17,'Return Data'!$B$7:$R$1700,10,0)</f>
        <v>39.4542</v>
      </c>
      <c r="O17" s="66">
        <f t="shared" si="5"/>
        <v>3</v>
      </c>
      <c r="P17" s="65">
        <f>VLOOKUP($A17,'Return Data'!$B$7:$R$1700,11,0)</f>
        <v>2.4112</v>
      </c>
      <c r="Q17" s="66">
        <f t="shared" si="6"/>
        <v>23</v>
      </c>
      <c r="R17" s="65">
        <f>VLOOKUP($A17,'Return Data'!$B$7:$R$1700,12,0)</f>
        <v>3.4567999999999999</v>
      </c>
      <c r="S17" s="66">
        <f t="shared" si="7"/>
        <v>22</v>
      </c>
      <c r="T17" s="65">
        <f>VLOOKUP($A17,'Return Data'!$B$7:$R$1700,13,0)</f>
        <v>4.4981999999999998</v>
      </c>
      <c r="U17" s="66">
        <f t="shared" si="8"/>
        <v>22</v>
      </c>
      <c r="V17" s="65">
        <f>VLOOKUP($A17,'Return Data'!$B$7:$R$1700,17,0)</f>
        <v>1.4786999999999999</v>
      </c>
      <c r="W17" s="66">
        <f t="shared" si="9"/>
        <v>21</v>
      </c>
      <c r="X17" s="65">
        <f>VLOOKUP($A17,'Return Data'!$B$7:$R$1700,14,0)</f>
        <v>3.2031999999999998</v>
      </c>
      <c r="Y17" s="66">
        <f t="shared" si="10"/>
        <v>21</v>
      </c>
      <c r="Z17" s="65">
        <f>VLOOKUP($A17,'Return Data'!$B$7:$R$1700,16,0)</f>
        <v>6.6561000000000003</v>
      </c>
      <c r="AA17" s="67">
        <f t="shared" si="11"/>
        <v>21</v>
      </c>
    </row>
    <row r="18" spans="1:27" x14ac:dyDescent="0.3">
      <c r="A18" s="63" t="s">
        <v>1072</v>
      </c>
      <c r="B18" s="64">
        <f>VLOOKUP($A18,'Return Data'!$B$7:$R$1700,3,0)</f>
        <v>44071</v>
      </c>
      <c r="C18" s="65">
        <f>VLOOKUP($A18,'Return Data'!$B$7:$R$1700,4,0)</f>
        <v>406.8587</v>
      </c>
      <c r="D18" s="65">
        <f>VLOOKUP($A18,'Return Data'!$B$7:$R$1700,5,0)</f>
        <v>1.1214</v>
      </c>
      <c r="E18" s="66">
        <f t="shared" si="0"/>
        <v>7</v>
      </c>
      <c r="F18" s="65">
        <f>VLOOKUP($A18,'Return Data'!$B$7:$R$1700,6,0)</f>
        <v>0.87919999999999998</v>
      </c>
      <c r="G18" s="66">
        <f t="shared" si="1"/>
        <v>8</v>
      </c>
      <c r="H18" s="65">
        <f>VLOOKUP($A18,'Return Data'!$B$7:$R$1700,7,0)</f>
        <v>1.9436</v>
      </c>
      <c r="I18" s="66">
        <f t="shared" si="2"/>
        <v>6</v>
      </c>
      <c r="J18" s="65">
        <f>VLOOKUP($A18,'Return Data'!$B$7:$R$1700,8,0)</f>
        <v>0.91539999999999999</v>
      </c>
      <c r="K18" s="66">
        <f t="shared" si="3"/>
        <v>18</v>
      </c>
      <c r="L18" s="65">
        <f>VLOOKUP($A18,'Return Data'!$B$7:$R$1700,9,0)</f>
        <v>3.8437999999999999</v>
      </c>
      <c r="M18" s="66">
        <f t="shared" si="4"/>
        <v>15</v>
      </c>
      <c r="N18" s="65">
        <f>VLOOKUP($A18,'Return Data'!$B$7:$R$1700,10,0)</f>
        <v>9.5103000000000009</v>
      </c>
      <c r="O18" s="66">
        <f t="shared" si="5"/>
        <v>11</v>
      </c>
      <c r="P18" s="65">
        <f>VLOOKUP($A18,'Return Data'!$B$7:$R$1700,11,0)</f>
        <v>8.9702000000000002</v>
      </c>
      <c r="Q18" s="66">
        <f t="shared" si="6"/>
        <v>6</v>
      </c>
      <c r="R18" s="65">
        <f>VLOOKUP($A18,'Return Data'!$B$7:$R$1700,12,0)</f>
        <v>8.4016999999999999</v>
      </c>
      <c r="S18" s="66">
        <f t="shared" si="7"/>
        <v>6</v>
      </c>
      <c r="T18" s="65">
        <f>VLOOKUP($A18,'Return Data'!$B$7:$R$1700,13,0)</f>
        <v>8.6083999999999996</v>
      </c>
      <c r="U18" s="66">
        <f t="shared" si="8"/>
        <v>6</v>
      </c>
      <c r="V18" s="65">
        <f>VLOOKUP($A18,'Return Data'!$B$7:$R$1700,17,0)</f>
        <v>8.7666000000000004</v>
      </c>
      <c r="W18" s="66">
        <f t="shared" si="9"/>
        <v>5</v>
      </c>
      <c r="X18" s="65">
        <f>VLOOKUP($A18,'Return Data'!$B$7:$R$1700,14,0)</f>
        <v>8.0198999999999998</v>
      </c>
      <c r="Y18" s="66">
        <f t="shared" si="10"/>
        <v>5</v>
      </c>
      <c r="Z18" s="65">
        <f>VLOOKUP($A18,'Return Data'!$B$7:$R$1700,16,0)</f>
        <v>8.7169000000000008</v>
      </c>
      <c r="AA18" s="67">
        <f t="shared" si="11"/>
        <v>3</v>
      </c>
    </row>
    <row r="19" spans="1:27" x14ac:dyDescent="0.3">
      <c r="A19" s="63" t="s">
        <v>1073</v>
      </c>
      <c r="B19" s="64">
        <f>VLOOKUP($A19,'Return Data'!$B$7:$R$1700,3,0)</f>
        <v>44071</v>
      </c>
      <c r="C19" s="65">
        <f>VLOOKUP($A19,'Return Data'!$B$7:$R$1700,4,0)</f>
        <v>29.892700000000001</v>
      </c>
      <c r="D19" s="65">
        <f>VLOOKUP($A19,'Return Data'!$B$7:$R$1700,5,0)</f>
        <v>-3.6627000000000001</v>
      </c>
      <c r="E19" s="66">
        <f t="shared" si="0"/>
        <v>18</v>
      </c>
      <c r="F19" s="65">
        <f>VLOOKUP($A19,'Return Data'!$B$7:$R$1700,6,0)</f>
        <v>-2.1160999999999999</v>
      </c>
      <c r="G19" s="66">
        <f t="shared" si="1"/>
        <v>21</v>
      </c>
      <c r="H19" s="65">
        <f>VLOOKUP($A19,'Return Data'!$B$7:$R$1700,7,0)</f>
        <v>-1.151</v>
      </c>
      <c r="I19" s="66">
        <f t="shared" si="2"/>
        <v>23</v>
      </c>
      <c r="J19" s="65">
        <f>VLOOKUP($A19,'Return Data'!$B$7:$R$1700,8,0)</f>
        <v>0.73280000000000001</v>
      </c>
      <c r="K19" s="66">
        <f t="shared" si="3"/>
        <v>19</v>
      </c>
      <c r="L19" s="65">
        <f>VLOOKUP($A19,'Return Data'!$B$7:$R$1700,9,0)</f>
        <v>2.8704999999999998</v>
      </c>
      <c r="M19" s="66">
        <f t="shared" si="4"/>
        <v>21</v>
      </c>
      <c r="N19" s="65">
        <f>VLOOKUP($A19,'Return Data'!$B$7:$R$1700,10,0)</f>
        <v>7.6611000000000002</v>
      </c>
      <c r="O19" s="66">
        <f t="shared" si="5"/>
        <v>16</v>
      </c>
      <c r="P19" s="65">
        <f>VLOOKUP($A19,'Return Data'!$B$7:$R$1700,11,0)</f>
        <v>8.1751000000000005</v>
      </c>
      <c r="Q19" s="66">
        <f t="shared" si="6"/>
        <v>13</v>
      </c>
      <c r="R19" s="65">
        <f>VLOOKUP($A19,'Return Data'!$B$7:$R$1700,12,0)</f>
        <v>7.6219000000000001</v>
      </c>
      <c r="S19" s="66">
        <f t="shared" si="7"/>
        <v>15</v>
      </c>
      <c r="T19" s="65">
        <f>VLOOKUP($A19,'Return Data'!$B$7:$R$1700,13,0)</f>
        <v>7.7847999999999997</v>
      </c>
      <c r="U19" s="66">
        <f t="shared" si="8"/>
        <v>16</v>
      </c>
      <c r="V19" s="65">
        <f>VLOOKUP($A19,'Return Data'!$B$7:$R$1700,17,0)</f>
        <v>8.4052000000000007</v>
      </c>
      <c r="W19" s="66">
        <f t="shared" si="9"/>
        <v>10</v>
      </c>
      <c r="X19" s="65">
        <f>VLOOKUP($A19,'Return Data'!$B$7:$R$1700,14,0)</f>
        <v>7.7565</v>
      </c>
      <c r="Y19" s="66">
        <f t="shared" si="10"/>
        <v>11</v>
      </c>
      <c r="Z19" s="65">
        <f>VLOOKUP($A19,'Return Data'!$B$7:$R$1700,16,0)</f>
        <v>8.5360999999999994</v>
      </c>
      <c r="AA19" s="67">
        <f t="shared" si="11"/>
        <v>5</v>
      </c>
    </row>
    <row r="20" spans="1:27" x14ac:dyDescent="0.3">
      <c r="A20" s="63" t="s">
        <v>1076</v>
      </c>
      <c r="B20" s="64">
        <f>VLOOKUP($A20,'Return Data'!$B$7:$R$1700,3,0)</f>
        <v>44071</v>
      </c>
      <c r="C20" s="65">
        <f>VLOOKUP($A20,'Return Data'!$B$7:$R$1700,4,0)</f>
        <v>2972.7172</v>
      </c>
      <c r="D20" s="65">
        <f>VLOOKUP($A20,'Return Data'!$B$7:$R$1700,5,0)</f>
        <v>-3.8513000000000002</v>
      </c>
      <c r="E20" s="66">
        <f t="shared" si="0"/>
        <v>20</v>
      </c>
      <c r="F20" s="65">
        <f>VLOOKUP($A20,'Return Data'!$B$7:$R$1700,6,0)</f>
        <v>-0.62529999999999997</v>
      </c>
      <c r="G20" s="66">
        <f t="shared" si="1"/>
        <v>15</v>
      </c>
      <c r="H20" s="65">
        <f>VLOOKUP($A20,'Return Data'!$B$7:$R$1700,7,0)</f>
        <v>-0.73729999999999996</v>
      </c>
      <c r="I20" s="66">
        <f t="shared" si="2"/>
        <v>19</v>
      </c>
      <c r="J20" s="65">
        <f>VLOOKUP($A20,'Return Data'!$B$7:$R$1700,8,0)</f>
        <v>2.2002999999999999</v>
      </c>
      <c r="K20" s="66">
        <f t="shared" si="3"/>
        <v>12</v>
      </c>
      <c r="L20" s="65">
        <f>VLOOKUP($A20,'Return Data'!$B$7:$R$1700,9,0)</f>
        <v>3.9150999999999998</v>
      </c>
      <c r="M20" s="66">
        <f t="shared" si="4"/>
        <v>14</v>
      </c>
      <c r="N20" s="65">
        <f>VLOOKUP($A20,'Return Data'!$B$7:$R$1700,10,0)</f>
        <v>7.5096999999999996</v>
      </c>
      <c r="O20" s="66">
        <f t="shared" si="5"/>
        <v>17</v>
      </c>
      <c r="P20" s="65">
        <f>VLOOKUP($A20,'Return Data'!$B$7:$R$1700,11,0)</f>
        <v>8.6327999999999996</v>
      </c>
      <c r="Q20" s="66">
        <f t="shared" si="6"/>
        <v>10</v>
      </c>
      <c r="R20" s="65">
        <f>VLOOKUP($A20,'Return Data'!$B$7:$R$1700,12,0)</f>
        <v>7.9261999999999997</v>
      </c>
      <c r="S20" s="66">
        <f t="shared" si="7"/>
        <v>10</v>
      </c>
      <c r="T20" s="65">
        <f>VLOOKUP($A20,'Return Data'!$B$7:$R$1700,13,0)</f>
        <v>8.2151999999999994</v>
      </c>
      <c r="U20" s="66">
        <f t="shared" si="8"/>
        <v>10</v>
      </c>
      <c r="V20" s="65">
        <f>VLOOKUP($A20,'Return Data'!$B$7:$R$1700,17,0)</f>
        <v>8.8541000000000007</v>
      </c>
      <c r="W20" s="66">
        <f t="shared" si="9"/>
        <v>3</v>
      </c>
      <c r="X20" s="65">
        <f>VLOOKUP($A20,'Return Data'!$B$7:$R$1700,14,0)</f>
        <v>8.0274999999999999</v>
      </c>
      <c r="Y20" s="66">
        <f t="shared" si="10"/>
        <v>4</v>
      </c>
      <c r="Z20" s="65">
        <f>VLOOKUP($A20,'Return Data'!$B$7:$R$1700,16,0)</f>
        <v>8.5188000000000006</v>
      </c>
      <c r="AA20" s="67">
        <f t="shared" si="11"/>
        <v>7</v>
      </c>
    </row>
    <row r="21" spans="1:27" x14ac:dyDescent="0.3">
      <c r="A21" s="63" t="s">
        <v>1078</v>
      </c>
      <c r="B21" s="64">
        <f>VLOOKUP($A21,'Return Data'!$B$7:$R$1700,3,0)</f>
        <v>44071</v>
      </c>
      <c r="C21" s="65">
        <f>VLOOKUP($A21,'Return Data'!$B$7:$R$1700,4,0)</f>
        <v>28.817399999999999</v>
      </c>
      <c r="D21" s="65">
        <f>VLOOKUP($A21,'Return Data'!$B$7:$R$1700,5,0)</f>
        <v>-1.0132000000000001</v>
      </c>
      <c r="E21" s="66">
        <f t="shared" si="0"/>
        <v>11</v>
      </c>
      <c r="F21" s="65">
        <f>VLOOKUP($A21,'Return Data'!$B$7:$R$1700,6,0)</f>
        <v>0.71779999999999999</v>
      </c>
      <c r="G21" s="66">
        <f t="shared" si="1"/>
        <v>9</v>
      </c>
      <c r="H21" s="65">
        <f>VLOOKUP($A21,'Return Data'!$B$7:$R$1700,7,0)</f>
        <v>-0.92259999999999998</v>
      </c>
      <c r="I21" s="66">
        <f t="shared" si="2"/>
        <v>21</v>
      </c>
      <c r="J21" s="65">
        <f>VLOOKUP($A21,'Return Data'!$B$7:$R$1700,8,0)</f>
        <v>0.65159999999999996</v>
      </c>
      <c r="K21" s="66">
        <f t="shared" si="3"/>
        <v>20</v>
      </c>
      <c r="L21" s="65">
        <f>VLOOKUP($A21,'Return Data'!$B$7:$R$1700,9,0)</f>
        <v>2.6495000000000002</v>
      </c>
      <c r="M21" s="66">
        <f t="shared" si="4"/>
        <v>22</v>
      </c>
      <c r="N21" s="65">
        <f>VLOOKUP($A21,'Return Data'!$B$7:$R$1700,10,0)</f>
        <v>86.258600000000001</v>
      </c>
      <c r="O21" s="66">
        <f t="shared" si="5"/>
        <v>2</v>
      </c>
      <c r="P21" s="65">
        <f>VLOOKUP($A21,'Return Data'!$B$7:$R$1700,11,0)</f>
        <v>47.1676</v>
      </c>
      <c r="Q21" s="66">
        <f t="shared" si="6"/>
        <v>1</v>
      </c>
      <c r="R21" s="65">
        <f>VLOOKUP($A21,'Return Data'!$B$7:$R$1700,12,0)</f>
        <v>33.831299999999999</v>
      </c>
      <c r="S21" s="66">
        <f t="shared" si="7"/>
        <v>1</v>
      </c>
      <c r="T21" s="65">
        <f>VLOOKUP($A21,'Return Data'!$B$7:$R$1700,13,0)</f>
        <v>17.903300000000002</v>
      </c>
      <c r="U21" s="66">
        <f t="shared" si="8"/>
        <v>1</v>
      </c>
      <c r="V21" s="65">
        <f>VLOOKUP($A21,'Return Data'!$B$7:$R$1700,17,0)</f>
        <v>6.2240000000000002</v>
      </c>
      <c r="W21" s="66">
        <f t="shared" si="9"/>
        <v>17</v>
      </c>
      <c r="X21" s="65">
        <f>VLOOKUP($A21,'Return Data'!$B$7:$R$1700,14,0)</f>
        <v>6.2675000000000001</v>
      </c>
      <c r="Y21" s="66">
        <f t="shared" si="10"/>
        <v>17</v>
      </c>
      <c r="Z21" s="65">
        <f>VLOOKUP($A21,'Return Data'!$B$7:$R$1700,16,0)</f>
        <v>7.7361000000000004</v>
      </c>
      <c r="AA21" s="67">
        <f t="shared" si="11"/>
        <v>16</v>
      </c>
    </row>
    <row r="22" spans="1:27" x14ac:dyDescent="0.3">
      <c r="A22" s="63" t="s">
        <v>1080</v>
      </c>
      <c r="B22" s="64">
        <f>VLOOKUP($A22,'Return Data'!$B$7:$R$1700,3,0)</f>
        <v>44071</v>
      </c>
      <c r="C22" s="65">
        <f>VLOOKUP($A22,'Return Data'!$B$7:$R$1700,4,0)</f>
        <v>2690.4465</v>
      </c>
      <c r="D22" s="65">
        <f>VLOOKUP($A22,'Return Data'!$B$7:$R$1700,5,0)</f>
        <v>1.3512999999999999</v>
      </c>
      <c r="E22" s="66">
        <f t="shared" si="0"/>
        <v>5</v>
      </c>
      <c r="F22" s="65">
        <f>VLOOKUP($A22,'Return Data'!$B$7:$R$1700,6,0)</f>
        <v>-0.2727</v>
      </c>
      <c r="G22" s="66">
        <f t="shared" si="1"/>
        <v>14</v>
      </c>
      <c r="H22" s="65">
        <f>VLOOKUP($A22,'Return Data'!$B$7:$R$1700,7,0)</f>
        <v>0.49430000000000002</v>
      </c>
      <c r="I22" s="66">
        <f t="shared" si="2"/>
        <v>10</v>
      </c>
      <c r="J22" s="65">
        <f>VLOOKUP($A22,'Return Data'!$B$7:$R$1700,8,0)</f>
        <v>3.6261000000000001</v>
      </c>
      <c r="K22" s="66">
        <f t="shared" si="3"/>
        <v>6</v>
      </c>
      <c r="L22" s="65">
        <f>VLOOKUP($A22,'Return Data'!$B$7:$R$1700,9,0)</f>
        <v>5.5246000000000004</v>
      </c>
      <c r="M22" s="66">
        <f t="shared" si="4"/>
        <v>5</v>
      </c>
      <c r="N22" s="65">
        <f>VLOOKUP($A22,'Return Data'!$B$7:$R$1700,10,0)</f>
        <v>10.2507</v>
      </c>
      <c r="O22" s="66">
        <f t="shared" si="5"/>
        <v>8</v>
      </c>
      <c r="P22" s="65">
        <f>VLOOKUP($A22,'Return Data'!$B$7:$R$1700,11,0)</f>
        <v>9.5053999999999998</v>
      </c>
      <c r="Q22" s="66">
        <f t="shared" si="6"/>
        <v>3</v>
      </c>
      <c r="R22" s="65">
        <f>VLOOKUP($A22,'Return Data'!$B$7:$R$1700,12,0)</f>
        <v>9.0388000000000002</v>
      </c>
      <c r="S22" s="66">
        <f t="shared" si="7"/>
        <v>2</v>
      </c>
      <c r="T22" s="65">
        <f>VLOOKUP($A22,'Return Data'!$B$7:$R$1700,13,0)</f>
        <v>9.3813999999999993</v>
      </c>
      <c r="U22" s="66">
        <f t="shared" si="8"/>
        <v>2</v>
      </c>
      <c r="V22" s="65">
        <f>VLOOKUP($A22,'Return Data'!$B$7:$R$1700,17,0)</f>
        <v>9.1586999999999996</v>
      </c>
      <c r="W22" s="66">
        <f t="shared" si="9"/>
        <v>2</v>
      </c>
      <c r="X22" s="65">
        <f>VLOOKUP($A22,'Return Data'!$B$7:$R$1700,14,0)</f>
        <v>8.5928000000000004</v>
      </c>
      <c r="Y22" s="66">
        <f t="shared" si="10"/>
        <v>1</v>
      </c>
      <c r="Z22" s="65">
        <f>VLOOKUP($A22,'Return Data'!$B$7:$R$1700,16,0)</f>
        <v>8.9511000000000003</v>
      </c>
      <c r="AA22" s="67">
        <f t="shared" si="11"/>
        <v>2</v>
      </c>
    </row>
    <row r="23" spans="1:27" x14ac:dyDescent="0.3">
      <c r="A23" s="63" t="s">
        <v>1081</v>
      </c>
      <c r="B23" s="64">
        <f>VLOOKUP($A23,'Return Data'!$B$7:$R$1700,3,0)</f>
        <v>44071</v>
      </c>
      <c r="C23" s="65">
        <f>VLOOKUP($A23,'Return Data'!$B$7:$R$1700,4,0)</f>
        <v>22.211099999999998</v>
      </c>
      <c r="D23" s="65">
        <f>VLOOKUP($A23,'Return Data'!$B$7:$R$1700,5,0)</f>
        <v>-3.1219999999999999</v>
      </c>
      <c r="E23" s="66">
        <f t="shared" si="0"/>
        <v>16</v>
      </c>
      <c r="F23" s="65">
        <f>VLOOKUP($A23,'Return Data'!$B$7:$R$1700,6,0)</f>
        <v>4.2740999999999998</v>
      </c>
      <c r="G23" s="66">
        <f t="shared" si="1"/>
        <v>3</v>
      </c>
      <c r="H23" s="65">
        <f>VLOOKUP($A23,'Return Data'!$B$7:$R$1700,7,0)</f>
        <v>2.8892000000000002</v>
      </c>
      <c r="I23" s="66">
        <f t="shared" si="2"/>
        <v>5</v>
      </c>
      <c r="J23" s="65">
        <f>VLOOKUP($A23,'Return Data'!$B$7:$R$1700,8,0)</f>
        <v>4.3268000000000004</v>
      </c>
      <c r="K23" s="66">
        <f t="shared" si="3"/>
        <v>3</v>
      </c>
      <c r="L23" s="65">
        <f>VLOOKUP($A23,'Return Data'!$B$7:$R$1700,9,0)</f>
        <v>4.9507000000000003</v>
      </c>
      <c r="M23" s="66">
        <f t="shared" si="4"/>
        <v>10</v>
      </c>
      <c r="N23" s="65">
        <f>VLOOKUP($A23,'Return Data'!$B$7:$R$1700,10,0)</f>
        <v>16.607500000000002</v>
      </c>
      <c r="O23" s="66">
        <f t="shared" si="5"/>
        <v>5</v>
      </c>
      <c r="P23" s="65">
        <f>VLOOKUP($A23,'Return Data'!$B$7:$R$1700,11,0)</f>
        <v>7.3806000000000003</v>
      </c>
      <c r="Q23" s="66">
        <f t="shared" si="6"/>
        <v>19</v>
      </c>
      <c r="R23" s="65">
        <f>VLOOKUP($A23,'Return Data'!$B$7:$R$1700,12,0)</f>
        <v>7.7408999999999999</v>
      </c>
      <c r="S23" s="66">
        <f t="shared" si="7"/>
        <v>13</v>
      </c>
      <c r="T23" s="65">
        <f>VLOOKUP($A23,'Return Data'!$B$7:$R$1700,13,0)</f>
        <v>7.5011999999999999</v>
      </c>
      <c r="U23" s="66">
        <f t="shared" si="8"/>
        <v>17</v>
      </c>
      <c r="V23" s="65">
        <f>VLOOKUP($A23,'Return Data'!$B$7:$R$1700,17,0)</f>
        <v>6.8487</v>
      </c>
      <c r="W23" s="66">
        <f t="shared" si="9"/>
        <v>15</v>
      </c>
      <c r="X23" s="65">
        <f>VLOOKUP($A23,'Return Data'!$B$7:$R$1700,14,0)</f>
        <v>6.6670999999999996</v>
      </c>
      <c r="Y23" s="66">
        <f t="shared" si="10"/>
        <v>15</v>
      </c>
      <c r="Z23" s="65">
        <f>VLOOKUP($A23,'Return Data'!$B$7:$R$1700,16,0)</f>
        <v>8.4076000000000004</v>
      </c>
      <c r="AA23" s="67">
        <f t="shared" si="11"/>
        <v>10</v>
      </c>
    </row>
    <row r="24" spans="1:27" x14ac:dyDescent="0.3">
      <c r="A24" s="63" t="s">
        <v>1084</v>
      </c>
      <c r="B24" s="64">
        <f>VLOOKUP($A24,'Return Data'!$B$7:$R$1700,3,0)</f>
        <v>44071</v>
      </c>
      <c r="C24" s="65">
        <f>VLOOKUP($A24,'Return Data'!$B$7:$R$1700,4,0)</f>
        <v>32.117100000000001</v>
      </c>
      <c r="D24" s="65">
        <f>VLOOKUP($A24,'Return Data'!$B$7:$R$1700,5,0)</f>
        <v>-5.9086999999999996</v>
      </c>
      <c r="E24" s="66">
        <f t="shared" si="0"/>
        <v>25</v>
      </c>
      <c r="F24" s="65">
        <f>VLOOKUP($A24,'Return Data'!$B$7:$R$1700,6,0)</f>
        <v>-0.94699999999999995</v>
      </c>
      <c r="G24" s="66">
        <f t="shared" si="1"/>
        <v>17</v>
      </c>
      <c r="H24" s="65">
        <f>VLOOKUP($A24,'Return Data'!$B$7:$R$1700,7,0)</f>
        <v>-3.2500000000000001E-2</v>
      </c>
      <c r="I24" s="66">
        <f t="shared" si="2"/>
        <v>14</v>
      </c>
      <c r="J24" s="65">
        <f>VLOOKUP($A24,'Return Data'!$B$7:$R$1700,8,0)</f>
        <v>1.3238000000000001</v>
      </c>
      <c r="K24" s="66">
        <f t="shared" si="3"/>
        <v>16</v>
      </c>
      <c r="L24" s="65">
        <f>VLOOKUP($A24,'Return Data'!$B$7:$R$1700,9,0)</f>
        <v>3.2645</v>
      </c>
      <c r="M24" s="66">
        <f t="shared" si="4"/>
        <v>18</v>
      </c>
      <c r="N24" s="65">
        <f>VLOOKUP($A24,'Return Data'!$B$7:$R$1700,10,0)</f>
        <v>11.0932</v>
      </c>
      <c r="O24" s="66">
        <f t="shared" si="5"/>
        <v>7</v>
      </c>
      <c r="P24" s="65">
        <f>VLOOKUP($A24,'Return Data'!$B$7:$R$1700,11,0)</f>
        <v>9.0150000000000006</v>
      </c>
      <c r="Q24" s="66">
        <f t="shared" si="6"/>
        <v>5</v>
      </c>
      <c r="R24" s="65">
        <f>VLOOKUP($A24,'Return Data'!$B$7:$R$1700,12,0)</f>
        <v>8.1399000000000008</v>
      </c>
      <c r="S24" s="66">
        <f t="shared" si="7"/>
        <v>8</v>
      </c>
      <c r="T24" s="65">
        <f>VLOOKUP($A24,'Return Data'!$B$7:$R$1700,13,0)</f>
        <v>8.2775999999999996</v>
      </c>
      <c r="U24" s="66">
        <f t="shared" si="8"/>
        <v>9</v>
      </c>
      <c r="V24" s="65">
        <f>VLOOKUP($A24,'Return Data'!$B$7:$R$1700,17,0)</f>
        <v>6.2686999999999999</v>
      </c>
      <c r="W24" s="66">
        <f t="shared" si="9"/>
        <v>16</v>
      </c>
      <c r="X24" s="65">
        <f>VLOOKUP($A24,'Return Data'!$B$7:$R$1700,14,0)</f>
        <v>6.5646000000000004</v>
      </c>
      <c r="Y24" s="66">
        <f t="shared" si="10"/>
        <v>16</v>
      </c>
      <c r="Z24" s="65">
        <f>VLOOKUP($A24,'Return Data'!$B$7:$R$1700,16,0)</f>
        <v>7.9417999999999997</v>
      </c>
      <c r="AA24" s="67">
        <f t="shared" si="11"/>
        <v>14</v>
      </c>
    </row>
    <row r="25" spans="1:27" x14ac:dyDescent="0.3">
      <c r="A25" s="63" t="s">
        <v>1085</v>
      </c>
      <c r="B25" s="64">
        <f>VLOOKUP($A25,'Return Data'!$B$7:$R$1700,3,0)</f>
        <v>44071</v>
      </c>
      <c r="C25" s="65">
        <f>VLOOKUP($A25,'Return Data'!$B$7:$R$1700,4,0)</f>
        <v>1307.6797999999999</v>
      </c>
      <c r="D25" s="65">
        <f>VLOOKUP($A25,'Return Data'!$B$7:$R$1700,5,0)</f>
        <v>1.2951999999999999</v>
      </c>
      <c r="E25" s="66">
        <f t="shared" si="0"/>
        <v>6</v>
      </c>
      <c r="F25" s="65">
        <f>VLOOKUP($A25,'Return Data'!$B$7:$R$1700,6,0)</f>
        <v>5.3177000000000003</v>
      </c>
      <c r="G25" s="66">
        <f t="shared" si="1"/>
        <v>2</v>
      </c>
      <c r="H25" s="65">
        <f>VLOOKUP($A25,'Return Data'!$B$7:$R$1700,7,0)</f>
        <v>3.2294</v>
      </c>
      <c r="I25" s="66">
        <f t="shared" si="2"/>
        <v>3</v>
      </c>
      <c r="J25" s="65">
        <f>VLOOKUP($A25,'Return Data'!$B$7:$R$1700,8,0)</f>
        <v>3.3561999999999999</v>
      </c>
      <c r="K25" s="66">
        <f t="shared" si="3"/>
        <v>7</v>
      </c>
      <c r="L25" s="65">
        <f>VLOOKUP($A25,'Return Data'!$B$7:$R$1700,9,0)</f>
        <v>4.3059000000000003</v>
      </c>
      <c r="M25" s="66">
        <f t="shared" si="4"/>
        <v>11</v>
      </c>
      <c r="N25" s="65">
        <f>VLOOKUP($A25,'Return Data'!$B$7:$R$1700,10,0)</f>
        <v>7.4534000000000002</v>
      </c>
      <c r="O25" s="66">
        <f t="shared" si="5"/>
        <v>18</v>
      </c>
      <c r="P25" s="65">
        <f>VLOOKUP($A25,'Return Data'!$B$7:$R$1700,11,0)</f>
        <v>7.7584999999999997</v>
      </c>
      <c r="Q25" s="66">
        <f t="shared" si="6"/>
        <v>17</v>
      </c>
      <c r="R25" s="65">
        <f>VLOOKUP($A25,'Return Data'!$B$7:$R$1700,12,0)</f>
        <v>7.6096000000000004</v>
      </c>
      <c r="S25" s="66">
        <f t="shared" si="7"/>
        <v>16</v>
      </c>
      <c r="T25" s="65">
        <f>VLOOKUP($A25,'Return Data'!$B$7:$R$1700,13,0)</f>
        <v>7.8311000000000002</v>
      </c>
      <c r="U25" s="66">
        <f t="shared" si="8"/>
        <v>15</v>
      </c>
      <c r="V25" s="65">
        <f>VLOOKUP($A25,'Return Data'!$B$7:$R$1700,17,0)</f>
        <v>8.4318000000000008</v>
      </c>
      <c r="W25" s="66">
        <f t="shared" si="9"/>
        <v>9</v>
      </c>
      <c r="X25" s="65">
        <f>VLOOKUP($A25,'Return Data'!$B$7:$R$1700,14,0)</f>
        <v>7.8913000000000002</v>
      </c>
      <c r="Y25" s="66">
        <f t="shared" si="10"/>
        <v>7</v>
      </c>
      <c r="Z25" s="65">
        <f>VLOOKUP($A25,'Return Data'!$B$7:$R$1700,16,0)</f>
        <v>7.8856000000000002</v>
      </c>
      <c r="AA25" s="67">
        <f t="shared" si="11"/>
        <v>15</v>
      </c>
    </row>
    <row r="26" spans="1:27" x14ac:dyDescent="0.3">
      <c r="A26" s="63" t="s">
        <v>1087</v>
      </c>
      <c r="B26" s="64">
        <f>VLOOKUP($A26,'Return Data'!$B$7:$R$1700,3,0)</f>
        <v>44071</v>
      </c>
      <c r="C26" s="65">
        <f>VLOOKUP($A26,'Return Data'!$B$7:$R$1700,4,0)</f>
        <v>1840.2617</v>
      </c>
      <c r="D26" s="65">
        <f>VLOOKUP($A26,'Return Data'!$B$7:$R$1700,5,0)</f>
        <v>-3.8732000000000002</v>
      </c>
      <c r="E26" s="66">
        <f t="shared" si="0"/>
        <v>21</v>
      </c>
      <c r="F26" s="65">
        <f>VLOOKUP($A26,'Return Data'!$B$7:$R$1700,6,0)</f>
        <v>-1.0008999999999999</v>
      </c>
      <c r="G26" s="66">
        <f t="shared" si="1"/>
        <v>18</v>
      </c>
      <c r="H26" s="65">
        <f>VLOOKUP($A26,'Return Data'!$B$7:$R$1700,7,0)</f>
        <v>0.3276</v>
      </c>
      <c r="I26" s="66">
        <f t="shared" si="2"/>
        <v>12</v>
      </c>
      <c r="J26" s="65">
        <f>VLOOKUP($A26,'Return Data'!$B$7:$R$1700,8,0)</f>
        <v>0.36170000000000002</v>
      </c>
      <c r="K26" s="66">
        <f t="shared" si="3"/>
        <v>23</v>
      </c>
      <c r="L26" s="65">
        <f>VLOOKUP($A26,'Return Data'!$B$7:$R$1700,9,0)</f>
        <v>3.7227999999999999</v>
      </c>
      <c r="M26" s="66">
        <f t="shared" si="4"/>
        <v>16</v>
      </c>
      <c r="N26" s="65">
        <f>VLOOKUP($A26,'Return Data'!$B$7:$R$1700,10,0)</f>
        <v>8.9001000000000001</v>
      </c>
      <c r="O26" s="66">
        <f t="shared" si="5"/>
        <v>13</v>
      </c>
      <c r="P26" s="65">
        <f>VLOOKUP($A26,'Return Data'!$B$7:$R$1700,11,0)</f>
        <v>7.9147999999999996</v>
      </c>
      <c r="Q26" s="66">
        <f t="shared" si="6"/>
        <v>15</v>
      </c>
      <c r="R26" s="65">
        <f>VLOOKUP($A26,'Return Data'!$B$7:$R$1700,12,0)</f>
        <v>6.9545000000000003</v>
      </c>
      <c r="S26" s="66">
        <f t="shared" si="7"/>
        <v>20</v>
      </c>
      <c r="T26" s="65">
        <f>VLOOKUP($A26,'Return Data'!$B$7:$R$1700,13,0)</f>
        <v>7.0389999999999997</v>
      </c>
      <c r="U26" s="66">
        <f t="shared" si="8"/>
        <v>20</v>
      </c>
      <c r="V26" s="65">
        <f>VLOOKUP($A26,'Return Data'!$B$7:$R$1700,17,0)</f>
        <v>7.2282000000000002</v>
      </c>
      <c r="W26" s="66">
        <f t="shared" si="9"/>
        <v>14</v>
      </c>
      <c r="X26" s="65">
        <f>VLOOKUP($A26,'Return Data'!$B$7:$R$1700,14,0)</f>
        <v>6.9618000000000002</v>
      </c>
      <c r="Y26" s="66">
        <f t="shared" si="10"/>
        <v>14</v>
      </c>
      <c r="Z26" s="65">
        <f>VLOOKUP($A26,'Return Data'!$B$7:$R$1700,16,0)</f>
        <v>7.6706000000000003</v>
      </c>
      <c r="AA26" s="67">
        <f t="shared" si="11"/>
        <v>18</v>
      </c>
    </row>
    <row r="27" spans="1:27" x14ac:dyDescent="0.3">
      <c r="A27" s="63" t="s">
        <v>1090</v>
      </c>
      <c r="B27" s="64">
        <f>VLOOKUP($A27,'Return Data'!$B$7:$R$1700,3,0)</f>
        <v>44071</v>
      </c>
      <c r="C27" s="65">
        <f>VLOOKUP($A27,'Return Data'!$B$7:$R$1700,4,0)</f>
        <v>2919.4856</v>
      </c>
      <c r="D27" s="65">
        <f>VLOOKUP($A27,'Return Data'!$B$7:$R$1700,5,0)</f>
        <v>3.9586000000000001</v>
      </c>
      <c r="E27" s="66">
        <f t="shared" si="0"/>
        <v>3</v>
      </c>
      <c r="F27" s="65">
        <f>VLOOKUP($A27,'Return Data'!$B$7:$R$1700,6,0)</f>
        <v>1.1516</v>
      </c>
      <c r="G27" s="66">
        <f t="shared" si="1"/>
        <v>6</v>
      </c>
      <c r="H27" s="65">
        <f>VLOOKUP($A27,'Return Data'!$B$7:$R$1700,7,0)</f>
        <v>1.1917</v>
      </c>
      <c r="I27" s="66">
        <f t="shared" si="2"/>
        <v>7</v>
      </c>
      <c r="J27" s="65">
        <f>VLOOKUP($A27,'Return Data'!$B$7:$R$1700,8,0)</f>
        <v>2.8409</v>
      </c>
      <c r="K27" s="66">
        <f t="shared" si="3"/>
        <v>9</v>
      </c>
      <c r="L27" s="65">
        <f>VLOOKUP($A27,'Return Data'!$B$7:$R$1700,9,0)</f>
        <v>5.7594000000000003</v>
      </c>
      <c r="M27" s="66">
        <f t="shared" si="4"/>
        <v>4</v>
      </c>
      <c r="N27" s="65">
        <f>VLOOKUP($A27,'Return Data'!$B$7:$R$1700,10,0)</f>
        <v>9.0952000000000002</v>
      </c>
      <c r="O27" s="66">
        <f t="shared" si="5"/>
        <v>12</v>
      </c>
      <c r="P27" s="65">
        <f>VLOOKUP($A27,'Return Data'!$B$7:$R$1700,11,0)</f>
        <v>7.9732000000000003</v>
      </c>
      <c r="Q27" s="66">
        <f t="shared" si="6"/>
        <v>14</v>
      </c>
      <c r="R27" s="65">
        <f>VLOOKUP($A27,'Return Data'!$B$7:$R$1700,12,0)</f>
        <v>8.1759000000000004</v>
      </c>
      <c r="S27" s="66">
        <f t="shared" si="7"/>
        <v>7</v>
      </c>
      <c r="T27" s="65">
        <f>VLOOKUP($A27,'Return Data'!$B$7:$R$1700,13,0)</f>
        <v>8.6132000000000009</v>
      </c>
      <c r="U27" s="66">
        <f t="shared" si="8"/>
        <v>5</v>
      </c>
      <c r="V27" s="65">
        <f>VLOOKUP($A27,'Return Data'!$B$7:$R$1700,17,0)</f>
        <v>7.9282000000000004</v>
      </c>
      <c r="W27" s="66">
        <f t="shared" si="9"/>
        <v>13</v>
      </c>
      <c r="X27" s="65">
        <f>VLOOKUP($A27,'Return Data'!$B$7:$R$1700,14,0)</f>
        <v>7.5273000000000003</v>
      </c>
      <c r="Y27" s="66">
        <f t="shared" si="10"/>
        <v>12</v>
      </c>
      <c r="Z27" s="65">
        <f>VLOOKUP($A27,'Return Data'!$B$7:$R$1700,16,0)</f>
        <v>8.4314</v>
      </c>
      <c r="AA27" s="67">
        <f t="shared" si="11"/>
        <v>9</v>
      </c>
    </row>
    <row r="28" spans="1:27" x14ac:dyDescent="0.3">
      <c r="A28" s="63" t="s">
        <v>1092</v>
      </c>
      <c r="B28" s="64">
        <f>VLOOKUP($A28,'Return Data'!$B$7:$R$1700,3,0)</f>
        <v>44071</v>
      </c>
      <c r="C28" s="65">
        <f>VLOOKUP($A28,'Return Data'!$B$7:$R$1700,4,0)</f>
        <v>23.7822</v>
      </c>
      <c r="D28" s="65">
        <f>VLOOKUP($A28,'Return Data'!$B$7:$R$1700,5,0)</f>
        <v>0.6139</v>
      </c>
      <c r="E28" s="66">
        <f t="shared" si="0"/>
        <v>9</v>
      </c>
      <c r="F28" s="65">
        <f>VLOOKUP($A28,'Return Data'!$B$7:$R$1700,6,0)</f>
        <v>-2.5063</v>
      </c>
      <c r="G28" s="66">
        <f t="shared" si="1"/>
        <v>23</v>
      </c>
      <c r="H28" s="65">
        <f>VLOOKUP($A28,'Return Data'!$B$7:$R$1700,7,0)</f>
        <v>-6.5799999999999997E-2</v>
      </c>
      <c r="I28" s="66">
        <f t="shared" si="2"/>
        <v>15</v>
      </c>
      <c r="J28" s="65">
        <f>VLOOKUP($A28,'Return Data'!$B$7:$R$1700,8,0)</f>
        <v>1.7442</v>
      </c>
      <c r="K28" s="66">
        <f t="shared" si="3"/>
        <v>14</v>
      </c>
      <c r="L28" s="65">
        <f>VLOOKUP($A28,'Return Data'!$B$7:$R$1700,9,0)</f>
        <v>5.2614000000000001</v>
      </c>
      <c r="M28" s="66">
        <f t="shared" si="4"/>
        <v>8</v>
      </c>
      <c r="N28" s="65">
        <f>VLOOKUP($A28,'Return Data'!$B$7:$R$1700,10,0)</f>
        <v>-3.3037000000000001</v>
      </c>
      <c r="O28" s="66">
        <f t="shared" si="5"/>
        <v>25</v>
      </c>
      <c r="P28" s="65">
        <f>VLOOKUP($A28,'Return Data'!$B$7:$R$1700,11,0)</f>
        <v>-0.56089999999999995</v>
      </c>
      <c r="Q28" s="66">
        <f t="shared" si="6"/>
        <v>24</v>
      </c>
      <c r="R28" s="65">
        <f>VLOOKUP($A28,'Return Data'!$B$7:$R$1700,12,0)</f>
        <v>1.867</v>
      </c>
      <c r="S28" s="66">
        <f t="shared" si="7"/>
        <v>23</v>
      </c>
      <c r="T28" s="65">
        <f>VLOOKUP($A28,'Return Data'!$B$7:$R$1700,13,0)</f>
        <v>3.8359999999999999</v>
      </c>
      <c r="U28" s="66">
        <f t="shared" si="8"/>
        <v>23</v>
      </c>
      <c r="V28" s="65">
        <f>VLOOKUP($A28,'Return Data'!$B$7:$R$1700,17,0)</f>
        <v>-2.7204000000000002</v>
      </c>
      <c r="W28" s="66">
        <f t="shared" si="9"/>
        <v>23</v>
      </c>
      <c r="X28" s="65">
        <f>VLOOKUP($A28,'Return Data'!$B$7:$R$1700,14,0)</f>
        <v>0.46189999999999998</v>
      </c>
      <c r="Y28" s="66">
        <f t="shared" si="10"/>
        <v>23</v>
      </c>
      <c r="Z28" s="65">
        <f>VLOOKUP($A28,'Return Data'!$B$7:$R$1700,16,0)</f>
        <v>5.915</v>
      </c>
      <c r="AA28" s="67">
        <f t="shared" si="11"/>
        <v>22</v>
      </c>
    </row>
    <row r="29" spans="1:27" x14ac:dyDescent="0.3">
      <c r="A29" s="63" t="s">
        <v>1094</v>
      </c>
      <c r="B29" s="64">
        <f>VLOOKUP($A29,'Return Data'!$B$7:$R$1700,3,0)</f>
        <v>44071</v>
      </c>
      <c r="C29" s="65">
        <f>VLOOKUP($A29,'Return Data'!$B$7:$R$1700,4,0)</f>
        <v>2778.8436000000002</v>
      </c>
      <c r="D29" s="65">
        <f>VLOOKUP($A29,'Return Data'!$B$7:$R$1700,5,0)</f>
        <v>-8.3059999999999992</v>
      </c>
      <c r="E29" s="66">
        <f t="shared" si="0"/>
        <v>26</v>
      </c>
      <c r="F29" s="65">
        <f>VLOOKUP($A29,'Return Data'!$B$7:$R$1700,6,0)</f>
        <v>-5.9074</v>
      </c>
      <c r="G29" s="66">
        <f t="shared" si="1"/>
        <v>26</v>
      </c>
      <c r="H29" s="65">
        <f>VLOOKUP($A29,'Return Data'!$B$7:$R$1700,7,0)</f>
        <v>-1.6372</v>
      </c>
      <c r="I29" s="66">
        <f t="shared" si="2"/>
        <v>25</v>
      </c>
      <c r="J29" s="65">
        <f>VLOOKUP($A29,'Return Data'!$B$7:$R$1700,8,0)</f>
        <v>0.52429999999999999</v>
      </c>
      <c r="K29" s="66">
        <f t="shared" si="3"/>
        <v>21</v>
      </c>
      <c r="L29" s="65">
        <f>VLOOKUP($A29,'Return Data'!$B$7:$R$1700,9,0)</f>
        <v>2.2545000000000002</v>
      </c>
      <c r="M29" s="66">
        <f t="shared" si="4"/>
        <v>26</v>
      </c>
      <c r="N29" s="65">
        <f>VLOOKUP($A29,'Return Data'!$B$7:$R$1700,10,0)</f>
        <v>26.9621</v>
      </c>
      <c r="O29" s="66">
        <f t="shared" si="5"/>
        <v>4</v>
      </c>
      <c r="P29" s="65">
        <f>VLOOKUP($A29,'Return Data'!$B$7:$R$1700,11,0)</f>
        <v>4.9588999999999999</v>
      </c>
      <c r="Q29" s="66">
        <f t="shared" si="6"/>
        <v>21</v>
      </c>
      <c r="R29" s="65">
        <f>VLOOKUP($A29,'Return Data'!$B$7:$R$1700,12,0)</f>
        <v>5.5814000000000004</v>
      </c>
      <c r="S29" s="66">
        <f t="shared" si="7"/>
        <v>21</v>
      </c>
      <c r="T29" s="65">
        <f>VLOOKUP($A29,'Return Data'!$B$7:$R$1700,13,0)</f>
        <v>5.8292999999999999</v>
      </c>
      <c r="U29" s="66">
        <f t="shared" si="8"/>
        <v>21</v>
      </c>
      <c r="V29" s="65">
        <f>VLOOKUP($A29,'Return Data'!$B$7:$R$1700,17,0)</f>
        <v>-2.7905000000000002</v>
      </c>
      <c r="W29" s="66">
        <f t="shared" si="9"/>
        <v>24</v>
      </c>
      <c r="X29" s="65">
        <f>VLOOKUP($A29,'Return Data'!$B$7:$R$1700,14,0)</f>
        <v>0.38240000000000002</v>
      </c>
      <c r="Y29" s="66">
        <f t="shared" si="10"/>
        <v>24</v>
      </c>
      <c r="Z29" s="65">
        <f>VLOOKUP($A29,'Return Data'!$B$7:$R$1700,16,0)</f>
        <v>5.6449999999999996</v>
      </c>
      <c r="AA29" s="67">
        <f t="shared" si="11"/>
        <v>23</v>
      </c>
    </row>
    <row r="30" spans="1:27" x14ac:dyDescent="0.3">
      <c r="A30" s="63" t="s">
        <v>1096</v>
      </c>
      <c r="B30" s="64">
        <f>VLOOKUP($A30,'Return Data'!$B$7:$R$1700,3,0)</f>
        <v>44071</v>
      </c>
      <c r="C30" s="65">
        <f>VLOOKUP($A30,'Return Data'!$B$7:$R$1700,4,0)</f>
        <v>2723.8771999999999</v>
      </c>
      <c r="D30" s="65">
        <f>VLOOKUP($A30,'Return Data'!$B$7:$R$1700,5,0)</f>
        <v>-3.4542000000000002</v>
      </c>
      <c r="E30" s="66">
        <f t="shared" si="0"/>
        <v>17</v>
      </c>
      <c r="F30" s="65">
        <f>VLOOKUP($A30,'Return Data'!$B$7:$R$1700,6,0)</f>
        <v>0.37480000000000002</v>
      </c>
      <c r="G30" s="66">
        <f t="shared" si="1"/>
        <v>10</v>
      </c>
      <c r="H30" s="65">
        <f>VLOOKUP($A30,'Return Data'!$B$7:$R$1700,7,0)</f>
        <v>0.9738</v>
      </c>
      <c r="I30" s="66">
        <f t="shared" si="2"/>
        <v>9</v>
      </c>
      <c r="J30" s="65">
        <f>VLOOKUP($A30,'Return Data'!$B$7:$R$1700,8,0)</f>
        <v>1.3616999999999999</v>
      </c>
      <c r="K30" s="66">
        <f t="shared" si="3"/>
        <v>15</v>
      </c>
      <c r="L30" s="65">
        <f>VLOOKUP($A30,'Return Data'!$B$7:$R$1700,9,0)</f>
        <v>2.9632000000000001</v>
      </c>
      <c r="M30" s="66">
        <f t="shared" si="4"/>
        <v>19</v>
      </c>
      <c r="N30" s="65">
        <f>VLOOKUP($A30,'Return Data'!$B$7:$R$1700,10,0)</f>
        <v>6.8967999999999998</v>
      </c>
      <c r="O30" s="66">
        <f t="shared" si="5"/>
        <v>21</v>
      </c>
      <c r="P30" s="65">
        <f>VLOOKUP($A30,'Return Data'!$B$7:$R$1700,11,0)</f>
        <v>8.2664000000000009</v>
      </c>
      <c r="Q30" s="66">
        <f t="shared" si="6"/>
        <v>12</v>
      </c>
      <c r="R30" s="65">
        <f>VLOOKUP($A30,'Return Data'!$B$7:$R$1700,12,0)</f>
        <v>7.6849999999999996</v>
      </c>
      <c r="S30" s="66">
        <f t="shared" si="7"/>
        <v>14</v>
      </c>
      <c r="T30" s="65">
        <f>VLOOKUP($A30,'Return Data'!$B$7:$R$1700,13,0)</f>
        <v>7.9711999999999996</v>
      </c>
      <c r="U30" s="66">
        <f t="shared" si="8"/>
        <v>13</v>
      </c>
      <c r="V30" s="65">
        <f>VLOOKUP($A30,'Return Data'!$B$7:$R$1700,17,0)</f>
        <v>8.4593000000000007</v>
      </c>
      <c r="W30" s="66">
        <f t="shared" si="9"/>
        <v>8</v>
      </c>
      <c r="X30" s="65">
        <f>VLOOKUP($A30,'Return Data'!$B$7:$R$1700,14,0)</f>
        <v>7.8723999999999998</v>
      </c>
      <c r="Y30" s="66">
        <f t="shared" si="10"/>
        <v>10</v>
      </c>
      <c r="Z30" s="65">
        <f>VLOOKUP($A30,'Return Data'!$B$7:$R$1700,16,0)</f>
        <v>8.3345000000000002</v>
      </c>
      <c r="AA30" s="67">
        <f t="shared" si="11"/>
        <v>11</v>
      </c>
    </row>
    <row r="31" spans="1:27" x14ac:dyDescent="0.3">
      <c r="A31" s="63" t="s">
        <v>1097</v>
      </c>
      <c r="B31" s="64">
        <f>VLOOKUP($A31,'Return Data'!$B$7:$R$1700,3,0)</f>
        <v>44071</v>
      </c>
      <c r="C31" s="65">
        <f>VLOOKUP($A31,'Return Data'!$B$7:$R$1700,4,0)</f>
        <v>26.4405</v>
      </c>
      <c r="D31" s="65">
        <f>VLOOKUP($A31,'Return Data'!$B$7:$R$1700,5,0)</f>
        <v>-4.9690000000000003</v>
      </c>
      <c r="E31" s="66">
        <f t="shared" si="0"/>
        <v>24</v>
      </c>
      <c r="F31" s="65">
        <f>VLOOKUP($A31,'Return Data'!$B$7:$R$1700,6,0)</f>
        <v>-5.4273999999999996</v>
      </c>
      <c r="G31" s="66">
        <f t="shared" si="1"/>
        <v>25</v>
      </c>
      <c r="H31" s="65">
        <f>VLOOKUP($A31,'Return Data'!$B$7:$R$1700,7,0)</f>
        <v>-2.2471999999999999</v>
      </c>
      <c r="I31" s="66">
        <f t="shared" si="2"/>
        <v>27</v>
      </c>
      <c r="J31" s="65">
        <f>VLOOKUP($A31,'Return Data'!$B$7:$R$1700,8,0)</f>
        <v>-0.99550000000000005</v>
      </c>
      <c r="K31" s="66">
        <f t="shared" si="3"/>
        <v>26</v>
      </c>
      <c r="L31" s="65">
        <f>VLOOKUP($A31,'Return Data'!$B$7:$R$1700,9,0)</f>
        <v>2.2755000000000001</v>
      </c>
      <c r="M31" s="66">
        <f t="shared" si="4"/>
        <v>25</v>
      </c>
      <c r="N31" s="65">
        <f>VLOOKUP($A31,'Return Data'!$B$7:$R$1700,10,0)</f>
        <v>6.5852000000000004</v>
      </c>
      <c r="O31" s="66">
        <f t="shared" si="5"/>
        <v>22</v>
      </c>
      <c r="P31" s="65">
        <f>VLOOKUP($A31,'Return Data'!$B$7:$R$1700,11,0)</f>
        <v>6.8452999999999999</v>
      </c>
      <c r="Q31" s="66">
        <f t="shared" si="6"/>
        <v>20</v>
      </c>
      <c r="R31" s="65">
        <f>VLOOKUP($A31,'Return Data'!$B$7:$R$1700,12,0)</f>
        <v>7.0103999999999997</v>
      </c>
      <c r="S31" s="66">
        <f t="shared" si="7"/>
        <v>19</v>
      </c>
      <c r="T31" s="65">
        <f>VLOOKUP($A31,'Return Data'!$B$7:$R$1700,13,0)</f>
        <v>7.2893999999999997</v>
      </c>
      <c r="U31" s="66">
        <f t="shared" si="8"/>
        <v>18</v>
      </c>
      <c r="V31" s="65">
        <f>VLOOKUP($A31,'Return Data'!$B$7:$R$1700,17,0)</f>
        <v>2.7484999999999999</v>
      </c>
      <c r="W31" s="66">
        <f t="shared" si="9"/>
        <v>19</v>
      </c>
      <c r="X31" s="65">
        <f>VLOOKUP($A31,'Return Data'!$B$7:$R$1700,14,0)</f>
        <v>4.1340000000000003</v>
      </c>
      <c r="Y31" s="66">
        <f t="shared" si="10"/>
        <v>19</v>
      </c>
      <c r="Z31" s="65">
        <f>VLOOKUP($A31,'Return Data'!$B$7:$R$1700,16,0)</f>
        <v>7.0904999999999996</v>
      </c>
      <c r="AA31" s="67">
        <f t="shared" si="11"/>
        <v>19</v>
      </c>
    </row>
    <row r="32" spans="1:27" x14ac:dyDescent="0.3">
      <c r="A32" s="63" t="s">
        <v>1101</v>
      </c>
      <c r="B32" s="64">
        <f>VLOOKUP($A32,'Return Data'!$B$7:$R$1700,3,0)</f>
        <v>44071</v>
      </c>
      <c r="C32" s="65">
        <f>VLOOKUP($A32,'Return Data'!$B$7:$R$1700,4,0)</f>
        <v>3034.1349</v>
      </c>
      <c r="D32" s="65">
        <f>VLOOKUP($A32,'Return Data'!$B$7:$R$1700,5,0)</f>
        <v>-2.0004</v>
      </c>
      <c r="E32" s="66">
        <f t="shared" si="0"/>
        <v>14</v>
      </c>
      <c r="F32" s="65">
        <f>VLOOKUP($A32,'Return Data'!$B$7:$R$1700,6,0)</f>
        <v>-1.1989000000000001</v>
      </c>
      <c r="G32" s="66">
        <f t="shared" si="1"/>
        <v>20</v>
      </c>
      <c r="H32" s="65">
        <f>VLOOKUP($A32,'Return Data'!$B$7:$R$1700,7,0)</f>
        <v>-0.41360000000000002</v>
      </c>
      <c r="I32" s="66">
        <f t="shared" si="2"/>
        <v>18</v>
      </c>
      <c r="J32" s="65">
        <f>VLOOKUP($A32,'Return Data'!$B$7:$R$1700,8,0)</f>
        <v>2.5177</v>
      </c>
      <c r="K32" s="66">
        <f t="shared" si="3"/>
        <v>10</v>
      </c>
      <c r="L32" s="65">
        <f>VLOOKUP($A32,'Return Data'!$B$7:$R$1700,9,0)</f>
        <v>4.0602</v>
      </c>
      <c r="M32" s="66">
        <f t="shared" si="4"/>
        <v>12</v>
      </c>
      <c r="N32" s="65">
        <f>VLOOKUP($A32,'Return Data'!$B$7:$R$1700,10,0)</f>
        <v>7.7891000000000004</v>
      </c>
      <c r="O32" s="66">
        <f t="shared" si="5"/>
        <v>15</v>
      </c>
      <c r="P32" s="65">
        <f>VLOOKUP($A32,'Return Data'!$B$7:$R$1700,11,0)</f>
        <v>8.7086000000000006</v>
      </c>
      <c r="Q32" s="66">
        <f t="shared" si="6"/>
        <v>9</v>
      </c>
      <c r="R32" s="65">
        <f>VLOOKUP($A32,'Return Data'!$B$7:$R$1700,12,0)</f>
        <v>7.8848000000000003</v>
      </c>
      <c r="S32" s="66">
        <f t="shared" si="7"/>
        <v>11</v>
      </c>
      <c r="T32" s="65">
        <f>VLOOKUP($A32,'Return Data'!$B$7:$R$1700,13,0)</f>
        <v>8.0299999999999994</v>
      </c>
      <c r="U32" s="66">
        <f t="shared" si="8"/>
        <v>12</v>
      </c>
      <c r="V32" s="65">
        <f>VLOOKUP($A32,'Return Data'!$B$7:$R$1700,17,0)</f>
        <v>5.3212000000000002</v>
      </c>
      <c r="W32" s="66">
        <f t="shared" si="9"/>
        <v>18</v>
      </c>
      <c r="X32" s="65">
        <f>VLOOKUP($A32,'Return Data'!$B$7:$R$1700,14,0)</f>
        <v>5.8486000000000002</v>
      </c>
      <c r="Y32" s="66">
        <f t="shared" si="10"/>
        <v>18</v>
      </c>
      <c r="Z32" s="65">
        <f>VLOOKUP($A32,'Return Data'!$B$7:$R$1700,16,0)</f>
        <v>7.6832000000000003</v>
      </c>
      <c r="AA32" s="67">
        <f t="shared" si="11"/>
        <v>17</v>
      </c>
    </row>
    <row r="33" spans="1:27" x14ac:dyDescent="0.3">
      <c r="A33" s="63" t="s">
        <v>1102</v>
      </c>
      <c r="B33" s="64">
        <f>VLOOKUP($A33,'Return Data'!$B$7:$R$1700,3,0)</f>
        <v>44071</v>
      </c>
      <c r="C33" s="65">
        <f>VLOOKUP($A33,'Return Data'!$B$7:$R$1700,4,0)</f>
        <v>31.466999999999999</v>
      </c>
      <c r="D33" s="65">
        <f>VLOOKUP($A33,'Return Data'!$B$7:$R$1700,5,0)</f>
        <v>0</v>
      </c>
      <c r="E33" s="66">
        <f t="shared" si="0"/>
        <v>10</v>
      </c>
      <c r="F33" s="65">
        <f>VLOOKUP($A33,'Return Data'!$B$7:$R$1700,6,0)</f>
        <v>0</v>
      </c>
      <c r="G33" s="66">
        <f t="shared" si="1"/>
        <v>11</v>
      </c>
      <c r="H33" s="65">
        <f>VLOOKUP($A33,'Return Data'!$B$7:$R$1700,7,0)</f>
        <v>0</v>
      </c>
      <c r="I33" s="66">
        <f t="shared" si="2"/>
        <v>13</v>
      </c>
      <c r="J33" s="65">
        <f>VLOOKUP($A33,'Return Data'!$B$7:$R$1700,8,0)</f>
        <v>-4.2351999999999999</v>
      </c>
      <c r="K33" s="66">
        <f t="shared" si="3"/>
        <v>27</v>
      </c>
      <c r="L33" s="65">
        <f>VLOOKUP($A33,'Return Data'!$B$7:$R$1700,9,0)</f>
        <v>-1.9127000000000001</v>
      </c>
      <c r="M33" s="66">
        <f t="shared" si="4"/>
        <v>27</v>
      </c>
      <c r="N33" s="65">
        <f>VLOOKUP($A33,'Return Data'!$B$7:$R$1700,10,0)</f>
        <v>-27.852599999999999</v>
      </c>
      <c r="O33" s="66">
        <f t="shared" si="5"/>
        <v>26</v>
      </c>
      <c r="P33" s="65">
        <f>VLOOKUP($A33,'Return Data'!$B$7:$R$1700,11,0)</f>
        <v>-41.3185</v>
      </c>
      <c r="Q33" s="66">
        <f t="shared" si="6"/>
        <v>27</v>
      </c>
      <c r="R33" s="65">
        <f>VLOOKUP($A33,'Return Data'!$B$7:$R$1700,12,0)</f>
        <v>-40.892899999999997</v>
      </c>
      <c r="S33" s="66">
        <f t="shared" si="7"/>
        <v>27</v>
      </c>
      <c r="T33" s="65">
        <f>VLOOKUP($A33,'Return Data'!$B$7:$R$1700,13,0)</f>
        <v>-33.590600000000002</v>
      </c>
      <c r="U33" s="66">
        <f t="shared" si="8"/>
        <v>27</v>
      </c>
      <c r="V33" s="65"/>
      <c r="W33" s="66"/>
      <c r="X33" s="65"/>
      <c r="Y33" s="66"/>
      <c r="Z33" s="65">
        <f>VLOOKUP($A33,'Return Data'!$B$7:$R$1700,16,0)</f>
        <v>-27.975100000000001</v>
      </c>
      <c r="AA33" s="67">
        <f t="shared" si="11"/>
        <v>27</v>
      </c>
    </row>
    <row r="34" spans="1:27" x14ac:dyDescent="0.3">
      <c r="A34" s="63" t="s">
        <v>1103</v>
      </c>
      <c r="B34" s="64">
        <f>VLOOKUP($A34,'Return Data'!$B$7:$R$1700,3,0)</f>
        <v>44071</v>
      </c>
      <c r="C34" s="65">
        <f>VLOOKUP($A34,'Return Data'!$B$7:$R$1700,4,0)</f>
        <v>2577.1797999999999</v>
      </c>
      <c r="D34" s="65">
        <f>VLOOKUP($A34,'Return Data'!$B$7:$R$1700,5,0)</f>
        <v>-2.2149000000000001</v>
      </c>
      <c r="E34" s="66">
        <f t="shared" si="0"/>
        <v>15</v>
      </c>
      <c r="F34" s="65">
        <f>VLOOKUP($A34,'Return Data'!$B$7:$R$1700,6,0)</f>
        <v>1.347</v>
      </c>
      <c r="G34" s="66">
        <f t="shared" si="1"/>
        <v>4</v>
      </c>
      <c r="H34" s="65">
        <f>VLOOKUP($A34,'Return Data'!$B$7:$R$1700,7,0)</f>
        <v>-0.13450000000000001</v>
      </c>
      <c r="I34" s="66">
        <f t="shared" si="2"/>
        <v>16</v>
      </c>
      <c r="J34" s="65">
        <f>VLOOKUP($A34,'Return Data'!$B$7:$R$1700,8,0)</f>
        <v>0.93400000000000005</v>
      </c>
      <c r="K34" s="66">
        <f t="shared" si="3"/>
        <v>17</v>
      </c>
      <c r="L34" s="65">
        <f>VLOOKUP($A34,'Return Data'!$B$7:$R$1700,9,0)</f>
        <v>2.8938000000000001</v>
      </c>
      <c r="M34" s="66">
        <f t="shared" si="4"/>
        <v>20</v>
      </c>
      <c r="N34" s="65">
        <f>VLOOKUP($A34,'Return Data'!$B$7:$R$1700,10,0)</f>
        <v>7.2766000000000002</v>
      </c>
      <c r="O34" s="66">
        <f t="shared" si="5"/>
        <v>20</v>
      </c>
      <c r="P34" s="65">
        <f>VLOOKUP($A34,'Return Data'!$B$7:$R$1700,11,0)</f>
        <v>8.4381000000000004</v>
      </c>
      <c r="Q34" s="66">
        <f t="shared" si="6"/>
        <v>11</v>
      </c>
      <c r="R34" s="65">
        <f>VLOOKUP($A34,'Return Data'!$B$7:$R$1700,12,0)</f>
        <v>7.8019999999999996</v>
      </c>
      <c r="S34" s="66">
        <f t="shared" si="7"/>
        <v>12</v>
      </c>
      <c r="T34" s="65">
        <f>VLOOKUP($A34,'Return Data'!$B$7:$R$1700,13,0)</f>
        <v>7.9687999999999999</v>
      </c>
      <c r="U34" s="66">
        <f t="shared" si="8"/>
        <v>14</v>
      </c>
      <c r="V34" s="65">
        <f>VLOOKUP($A34,'Return Data'!$B$7:$R$1700,17,0)</f>
        <v>1.899</v>
      </c>
      <c r="W34" s="66">
        <f>RANK(V34,V$8:V$34,0)</f>
        <v>20</v>
      </c>
      <c r="X34" s="65">
        <f>VLOOKUP($A34,'Return Data'!$B$7:$R$1700,14,0)</f>
        <v>3.4971000000000001</v>
      </c>
      <c r="Y34" s="66">
        <f>RANK(X34,X$8:X$34,0)</f>
        <v>20</v>
      </c>
      <c r="Z34" s="65">
        <f>VLOOKUP($A34,'Return Data'!$B$7:$R$1700,16,0)</f>
        <v>6.8529999999999998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-1.9021444444444442</v>
      </c>
      <c r="E36" s="74"/>
      <c r="F36" s="75">
        <f>AVERAGE(F8:F34)</f>
        <v>-0.42797037037037033</v>
      </c>
      <c r="G36" s="74"/>
      <c r="H36" s="75">
        <f>AVERAGE(H8:H34)</f>
        <v>0.39092592592592595</v>
      </c>
      <c r="I36" s="74"/>
      <c r="J36" s="75">
        <f>AVERAGE(J8:J34)</f>
        <v>2.0359740740740735</v>
      </c>
      <c r="K36" s="74"/>
      <c r="L36" s="75">
        <f>AVERAGE(L8:L34)</f>
        <v>4.3113407407407394</v>
      </c>
      <c r="M36" s="74"/>
      <c r="N36" s="75">
        <f>AVERAGE(N8:N34)</f>
        <v>14.138774074074076</v>
      </c>
      <c r="O36" s="74"/>
      <c r="P36" s="75">
        <f>AVERAGE(P8:P34)</f>
        <v>5.0128111111111098</v>
      </c>
      <c r="Q36" s="74"/>
      <c r="R36" s="75">
        <f>AVERAGE(R8:R34)</f>
        <v>4.5303888888888881</v>
      </c>
      <c r="S36" s="74"/>
      <c r="T36" s="75">
        <f>AVERAGE(T8:T34)</f>
        <v>4.7262074074074087</v>
      </c>
      <c r="U36" s="74"/>
      <c r="V36" s="75">
        <f>AVERAGE(V8:V34)</f>
        <v>4.8422076923076922</v>
      </c>
      <c r="W36" s="74"/>
      <c r="X36" s="75">
        <f>AVERAGE(X8:X34)</f>
        <v>5.4327461538461543</v>
      </c>
      <c r="Y36" s="74"/>
      <c r="Z36" s="75">
        <f>AVERAGE(Z8:Z34)</f>
        <v>6.1275296296296293</v>
      </c>
      <c r="AA36" s="76"/>
    </row>
    <row r="37" spans="1:27" x14ac:dyDescent="0.3">
      <c r="A37" s="73" t="s">
        <v>28</v>
      </c>
      <c r="B37" s="74"/>
      <c r="C37" s="74"/>
      <c r="D37" s="75">
        <f>MIN(D8:D34)</f>
        <v>-14.6472</v>
      </c>
      <c r="E37" s="74"/>
      <c r="F37" s="75">
        <f>MIN(F8:F34)</f>
        <v>-6.7203999999999997</v>
      </c>
      <c r="G37" s="74"/>
      <c r="H37" s="75">
        <f>MIN(H8:H34)</f>
        <v>-2.2471999999999999</v>
      </c>
      <c r="I37" s="74"/>
      <c r="J37" s="75">
        <f>MIN(J8:J34)</f>
        <v>-4.2351999999999999</v>
      </c>
      <c r="K37" s="74"/>
      <c r="L37" s="75">
        <f>MIN(L8:L34)</f>
        <v>-1.9127000000000001</v>
      </c>
      <c r="M37" s="74"/>
      <c r="N37" s="75">
        <f>MIN(N8:N34)</f>
        <v>-29.2241</v>
      </c>
      <c r="O37" s="74"/>
      <c r="P37" s="75">
        <f>MIN(P8:P34)</f>
        <v>-41.3185</v>
      </c>
      <c r="Q37" s="74"/>
      <c r="R37" s="75">
        <f>MIN(R8:R34)</f>
        <v>-40.892899999999997</v>
      </c>
      <c r="S37" s="74"/>
      <c r="T37" s="75">
        <f>MIN(T8:T34)</f>
        <v>-33.590600000000002</v>
      </c>
      <c r="U37" s="74"/>
      <c r="V37" s="75">
        <f>MIN(V8:V34)</f>
        <v>-16.0063</v>
      </c>
      <c r="W37" s="74"/>
      <c r="X37" s="75">
        <f>MIN(X8:X34)</f>
        <v>-8.9505999999999997</v>
      </c>
      <c r="Y37" s="74"/>
      <c r="Z37" s="75">
        <f>MIN(Z8:Z34)</f>
        <v>-27.975100000000001</v>
      </c>
      <c r="AA37" s="76"/>
    </row>
    <row r="38" spans="1:27" ht="15" thickBot="1" x14ac:dyDescent="0.35">
      <c r="A38" s="77" t="s">
        <v>29</v>
      </c>
      <c r="B38" s="78"/>
      <c r="C38" s="78"/>
      <c r="D38" s="79">
        <f>MAX(D8:D34)</f>
        <v>5.3918999999999997</v>
      </c>
      <c r="E38" s="78"/>
      <c r="F38" s="79">
        <f>MAX(F8:F34)</f>
        <v>6.2255000000000003</v>
      </c>
      <c r="G38" s="78"/>
      <c r="H38" s="79">
        <f>MAX(H8:H34)</f>
        <v>4.5758000000000001</v>
      </c>
      <c r="I38" s="78"/>
      <c r="J38" s="79">
        <f>MAX(J8:J34)</f>
        <v>12.1051</v>
      </c>
      <c r="K38" s="78"/>
      <c r="L38" s="79">
        <f>MAX(L8:L34)</f>
        <v>16.293500000000002</v>
      </c>
      <c r="M38" s="78"/>
      <c r="N38" s="79">
        <f>MAX(N8:N34)</f>
        <v>112.50069999999999</v>
      </c>
      <c r="O38" s="78"/>
      <c r="P38" s="79">
        <f>MAX(P8:P34)</f>
        <v>47.1676</v>
      </c>
      <c r="Q38" s="78"/>
      <c r="R38" s="79">
        <f>MAX(R8:R34)</f>
        <v>33.831299999999999</v>
      </c>
      <c r="S38" s="78"/>
      <c r="T38" s="79">
        <f>MAX(T8:T34)</f>
        <v>17.903300000000002</v>
      </c>
      <c r="U38" s="78"/>
      <c r="V38" s="79">
        <f>MAX(V8:V34)</f>
        <v>9.2047000000000008</v>
      </c>
      <c r="W38" s="78"/>
      <c r="X38" s="79">
        <f>MAX(X8:X34)</f>
        <v>8.5928000000000004</v>
      </c>
      <c r="Y38" s="78"/>
      <c r="Z38" s="79">
        <f>MAX(Z8:Z34)</f>
        <v>8.9534000000000002</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44071</v>
      </c>
      <c r="C8" s="65">
        <f>VLOOKUP($A8,'Return Data'!$B$7:$R$1700,4,0)</f>
        <v>502.30950000000001</v>
      </c>
      <c r="D8" s="65">
        <f>VLOOKUP($A8,'Return Data'!$B$7:$R$1700,5,0)</f>
        <v>-2.6520999999999999</v>
      </c>
      <c r="E8" s="66">
        <f t="shared" ref="E8:E34" si="0">RANK(D8,D$8:D$34,0)</f>
        <v>15</v>
      </c>
      <c r="F8" s="65">
        <f>VLOOKUP($A8,'Return Data'!$B$7:$R$1700,6,0)</f>
        <v>-1.0124</v>
      </c>
      <c r="G8" s="66">
        <f t="shared" ref="G8:G34" si="1">RANK(F8,F$8:F$34,0)</f>
        <v>15</v>
      </c>
      <c r="H8" s="65">
        <f>VLOOKUP($A8,'Return Data'!$B$7:$R$1700,7,0)</f>
        <v>0.1578</v>
      </c>
      <c r="I8" s="66">
        <f t="shared" ref="I8:I34" si="2">RANK(H8,H$8:H$34,0)</f>
        <v>9</v>
      </c>
      <c r="J8" s="65">
        <f>VLOOKUP($A8,'Return Data'!$B$7:$R$1700,8,0)</f>
        <v>2.4657</v>
      </c>
      <c r="K8" s="66">
        <f t="shared" ref="K8:K34" si="3">RANK(J8,J$8:J$34,0)</f>
        <v>8</v>
      </c>
      <c r="L8" s="65">
        <f>VLOOKUP($A8,'Return Data'!$B$7:$R$1700,9,0)</f>
        <v>5.0426000000000002</v>
      </c>
      <c r="M8" s="66">
        <f t="shared" ref="M8:M34" si="4">RANK(L8,L$8:L$34,0)</f>
        <v>5</v>
      </c>
      <c r="N8" s="65">
        <f>VLOOKUP($A8,'Return Data'!$B$7:$R$1700,10,0)</f>
        <v>8.7960999999999991</v>
      </c>
      <c r="O8" s="66">
        <f t="shared" ref="O8:O34" si="5">RANK(N8,N$8:N$34,0)</f>
        <v>11</v>
      </c>
      <c r="P8" s="65">
        <f>VLOOKUP($A8,'Return Data'!$B$7:$R$1700,11,0)</f>
        <v>8.7494999999999994</v>
      </c>
      <c r="Q8" s="66">
        <f t="shared" ref="Q8:Q34" si="6">RANK(P8,P$8:P$34,0)</f>
        <v>3</v>
      </c>
      <c r="R8" s="65">
        <f>VLOOKUP($A8,'Return Data'!$B$7:$R$1700,12,0)</f>
        <v>7.8905000000000003</v>
      </c>
      <c r="S8" s="66">
        <f t="shared" ref="S8:S34" si="7">RANK(R8,R$8:R$34,0)</f>
        <v>4</v>
      </c>
      <c r="T8" s="65">
        <f>VLOOKUP($A8,'Return Data'!$B$7:$R$1700,13,0)</f>
        <v>7.9591000000000003</v>
      </c>
      <c r="U8" s="66">
        <f t="shared" ref="U8:U34" si="8">RANK(T8,T$8:T$34,0)</f>
        <v>6</v>
      </c>
      <c r="V8" s="65">
        <f>VLOOKUP($A8,'Return Data'!$B$7:$R$1700,17,0)</f>
        <v>8.2932000000000006</v>
      </c>
      <c r="W8" s="66">
        <f t="shared" ref="W8:W32" si="9">RANK(V8,V$8:V$34,0)</f>
        <v>5</v>
      </c>
      <c r="X8" s="65">
        <f>VLOOKUP($A8,'Return Data'!$B$7:$R$1700,14,0)</f>
        <v>7.5228000000000002</v>
      </c>
      <c r="Y8" s="66">
        <f t="shared" ref="Y8:Y32" si="10">RANK(X8,X$8:X$34,0)</f>
        <v>8</v>
      </c>
      <c r="Z8" s="65">
        <f>VLOOKUP($A8,'Return Data'!$B$7:$R$1700,16,0)</f>
        <v>7.5038999999999998</v>
      </c>
      <c r="AA8" s="67">
        <f t="shared" ref="AA8:AA34" si="11">RANK(Z8,Z$8:Z$34,0)</f>
        <v>14</v>
      </c>
    </row>
    <row r="9" spans="1:27" x14ac:dyDescent="0.3">
      <c r="A9" s="63" t="s">
        <v>1048</v>
      </c>
      <c r="B9" s="64">
        <f>VLOOKUP($A9,'Return Data'!$B$7:$R$1700,3,0)</f>
        <v>44071</v>
      </c>
      <c r="C9" s="65">
        <f>VLOOKUP($A9,'Return Data'!$B$7:$R$1700,4,0)</f>
        <v>2338.9647</v>
      </c>
      <c r="D9" s="65">
        <f>VLOOKUP($A9,'Return Data'!$B$7:$R$1700,5,0)</f>
        <v>1.1314</v>
      </c>
      <c r="E9" s="66">
        <f t="shared" si="0"/>
        <v>4</v>
      </c>
      <c r="F9" s="65">
        <f>VLOOKUP($A9,'Return Data'!$B$7:$R$1700,6,0)</f>
        <v>1.0289999999999999</v>
      </c>
      <c r="G9" s="66">
        <f t="shared" si="1"/>
        <v>5</v>
      </c>
      <c r="H9" s="65">
        <f>VLOOKUP($A9,'Return Data'!$B$7:$R$1700,7,0)</f>
        <v>8.9399999999999993E-2</v>
      </c>
      <c r="I9" s="66">
        <f t="shared" si="2"/>
        <v>10</v>
      </c>
      <c r="J9" s="65">
        <f>VLOOKUP($A9,'Return Data'!$B$7:$R$1700,8,0)</f>
        <v>2.1983999999999999</v>
      </c>
      <c r="K9" s="66">
        <f t="shared" si="3"/>
        <v>10</v>
      </c>
      <c r="L9" s="65">
        <f>VLOOKUP($A9,'Return Data'!$B$7:$R$1700,9,0)</f>
        <v>3.7039</v>
      </c>
      <c r="M9" s="66">
        <f t="shared" si="4"/>
        <v>13</v>
      </c>
      <c r="N9" s="65">
        <f>VLOOKUP($A9,'Return Data'!$B$7:$R$1700,10,0)</f>
        <v>8.0022000000000002</v>
      </c>
      <c r="O9" s="66">
        <f t="shared" si="5"/>
        <v>14</v>
      </c>
      <c r="P9" s="65">
        <f>VLOOKUP($A9,'Return Data'!$B$7:$R$1700,11,0)</f>
        <v>8.4048999999999996</v>
      </c>
      <c r="Q9" s="66">
        <f t="shared" si="6"/>
        <v>8</v>
      </c>
      <c r="R9" s="65">
        <f>VLOOKUP($A9,'Return Data'!$B$7:$R$1700,12,0)</f>
        <v>7.7359999999999998</v>
      </c>
      <c r="S9" s="66">
        <f t="shared" si="7"/>
        <v>6</v>
      </c>
      <c r="T9" s="65">
        <f>VLOOKUP($A9,'Return Data'!$B$7:$R$1700,13,0)</f>
        <v>7.8826999999999998</v>
      </c>
      <c r="U9" s="66">
        <f t="shared" si="8"/>
        <v>8</v>
      </c>
      <c r="V9" s="65">
        <f>VLOOKUP($A9,'Return Data'!$B$7:$R$1700,17,0)</f>
        <v>8.4750999999999994</v>
      </c>
      <c r="W9" s="66">
        <f t="shared" si="9"/>
        <v>3</v>
      </c>
      <c r="X9" s="65">
        <f>VLOOKUP($A9,'Return Data'!$B$7:$R$1700,14,0)</f>
        <v>7.8164999999999996</v>
      </c>
      <c r="Y9" s="66">
        <f t="shared" si="10"/>
        <v>2</v>
      </c>
      <c r="Z9" s="65">
        <f>VLOOKUP($A9,'Return Data'!$B$7:$R$1700,16,0)</f>
        <v>8.1127000000000002</v>
      </c>
      <c r="AA9" s="67">
        <f t="shared" si="11"/>
        <v>3</v>
      </c>
    </row>
    <row r="10" spans="1:27" x14ac:dyDescent="0.3">
      <c r="A10" s="63" t="s">
        <v>1049</v>
      </c>
      <c r="B10" s="64">
        <f>VLOOKUP($A10,'Return Data'!$B$7:$R$1700,3,0)</f>
        <v>44071</v>
      </c>
      <c r="C10" s="65">
        <f>VLOOKUP($A10,'Return Data'!$B$7:$R$1700,4,0)</f>
        <v>1463.1151</v>
      </c>
      <c r="D10" s="65">
        <f>VLOOKUP($A10,'Return Data'!$B$7:$R$1700,5,0)</f>
        <v>4.1292</v>
      </c>
      <c r="E10" s="66">
        <f t="shared" si="0"/>
        <v>2</v>
      </c>
      <c r="F10" s="65">
        <f>VLOOKUP($A10,'Return Data'!$B$7:$R$1700,6,0)</f>
        <v>6.0125999999999999</v>
      </c>
      <c r="G10" s="66">
        <f t="shared" si="1"/>
        <v>1</v>
      </c>
      <c r="H10" s="65">
        <f>VLOOKUP($A10,'Return Data'!$B$7:$R$1700,7,0)</f>
        <v>4.3643000000000001</v>
      </c>
      <c r="I10" s="66">
        <f t="shared" si="2"/>
        <v>1</v>
      </c>
      <c r="J10" s="65">
        <f>VLOOKUP($A10,'Return Data'!$B$7:$R$1700,8,0)</f>
        <v>3.6865000000000001</v>
      </c>
      <c r="K10" s="66">
        <f t="shared" si="3"/>
        <v>3</v>
      </c>
      <c r="L10" s="65">
        <f>VLOOKUP($A10,'Return Data'!$B$7:$R$1700,9,0)</f>
        <v>5.1224999999999996</v>
      </c>
      <c r="M10" s="66">
        <f t="shared" si="4"/>
        <v>3</v>
      </c>
      <c r="N10" s="65">
        <f>VLOOKUP($A10,'Return Data'!$B$7:$R$1700,10,0)</f>
        <v>112.22150000000001</v>
      </c>
      <c r="O10" s="66">
        <f t="shared" si="5"/>
        <v>1</v>
      </c>
      <c r="P10" s="65">
        <f>VLOOKUP($A10,'Return Data'!$B$7:$R$1700,11,0)</f>
        <v>-28.8933</v>
      </c>
      <c r="Q10" s="66">
        <f t="shared" si="6"/>
        <v>26</v>
      </c>
      <c r="R10" s="65">
        <f>VLOOKUP($A10,'Return Data'!$B$7:$R$1700,12,0)</f>
        <v>-19.7744</v>
      </c>
      <c r="S10" s="66">
        <f t="shared" si="7"/>
        <v>26</v>
      </c>
      <c r="T10" s="65">
        <f>VLOOKUP($A10,'Return Data'!$B$7:$R$1700,13,0)</f>
        <v>-19.661799999999999</v>
      </c>
      <c r="U10" s="66">
        <f t="shared" si="8"/>
        <v>26</v>
      </c>
      <c r="V10" s="65">
        <f>VLOOKUP($A10,'Return Data'!$B$7:$R$1700,17,0)</f>
        <v>-16.2515</v>
      </c>
      <c r="W10" s="66">
        <f t="shared" si="9"/>
        <v>26</v>
      </c>
      <c r="X10" s="65">
        <f>VLOOKUP($A10,'Return Data'!$B$7:$R$1700,14,0)</f>
        <v>-9.2157</v>
      </c>
      <c r="Y10" s="66">
        <f t="shared" si="10"/>
        <v>26</v>
      </c>
      <c r="Z10" s="65">
        <f>VLOOKUP($A10,'Return Data'!$B$7:$R$1700,16,0)</f>
        <v>3.4605999999999999</v>
      </c>
      <c r="AA10" s="67">
        <f t="shared" si="11"/>
        <v>25</v>
      </c>
    </row>
    <row r="11" spans="1:27" x14ac:dyDescent="0.3">
      <c r="A11" s="63" t="s">
        <v>1053</v>
      </c>
      <c r="B11" s="64">
        <f>VLOOKUP($A11,'Return Data'!$B$7:$R$1700,3,0)</f>
        <v>44071</v>
      </c>
      <c r="C11" s="65">
        <f>VLOOKUP($A11,'Return Data'!$B$7:$R$1700,4,0)</f>
        <v>30.939900000000002</v>
      </c>
      <c r="D11" s="65">
        <f>VLOOKUP($A11,'Return Data'!$B$7:$R$1700,5,0)</f>
        <v>-2.0053999999999998</v>
      </c>
      <c r="E11" s="66">
        <f t="shared" si="0"/>
        <v>12</v>
      </c>
      <c r="F11" s="65">
        <f>VLOOKUP($A11,'Return Data'!$B$7:$R$1700,6,0)</f>
        <v>-2.9878999999999998</v>
      </c>
      <c r="G11" s="66">
        <f t="shared" si="1"/>
        <v>22</v>
      </c>
      <c r="H11" s="65">
        <f>VLOOKUP($A11,'Return Data'!$B$7:$R$1700,7,0)</f>
        <v>-1.55</v>
      </c>
      <c r="I11" s="66">
        <f t="shared" si="2"/>
        <v>22</v>
      </c>
      <c r="J11" s="65">
        <f>VLOOKUP($A11,'Return Data'!$B$7:$R$1700,8,0)</f>
        <v>-1.2802</v>
      </c>
      <c r="K11" s="66">
        <f t="shared" si="3"/>
        <v>25</v>
      </c>
      <c r="L11" s="65">
        <f>VLOOKUP($A11,'Return Data'!$B$7:$R$1700,9,0)</f>
        <v>1.776</v>
      </c>
      <c r="M11" s="66">
        <f t="shared" si="4"/>
        <v>26</v>
      </c>
      <c r="N11" s="65">
        <f>VLOOKUP($A11,'Return Data'!$B$7:$R$1700,10,0)</f>
        <v>6.4333</v>
      </c>
      <c r="O11" s="66">
        <f t="shared" si="5"/>
        <v>20</v>
      </c>
      <c r="P11" s="65">
        <f>VLOOKUP($A11,'Return Data'!$B$7:$R$1700,11,0)</f>
        <v>8.0837000000000003</v>
      </c>
      <c r="Q11" s="66">
        <f t="shared" si="6"/>
        <v>11</v>
      </c>
      <c r="R11" s="65">
        <f>VLOOKUP($A11,'Return Data'!$B$7:$R$1700,12,0)</f>
        <v>7.5561999999999996</v>
      </c>
      <c r="S11" s="66">
        <f t="shared" si="7"/>
        <v>11</v>
      </c>
      <c r="T11" s="65">
        <f>VLOOKUP($A11,'Return Data'!$B$7:$R$1700,13,0)</f>
        <v>7.6721000000000004</v>
      </c>
      <c r="U11" s="66">
        <f t="shared" si="8"/>
        <v>13</v>
      </c>
      <c r="V11" s="65">
        <f>VLOOKUP($A11,'Return Data'!$B$7:$R$1700,17,0)</f>
        <v>7.5201000000000002</v>
      </c>
      <c r="W11" s="66">
        <f t="shared" si="9"/>
        <v>12</v>
      </c>
      <c r="X11" s="65">
        <f>VLOOKUP($A11,'Return Data'!$B$7:$R$1700,14,0)</f>
        <v>7.0830000000000002</v>
      </c>
      <c r="Y11" s="66">
        <f t="shared" si="10"/>
        <v>12</v>
      </c>
      <c r="Z11" s="65">
        <f>VLOOKUP($A11,'Return Data'!$B$7:$R$1700,16,0)</f>
        <v>7.8952999999999998</v>
      </c>
      <c r="AA11" s="67">
        <f t="shared" si="11"/>
        <v>6</v>
      </c>
    </row>
    <row r="12" spans="1:27" x14ac:dyDescent="0.3">
      <c r="A12" s="63" t="s">
        <v>1056</v>
      </c>
      <c r="B12" s="64">
        <f>VLOOKUP($A12,'Return Data'!$B$7:$R$1700,3,0)</f>
        <v>44071</v>
      </c>
      <c r="C12" s="65">
        <f>VLOOKUP($A12,'Return Data'!$B$7:$R$1700,4,0)</f>
        <v>32.369799999999998</v>
      </c>
      <c r="D12" s="65">
        <f>VLOOKUP($A12,'Return Data'!$B$7:$R$1700,5,0)</f>
        <v>0.56379999999999997</v>
      </c>
      <c r="E12" s="66">
        <f t="shared" si="0"/>
        <v>7</v>
      </c>
      <c r="F12" s="65">
        <f>VLOOKUP($A12,'Return Data'!$B$7:$R$1700,6,0)</f>
        <v>-3.6072000000000002</v>
      </c>
      <c r="G12" s="66">
        <f t="shared" si="1"/>
        <v>24</v>
      </c>
      <c r="H12" s="65">
        <f>VLOOKUP($A12,'Return Data'!$B$7:$R$1700,7,0)</f>
        <v>-1.9322999999999999</v>
      </c>
      <c r="I12" s="66">
        <f t="shared" si="2"/>
        <v>24</v>
      </c>
      <c r="J12" s="65">
        <f>VLOOKUP($A12,'Return Data'!$B$7:$R$1700,8,0)</f>
        <v>0.1772</v>
      </c>
      <c r="K12" s="66">
        <f t="shared" si="3"/>
        <v>22</v>
      </c>
      <c r="L12" s="65">
        <f>VLOOKUP($A12,'Return Data'!$B$7:$R$1700,9,0)</f>
        <v>2.1354000000000002</v>
      </c>
      <c r="M12" s="66">
        <f t="shared" si="4"/>
        <v>23</v>
      </c>
      <c r="N12" s="65">
        <f>VLOOKUP($A12,'Return Data'!$B$7:$R$1700,10,0)</f>
        <v>5.7167000000000003</v>
      </c>
      <c r="O12" s="66">
        <f t="shared" si="5"/>
        <v>24</v>
      </c>
      <c r="P12" s="65">
        <f>VLOOKUP($A12,'Return Data'!$B$7:$R$1700,11,0)</f>
        <v>7.2595999999999998</v>
      </c>
      <c r="Q12" s="66">
        <f t="shared" si="6"/>
        <v>16</v>
      </c>
      <c r="R12" s="65">
        <f>VLOOKUP($A12,'Return Data'!$B$7:$R$1700,12,0)</f>
        <v>6.8094999999999999</v>
      </c>
      <c r="S12" s="66">
        <f t="shared" si="7"/>
        <v>17</v>
      </c>
      <c r="T12" s="65">
        <f>VLOOKUP($A12,'Return Data'!$B$7:$R$1700,13,0)</f>
        <v>6.9225000000000003</v>
      </c>
      <c r="U12" s="66">
        <f t="shared" si="8"/>
        <v>18</v>
      </c>
      <c r="V12" s="65">
        <f>VLOOKUP($A12,'Return Data'!$B$7:$R$1700,17,0)</f>
        <v>7.6780999999999997</v>
      </c>
      <c r="W12" s="66">
        <f t="shared" si="9"/>
        <v>10</v>
      </c>
      <c r="X12" s="65">
        <f>VLOOKUP($A12,'Return Data'!$B$7:$R$1700,14,0)</f>
        <v>7.2079000000000004</v>
      </c>
      <c r="Y12" s="66">
        <f t="shared" si="10"/>
        <v>10</v>
      </c>
      <c r="Z12" s="65">
        <f>VLOOKUP($A12,'Return Data'!$B$7:$R$1700,16,0)</f>
        <v>7.875</v>
      </c>
      <c r="AA12" s="67">
        <f t="shared" si="11"/>
        <v>8</v>
      </c>
    </row>
    <row r="13" spans="1:27" x14ac:dyDescent="0.3">
      <c r="A13" s="63" t="s">
        <v>1058</v>
      </c>
      <c r="B13" s="64">
        <f>VLOOKUP($A13,'Return Data'!$B$7:$R$1700,3,0)</f>
        <v>44071</v>
      </c>
      <c r="C13" s="65">
        <f>VLOOKUP($A13,'Return Data'!$B$7:$R$1700,4,0)</f>
        <v>15.155099999999999</v>
      </c>
      <c r="D13" s="65">
        <f>VLOOKUP($A13,'Return Data'!$B$7:$R$1700,5,0)</f>
        <v>-4.0938999999999997</v>
      </c>
      <c r="E13" s="66">
        <f t="shared" si="0"/>
        <v>18</v>
      </c>
      <c r="F13" s="65">
        <f>VLOOKUP($A13,'Return Data'!$B$7:$R$1700,6,0)</f>
        <v>-0.88300000000000001</v>
      </c>
      <c r="G13" s="66">
        <f t="shared" si="1"/>
        <v>12</v>
      </c>
      <c r="H13" s="65">
        <f>VLOOKUP($A13,'Return Data'!$B$7:$R$1700,7,0)</f>
        <v>-0.48159999999999997</v>
      </c>
      <c r="I13" s="66">
        <f t="shared" si="2"/>
        <v>15</v>
      </c>
      <c r="J13" s="65">
        <f>VLOOKUP($A13,'Return Data'!$B$7:$R$1700,8,0)</f>
        <v>1.7730999999999999</v>
      </c>
      <c r="K13" s="66">
        <f t="shared" si="3"/>
        <v>13</v>
      </c>
      <c r="L13" s="65">
        <f>VLOOKUP($A13,'Return Data'!$B$7:$R$1700,9,0)</f>
        <v>3.1783999999999999</v>
      </c>
      <c r="M13" s="66">
        <f t="shared" si="4"/>
        <v>16</v>
      </c>
      <c r="N13" s="65">
        <f>VLOOKUP($A13,'Return Data'!$B$7:$R$1700,10,0)</f>
        <v>6.1463000000000001</v>
      </c>
      <c r="O13" s="66">
        <f t="shared" si="5"/>
        <v>22</v>
      </c>
      <c r="P13" s="65">
        <f>VLOOKUP($A13,'Return Data'!$B$7:$R$1700,11,0)</f>
        <v>7.5522999999999998</v>
      </c>
      <c r="Q13" s="66">
        <f t="shared" si="6"/>
        <v>14</v>
      </c>
      <c r="R13" s="65">
        <f>VLOOKUP($A13,'Return Data'!$B$7:$R$1700,12,0)</f>
        <v>7.0164</v>
      </c>
      <c r="S13" s="66">
        <f t="shared" si="7"/>
        <v>16</v>
      </c>
      <c r="T13" s="65">
        <f>VLOOKUP($A13,'Return Data'!$B$7:$R$1700,13,0)</f>
        <v>8.5801999999999996</v>
      </c>
      <c r="U13" s="66">
        <f t="shared" si="8"/>
        <v>2</v>
      </c>
      <c r="V13" s="65">
        <f>VLOOKUP($A13,'Return Data'!$B$7:$R$1700,17,0)</f>
        <v>8.2248999999999999</v>
      </c>
      <c r="W13" s="66">
        <f t="shared" si="9"/>
        <v>6</v>
      </c>
      <c r="X13" s="65">
        <f>VLOOKUP($A13,'Return Data'!$B$7:$R$1700,14,0)</f>
        <v>7.5759999999999996</v>
      </c>
      <c r="Y13" s="66">
        <f t="shared" si="10"/>
        <v>5</v>
      </c>
      <c r="Z13" s="65">
        <f>VLOOKUP($A13,'Return Data'!$B$7:$R$1700,16,0)</f>
        <v>7.8909000000000002</v>
      </c>
      <c r="AA13" s="67">
        <f t="shared" si="11"/>
        <v>7</v>
      </c>
    </row>
    <row r="14" spans="1:27" x14ac:dyDescent="0.3">
      <c r="A14" s="63" t="s">
        <v>1060</v>
      </c>
      <c r="B14" s="64">
        <f>VLOOKUP($A14,'Return Data'!$B$7:$R$1700,3,0)</f>
        <v>44071</v>
      </c>
      <c r="C14" s="65">
        <f>VLOOKUP($A14,'Return Data'!$B$7:$R$1700,4,0)</f>
        <v>1968.2861</v>
      </c>
      <c r="D14" s="65">
        <f>VLOOKUP($A14,'Return Data'!$B$7:$R$1700,5,0)</f>
        <v>4.5921000000000003</v>
      </c>
      <c r="E14" s="66">
        <f t="shared" si="0"/>
        <v>1</v>
      </c>
      <c r="F14" s="65">
        <f>VLOOKUP($A14,'Return Data'!$B$7:$R$1700,6,0)</f>
        <v>0.24049999999999999</v>
      </c>
      <c r="G14" s="66">
        <f t="shared" si="1"/>
        <v>9</v>
      </c>
      <c r="H14" s="65">
        <f>VLOOKUP($A14,'Return Data'!$B$7:$R$1700,7,0)</f>
        <v>2.2566999999999999</v>
      </c>
      <c r="I14" s="66">
        <f t="shared" si="2"/>
        <v>4</v>
      </c>
      <c r="J14" s="65">
        <f>VLOOKUP($A14,'Return Data'!$B$7:$R$1700,8,0)</f>
        <v>4.8686999999999996</v>
      </c>
      <c r="K14" s="66">
        <f t="shared" si="3"/>
        <v>2</v>
      </c>
      <c r="L14" s="65">
        <f>VLOOKUP($A14,'Return Data'!$B$7:$R$1700,9,0)</f>
        <v>6.6276999999999999</v>
      </c>
      <c r="M14" s="66">
        <f t="shared" si="4"/>
        <v>2</v>
      </c>
      <c r="N14" s="65">
        <f>VLOOKUP($A14,'Return Data'!$B$7:$R$1700,10,0)</f>
        <v>-29.964400000000001</v>
      </c>
      <c r="O14" s="66">
        <f t="shared" si="5"/>
        <v>27</v>
      </c>
      <c r="P14" s="65">
        <f>VLOOKUP($A14,'Return Data'!$B$7:$R$1700,11,0)</f>
        <v>-11.869400000000001</v>
      </c>
      <c r="Q14" s="66">
        <f t="shared" si="6"/>
        <v>25</v>
      </c>
      <c r="R14" s="65">
        <f>VLOOKUP($A14,'Return Data'!$B$7:$R$1700,12,0)</f>
        <v>-6.0664999999999996</v>
      </c>
      <c r="S14" s="66">
        <f t="shared" si="7"/>
        <v>24</v>
      </c>
      <c r="T14" s="65">
        <f>VLOOKUP($A14,'Return Data'!$B$7:$R$1700,13,0)</f>
        <v>-2.6934</v>
      </c>
      <c r="U14" s="66">
        <f t="shared" si="8"/>
        <v>24</v>
      </c>
      <c r="V14" s="65">
        <f>VLOOKUP($A14,'Return Data'!$B$7:$R$1700,17,0)</f>
        <v>-3.9255</v>
      </c>
      <c r="W14" s="66">
        <f t="shared" si="9"/>
        <v>25</v>
      </c>
      <c r="X14" s="65">
        <f>VLOOKUP($A14,'Return Data'!$B$7:$R$1700,14,0)</f>
        <v>-0.51349999999999996</v>
      </c>
      <c r="Y14" s="66">
        <f t="shared" si="10"/>
        <v>25</v>
      </c>
      <c r="Z14" s="65">
        <f>VLOOKUP($A14,'Return Data'!$B$7:$R$1700,16,0)</f>
        <v>5.0876000000000001</v>
      </c>
      <c r="AA14" s="67">
        <f t="shared" si="11"/>
        <v>23</v>
      </c>
    </row>
    <row r="15" spans="1:27" x14ac:dyDescent="0.3">
      <c r="A15" s="63" t="s">
        <v>1061</v>
      </c>
      <c r="B15" s="64">
        <f>VLOOKUP($A15,'Return Data'!$B$7:$R$1700,3,0)</f>
        <v>44071</v>
      </c>
      <c r="C15" s="65">
        <f>VLOOKUP($A15,'Return Data'!$B$7:$R$1700,4,0)</f>
        <v>39.768630242537299</v>
      </c>
      <c r="D15" s="65">
        <f>VLOOKUP($A15,'Return Data'!$B$7:$R$1700,5,0)</f>
        <v>-15.1327</v>
      </c>
      <c r="E15" s="66">
        <f t="shared" si="0"/>
        <v>27</v>
      </c>
      <c r="F15" s="65">
        <f>VLOOKUP($A15,'Return Data'!$B$7:$R$1700,6,0)</f>
        <v>-1.4767999999999999</v>
      </c>
      <c r="G15" s="66">
        <f t="shared" si="1"/>
        <v>19</v>
      </c>
      <c r="H15" s="65">
        <f>VLOOKUP($A15,'Return Data'!$B$7:$R$1700,7,0)</f>
        <v>3.1139999999999999</v>
      </c>
      <c r="I15" s="66">
        <f t="shared" si="2"/>
        <v>2</v>
      </c>
      <c r="J15" s="65">
        <f>VLOOKUP($A15,'Return Data'!$B$7:$R$1700,8,0)</f>
        <v>11.709899999999999</v>
      </c>
      <c r="K15" s="66">
        <f t="shared" si="3"/>
        <v>1</v>
      </c>
      <c r="L15" s="65">
        <f>VLOOKUP($A15,'Return Data'!$B$7:$R$1700,9,0)</f>
        <v>15.9231</v>
      </c>
      <c r="M15" s="66">
        <f t="shared" si="4"/>
        <v>1</v>
      </c>
      <c r="N15" s="65">
        <f>VLOOKUP($A15,'Return Data'!$B$7:$R$1700,10,0)</f>
        <v>12.601000000000001</v>
      </c>
      <c r="O15" s="66">
        <f t="shared" si="5"/>
        <v>6</v>
      </c>
      <c r="P15" s="65">
        <f>VLOOKUP($A15,'Return Data'!$B$7:$R$1700,11,0)</f>
        <v>2.8227000000000002</v>
      </c>
      <c r="Q15" s="66">
        <f t="shared" si="6"/>
        <v>22</v>
      </c>
      <c r="R15" s="65">
        <f>VLOOKUP($A15,'Return Data'!$B$7:$R$1700,12,0)</f>
        <v>-7.1047000000000002</v>
      </c>
      <c r="S15" s="66">
        <f t="shared" si="7"/>
        <v>25</v>
      </c>
      <c r="T15" s="65">
        <f>VLOOKUP($A15,'Return Data'!$B$7:$R$1700,13,0)</f>
        <v>-4.5879000000000003</v>
      </c>
      <c r="U15" s="66">
        <f t="shared" si="8"/>
        <v>25</v>
      </c>
      <c r="V15" s="65">
        <f>VLOOKUP($A15,'Return Data'!$B$7:$R$1700,17,0)</f>
        <v>0.58279999999999998</v>
      </c>
      <c r="W15" s="66">
        <f t="shared" si="9"/>
        <v>22</v>
      </c>
      <c r="X15" s="65">
        <f>VLOOKUP($A15,'Return Data'!$B$7:$R$1700,14,0)</f>
        <v>2.0668000000000002</v>
      </c>
      <c r="Y15" s="66">
        <f t="shared" si="10"/>
        <v>22</v>
      </c>
      <c r="Z15" s="65">
        <f>VLOOKUP($A15,'Return Data'!$B$7:$R$1700,16,0)</f>
        <v>6.9416000000000002</v>
      </c>
      <c r="AA15" s="67">
        <f t="shared" si="11"/>
        <v>18</v>
      </c>
    </row>
    <row r="16" spans="1:27" x14ac:dyDescent="0.3">
      <c r="A16" s="63" t="s">
        <v>1067</v>
      </c>
      <c r="B16" s="64">
        <f>VLOOKUP($A16,'Return Data'!$B$7:$R$1700,3,0)</f>
        <v>44071</v>
      </c>
      <c r="C16" s="65">
        <f>VLOOKUP($A16,'Return Data'!$B$7:$R$1700,4,0)</f>
        <v>43.635599999999997</v>
      </c>
      <c r="D16" s="65">
        <f>VLOOKUP($A16,'Return Data'!$B$7:$R$1700,5,0)</f>
        <v>-4.5164</v>
      </c>
      <c r="E16" s="66">
        <f t="shared" si="0"/>
        <v>22</v>
      </c>
      <c r="F16" s="65">
        <f>VLOOKUP($A16,'Return Data'!$B$7:$R$1700,6,0)</f>
        <v>-7.3287000000000004</v>
      </c>
      <c r="G16" s="66">
        <f t="shared" si="1"/>
        <v>27</v>
      </c>
      <c r="H16" s="65">
        <f>VLOOKUP($A16,'Return Data'!$B$7:$R$1700,7,0)</f>
        <v>-2.5678999999999998</v>
      </c>
      <c r="I16" s="66">
        <f t="shared" si="2"/>
        <v>26</v>
      </c>
      <c r="J16" s="65">
        <f>VLOOKUP($A16,'Return Data'!$B$7:$R$1700,8,0)</f>
        <v>-1.1287</v>
      </c>
      <c r="K16" s="66">
        <f t="shared" si="3"/>
        <v>24</v>
      </c>
      <c r="L16" s="65">
        <f>VLOOKUP($A16,'Return Data'!$B$7:$R$1700,9,0)</f>
        <v>4.5208000000000004</v>
      </c>
      <c r="M16" s="66">
        <f t="shared" si="4"/>
        <v>8</v>
      </c>
      <c r="N16" s="65">
        <f>VLOOKUP($A16,'Return Data'!$B$7:$R$1700,10,0)</f>
        <v>9.0816999999999997</v>
      </c>
      <c r="O16" s="66">
        <f t="shared" si="5"/>
        <v>10</v>
      </c>
      <c r="P16" s="65">
        <f>VLOOKUP($A16,'Return Data'!$B$7:$R$1700,11,0)</f>
        <v>8.4344000000000001</v>
      </c>
      <c r="Q16" s="66">
        <f t="shared" si="6"/>
        <v>7</v>
      </c>
      <c r="R16" s="65">
        <f>VLOOKUP($A16,'Return Data'!$B$7:$R$1700,12,0)</f>
        <v>7.8095999999999997</v>
      </c>
      <c r="S16" s="66">
        <f t="shared" si="7"/>
        <v>5</v>
      </c>
      <c r="T16" s="65">
        <f>VLOOKUP($A16,'Return Data'!$B$7:$R$1700,13,0)</f>
        <v>7.8212000000000002</v>
      </c>
      <c r="U16" s="66">
        <f t="shared" si="8"/>
        <v>11</v>
      </c>
      <c r="V16" s="65">
        <f>VLOOKUP($A16,'Return Data'!$B$7:$R$1700,17,0)</f>
        <v>7.9810999999999996</v>
      </c>
      <c r="W16" s="66">
        <f t="shared" si="9"/>
        <v>9</v>
      </c>
      <c r="X16" s="65">
        <f>VLOOKUP($A16,'Return Data'!$B$7:$R$1700,14,0)</f>
        <v>7.2108999999999996</v>
      </c>
      <c r="Y16" s="66">
        <f t="shared" si="10"/>
        <v>9</v>
      </c>
      <c r="Z16" s="65">
        <f>VLOOKUP($A16,'Return Data'!$B$7:$R$1700,16,0)</f>
        <v>7.343</v>
      </c>
      <c r="AA16" s="67">
        <f t="shared" si="11"/>
        <v>15</v>
      </c>
    </row>
    <row r="17" spans="1:27" x14ac:dyDescent="0.3">
      <c r="A17" s="63" t="s">
        <v>1069</v>
      </c>
      <c r="B17" s="64">
        <f>VLOOKUP($A17,'Return Data'!$B$7:$R$1700,3,0)</f>
        <v>44071</v>
      </c>
      <c r="C17" s="65">
        <f>VLOOKUP($A17,'Return Data'!$B$7:$R$1700,4,0)</f>
        <v>15.84</v>
      </c>
      <c r="D17" s="65">
        <f>VLOOKUP($A17,'Return Data'!$B$7:$R$1700,5,0)</f>
        <v>-4.6079999999999997</v>
      </c>
      <c r="E17" s="66">
        <f t="shared" si="0"/>
        <v>23</v>
      </c>
      <c r="F17" s="65">
        <f>VLOOKUP($A17,'Return Data'!$B$7:$R$1700,6,0)</f>
        <v>-0.92159999999999997</v>
      </c>
      <c r="G17" s="66">
        <f t="shared" si="1"/>
        <v>13</v>
      </c>
      <c r="H17" s="65">
        <f>VLOOKUP($A17,'Return Data'!$B$7:$R$1700,7,0)</f>
        <v>-1.8756999999999999</v>
      </c>
      <c r="I17" s="66">
        <f t="shared" si="2"/>
        <v>23</v>
      </c>
      <c r="J17" s="65">
        <f>VLOOKUP($A17,'Return Data'!$B$7:$R$1700,8,0)</f>
        <v>3.0154999999999998</v>
      </c>
      <c r="K17" s="66">
        <f t="shared" si="3"/>
        <v>5</v>
      </c>
      <c r="L17" s="65">
        <f>VLOOKUP($A17,'Return Data'!$B$7:$R$1700,9,0)</f>
        <v>4.4469000000000003</v>
      </c>
      <c r="M17" s="66">
        <f t="shared" si="4"/>
        <v>9</v>
      </c>
      <c r="N17" s="65">
        <f>VLOOKUP($A17,'Return Data'!$B$7:$R$1700,10,0)</f>
        <v>38.546399999999998</v>
      </c>
      <c r="O17" s="66">
        <f t="shared" si="5"/>
        <v>3</v>
      </c>
      <c r="P17" s="65">
        <f>VLOOKUP($A17,'Return Data'!$B$7:$R$1700,11,0)</f>
        <v>1.5835999999999999</v>
      </c>
      <c r="Q17" s="66">
        <f t="shared" si="6"/>
        <v>23</v>
      </c>
      <c r="R17" s="65">
        <f>VLOOKUP($A17,'Return Data'!$B$7:$R$1700,12,0)</f>
        <v>2.6232000000000002</v>
      </c>
      <c r="S17" s="66">
        <f t="shared" si="7"/>
        <v>22</v>
      </c>
      <c r="T17" s="65">
        <f>VLOOKUP($A17,'Return Data'!$B$7:$R$1700,13,0)</f>
        <v>3.6528999999999998</v>
      </c>
      <c r="U17" s="66">
        <f t="shared" si="8"/>
        <v>22</v>
      </c>
      <c r="V17" s="65">
        <f>VLOOKUP($A17,'Return Data'!$B$7:$R$1700,17,0)</f>
        <v>0.66439999999999999</v>
      </c>
      <c r="W17" s="66">
        <f t="shared" si="9"/>
        <v>21</v>
      </c>
      <c r="X17" s="65">
        <f>VLOOKUP($A17,'Return Data'!$B$7:$R$1700,14,0)</f>
        <v>2.3746</v>
      </c>
      <c r="Y17" s="66">
        <f t="shared" si="10"/>
        <v>21</v>
      </c>
      <c r="Z17" s="65">
        <f>VLOOKUP($A17,'Return Data'!$B$7:$R$1700,16,0)</f>
        <v>3.3708</v>
      </c>
      <c r="AA17" s="67">
        <f t="shared" si="11"/>
        <v>26</v>
      </c>
    </row>
    <row r="18" spans="1:27" x14ac:dyDescent="0.3">
      <c r="A18" s="63" t="s">
        <v>1071</v>
      </c>
      <c r="B18" s="64">
        <f>VLOOKUP($A18,'Return Data'!$B$7:$R$1700,3,0)</f>
        <v>44071</v>
      </c>
      <c r="C18" s="65">
        <f>VLOOKUP($A18,'Return Data'!$B$7:$R$1700,4,0)</f>
        <v>403.54669999999999</v>
      </c>
      <c r="D18" s="65">
        <f>VLOOKUP($A18,'Return Data'!$B$7:$R$1700,5,0)</f>
        <v>1.0129999999999999</v>
      </c>
      <c r="E18" s="66">
        <f t="shared" si="0"/>
        <v>5</v>
      </c>
      <c r="F18" s="65">
        <f>VLOOKUP($A18,'Return Data'!$B$7:$R$1700,6,0)</f>
        <v>0.77190000000000003</v>
      </c>
      <c r="G18" s="66">
        <f t="shared" si="1"/>
        <v>6</v>
      </c>
      <c r="H18" s="65">
        <f>VLOOKUP($A18,'Return Data'!$B$7:$R$1700,7,0)</f>
        <v>1.8342000000000001</v>
      </c>
      <c r="I18" s="66">
        <f t="shared" si="2"/>
        <v>6</v>
      </c>
      <c r="J18" s="65">
        <f>VLOOKUP($A18,'Return Data'!$B$7:$R$1700,8,0)</f>
        <v>0.80589999999999995</v>
      </c>
      <c r="K18" s="66">
        <f t="shared" si="3"/>
        <v>16</v>
      </c>
      <c r="L18" s="65">
        <f>VLOOKUP($A18,'Return Data'!$B$7:$R$1700,9,0)</f>
        <v>3.7336</v>
      </c>
      <c r="M18" s="66">
        <f t="shared" si="4"/>
        <v>12</v>
      </c>
      <c r="N18" s="65">
        <f>VLOOKUP($A18,'Return Data'!$B$7:$R$1700,10,0)</f>
        <v>9.4053000000000004</v>
      </c>
      <c r="O18" s="66">
        <f t="shared" si="5"/>
        <v>9</v>
      </c>
      <c r="P18" s="65">
        <f>VLOOKUP($A18,'Return Data'!$B$7:$R$1700,11,0)</f>
        <v>8.8694000000000006</v>
      </c>
      <c r="Q18" s="66">
        <f t="shared" si="6"/>
        <v>2</v>
      </c>
      <c r="R18" s="65">
        <f>VLOOKUP($A18,'Return Data'!$B$7:$R$1700,12,0)</f>
        <v>8.3016000000000005</v>
      </c>
      <c r="S18" s="66">
        <f t="shared" si="7"/>
        <v>2</v>
      </c>
      <c r="T18" s="65">
        <f>VLOOKUP($A18,'Return Data'!$B$7:$R$1700,13,0)</f>
        <v>8.5074000000000005</v>
      </c>
      <c r="U18" s="66">
        <f t="shared" si="8"/>
        <v>4</v>
      </c>
      <c r="V18" s="65">
        <f>VLOOKUP($A18,'Return Data'!$B$7:$R$1700,17,0)</f>
        <v>8.6427999999999994</v>
      </c>
      <c r="W18" s="66">
        <f t="shared" si="9"/>
        <v>1</v>
      </c>
      <c r="X18" s="65">
        <f>VLOOKUP($A18,'Return Data'!$B$7:$R$1700,14,0)</f>
        <v>7.8875999999999999</v>
      </c>
      <c r="Y18" s="66">
        <f t="shared" si="10"/>
        <v>1</v>
      </c>
      <c r="Z18" s="65">
        <f>VLOOKUP($A18,'Return Data'!$B$7:$R$1700,16,0)</f>
        <v>8.0909999999999993</v>
      </c>
      <c r="AA18" s="67">
        <f t="shared" si="11"/>
        <v>4</v>
      </c>
    </row>
    <row r="19" spans="1:27" x14ac:dyDescent="0.3">
      <c r="A19" s="63" t="s">
        <v>1074</v>
      </c>
      <c r="B19" s="64">
        <f>VLOOKUP($A19,'Return Data'!$B$7:$R$1700,3,0)</f>
        <v>44071</v>
      </c>
      <c r="C19" s="65">
        <f>VLOOKUP($A19,'Return Data'!$B$7:$R$1700,4,0)</f>
        <v>29.527200000000001</v>
      </c>
      <c r="D19" s="65">
        <f>VLOOKUP($A19,'Return Data'!$B$7:$R$1700,5,0)</f>
        <v>-3.9552</v>
      </c>
      <c r="E19" s="66">
        <f t="shared" si="0"/>
        <v>17</v>
      </c>
      <c r="F19" s="65">
        <f>VLOOKUP($A19,'Return Data'!$B$7:$R$1700,6,0)</f>
        <v>-2.3069999999999999</v>
      </c>
      <c r="G19" s="66">
        <f t="shared" si="1"/>
        <v>21</v>
      </c>
      <c r="H19" s="65">
        <f>VLOOKUP($A19,'Return Data'!$B$7:$R$1700,7,0)</f>
        <v>-1.3771</v>
      </c>
      <c r="I19" s="66">
        <f t="shared" si="2"/>
        <v>21</v>
      </c>
      <c r="J19" s="65">
        <f>VLOOKUP($A19,'Return Data'!$B$7:$R$1700,8,0)</f>
        <v>0.51219999999999999</v>
      </c>
      <c r="K19" s="66">
        <f t="shared" si="3"/>
        <v>20</v>
      </c>
      <c r="L19" s="65">
        <f>VLOOKUP($A19,'Return Data'!$B$7:$R$1700,9,0)</f>
        <v>2.6497000000000002</v>
      </c>
      <c r="M19" s="66">
        <f t="shared" si="4"/>
        <v>20</v>
      </c>
      <c r="N19" s="65">
        <f>VLOOKUP($A19,'Return Data'!$B$7:$R$1700,10,0)</f>
        <v>7.4353999999999996</v>
      </c>
      <c r="O19" s="66">
        <f t="shared" si="5"/>
        <v>16</v>
      </c>
      <c r="P19" s="65">
        <f>VLOOKUP($A19,'Return Data'!$B$7:$R$1700,11,0)</f>
        <v>7.9443999999999999</v>
      </c>
      <c r="Q19" s="66">
        <f t="shared" si="6"/>
        <v>12</v>
      </c>
      <c r="R19" s="65">
        <f>VLOOKUP($A19,'Return Data'!$B$7:$R$1700,12,0)</f>
        <v>7.3898000000000001</v>
      </c>
      <c r="S19" s="66">
        <f t="shared" si="7"/>
        <v>13</v>
      </c>
      <c r="T19" s="65">
        <f>VLOOKUP($A19,'Return Data'!$B$7:$R$1700,13,0)</f>
        <v>7.5461</v>
      </c>
      <c r="U19" s="66">
        <f t="shared" si="8"/>
        <v>14</v>
      </c>
      <c r="V19" s="65">
        <f>VLOOKUP($A19,'Return Data'!$B$7:$R$1700,17,0)</f>
        <v>8.1731999999999996</v>
      </c>
      <c r="W19" s="66">
        <f t="shared" si="9"/>
        <v>7</v>
      </c>
      <c r="X19" s="65">
        <f>VLOOKUP($A19,'Return Data'!$B$7:$R$1700,14,0)</f>
        <v>7.5296000000000003</v>
      </c>
      <c r="Y19" s="66">
        <f t="shared" si="10"/>
        <v>7</v>
      </c>
      <c r="Z19" s="65">
        <f>VLOOKUP($A19,'Return Data'!$B$7:$R$1700,16,0)</f>
        <v>7.6859000000000002</v>
      </c>
      <c r="AA19" s="67">
        <f t="shared" si="11"/>
        <v>12</v>
      </c>
    </row>
    <row r="20" spans="1:27" x14ac:dyDescent="0.3">
      <c r="A20" s="63" t="s">
        <v>1075</v>
      </c>
      <c r="B20" s="64">
        <f>VLOOKUP($A20,'Return Data'!$B$7:$R$1700,3,0)</f>
        <v>44071</v>
      </c>
      <c r="C20" s="65">
        <f>VLOOKUP($A20,'Return Data'!$B$7:$R$1700,4,0)</f>
        <v>2894.1718000000001</v>
      </c>
      <c r="D20" s="65">
        <f>VLOOKUP($A20,'Return Data'!$B$7:$R$1700,5,0)</f>
        <v>-4.1688999999999998</v>
      </c>
      <c r="E20" s="66">
        <f t="shared" si="0"/>
        <v>20</v>
      </c>
      <c r="F20" s="65">
        <f>VLOOKUP($A20,'Return Data'!$B$7:$R$1700,6,0)</f>
        <v>-0.94450000000000001</v>
      </c>
      <c r="G20" s="66">
        <f t="shared" si="1"/>
        <v>14</v>
      </c>
      <c r="H20" s="65">
        <f>VLOOKUP($A20,'Return Data'!$B$7:$R$1700,7,0)</f>
        <v>-1.0565</v>
      </c>
      <c r="I20" s="66">
        <f t="shared" si="2"/>
        <v>20</v>
      </c>
      <c r="J20" s="65">
        <f>VLOOKUP($A20,'Return Data'!$B$7:$R$1700,8,0)</f>
        <v>1.8807</v>
      </c>
      <c r="K20" s="66">
        <f t="shared" si="3"/>
        <v>12</v>
      </c>
      <c r="L20" s="65">
        <f>VLOOKUP($A20,'Return Data'!$B$7:$R$1700,9,0)</f>
        <v>3.5945999999999998</v>
      </c>
      <c r="M20" s="66">
        <f t="shared" si="4"/>
        <v>14</v>
      </c>
      <c r="N20" s="65">
        <f>VLOOKUP($A20,'Return Data'!$B$7:$R$1700,10,0)</f>
        <v>7.1847000000000003</v>
      </c>
      <c r="O20" s="66">
        <f t="shared" si="5"/>
        <v>18</v>
      </c>
      <c r="P20" s="65">
        <f>VLOOKUP($A20,'Return Data'!$B$7:$R$1700,11,0)</f>
        <v>8.3127999999999993</v>
      </c>
      <c r="Q20" s="66">
        <f t="shared" si="6"/>
        <v>10</v>
      </c>
      <c r="R20" s="65">
        <f>VLOOKUP($A20,'Return Data'!$B$7:$R$1700,12,0)</f>
        <v>7.6040999999999999</v>
      </c>
      <c r="S20" s="66">
        <f t="shared" si="7"/>
        <v>10</v>
      </c>
      <c r="T20" s="65">
        <f>VLOOKUP($A20,'Return Data'!$B$7:$R$1700,13,0)</f>
        <v>7.8883000000000001</v>
      </c>
      <c r="U20" s="66">
        <f t="shared" si="8"/>
        <v>7</v>
      </c>
      <c r="V20" s="65">
        <f>VLOOKUP($A20,'Return Data'!$B$7:$R$1700,17,0)</f>
        <v>8.5273000000000003</v>
      </c>
      <c r="W20" s="66">
        <f t="shared" si="9"/>
        <v>2</v>
      </c>
      <c r="X20" s="65">
        <f>VLOOKUP($A20,'Return Data'!$B$7:$R$1700,14,0)</f>
        <v>7.6947999999999999</v>
      </c>
      <c r="Y20" s="66">
        <f t="shared" si="10"/>
        <v>4</v>
      </c>
      <c r="Z20" s="65">
        <f>VLOOKUP($A20,'Return Data'!$B$7:$R$1700,16,0)</f>
        <v>8.1138999999999992</v>
      </c>
      <c r="AA20" s="67">
        <f t="shared" si="11"/>
        <v>2</v>
      </c>
    </row>
    <row r="21" spans="1:27" x14ac:dyDescent="0.3">
      <c r="A21" s="63" t="s">
        <v>1077</v>
      </c>
      <c r="B21" s="64">
        <f>VLOOKUP($A21,'Return Data'!$B$7:$R$1700,3,0)</f>
        <v>44071</v>
      </c>
      <c r="C21" s="65">
        <f>VLOOKUP($A21,'Return Data'!$B$7:$R$1700,4,0)</f>
        <v>28.582899999999999</v>
      </c>
      <c r="D21" s="65">
        <f>VLOOKUP($A21,'Return Data'!$B$7:$R$1700,5,0)</f>
        <v>-1.1493</v>
      </c>
      <c r="E21" s="66">
        <f t="shared" si="0"/>
        <v>11</v>
      </c>
      <c r="F21" s="65">
        <f>VLOOKUP($A21,'Return Data'!$B$7:$R$1700,6,0)</f>
        <v>0.63849999999999996</v>
      </c>
      <c r="G21" s="66">
        <f t="shared" si="1"/>
        <v>7</v>
      </c>
      <c r="H21" s="65">
        <f>VLOOKUP($A21,'Return Data'!$B$7:$R$1700,7,0)</f>
        <v>-1.0214000000000001</v>
      </c>
      <c r="I21" s="66">
        <f t="shared" si="2"/>
        <v>19</v>
      </c>
      <c r="J21" s="65">
        <f>VLOOKUP($A21,'Return Data'!$B$7:$R$1700,8,0)</f>
        <v>0.55649999999999999</v>
      </c>
      <c r="K21" s="66">
        <f t="shared" si="3"/>
        <v>19</v>
      </c>
      <c r="L21" s="65">
        <f>VLOOKUP($A21,'Return Data'!$B$7:$R$1700,9,0)</f>
        <v>2.5512999999999999</v>
      </c>
      <c r="M21" s="66">
        <f t="shared" si="4"/>
        <v>21</v>
      </c>
      <c r="N21" s="65">
        <f>VLOOKUP($A21,'Return Data'!$B$7:$R$1700,10,0)</f>
        <v>86.136799999999994</v>
      </c>
      <c r="O21" s="66">
        <f t="shared" si="5"/>
        <v>2</v>
      </c>
      <c r="P21" s="65">
        <f>VLOOKUP($A21,'Return Data'!$B$7:$R$1700,11,0)</f>
        <v>47.0441</v>
      </c>
      <c r="Q21" s="66">
        <f t="shared" si="6"/>
        <v>1</v>
      </c>
      <c r="R21" s="65">
        <f>VLOOKUP($A21,'Return Data'!$B$7:$R$1700,12,0)</f>
        <v>33.706000000000003</v>
      </c>
      <c r="S21" s="66">
        <f t="shared" si="7"/>
        <v>1</v>
      </c>
      <c r="T21" s="65">
        <f>VLOOKUP($A21,'Return Data'!$B$7:$R$1700,13,0)</f>
        <v>17.785399999999999</v>
      </c>
      <c r="U21" s="66">
        <f t="shared" si="8"/>
        <v>1</v>
      </c>
      <c r="V21" s="65">
        <f>VLOOKUP($A21,'Return Data'!$B$7:$R$1700,17,0)</f>
        <v>6.1166</v>
      </c>
      <c r="W21" s="66">
        <f t="shared" si="9"/>
        <v>16</v>
      </c>
      <c r="X21" s="65">
        <f>VLOOKUP($A21,'Return Data'!$B$7:$R$1700,14,0)</f>
        <v>6.1603000000000003</v>
      </c>
      <c r="Y21" s="66">
        <f t="shared" si="10"/>
        <v>15</v>
      </c>
      <c r="Z21" s="65">
        <f>VLOOKUP($A21,'Return Data'!$B$7:$R$1700,16,0)</f>
        <v>7.8315000000000001</v>
      </c>
      <c r="AA21" s="67">
        <f t="shared" si="11"/>
        <v>10</v>
      </c>
    </row>
    <row r="22" spans="1:27" x14ac:dyDescent="0.3">
      <c r="A22" s="63" t="s">
        <v>1079</v>
      </c>
      <c r="B22" s="64">
        <f>VLOOKUP($A22,'Return Data'!$B$7:$R$1700,3,0)</f>
        <v>44071</v>
      </c>
      <c r="C22" s="65">
        <f>VLOOKUP($A22,'Return Data'!$B$7:$R$1700,4,0)</f>
        <v>2560.7820999999999</v>
      </c>
      <c r="D22" s="65">
        <f>VLOOKUP($A22,'Return Data'!$B$7:$R$1700,5,0)</f>
        <v>0.59150000000000003</v>
      </c>
      <c r="E22" s="66">
        <f t="shared" si="0"/>
        <v>6</v>
      </c>
      <c r="F22" s="65">
        <f>VLOOKUP($A22,'Return Data'!$B$7:$R$1700,6,0)</f>
        <v>-1.0333000000000001</v>
      </c>
      <c r="G22" s="66">
        <f t="shared" si="1"/>
        <v>16</v>
      </c>
      <c r="H22" s="65">
        <f>VLOOKUP($A22,'Return Data'!$B$7:$R$1700,7,0)</f>
        <v>-0.26629999999999998</v>
      </c>
      <c r="I22" s="66">
        <f t="shared" si="2"/>
        <v>13</v>
      </c>
      <c r="J22" s="65">
        <f>VLOOKUP($A22,'Return Data'!$B$7:$R$1700,8,0)</f>
        <v>2.8704999999999998</v>
      </c>
      <c r="K22" s="66">
        <f t="shared" si="3"/>
        <v>6</v>
      </c>
      <c r="L22" s="65">
        <f>VLOOKUP($A22,'Return Data'!$B$7:$R$1700,9,0)</f>
        <v>4.7747000000000002</v>
      </c>
      <c r="M22" s="66">
        <f t="shared" si="4"/>
        <v>6</v>
      </c>
      <c r="N22" s="65">
        <f>VLOOKUP($A22,'Return Data'!$B$7:$R$1700,10,0)</f>
        <v>9.4898000000000007</v>
      </c>
      <c r="O22" s="66">
        <f t="shared" si="5"/>
        <v>8</v>
      </c>
      <c r="P22" s="65">
        <f>VLOOKUP($A22,'Return Data'!$B$7:$R$1700,11,0)</f>
        <v>8.7248999999999999</v>
      </c>
      <c r="Q22" s="66">
        <f t="shared" si="6"/>
        <v>4</v>
      </c>
      <c r="R22" s="65">
        <f>VLOOKUP($A22,'Return Data'!$B$7:$R$1700,12,0)</f>
        <v>8.2395999999999994</v>
      </c>
      <c r="S22" s="66">
        <f t="shared" si="7"/>
        <v>3</v>
      </c>
      <c r="T22" s="65">
        <f>VLOOKUP($A22,'Return Data'!$B$7:$R$1700,13,0)</f>
        <v>8.5648999999999997</v>
      </c>
      <c r="U22" s="66">
        <f t="shared" si="8"/>
        <v>3</v>
      </c>
      <c r="V22" s="65">
        <f>VLOOKUP($A22,'Return Data'!$B$7:$R$1700,17,0)</f>
        <v>8.3468999999999998</v>
      </c>
      <c r="W22" s="66">
        <f t="shared" si="9"/>
        <v>4</v>
      </c>
      <c r="X22" s="65">
        <f>VLOOKUP($A22,'Return Data'!$B$7:$R$1700,14,0)</f>
        <v>7.7881999999999998</v>
      </c>
      <c r="Y22" s="66">
        <f t="shared" si="10"/>
        <v>3</v>
      </c>
      <c r="Z22" s="65">
        <f>VLOOKUP($A22,'Return Data'!$B$7:$R$1700,16,0)</f>
        <v>7.8207000000000004</v>
      </c>
      <c r="AA22" s="67">
        <f t="shared" si="11"/>
        <v>11</v>
      </c>
    </row>
    <row r="23" spans="1:27" x14ac:dyDescent="0.3">
      <c r="A23" s="63" t="s">
        <v>1082</v>
      </c>
      <c r="B23" s="64">
        <f>VLOOKUP($A23,'Return Data'!$B$7:$R$1700,3,0)</f>
        <v>44071</v>
      </c>
      <c r="C23" s="65">
        <f>VLOOKUP($A23,'Return Data'!$B$7:$R$1700,4,0)</f>
        <v>21.605799999999999</v>
      </c>
      <c r="D23" s="65">
        <f>VLOOKUP($A23,'Return Data'!$B$7:$R$1700,5,0)</f>
        <v>-3.8851</v>
      </c>
      <c r="E23" s="66">
        <f t="shared" si="0"/>
        <v>16</v>
      </c>
      <c r="F23" s="65">
        <f>VLOOKUP($A23,'Return Data'!$B$7:$R$1700,6,0)</f>
        <v>3.6614</v>
      </c>
      <c r="G23" s="66">
        <f t="shared" si="1"/>
        <v>3</v>
      </c>
      <c r="H23" s="65">
        <f>VLOOKUP($A23,'Return Data'!$B$7:$R$1700,7,0)</f>
        <v>2.2454000000000001</v>
      </c>
      <c r="I23" s="66">
        <f t="shared" si="2"/>
        <v>5</v>
      </c>
      <c r="J23" s="65">
        <f>VLOOKUP($A23,'Return Data'!$B$7:$R$1700,8,0)</f>
        <v>3.6735000000000002</v>
      </c>
      <c r="K23" s="66">
        <f t="shared" si="3"/>
        <v>4</v>
      </c>
      <c r="L23" s="65">
        <f>VLOOKUP($A23,'Return Data'!$B$7:$R$1700,9,0)</f>
        <v>4.2934999999999999</v>
      </c>
      <c r="M23" s="66">
        <f t="shared" si="4"/>
        <v>10</v>
      </c>
      <c r="N23" s="65">
        <f>VLOOKUP($A23,'Return Data'!$B$7:$R$1700,10,0)</f>
        <v>16.0108</v>
      </c>
      <c r="O23" s="66">
        <f t="shared" si="5"/>
        <v>5</v>
      </c>
      <c r="P23" s="65">
        <f>VLOOKUP($A23,'Return Data'!$B$7:$R$1700,11,0)</f>
        <v>6.8193000000000001</v>
      </c>
      <c r="Q23" s="66">
        <f t="shared" si="6"/>
        <v>19</v>
      </c>
      <c r="R23" s="65">
        <f>VLOOKUP($A23,'Return Data'!$B$7:$R$1700,12,0)</f>
        <v>7.1802000000000001</v>
      </c>
      <c r="S23" s="66">
        <f t="shared" si="7"/>
        <v>14</v>
      </c>
      <c r="T23" s="65">
        <f>VLOOKUP($A23,'Return Data'!$B$7:$R$1700,13,0)</f>
        <v>6.9404000000000003</v>
      </c>
      <c r="U23" s="66">
        <f t="shared" si="8"/>
        <v>17</v>
      </c>
      <c r="V23" s="65">
        <f>VLOOKUP($A23,'Return Data'!$B$7:$R$1700,17,0)</f>
        <v>6.3132999999999999</v>
      </c>
      <c r="W23" s="66">
        <f t="shared" si="9"/>
        <v>15</v>
      </c>
      <c r="X23" s="65">
        <f>VLOOKUP($A23,'Return Data'!$B$7:$R$1700,14,0)</f>
        <v>6.1561000000000003</v>
      </c>
      <c r="Y23" s="66">
        <f t="shared" si="10"/>
        <v>16</v>
      </c>
      <c r="Z23" s="65">
        <f>VLOOKUP($A23,'Return Data'!$B$7:$R$1700,16,0)</f>
        <v>8.2309000000000001</v>
      </c>
      <c r="AA23" s="67">
        <f t="shared" si="11"/>
        <v>1</v>
      </c>
    </row>
    <row r="24" spans="1:27" x14ac:dyDescent="0.3">
      <c r="A24" s="63" t="s">
        <v>1083</v>
      </c>
      <c r="B24" s="64">
        <f>VLOOKUP($A24,'Return Data'!$B$7:$R$1700,3,0)</f>
        <v>44071</v>
      </c>
      <c r="C24" s="65">
        <f>VLOOKUP($A24,'Return Data'!$B$7:$R$1700,4,0)</f>
        <v>30.501100000000001</v>
      </c>
      <c r="D24" s="65">
        <f>VLOOKUP($A24,'Return Data'!$B$7:$R$1700,5,0)</f>
        <v>-6.4608999999999996</v>
      </c>
      <c r="E24" s="66">
        <f t="shared" si="0"/>
        <v>25</v>
      </c>
      <c r="F24" s="65">
        <f>VLOOKUP($A24,'Return Data'!$B$7:$R$1700,6,0)</f>
        <v>-1.4757</v>
      </c>
      <c r="G24" s="66">
        <f t="shared" si="1"/>
        <v>18</v>
      </c>
      <c r="H24" s="65">
        <f>VLOOKUP($A24,'Return Data'!$B$7:$R$1700,7,0)</f>
        <v>-0.58120000000000005</v>
      </c>
      <c r="I24" s="66">
        <f t="shared" si="2"/>
        <v>16</v>
      </c>
      <c r="J24" s="65">
        <f>VLOOKUP($A24,'Return Data'!$B$7:$R$1700,8,0)</f>
        <v>0.76949999999999996</v>
      </c>
      <c r="K24" s="66">
        <f t="shared" si="3"/>
        <v>17</v>
      </c>
      <c r="L24" s="65">
        <f>VLOOKUP($A24,'Return Data'!$B$7:$R$1700,9,0)</f>
        <v>2.7122999999999999</v>
      </c>
      <c r="M24" s="66">
        <f t="shared" si="4"/>
        <v>19</v>
      </c>
      <c r="N24" s="65">
        <f>VLOOKUP($A24,'Return Data'!$B$7:$R$1700,10,0)</f>
        <v>10.528499999999999</v>
      </c>
      <c r="O24" s="66">
        <f t="shared" si="5"/>
        <v>7</v>
      </c>
      <c r="P24" s="65">
        <f>VLOOKUP($A24,'Return Data'!$B$7:$R$1700,11,0)</f>
        <v>8.4387000000000008</v>
      </c>
      <c r="Q24" s="66">
        <f t="shared" si="6"/>
        <v>6</v>
      </c>
      <c r="R24" s="65">
        <f>VLOOKUP($A24,'Return Data'!$B$7:$R$1700,12,0)</f>
        <v>7.6056999999999997</v>
      </c>
      <c r="S24" s="66">
        <f t="shared" si="7"/>
        <v>9</v>
      </c>
      <c r="T24" s="65">
        <f>VLOOKUP($A24,'Return Data'!$B$7:$R$1700,13,0)</f>
        <v>7.7215999999999996</v>
      </c>
      <c r="U24" s="66">
        <f t="shared" si="8"/>
        <v>12</v>
      </c>
      <c r="V24" s="65">
        <f>VLOOKUP($A24,'Return Data'!$B$7:$R$1700,17,0)</f>
        <v>5.7297000000000002</v>
      </c>
      <c r="W24" s="66">
        <f t="shared" si="9"/>
        <v>17</v>
      </c>
      <c r="X24" s="65">
        <f>VLOOKUP($A24,'Return Data'!$B$7:$R$1700,14,0)</f>
        <v>6.0065</v>
      </c>
      <c r="Y24" s="66">
        <f t="shared" si="10"/>
        <v>17</v>
      </c>
      <c r="Z24" s="65">
        <f>VLOOKUP($A24,'Return Data'!$B$7:$R$1700,16,0)</f>
        <v>6.6797000000000004</v>
      </c>
      <c r="AA24" s="67">
        <f t="shared" si="11"/>
        <v>20</v>
      </c>
    </row>
    <row r="25" spans="1:27" x14ac:dyDescent="0.3">
      <c r="A25" s="63" t="s">
        <v>1086</v>
      </c>
      <c r="B25" s="64">
        <f>VLOOKUP($A25,'Return Data'!$B$7:$R$1700,3,0)</f>
        <v>44071</v>
      </c>
      <c r="C25" s="65">
        <f>VLOOKUP($A25,'Return Data'!$B$7:$R$1700,4,0)</f>
        <v>1266.9157</v>
      </c>
      <c r="D25" s="65">
        <f>VLOOKUP($A25,'Return Data'!$B$7:$R$1700,5,0)</f>
        <v>0.4783</v>
      </c>
      <c r="E25" s="66">
        <f t="shared" si="0"/>
        <v>8</v>
      </c>
      <c r="F25" s="65">
        <f>VLOOKUP($A25,'Return Data'!$B$7:$R$1700,6,0)</f>
        <v>4.4988999999999999</v>
      </c>
      <c r="G25" s="66">
        <f t="shared" si="1"/>
        <v>2</v>
      </c>
      <c r="H25" s="65">
        <f>VLOOKUP($A25,'Return Data'!$B$7:$R$1700,7,0)</f>
        <v>2.4100999999999999</v>
      </c>
      <c r="I25" s="66">
        <f t="shared" si="2"/>
        <v>3</v>
      </c>
      <c r="J25" s="65">
        <f>VLOOKUP($A25,'Return Data'!$B$7:$R$1700,8,0)</f>
        <v>2.5363000000000002</v>
      </c>
      <c r="K25" s="66">
        <f t="shared" si="3"/>
        <v>7</v>
      </c>
      <c r="L25" s="65">
        <f>VLOOKUP($A25,'Return Data'!$B$7:$R$1700,9,0)</f>
        <v>3.4838</v>
      </c>
      <c r="M25" s="66">
        <f t="shared" si="4"/>
        <v>15</v>
      </c>
      <c r="N25" s="65">
        <f>VLOOKUP($A25,'Return Data'!$B$7:$R$1700,10,0)</f>
        <v>6.6197999999999997</v>
      </c>
      <c r="O25" s="66">
        <f t="shared" si="5"/>
        <v>19</v>
      </c>
      <c r="P25" s="65">
        <f>VLOOKUP($A25,'Return Data'!$B$7:$R$1700,11,0)</f>
        <v>6.9095000000000004</v>
      </c>
      <c r="Q25" s="66">
        <f t="shared" si="6"/>
        <v>18</v>
      </c>
      <c r="R25" s="65">
        <f>VLOOKUP($A25,'Return Data'!$B$7:$R$1700,12,0)</f>
        <v>6.7469999999999999</v>
      </c>
      <c r="S25" s="66">
        <f t="shared" si="7"/>
        <v>18</v>
      </c>
      <c r="T25" s="65">
        <f>VLOOKUP($A25,'Return Data'!$B$7:$R$1700,13,0)</f>
        <v>6.9550999999999998</v>
      </c>
      <c r="U25" s="66">
        <f t="shared" si="8"/>
        <v>16</v>
      </c>
      <c r="V25" s="65">
        <f>VLOOKUP($A25,'Return Data'!$B$7:$R$1700,17,0)</f>
        <v>7.5434000000000001</v>
      </c>
      <c r="W25" s="66">
        <f t="shared" si="9"/>
        <v>11</v>
      </c>
      <c r="X25" s="65">
        <f>VLOOKUP($A25,'Return Data'!$B$7:$R$1700,14,0)</f>
        <v>6.9386999999999999</v>
      </c>
      <c r="Y25" s="66">
        <f t="shared" si="10"/>
        <v>13</v>
      </c>
      <c r="Z25" s="65">
        <f>VLOOKUP($A25,'Return Data'!$B$7:$R$1700,16,0)</f>
        <v>6.9231999999999996</v>
      </c>
      <c r="AA25" s="67">
        <f t="shared" si="11"/>
        <v>19</v>
      </c>
    </row>
    <row r="26" spans="1:27" x14ac:dyDescent="0.3">
      <c r="A26" s="63" t="s">
        <v>1088</v>
      </c>
      <c r="B26" s="64">
        <f>VLOOKUP($A26,'Return Data'!$B$7:$R$1700,3,0)</f>
        <v>44071</v>
      </c>
      <c r="C26" s="65">
        <f>VLOOKUP($A26,'Return Data'!$B$7:$R$1700,4,0)</f>
        <v>1741.9544000000001</v>
      </c>
      <c r="D26" s="65">
        <f>VLOOKUP($A26,'Return Data'!$B$7:$R$1700,5,0)</f>
        <v>-4.4771999999999998</v>
      </c>
      <c r="E26" s="66">
        <f t="shared" si="0"/>
        <v>21</v>
      </c>
      <c r="F26" s="65">
        <f>VLOOKUP($A26,'Return Data'!$B$7:$R$1700,6,0)</f>
        <v>-1.6041000000000001</v>
      </c>
      <c r="G26" s="66">
        <f t="shared" si="1"/>
        <v>20</v>
      </c>
      <c r="H26" s="65">
        <f>VLOOKUP($A26,'Return Data'!$B$7:$R$1700,7,0)</f>
        <v>-0.31490000000000001</v>
      </c>
      <c r="I26" s="66">
        <f t="shared" si="2"/>
        <v>14</v>
      </c>
      <c r="J26" s="65">
        <f>VLOOKUP($A26,'Return Data'!$B$7:$R$1700,8,0)</f>
        <v>-0.26100000000000001</v>
      </c>
      <c r="K26" s="66">
        <f t="shared" si="3"/>
        <v>23</v>
      </c>
      <c r="L26" s="65">
        <f>VLOOKUP($A26,'Return Data'!$B$7:$R$1700,9,0)</f>
        <v>3.1122000000000001</v>
      </c>
      <c r="M26" s="66">
        <f t="shared" si="4"/>
        <v>17</v>
      </c>
      <c r="N26" s="65">
        <f>VLOOKUP($A26,'Return Data'!$B$7:$R$1700,10,0)</f>
        <v>8.2997999999999994</v>
      </c>
      <c r="O26" s="66">
        <f t="shared" si="5"/>
        <v>13</v>
      </c>
      <c r="P26" s="65">
        <f>VLOOKUP($A26,'Return Data'!$B$7:$R$1700,11,0)</f>
        <v>7.3129999999999997</v>
      </c>
      <c r="Q26" s="66">
        <f t="shared" si="6"/>
        <v>15</v>
      </c>
      <c r="R26" s="65">
        <f>VLOOKUP($A26,'Return Data'!$B$7:$R$1700,12,0)</f>
        <v>6.3419999999999996</v>
      </c>
      <c r="S26" s="66">
        <f t="shared" si="7"/>
        <v>20</v>
      </c>
      <c r="T26" s="65">
        <f>VLOOKUP($A26,'Return Data'!$B$7:$R$1700,13,0)</f>
        <v>6.4002999999999997</v>
      </c>
      <c r="U26" s="66">
        <f t="shared" si="8"/>
        <v>20</v>
      </c>
      <c r="V26" s="65">
        <f>VLOOKUP($A26,'Return Data'!$B$7:$R$1700,17,0)</f>
        <v>6.5401999999999996</v>
      </c>
      <c r="W26" s="66">
        <f t="shared" si="9"/>
        <v>14</v>
      </c>
      <c r="X26" s="65">
        <f>VLOOKUP($A26,'Return Data'!$B$7:$R$1700,14,0)</f>
        <v>6.2596999999999996</v>
      </c>
      <c r="Y26" s="66">
        <f t="shared" si="10"/>
        <v>14</v>
      </c>
      <c r="Z26" s="65">
        <f>VLOOKUP($A26,'Return Data'!$B$7:$R$1700,16,0)</f>
        <v>4.5437000000000003</v>
      </c>
      <c r="AA26" s="67">
        <f t="shared" si="11"/>
        <v>24</v>
      </c>
    </row>
    <row r="27" spans="1:27" x14ac:dyDescent="0.3">
      <c r="A27" s="63" t="s">
        <v>1089</v>
      </c>
      <c r="B27" s="64">
        <f>VLOOKUP($A27,'Return Data'!$B$7:$R$1700,3,0)</f>
        <v>44071</v>
      </c>
      <c r="C27" s="65">
        <f>VLOOKUP($A27,'Return Data'!$B$7:$R$1700,4,0)</f>
        <v>2837.7058999999999</v>
      </c>
      <c r="D27" s="65">
        <f>VLOOKUP($A27,'Return Data'!$B$7:$R$1700,5,0)</f>
        <v>3.2686999999999999</v>
      </c>
      <c r="E27" s="66">
        <f t="shared" si="0"/>
        <v>3</v>
      </c>
      <c r="F27" s="65">
        <f>VLOOKUP($A27,'Return Data'!$B$7:$R$1700,6,0)</f>
        <v>0.46089999999999998</v>
      </c>
      <c r="G27" s="66">
        <f t="shared" si="1"/>
        <v>8</v>
      </c>
      <c r="H27" s="65">
        <f>VLOOKUP($A27,'Return Data'!$B$7:$R$1700,7,0)</f>
        <v>0.50080000000000002</v>
      </c>
      <c r="I27" s="66">
        <f t="shared" si="2"/>
        <v>7</v>
      </c>
      <c r="J27" s="65">
        <f>VLOOKUP($A27,'Return Data'!$B$7:$R$1700,8,0)</f>
        <v>2.1501000000000001</v>
      </c>
      <c r="K27" s="66">
        <f t="shared" si="3"/>
        <v>11</v>
      </c>
      <c r="L27" s="65">
        <f>VLOOKUP($A27,'Return Data'!$B$7:$R$1700,9,0)</f>
        <v>5.0621</v>
      </c>
      <c r="M27" s="66">
        <f t="shared" si="4"/>
        <v>4</v>
      </c>
      <c r="N27" s="65">
        <f>VLOOKUP($A27,'Return Data'!$B$7:$R$1700,10,0)</f>
        <v>8.3752999999999993</v>
      </c>
      <c r="O27" s="66">
        <f t="shared" si="5"/>
        <v>12</v>
      </c>
      <c r="P27" s="65">
        <f>VLOOKUP($A27,'Return Data'!$B$7:$R$1700,11,0)</f>
        <v>7.2393999999999998</v>
      </c>
      <c r="Q27" s="66">
        <f t="shared" si="6"/>
        <v>17</v>
      </c>
      <c r="R27" s="65">
        <f>VLOOKUP($A27,'Return Data'!$B$7:$R$1700,12,0)</f>
        <v>7.4718</v>
      </c>
      <c r="S27" s="66">
        <f t="shared" si="7"/>
        <v>12</v>
      </c>
      <c r="T27" s="65">
        <f>VLOOKUP($A27,'Return Data'!$B$7:$R$1700,13,0)</f>
        <v>7.9898999999999996</v>
      </c>
      <c r="U27" s="66">
        <f t="shared" si="8"/>
        <v>5</v>
      </c>
      <c r="V27" s="65">
        <f>VLOOKUP($A27,'Return Data'!$B$7:$R$1700,17,0)</f>
        <v>7.4512</v>
      </c>
      <c r="W27" s="66">
        <f t="shared" si="9"/>
        <v>13</v>
      </c>
      <c r="X27" s="65">
        <f>VLOOKUP($A27,'Return Data'!$B$7:$R$1700,14,0)</f>
        <v>7.0963000000000003</v>
      </c>
      <c r="Y27" s="66">
        <f t="shared" si="10"/>
        <v>11</v>
      </c>
      <c r="Z27" s="65">
        <f>VLOOKUP($A27,'Return Data'!$B$7:$R$1700,16,0)</f>
        <v>8.0618999999999996</v>
      </c>
      <c r="AA27" s="67">
        <f t="shared" si="11"/>
        <v>5</v>
      </c>
    </row>
    <row r="28" spans="1:27" x14ac:dyDescent="0.3">
      <c r="A28" s="63" t="s">
        <v>1091</v>
      </c>
      <c r="B28" s="64">
        <f>VLOOKUP($A28,'Return Data'!$B$7:$R$1700,3,0)</f>
        <v>44071</v>
      </c>
      <c r="C28" s="65">
        <f>VLOOKUP($A28,'Return Data'!$B$7:$R$1700,4,0)</f>
        <v>22.7029</v>
      </c>
      <c r="D28" s="65">
        <f>VLOOKUP($A28,'Return Data'!$B$7:$R$1700,5,0)</f>
        <v>0</v>
      </c>
      <c r="E28" s="66">
        <f t="shared" si="0"/>
        <v>9</v>
      </c>
      <c r="F28" s="65">
        <f>VLOOKUP($A28,'Return Data'!$B$7:$R$1700,6,0)</f>
        <v>-3.161</v>
      </c>
      <c r="G28" s="66">
        <f t="shared" si="1"/>
        <v>23</v>
      </c>
      <c r="H28" s="65">
        <f>VLOOKUP($A28,'Return Data'!$B$7:$R$1700,7,0)</f>
        <v>-0.75780000000000003</v>
      </c>
      <c r="I28" s="66">
        <f t="shared" si="2"/>
        <v>18</v>
      </c>
      <c r="J28" s="65">
        <f>VLOOKUP($A28,'Return Data'!$B$7:$R$1700,8,0)</f>
        <v>1.0454000000000001</v>
      </c>
      <c r="K28" s="66">
        <f t="shared" si="3"/>
        <v>14</v>
      </c>
      <c r="L28" s="65">
        <f>VLOOKUP($A28,'Return Data'!$B$7:$R$1700,9,0)</f>
        <v>4.5606999999999998</v>
      </c>
      <c r="M28" s="66">
        <f t="shared" si="4"/>
        <v>7</v>
      </c>
      <c r="N28" s="65">
        <f>VLOOKUP($A28,'Return Data'!$B$7:$R$1700,10,0)</f>
        <v>-4.0286999999999997</v>
      </c>
      <c r="O28" s="66">
        <f t="shared" si="5"/>
        <v>25</v>
      </c>
      <c r="P28" s="65">
        <f>VLOOKUP($A28,'Return Data'!$B$7:$R$1700,11,0)</f>
        <v>-1.3068</v>
      </c>
      <c r="Q28" s="66">
        <f t="shared" si="6"/>
        <v>24</v>
      </c>
      <c r="R28" s="65">
        <f>VLOOKUP($A28,'Return Data'!$B$7:$R$1700,12,0)</f>
        <v>1.1052</v>
      </c>
      <c r="S28" s="66">
        <f t="shared" si="7"/>
        <v>23</v>
      </c>
      <c r="T28" s="65">
        <f>VLOOKUP($A28,'Return Data'!$B$7:$R$1700,13,0)</f>
        <v>3.0564</v>
      </c>
      <c r="U28" s="66">
        <f t="shared" si="8"/>
        <v>23</v>
      </c>
      <c r="V28" s="65">
        <f>VLOOKUP($A28,'Return Data'!$B$7:$R$1700,17,0)</f>
        <v>-3.4318</v>
      </c>
      <c r="W28" s="66">
        <f t="shared" si="9"/>
        <v>24</v>
      </c>
      <c r="X28" s="65">
        <f>VLOOKUP($A28,'Return Data'!$B$7:$R$1700,14,0)</f>
        <v>-0.2445</v>
      </c>
      <c r="Y28" s="66">
        <f t="shared" si="10"/>
        <v>24</v>
      </c>
      <c r="Z28" s="65">
        <f>VLOOKUP($A28,'Return Data'!$B$7:$R$1700,16,0)</f>
        <v>6.4111000000000002</v>
      </c>
      <c r="AA28" s="67">
        <f t="shared" si="11"/>
        <v>21</v>
      </c>
    </row>
    <row r="29" spans="1:27" x14ac:dyDescent="0.3">
      <c r="A29" s="63" t="s">
        <v>1093</v>
      </c>
      <c r="B29" s="64">
        <f>VLOOKUP($A29,'Return Data'!$B$7:$R$1700,3,0)</f>
        <v>44071</v>
      </c>
      <c r="C29" s="65">
        <f>VLOOKUP($A29,'Return Data'!$B$7:$R$1700,4,0)</f>
        <v>2671.4074999999998</v>
      </c>
      <c r="D29" s="65">
        <f>VLOOKUP($A29,'Return Data'!$B$7:$R$1700,5,0)</f>
        <v>-8.6357999999999997</v>
      </c>
      <c r="E29" s="66">
        <f t="shared" si="0"/>
        <v>26</v>
      </c>
      <c r="F29" s="65">
        <f>VLOOKUP($A29,'Return Data'!$B$7:$R$1700,6,0)</f>
        <v>-6.2371999999999996</v>
      </c>
      <c r="G29" s="66">
        <f t="shared" si="1"/>
        <v>26</v>
      </c>
      <c r="H29" s="65">
        <f>VLOOKUP($A29,'Return Data'!$B$7:$R$1700,7,0)</f>
        <v>-1.9673</v>
      </c>
      <c r="I29" s="66">
        <f t="shared" si="2"/>
        <v>25</v>
      </c>
      <c r="J29" s="65">
        <f>VLOOKUP($A29,'Return Data'!$B$7:$R$1700,8,0)</f>
        <v>0.22620000000000001</v>
      </c>
      <c r="K29" s="66">
        <f t="shared" si="3"/>
        <v>21</v>
      </c>
      <c r="L29" s="65">
        <f>VLOOKUP($A29,'Return Data'!$B$7:$R$1700,9,0)</f>
        <v>1.9878</v>
      </c>
      <c r="M29" s="66">
        <f t="shared" si="4"/>
        <v>24</v>
      </c>
      <c r="N29" s="65">
        <f>VLOOKUP($A29,'Return Data'!$B$7:$R$1700,10,0)</f>
        <v>26.703900000000001</v>
      </c>
      <c r="O29" s="66">
        <f t="shared" si="5"/>
        <v>4</v>
      </c>
      <c r="P29" s="65">
        <f>VLOOKUP($A29,'Return Data'!$B$7:$R$1700,11,0)</f>
        <v>4.7378</v>
      </c>
      <c r="Q29" s="66">
        <f t="shared" si="6"/>
        <v>21</v>
      </c>
      <c r="R29" s="65">
        <f>VLOOKUP($A29,'Return Data'!$B$7:$R$1700,12,0)</f>
        <v>5.3217999999999996</v>
      </c>
      <c r="S29" s="66">
        <f t="shared" si="7"/>
        <v>21</v>
      </c>
      <c r="T29" s="65">
        <f>VLOOKUP($A29,'Return Data'!$B$7:$R$1700,13,0)</f>
        <v>5.6692999999999998</v>
      </c>
      <c r="U29" s="66">
        <f t="shared" si="8"/>
        <v>21</v>
      </c>
      <c r="V29" s="65">
        <f>VLOOKUP($A29,'Return Data'!$B$7:$R$1700,17,0)</f>
        <v>-3.0341</v>
      </c>
      <c r="W29" s="66">
        <f t="shared" si="9"/>
        <v>23</v>
      </c>
      <c r="X29" s="65">
        <f>VLOOKUP($A29,'Return Data'!$B$7:$R$1700,14,0)</f>
        <v>8.1100000000000005E-2</v>
      </c>
      <c r="Y29" s="66">
        <f t="shared" si="10"/>
        <v>23</v>
      </c>
      <c r="Z29" s="65">
        <f>VLOOKUP($A29,'Return Data'!$B$7:$R$1700,16,0)</f>
        <v>6.3483999999999998</v>
      </c>
      <c r="AA29" s="67">
        <f t="shared" si="11"/>
        <v>22</v>
      </c>
    </row>
    <row r="30" spans="1:27" x14ac:dyDescent="0.3">
      <c r="A30" s="63" t="s">
        <v>1095</v>
      </c>
      <c r="B30" s="64">
        <f>VLOOKUP($A30,'Return Data'!$B$7:$R$1700,3,0)</f>
        <v>44071</v>
      </c>
      <c r="C30" s="65">
        <f>VLOOKUP($A30,'Return Data'!$B$7:$R$1700,4,0)</f>
        <v>2688.5529000000001</v>
      </c>
      <c r="D30" s="65">
        <f>VLOOKUP($A30,'Return Data'!$B$7:$R$1700,5,0)</f>
        <v>-4.1238999999999999</v>
      </c>
      <c r="E30" s="66">
        <f t="shared" si="0"/>
        <v>19</v>
      </c>
      <c r="F30" s="65">
        <f>VLOOKUP($A30,'Return Data'!$B$7:$R$1700,6,0)</f>
        <v>-0.29499999999999998</v>
      </c>
      <c r="G30" s="66">
        <f t="shared" si="1"/>
        <v>11</v>
      </c>
      <c r="H30" s="65">
        <f>VLOOKUP($A30,'Return Data'!$B$7:$R$1700,7,0)</f>
        <v>0.30859999999999999</v>
      </c>
      <c r="I30" s="66">
        <f t="shared" si="2"/>
        <v>8</v>
      </c>
      <c r="J30" s="65">
        <f>VLOOKUP($A30,'Return Data'!$B$7:$R$1700,8,0)</f>
        <v>0.69699999999999995</v>
      </c>
      <c r="K30" s="66">
        <f t="shared" si="3"/>
        <v>18</v>
      </c>
      <c r="L30" s="65">
        <f>VLOOKUP($A30,'Return Data'!$B$7:$R$1700,9,0)</f>
        <v>2.3024</v>
      </c>
      <c r="M30" s="66">
        <f t="shared" si="4"/>
        <v>22</v>
      </c>
      <c r="N30" s="65">
        <f>VLOOKUP($A30,'Return Data'!$B$7:$R$1700,10,0)</f>
        <v>6.2321</v>
      </c>
      <c r="O30" s="66">
        <f t="shared" si="5"/>
        <v>21</v>
      </c>
      <c r="P30" s="65">
        <f>VLOOKUP($A30,'Return Data'!$B$7:$R$1700,11,0)</f>
        <v>7.6685999999999996</v>
      </c>
      <c r="Q30" s="66">
        <f t="shared" si="6"/>
        <v>13</v>
      </c>
      <c r="R30" s="65">
        <f>VLOOKUP($A30,'Return Data'!$B$7:$R$1700,12,0)</f>
        <v>7.0552000000000001</v>
      </c>
      <c r="S30" s="66">
        <f t="shared" si="7"/>
        <v>15</v>
      </c>
      <c r="T30" s="65">
        <f>VLOOKUP($A30,'Return Data'!$B$7:$R$1700,13,0)</f>
        <v>7.3404999999999996</v>
      </c>
      <c r="U30" s="66">
        <f t="shared" si="8"/>
        <v>15</v>
      </c>
      <c r="V30" s="65">
        <f>VLOOKUP($A30,'Return Data'!$B$7:$R$1700,17,0)</f>
        <v>8.0203000000000007</v>
      </c>
      <c r="W30" s="66">
        <f t="shared" si="9"/>
        <v>8</v>
      </c>
      <c r="X30" s="65">
        <f>VLOOKUP($A30,'Return Data'!$B$7:$R$1700,14,0)</f>
        <v>7.5452000000000004</v>
      </c>
      <c r="Y30" s="66">
        <f t="shared" si="10"/>
        <v>6</v>
      </c>
      <c r="Z30" s="65">
        <f>VLOOKUP($A30,'Return Data'!$B$7:$R$1700,16,0)</f>
        <v>7.8411</v>
      </c>
      <c r="AA30" s="67">
        <f t="shared" si="11"/>
        <v>9</v>
      </c>
    </row>
    <row r="31" spans="1:27" x14ac:dyDescent="0.3">
      <c r="A31" s="63" t="s">
        <v>1098</v>
      </c>
      <c r="B31" s="64">
        <f>VLOOKUP($A31,'Return Data'!$B$7:$R$1700,3,0)</f>
        <v>44071</v>
      </c>
      <c r="C31" s="65">
        <f>VLOOKUP($A31,'Return Data'!$B$7:$R$1700,4,0)</f>
        <v>25.418900000000001</v>
      </c>
      <c r="D31" s="65">
        <f>VLOOKUP($A31,'Return Data'!$B$7:$R$1700,5,0)</f>
        <v>-5.4558</v>
      </c>
      <c r="E31" s="66">
        <f t="shared" si="0"/>
        <v>24</v>
      </c>
      <c r="F31" s="65">
        <f>VLOOKUP($A31,'Return Data'!$B$7:$R$1700,6,0)</f>
        <v>-5.8845000000000001</v>
      </c>
      <c r="G31" s="66">
        <f t="shared" si="1"/>
        <v>25</v>
      </c>
      <c r="H31" s="65">
        <f>VLOOKUP($A31,'Return Data'!$B$7:$R$1700,7,0)</f>
        <v>-2.7269000000000001</v>
      </c>
      <c r="I31" s="66">
        <f t="shared" si="2"/>
        <v>27</v>
      </c>
      <c r="J31" s="65">
        <f>VLOOKUP($A31,'Return Data'!$B$7:$R$1700,8,0)</f>
        <v>-1.4863999999999999</v>
      </c>
      <c r="K31" s="66">
        <f t="shared" si="3"/>
        <v>26</v>
      </c>
      <c r="L31" s="65">
        <f>VLOOKUP($A31,'Return Data'!$B$7:$R$1700,9,0)</f>
        <v>1.7767999999999999</v>
      </c>
      <c r="M31" s="66">
        <f t="shared" si="4"/>
        <v>25</v>
      </c>
      <c r="N31" s="65">
        <f>VLOOKUP($A31,'Return Data'!$B$7:$R$1700,10,0)</f>
        <v>6.0789999999999997</v>
      </c>
      <c r="O31" s="66">
        <f t="shared" si="5"/>
        <v>23</v>
      </c>
      <c r="P31" s="65">
        <f>VLOOKUP($A31,'Return Data'!$B$7:$R$1700,11,0)</f>
        <v>6.3959000000000001</v>
      </c>
      <c r="Q31" s="66">
        <f t="shared" si="6"/>
        <v>20</v>
      </c>
      <c r="R31" s="65">
        <f>VLOOKUP($A31,'Return Data'!$B$7:$R$1700,12,0)</f>
        <v>6.5502000000000002</v>
      </c>
      <c r="S31" s="66">
        <f t="shared" si="7"/>
        <v>19</v>
      </c>
      <c r="T31" s="65">
        <f>VLOOKUP($A31,'Return Data'!$B$7:$R$1700,13,0)</f>
        <v>6.8068</v>
      </c>
      <c r="U31" s="66">
        <f t="shared" si="8"/>
        <v>19</v>
      </c>
      <c r="V31" s="65">
        <f>VLOOKUP($A31,'Return Data'!$B$7:$R$1700,17,0)</f>
        <v>2.2385000000000002</v>
      </c>
      <c r="W31" s="66">
        <f t="shared" si="9"/>
        <v>19</v>
      </c>
      <c r="X31" s="65">
        <f>VLOOKUP($A31,'Return Data'!$B$7:$R$1700,14,0)</f>
        <v>3.5613000000000001</v>
      </c>
      <c r="Y31" s="66">
        <f t="shared" si="10"/>
        <v>19</v>
      </c>
      <c r="Z31" s="65">
        <f>VLOOKUP($A31,'Return Data'!$B$7:$R$1700,16,0)</f>
        <v>7.2329999999999997</v>
      </c>
      <c r="AA31" s="67">
        <f t="shared" si="11"/>
        <v>17</v>
      </c>
    </row>
    <row r="32" spans="1:27" x14ac:dyDescent="0.3">
      <c r="A32" s="63" t="s">
        <v>1099</v>
      </c>
      <c r="B32" s="64">
        <f>VLOOKUP($A32,'Return Data'!$B$7:$R$1700,3,0)</f>
        <v>44071</v>
      </c>
      <c r="C32" s="65">
        <f>VLOOKUP($A32,'Return Data'!$B$7:$R$1700,4,0)</f>
        <v>2994.6979999999999</v>
      </c>
      <c r="D32" s="65">
        <f>VLOOKUP($A32,'Return Data'!$B$7:$R$1700,5,0)</f>
        <v>-2.1791</v>
      </c>
      <c r="E32" s="66">
        <f t="shared" si="0"/>
        <v>13</v>
      </c>
      <c r="F32" s="65">
        <f>VLOOKUP($A32,'Return Data'!$B$7:$R$1700,6,0)</f>
        <v>-1.3774999999999999</v>
      </c>
      <c r="G32" s="66">
        <f t="shared" si="1"/>
        <v>17</v>
      </c>
      <c r="H32" s="65">
        <f>VLOOKUP($A32,'Return Data'!$B$7:$R$1700,7,0)</f>
        <v>-0.58499999999999996</v>
      </c>
      <c r="I32" s="66">
        <f t="shared" si="2"/>
        <v>17</v>
      </c>
      <c r="J32" s="65">
        <f>VLOOKUP($A32,'Return Data'!$B$7:$R$1700,8,0)</f>
        <v>2.3879000000000001</v>
      </c>
      <c r="K32" s="66">
        <f t="shared" si="3"/>
        <v>9</v>
      </c>
      <c r="L32" s="65">
        <f>VLOOKUP($A32,'Return Data'!$B$7:$R$1700,9,0)</f>
        <v>3.8996</v>
      </c>
      <c r="M32" s="66">
        <f t="shared" si="4"/>
        <v>11</v>
      </c>
      <c r="N32" s="65">
        <f>VLOOKUP($A32,'Return Data'!$B$7:$R$1700,10,0)</f>
        <v>7.6014999999999997</v>
      </c>
      <c r="O32" s="66">
        <f t="shared" si="5"/>
        <v>15</v>
      </c>
      <c r="P32" s="65">
        <f>VLOOKUP($A32,'Return Data'!$B$7:$R$1700,11,0)</f>
        <v>8.5443999999999996</v>
      </c>
      <c r="Q32" s="66">
        <f t="shared" si="6"/>
        <v>5</v>
      </c>
      <c r="R32" s="65">
        <f>VLOOKUP($A32,'Return Data'!$B$7:$R$1700,12,0)</f>
        <v>7.7225999999999999</v>
      </c>
      <c r="S32" s="66">
        <f t="shared" si="7"/>
        <v>7</v>
      </c>
      <c r="T32" s="65">
        <f>VLOOKUP($A32,'Return Data'!$B$7:$R$1700,13,0)</f>
        <v>7.8593000000000002</v>
      </c>
      <c r="U32" s="66">
        <f t="shared" si="8"/>
        <v>10</v>
      </c>
      <c r="V32" s="65">
        <f>VLOOKUP($A32,'Return Data'!$B$7:$R$1700,17,0)</f>
        <v>5.1360000000000001</v>
      </c>
      <c r="W32" s="66">
        <f t="shared" si="9"/>
        <v>18</v>
      </c>
      <c r="X32" s="65">
        <f>VLOOKUP($A32,'Return Data'!$B$7:$R$1700,14,0)</f>
        <v>5.6509</v>
      </c>
      <c r="Y32" s="66">
        <f t="shared" si="10"/>
        <v>18</v>
      </c>
      <c r="Z32" s="65">
        <f>VLOOKUP($A32,'Return Data'!$B$7:$R$1700,16,0)</f>
        <v>7.5934999999999997</v>
      </c>
      <c r="AA32" s="67">
        <f t="shared" si="11"/>
        <v>13</v>
      </c>
    </row>
    <row r="33" spans="1:27" x14ac:dyDescent="0.3">
      <c r="A33" s="63" t="s">
        <v>1100</v>
      </c>
      <c r="B33" s="64">
        <f>VLOOKUP($A33,'Return Data'!$B$7:$R$1700,3,0)</f>
        <v>44071</v>
      </c>
      <c r="C33" s="65">
        <f>VLOOKUP($A33,'Return Data'!$B$7:$R$1700,4,0)</f>
        <v>31.121600000000001</v>
      </c>
      <c r="D33" s="65">
        <f>VLOOKUP($A33,'Return Data'!$B$7:$R$1700,5,0)</f>
        <v>0</v>
      </c>
      <c r="E33" s="66">
        <f t="shared" si="0"/>
        <v>9</v>
      </c>
      <c r="F33" s="65">
        <f>VLOOKUP($A33,'Return Data'!$B$7:$R$1700,6,0)</f>
        <v>0</v>
      </c>
      <c r="G33" s="66">
        <f t="shared" si="1"/>
        <v>10</v>
      </c>
      <c r="H33" s="65">
        <f>VLOOKUP($A33,'Return Data'!$B$7:$R$1700,7,0)</f>
        <v>0</v>
      </c>
      <c r="I33" s="66">
        <f t="shared" si="2"/>
        <v>11</v>
      </c>
      <c r="J33" s="65">
        <f>VLOOKUP($A33,'Return Data'!$B$7:$R$1700,8,0)</f>
        <v>-4.2320000000000002</v>
      </c>
      <c r="K33" s="66">
        <f t="shared" si="3"/>
        <v>27</v>
      </c>
      <c r="L33" s="65">
        <f>VLOOKUP($A33,'Return Data'!$B$7:$R$1700,9,0)</f>
        <v>-1.9112</v>
      </c>
      <c r="M33" s="66">
        <f t="shared" si="4"/>
        <v>27</v>
      </c>
      <c r="N33" s="65">
        <f>VLOOKUP($A33,'Return Data'!$B$7:$R$1700,10,0)</f>
        <v>-27.852399999999999</v>
      </c>
      <c r="O33" s="66">
        <f t="shared" si="5"/>
        <v>26</v>
      </c>
      <c r="P33" s="65">
        <f>VLOOKUP($A33,'Return Data'!$B$7:$R$1700,11,0)</f>
        <v>-41.318600000000004</v>
      </c>
      <c r="Q33" s="66">
        <f t="shared" si="6"/>
        <v>27</v>
      </c>
      <c r="R33" s="65">
        <f>VLOOKUP($A33,'Return Data'!$B$7:$R$1700,12,0)</f>
        <v>-40.892899999999997</v>
      </c>
      <c r="S33" s="66">
        <f t="shared" si="7"/>
        <v>27</v>
      </c>
      <c r="T33" s="65">
        <f>VLOOKUP($A33,'Return Data'!$B$7:$R$1700,13,0)</f>
        <v>-33.588099999999997</v>
      </c>
      <c r="U33" s="66">
        <f t="shared" si="8"/>
        <v>27</v>
      </c>
      <c r="V33" s="65"/>
      <c r="W33" s="66"/>
      <c r="X33" s="65"/>
      <c r="Y33" s="66"/>
      <c r="Z33" s="65">
        <f>VLOOKUP($A33,'Return Data'!$B$7:$R$1700,16,0)</f>
        <v>-27.972799999999999</v>
      </c>
      <c r="AA33" s="67">
        <f t="shared" si="11"/>
        <v>27</v>
      </c>
    </row>
    <row r="34" spans="1:27" x14ac:dyDescent="0.3">
      <c r="A34" s="63" t="s">
        <v>1104</v>
      </c>
      <c r="B34" s="64">
        <f>VLOOKUP($A34,'Return Data'!$B$7:$R$1700,3,0)</f>
        <v>44071</v>
      </c>
      <c r="C34" s="65">
        <f>VLOOKUP($A34,'Return Data'!$B$7:$R$1700,4,0)</f>
        <v>2549.6221999999998</v>
      </c>
      <c r="D34" s="65">
        <f>VLOOKUP($A34,'Return Data'!$B$7:$R$1700,5,0)</f>
        <v>-2.2860999999999998</v>
      </c>
      <c r="E34" s="66">
        <f t="shared" si="0"/>
        <v>14</v>
      </c>
      <c r="F34" s="65">
        <f>VLOOKUP($A34,'Return Data'!$B$7:$R$1700,6,0)</f>
        <v>1.2766</v>
      </c>
      <c r="G34" s="66">
        <f t="shared" si="1"/>
        <v>4</v>
      </c>
      <c r="H34" s="65">
        <f>VLOOKUP($A34,'Return Data'!$B$7:$R$1700,7,0)</f>
        <v>-0.20469999999999999</v>
      </c>
      <c r="I34" s="66">
        <f t="shared" si="2"/>
        <v>12</v>
      </c>
      <c r="J34" s="65">
        <f>VLOOKUP($A34,'Return Data'!$B$7:$R$1700,8,0)</f>
        <v>0.8639</v>
      </c>
      <c r="K34" s="66">
        <f t="shared" si="3"/>
        <v>15</v>
      </c>
      <c r="L34" s="65">
        <f>VLOOKUP($A34,'Return Data'!$B$7:$R$1700,9,0)</f>
        <v>2.8237000000000001</v>
      </c>
      <c r="M34" s="66">
        <f t="shared" si="4"/>
        <v>18</v>
      </c>
      <c r="N34" s="65">
        <f>VLOOKUP($A34,'Return Data'!$B$7:$R$1700,10,0)</f>
        <v>7.1966999999999999</v>
      </c>
      <c r="O34" s="66">
        <f t="shared" si="5"/>
        <v>17</v>
      </c>
      <c r="P34" s="65">
        <f>VLOOKUP($A34,'Return Data'!$B$7:$R$1700,11,0)</f>
        <v>8.3476999999999997</v>
      </c>
      <c r="Q34" s="66">
        <f t="shared" si="6"/>
        <v>9</v>
      </c>
      <c r="R34" s="65">
        <f>VLOOKUP($A34,'Return Data'!$B$7:$R$1700,12,0)</f>
        <v>7.7054999999999998</v>
      </c>
      <c r="S34" s="66">
        <f t="shared" si="7"/>
        <v>8</v>
      </c>
      <c r="T34" s="65">
        <f>VLOOKUP($A34,'Return Data'!$B$7:$R$1700,13,0)</f>
        <v>7.8651</v>
      </c>
      <c r="U34" s="66">
        <f t="shared" si="8"/>
        <v>9</v>
      </c>
      <c r="V34" s="65">
        <f>VLOOKUP($A34,'Return Data'!$B$7:$R$1700,17,0)</f>
        <v>1.7736000000000001</v>
      </c>
      <c r="W34" s="66">
        <f>RANK(V34,V$8:V$34,0)</f>
        <v>20</v>
      </c>
      <c r="X34" s="65">
        <f>VLOOKUP($A34,'Return Data'!$B$7:$R$1700,14,0)</f>
        <v>3.3624999999999998</v>
      </c>
      <c r="Y34" s="66">
        <f>RANK(X34,X$8:X$34,0)</f>
        <v>20</v>
      </c>
      <c r="Z34" s="65">
        <f>VLOOKUP($A34,'Return Data'!$B$7:$R$1700,16,0)</f>
        <v>7.2573999999999996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-2.3710296296296294</v>
      </c>
      <c r="E36" s="74"/>
      <c r="F36" s="75">
        <f>AVERAGE(F8:F34)</f>
        <v>-0.88692962962962973</v>
      </c>
      <c r="G36" s="74"/>
      <c r="H36" s="75">
        <f>AVERAGE(H8:H34)</f>
        <v>-7.3529629629629653E-2</v>
      </c>
      <c r="I36" s="74"/>
      <c r="J36" s="75">
        <f>AVERAGE(J8:J34)</f>
        <v>1.5734185185185185</v>
      </c>
      <c r="K36" s="74"/>
      <c r="L36" s="75">
        <f>AVERAGE(L8:L34)</f>
        <v>3.8475888888888892</v>
      </c>
      <c r="M36" s="74"/>
      <c r="N36" s="75">
        <f>AVERAGE(N8:N34)</f>
        <v>13.666633333333335</v>
      </c>
      <c r="O36" s="74"/>
      <c r="P36" s="75">
        <f>AVERAGE(P8:P34)</f>
        <v>4.5486111111111098</v>
      </c>
      <c r="Q36" s="74"/>
      <c r="R36" s="75">
        <f>AVERAGE(R8:R34)</f>
        <v>4.0611555555555547</v>
      </c>
      <c r="S36" s="74"/>
      <c r="T36" s="75">
        <f>AVERAGE(T8:T34)</f>
        <v>4.2539370370370371</v>
      </c>
      <c r="U36" s="74"/>
      <c r="V36" s="75">
        <f>AVERAGE(V8:V34)</f>
        <v>4.3588384615384621</v>
      </c>
      <c r="W36" s="74"/>
      <c r="X36" s="75">
        <f>AVERAGE(X8:X34)</f>
        <v>4.9462923076923078</v>
      </c>
      <c r="Y36" s="74"/>
      <c r="Z36" s="75">
        <f>AVERAGE(Z8:Z34)</f>
        <v>5.710203703703705</v>
      </c>
      <c r="AA36" s="76"/>
    </row>
    <row r="37" spans="1:27" x14ac:dyDescent="0.3">
      <c r="A37" s="73" t="s">
        <v>28</v>
      </c>
      <c r="B37" s="74"/>
      <c r="C37" s="74"/>
      <c r="D37" s="75">
        <f>MIN(D8:D34)</f>
        <v>-15.1327</v>
      </c>
      <c r="E37" s="74"/>
      <c r="F37" s="75">
        <f>MIN(F8:F34)</f>
        <v>-7.3287000000000004</v>
      </c>
      <c r="G37" s="74"/>
      <c r="H37" s="75">
        <f>MIN(H8:H34)</f>
        <v>-2.7269000000000001</v>
      </c>
      <c r="I37" s="74"/>
      <c r="J37" s="75">
        <f>MIN(J8:J34)</f>
        <v>-4.2320000000000002</v>
      </c>
      <c r="K37" s="74"/>
      <c r="L37" s="75">
        <f>MIN(L8:L34)</f>
        <v>-1.9112</v>
      </c>
      <c r="M37" s="74"/>
      <c r="N37" s="75">
        <f>MIN(N8:N34)</f>
        <v>-29.964400000000001</v>
      </c>
      <c r="O37" s="74"/>
      <c r="P37" s="75">
        <f>MIN(P8:P34)</f>
        <v>-41.318600000000004</v>
      </c>
      <c r="Q37" s="74"/>
      <c r="R37" s="75">
        <f>MIN(R8:R34)</f>
        <v>-40.892899999999997</v>
      </c>
      <c r="S37" s="74"/>
      <c r="T37" s="75">
        <f>MIN(T8:T34)</f>
        <v>-33.588099999999997</v>
      </c>
      <c r="U37" s="74"/>
      <c r="V37" s="75">
        <f>MIN(V8:V34)</f>
        <v>-16.2515</v>
      </c>
      <c r="W37" s="74"/>
      <c r="X37" s="75">
        <f>MIN(X8:X34)</f>
        <v>-9.2157</v>
      </c>
      <c r="Y37" s="74"/>
      <c r="Z37" s="75">
        <f>MIN(Z8:Z34)</f>
        <v>-27.972799999999999</v>
      </c>
      <c r="AA37" s="76"/>
    </row>
    <row r="38" spans="1:27" ht="15" thickBot="1" x14ac:dyDescent="0.35">
      <c r="A38" s="77" t="s">
        <v>29</v>
      </c>
      <c r="B38" s="78"/>
      <c r="C38" s="78"/>
      <c r="D38" s="79">
        <f>MAX(D8:D34)</f>
        <v>4.5921000000000003</v>
      </c>
      <c r="E38" s="78"/>
      <c r="F38" s="79">
        <f>MAX(F8:F34)</f>
        <v>6.0125999999999999</v>
      </c>
      <c r="G38" s="78"/>
      <c r="H38" s="79">
        <f>MAX(H8:H34)</f>
        <v>4.3643000000000001</v>
      </c>
      <c r="I38" s="78"/>
      <c r="J38" s="79">
        <f>MAX(J8:J34)</f>
        <v>11.709899999999999</v>
      </c>
      <c r="K38" s="78"/>
      <c r="L38" s="79">
        <f>MAX(L8:L34)</f>
        <v>15.9231</v>
      </c>
      <c r="M38" s="78"/>
      <c r="N38" s="79">
        <f>MAX(N8:N34)</f>
        <v>112.22150000000001</v>
      </c>
      <c r="O38" s="78"/>
      <c r="P38" s="79">
        <f>MAX(P8:P34)</f>
        <v>47.0441</v>
      </c>
      <c r="Q38" s="78"/>
      <c r="R38" s="79">
        <f>MAX(R8:R34)</f>
        <v>33.706000000000003</v>
      </c>
      <c r="S38" s="78"/>
      <c r="T38" s="79">
        <f>MAX(T8:T34)</f>
        <v>17.785399999999999</v>
      </c>
      <c r="U38" s="78"/>
      <c r="V38" s="79">
        <f>MAX(V8:V34)</f>
        <v>8.6427999999999994</v>
      </c>
      <c r="W38" s="78"/>
      <c r="X38" s="79">
        <f>MAX(X8:X34)</f>
        <v>7.8875999999999999</v>
      </c>
      <c r="Y38" s="78"/>
      <c r="Z38" s="79">
        <f>MAX(Z8:Z34)</f>
        <v>8.2309000000000001</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5" sqref="A5"/>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44071</v>
      </c>
      <c r="C8" s="65">
        <f>VLOOKUP($A8,'Return Data'!$B$7:$R$1700,4,0)</f>
        <v>223.88</v>
      </c>
      <c r="D8" s="65">
        <f>VLOOKUP($A8,'Return Data'!$B$7:$R$1700,10,0)</f>
        <v>22.862500000000001</v>
      </c>
      <c r="E8" s="66">
        <f>RANK(D8,D$8:D$36,0)</f>
        <v>4</v>
      </c>
      <c r="F8" s="65">
        <f>VLOOKUP($A8,'Return Data'!$B$7:$R$1700,11,0)</f>
        <v>2.8908</v>
      </c>
      <c r="G8" s="66">
        <f>RANK(F8,F$8:F$36,0)</f>
        <v>11</v>
      </c>
      <c r="H8" s="65">
        <f>VLOOKUP($A8,'Return Data'!$B$7:$R$1700,12,0)</f>
        <v>-3.9965999999999999</v>
      </c>
      <c r="I8" s="66">
        <f>RANK(H8,H$8:H$36,0)</f>
        <v>16</v>
      </c>
      <c r="J8" s="65">
        <f>VLOOKUP($A8,'Return Data'!$B$7:$R$1700,13,0)</f>
        <v>5.1276999999999999</v>
      </c>
      <c r="K8" s="66">
        <f>RANK(J8,J$8:J$36,0)</f>
        <v>18</v>
      </c>
      <c r="L8" s="65">
        <f>VLOOKUP($A8,'Return Data'!$B$7:$R$1700,17,0)</f>
        <v>-1.5575000000000001</v>
      </c>
      <c r="M8" s="66">
        <f>RANK(L8,L$8:L$36,0)</f>
        <v>22</v>
      </c>
      <c r="N8" s="65">
        <f>VLOOKUP($A8,'Return Data'!$B$7:$R$1700,14,0)</f>
        <v>2.0750999999999999</v>
      </c>
      <c r="O8" s="66">
        <f>RANK(N8,N$8:N$36,0)</f>
        <v>22</v>
      </c>
      <c r="P8" s="65">
        <f>VLOOKUP($A8,'Return Data'!$B$7:$R$1700,15,0)</f>
        <v>7.0879000000000003</v>
      </c>
      <c r="Q8" s="66">
        <f>RANK(P8,P$8:P$36,0)</f>
        <v>13</v>
      </c>
      <c r="R8" s="65">
        <f>VLOOKUP($A8,'Return Data'!$B$7:$R$1700,16,0)</f>
        <v>18.841100000000001</v>
      </c>
      <c r="S8" s="67">
        <f>RANK(R8,R$8:R$36,0)</f>
        <v>3</v>
      </c>
    </row>
    <row r="9" spans="1:20" x14ac:dyDescent="0.3">
      <c r="A9" s="63" t="s">
        <v>978</v>
      </c>
      <c r="B9" s="64">
        <f>VLOOKUP($A9,'Return Data'!$B$7:$R$1700,3,0)</f>
        <v>44071</v>
      </c>
      <c r="C9" s="65">
        <f>VLOOKUP($A9,'Return Data'!$B$7:$R$1700,4,0)</f>
        <v>31.42</v>
      </c>
      <c r="D9" s="65">
        <f>VLOOKUP($A9,'Return Data'!$B$7:$R$1700,10,0)</f>
        <v>16.586300000000001</v>
      </c>
      <c r="E9" s="66">
        <f t="shared" ref="E9:E36" si="0">RANK(D9,D$8:D$36,0)</f>
        <v>28</v>
      </c>
      <c r="F9" s="65">
        <f>VLOOKUP($A9,'Return Data'!$B$7:$R$1700,11,0)</f>
        <v>-0.82069999999999999</v>
      </c>
      <c r="G9" s="66">
        <f t="shared" ref="G9:G36" si="1">RANK(F9,F$8:F$36,0)</f>
        <v>24</v>
      </c>
      <c r="H9" s="65">
        <f>VLOOKUP($A9,'Return Data'!$B$7:$R$1700,12,0)</f>
        <v>-1.2571000000000001</v>
      </c>
      <c r="I9" s="66">
        <f t="shared" ref="I9:I36" si="2">RANK(H9,H$8:H$36,0)</f>
        <v>7</v>
      </c>
      <c r="J9" s="65">
        <f>VLOOKUP($A9,'Return Data'!$B$7:$R$1700,13,0)</f>
        <v>7.8243</v>
      </c>
      <c r="K9" s="66">
        <f t="shared" ref="K9:K36" si="3">RANK(J9,J$8:J$36,0)</f>
        <v>8</v>
      </c>
      <c r="L9" s="65">
        <f>VLOOKUP($A9,'Return Data'!$B$7:$R$1700,17,0)</f>
        <v>3.8864999999999998</v>
      </c>
      <c r="M9" s="66">
        <f t="shared" ref="M9:M36" si="4">RANK(L9,L$8:L$36,0)</f>
        <v>3</v>
      </c>
      <c r="N9" s="65">
        <f>VLOOKUP($A9,'Return Data'!$B$7:$R$1700,14,0)</f>
        <v>9.8453999999999997</v>
      </c>
      <c r="O9" s="66">
        <f t="shared" ref="O9:O36" si="5">RANK(N9,N$8:N$36,0)</f>
        <v>1</v>
      </c>
      <c r="P9" s="65">
        <f>VLOOKUP($A9,'Return Data'!$B$7:$R$1700,15,0)</f>
        <v>10.7349</v>
      </c>
      <c r="Q9" s="66">
        <f t="shared" ref="Q9:Q36" si="6">RANK(P9,P$8:P$36,0)</f>
        <v>1</v>
      </c>
      <c r="R9" s="65">
        <f>VLOOKUP($A9,'Return Data'!$B$7:$R$1700,16,0)</f>
        <v>11.3466</v>
      </c>
      <c r="S9" s="67">
        <f t="shared" ref="S9:S36" si="7">RANK(R9,R$8:R$36,0)</f>
        <v>15</v>
      </c>
    </row>
    <row r="10" spans="1:20" x14ac:dyDescent="0.3">
      <c r="A10" s="63" t="s">
        <v>979</v>
      </c>
      <c r="B10" s="64">
        <f>VLOOKUP($A10,'Return Data'!$B$7:$R$1700,3,0)</f>
        <v>44071</v>
      </c>
      <c r="C10" s="65">
        <f>VLOOKUP($A10,'Return Data'!$B$7:$R$1700,4,0)</f>
        <v>14.98</v>
      </c>
      <c r="D10" s="65">
        <f>VLOOKUP($A10,'Return Data'!$B$7:$R$1700,10,0)</f>
        <v>19.84</v>
      </c>
      <c r="E10" s="66">
        <f t="shared" si="0"/>
        <v>16</v>
      </c>
      <c r="F10" s="65">
        <f>VLOOKUP($A10,'Return Data'!$B$7:$R$1700,11,0)</f>
        <v>3.0261</v>
      </c>
      <c r="G10" s="66">
        <f t="shared" si="1"/>
        <v>10</v>
      </c>
      <c r="H10" s="65">
        <f>VLOOKUP($A10,'Return Data'!$B$7:$R$1700,12,0)</f>
        <v>-2.2193000000000001</v>
      </c>
      <c r="I10" s="66">
        <f t="shared" si="2"/>
        <v>10</v>
      </c>
      <c r="J10" s="65">
        <f>VLOOKUP($A10,'Return Data'!$B$7:$R$1700,13,0)</f>
        <v>7.6148999999999996</v>
      </c>
      <c r="K10" s="66">
        <f t="shared" si="3"/>
        <v>10</v>
      </c>
      <c r="L10" s="65">
        <f>VLOOKUP($A10,'Return Data'!$B$7:$R$1700,17,0)</f>
        <v>-3.3300000000000003E-2</v>
      </c>
      <c r="M10" s="66">
        <f t="shared" si="4"/>
        <v>12</v>
      </c>
      <c r="N10" s="65">
        <f>VLOOKUP($A10,'Return Data'!$B$7:$R$1700,14,0)</f>
        <v>3.4996</v>
      </c>
      <c r="O10" s="66">
        <f t="shared" si="5"/>
        <v>15</v>
      </c>
      <c r="P10" s="65">
        <f>VLOOKUP($A10,'Return Data'!$B$7:$R$1700,15,0)</f>
        <v>5.8498999999999999</v>
      </c>
      <c r="Q10" s="66">
        <f t="shared" si="6"/>
        <v>22</v>
      </c>
      <c r="R10" s="65">
        <f>VLOOKUP($A10,'Return Data'!$B$7:$R$1700,16,0)</f>
        <v>4.0449000000000002</v>
      </c>
      <c r="S10" s="67">
        <f t="shared" si="7"/>
        <v>27</v>
      </c>
    </row>
    <row r="11" spans="1:20" x14ac:dyDescent="0.3">
      <c r="A11" s="63" t="s">
        <v>981</v>
      </c>
      <c r="B11" s="64">
        <f>VLOOKUP($A11,'Return Data'!$B$7:$R$1700,3,0)</f>
        <v>44071</v>
      </c>
      <c r="C11" s="65">
        <f>VLOOKUP($A11,'Return Data'!$B$7:$R$1700,4,0)</f>
        <v>96.41</v>
      </c>
      <c r="D11" s="65">
        <f>VLOOKUP($A11,'Return Data'!$B$7:$R$1700,10,0)</f>
        <v>17.918299999999999</v>
      </c>
      <c r="E11" s="66">
        <f t="shared" si="0"/>
        <v>25</v>
      </c>
      <c r="F11" s="65">
        <f>VLOOKUP($A11,'Return Data'!$B$7:$R$1700,11,0)</f>
        <v>2.5966</v>
      </c>
      <c r="G11" s="66">
        <f t="shared" si="1"/>
        <v>13</v>
      </c>
      <c r="H11" s="65">
        <f>VLOOKUP($A11,'Return Data'!$B$7:$R$1700,12,0)</f>
        <v>-1.1281000000000001</v>
      </c>
      <c r="I11" s="66">
        <f t="shared" si="2"/>
        <v>6</v>
      </c>
      <c r="J11" s="65">
        <f>VLOOKUP($A11,'Return Data'!$B$7:$R$1700,13,0)</f>
        <v>7.9619</v>
      </c>
      <c r="K11" s="66">
        <f t="shared" si="3"/>
        <v>5</v>
      </c>
      <c r="L11" s="65">
        <f>VLOOKUP($A11,'Return Data'!$B$7:$R$1700,17,0)</f>
        <v>4.0507</v>
      </c>
      <c r="M11" s="66">
        <f t="shared" si="4"/>
        <v>2</v>
      </c>
      <c r="N11" s="65">
        <f>VLOOKUP($A11,'Return Data'!$B$7:$R$1700,14,0)</f>
        <v>5.8541999999999996</v>
      </c>
      <c r="O11" s="66">
        <f t="shared" si="5"/>
        <v>5</v>
      </c>
      <c r="P11" s="65">
        <f>VLOOKUP($A11,'Return Data'!$B$7:$R$1700,15,0)</f>
        <v>7.7248999999999999</v>
      </c>
      <c r="Q11" s="66">
        <f t="shared" si="6"/>
        <v>8</v>
      </c>
      <c r="R11" s="65">
        <f>VLOOKUP($A11,'Return Data'!$B$7:$R$1700,16,0)</f>
        <v>15.276300000000001</v>
      </c>
      <c r="S11" s="67">
        <f t="shared" si="7"/>
        <v>9</v>
      </c>
    </row>
    <row r="12" spans="1:20" x14ac:dyDescent="0.3">
      <c r="A12" s="63" t="s">
        <v>984</v>
      </c>
      <c r="B12" s="64">
        <f>VLOOKUP($A12,'Return Data'!$B$7:$R$1700,3,0)</f>
        <v>44071</v>
      </c>
      <c r="C12" s="65">
        <f>VLOOKUP($A12,'Return Data'!$B$7:$R$1700,4,0)</f>
        <v>28.07</v>
      </c>
      <c r="D12" s="65">
        <f>VLOOKUP($A12,'Return Data'!$B$7:$R$1700,10,0)</f>
        <v>19.701499999999999</v>
      </c>
      <c r="E12" s="66">
        <f t="shared" si="0"/>
        <v>19</v>
      </c>
      <c r="F12" s="65">
        <f>VLOOKUP($A12,'Return Data'!$B$7:$R$1700,11,0)</f>
        <v>4.7388000000000003</v>
      </c>
      <c r="G12" s="66">
        <f t="shared" si="1"/>
        <v>2</v>
      </c>
      <c r="H12" s="65">
        <f>VLOOKUP($A12,'Return Data'!$B$7:$R$1700,12,0)</f>
        <v>4.0785999999999998</v>
      </c>
      <c r="I12" s="66">
        <f t="shared" si="2"/>
        <v>2</v>
      </c>
      <c r="J12" s="65">
        <f>VLOOKUP($A12,'Return Data'!$B$7:$R$1700,13,0)</f>
        <v>15.848100000000001</v>
      </c>
      <c r="K12" s="66">
        <f t="shared" si="3"/>
        <v>1</v>
      </c>
      <c r="L12" s="65">
        <f>VLOOKUP($A12,'Return Data'!$B$7:$R$1700,17,0)</f>
        <v>5.2831000000000001</v>
      </c>
      <c r="M12" s="66">
        <f t="shared" si="4"/>
        <v>1</v>
      </c>
      <c r="N12" s="65">
        <f>VLOOKUP($A12,'Return Data'!$B$7:$R$1700,14,0)</f>
        <v>9.0000999999999998</v>
      </c>
      <c r="O12" s="66">
        <f t="shared" si="5"/>
        <v>2</v>
      </c>
      <c r="P12" s="65">
        <f>VLOOKUP($A12,'Return Data'!$B$7:$R$1700,15,0)</f>
        <v>10.343999999999999</v>
      </c>
      <c r="Q12" s="66">
        <f t="shared" si="6"/>
        <v>3</v>
      </c>
      <c r="R12" s="65">
        <f>VLOOKUP($A12,'Return Data'!$B$7:$R$1700,16,0)</f>
        <v>10.838200000000001</v>
      </c>
      <c r="S12" s="67">
        <f t="shared" si="7"/>
        <v>16</v>
      </c>
    </row>
    <row r="13" spans="1:20" x14ac:dyDescent="0.3">
      <c r="A13" s="63" t="s">
        <v>986</v>
      </c>
      <c r="B13" s="64">
        <f>VLOOKUP($A13,'Return Data'!$B$7:$R$1700,3,0)</f>
        <v>44071</v>
      </c>
      <c r="C13" s="65">
        <f>VLOOKUP($A13,'Return Data'!$B$7:$R$1700,4,0)</f>
        <v>202.88399999999999</v>
      </c>
      <c r="D13" s="65">
        <f>VLOOKUP($A13,'Return Data'!$B$7:$R$1700,10,0)</f>
        <v>18.840900000000001</v>
      </c>
      <c r="E13" s="66">
        <f t="shared" si="0"/>
        <v>23</v>
      </c>
      <c r="F13" s="65">
        <f>VLOOKUP($A13,'Return Data'!$B$7:$R$1700,11,0)</f>
        <v>-4.2679</v>
      </c>
      <c r="G13" s="66">
        <f t="shared" si="1"/>
        <v>29</v>
      </c>
      <c r="H13" s="65">
        <f>VLOOKUP($A13,'Return Data'!$B$7:$R$1700,12,0)</f>
        <v>-10.150399999999999</v>
      </c>
      <c r="I13" s="66">
        <f t="shared" si="2"/>
        <v>29</v>
      </c>
      <c r="J13" s="65">
        <f>VLOOKUP($A13,'Return Data'!$B$7:$R$1700,13,0)</f>
        <v>3.7117</v>
      </c>
      <c r="K13" s="66">
        <f t="shared" si="3"/>
        <v>23</v>
      </c>
      <c r="L13" s="65">
        <f>VLOOKUP($A13,'Return Data'!$B$7:$R$1700,17,0)</f>
        <v>-2.9828000000000001</v>
      </c>
      <c r="M13" s="66">
        <f t="shared" si="4"/>
        <v>24</v>
      </c>
      <c r="N13" s="65">
        <f>VLOOKUP($A13,'Return Data'!$B$7:$R$1700,14,0)</f>
        <v>1.2926</v>
      </c>
      <c r="O13" s="66">
        <f t="shared" si="5"/>
        <v>26</v>
      </c>
      <c r="P13" s="65">
        <f>VLOOKUP($A13,'Return Data'!$B$7:$R$1700,15,0)</f>
        <v>5.7404999999999999</v>
      </c>
      <c r="Q13" s="66">
        <f t="shared" si="6"/>
        <v>23</v>
      </c>
      <c r="R13" s="65">
        <f>VLOOKUP($A13,'Return Data'!$B$7:$R$1700,16,0)</f>
        <v>18.788900000000002</v>
      </c>
      <c r="S13" s="67">
        <f t="shared" si="7"/>
        <v>5</v>
      </c>
    </row>
    <row r="14" spans="1:20" x14ac:dyDescent="0.3">
      <c r="A14" s="63" t="s">
        <v>987</v>
      </c>
      <c r="B14" s="64">
        <f>VLOOKUP($A14,'Return Data'!$B$7:$R$1700,3,0)</f>
        <v>44071</v>
      </c>
      <c r="C14" s="65">
        <f>VLOOKUP($A14,'Return Data'!$B$7:$R$1700,4,0)</f>
        <v>37.119999999999997</v>
      </c>
      <c r="D14" s="65">
        <f>VLOOKUP($A14,'Return Data'!$B$7:$R$1700,10,0)</f>
        <v>23.281300000000002</v>
      </c>
      <c r="E14" s="66">
        <f t="shared" si="0"/>
        <v>3</v>
      </c>
      <c r="F14" s="65">
        <f>VLOOKUP($A14,'Return Data'!$B$7:$R$1700,11,0)</f>
        <v>2.6265000000000001</v>
      </c>
      <c r="G14" s="66">
        <f t="shared" si="1"/>
        <v>12</v>
      </c>
      <c r="H14" s="65">
        <f>VLOOKUP($A14,'Return Data'!$B$7:$R$1700,12,0)</f>
        <v>-1.6168</v>
      </c>
      <c r="I14" s="66">
        <f t="shared" si="2"/>
        <v>8</v>
      </c>
      <c r="J14" s="65">
        <f>VLOOKUP($A14,'Return Data'!$B$7:$R$1700,13,0)</f>
        <v>7.3143000000000002</v>
      </c>
      <c r="K14" s="66">
        <f t="shared" si="3"/>
        <v>11</v>
      </c>
      <c r="L14" s="65">
        <f>VLOOKUP($A14,'Return Data'!$B$7:$R$1700,17,0)</f>
        <v>-0.57340000000000002</v>
      </c>
      <c r="M14" s="66">
        <f t="shared" si="4"/>
        <v>17</v>
      </c>
      <c r="N14" s="65">
        <f>VLOOKUP($A14,'Return Data'!$B$7:$R$1700,14,0)</f>
        <v>6.4359999999999999</v>
      </c>
      <c r="O14" s="66">
        <f t="shared" si="5"/>
        <v>3</v>
      </c>
      <c r="P14" s="65">
        <f>VLOOKUP($A14,'Return Data'!$B$7:$R$1700,15,0)</f>
        <v>8.1567000000000007</v>
      </c>
      <c r="Q14" s="66">
        <f t="shared" si="6"/>
        <v>7</v>
      </c>
      <c r="R14" s="65">
        <f>VLOOKUP($A14,'Return Data'!$B$7:$R$1700,16,0)</f>
        <v>12.3278</v>
      </c>
      <c r="S14" s="67">
        <f t="shared" si="7"/>
        <v>13</v>
      </c>
    </row>
    <row r="15" spans="1:20" x14ac:dyDescent="0.3">
      <c r="A15" s="63" t="s">
        <v>989</v>
      </c>
      <c r="B15" s="64">
        <f>VLOOKUP($A15,'Return Data'!$B$7:$R$1700,3,0)</f>
        <v>44071</v>
      </c>
      <c r="C15" s="65">
        <f>VLOOKUP($A15,'Return Data'!$B$7:$R$1700,4,0)</f>
        <v>22.9694</v>
      </c>
      <c r="D15" s="65">
        <f>VLOOKUP($A15,'Return Data'!$B$7:$R$1700,10,0)</f>
        <v>20.239799999999999</v>
      </c>
      <c r="E15" s="66">
        <f t="shared" si="0"/>
        <v>15</v>
      </c>
      <c r="F15" s="65">
        <f>VLOOKUP($A15,'Return Data'!$B$7:$R$1700,11,0)</f>
        <v>0.52029999999999998</v>
      </c>
      <c r="G15" s="66">
        <f t="shared" si="1"/>
        <v>22</v>
      </c>
      <c r="H15" s="65">
        <f>VLOOKUP($A15,'Return Data'!$B$7:$R$1700,12,0)</f>
        <v>-5.0340999999999996</v>
      </c>
      <c r="I15" s="66">
        <f t="shared" si="2"/>
        <v>21</v>
      </c>
      <c r="J15" s="65">
        <f>VLOOKUP($A15,'Return Data'!$B$7:$R$1700,13,0)</f>
        <v>4.4276999999999997</v>
      </c>
      <c r="K15" s="66">
        <f t="shared" si="3"/>
        <v>20</v>
      </c>
      <c r="L15" s="65">
        <f>VLOOKUP($A15,'Return Data'!$B$7:$R$1700,17,0)</f>
        <v>-1.5071000000000001</v>
      </c>
      <c r="M15" s="66">
        <f t="shared" si="4"/>
        <v>20</v>
      </c>
      <c r="N15" s="65">
        <f>VLOOKUP($A15,'Return Data'!$B$7:$R$1700,14,0)</f>
        <v>1.7355</v>
      </c>
      <c r="O15" s="66">
        <f t="shared" si="5"/>
        <v>24</v>
      </c>
      <c r="P15" s="65">
        <f>VLOOKUP($A15,'Return Data'!$B$7:$R$1700,15,0)</f>
        <v>6.8529999999999998</v>
      </c>
      <c r="Q15" s="66">
        <f t="shared" si="6"/>
        <v>15</v>
      </c>
      <c r="R15" s="65">
        <f>VLOOKUP($A15,'Return Data'!$B$7:$R$1700,16,0)</f>
        <v>9.7672000000000008</v>
      </c>
      <c r="S15" s="67">
        <f t="shared" si="7"/>
        <v>19</v>
      </c>
    </row>
    <row r="16" spans="1:20" x14ac:dyDescent="0.3">
      <c r="A16" s="63" t="s">
        <v>991</v>
      </c>
      <c r="B16" s="64">
        <f>VLOOKUP($A16,'Return Data'!$B$7:$R$1700,3,0)</f>
        <v>44071</v>
      </c>
      <c r="C16" s="65">
        <f>VLOOKUP($A16,'Return Data'!$B$7:$R$1700,4,0)</f>
        <v>1078.7160669990001</v>
      </c>
      <c r="D16" s="65">
        <f>VLOOKUP($A16,'Return Data'!$B$7:$R$1700,10,0)</f>
        <v>19.203199999999999</v>
      </c>
      <c r="E16" s="66">
        <f t="shared" si="0"/>
        <v>21</v>
      </c>
      <c r="F16" s="65">
        <f>VLOOKUP($A16,'Return Data'!$B$7:$R$1700,11,0)</f>
        <v>2.2764000000000002</v>
      </c>
      <c r="G16" s="66">
        <f t="shared" si="1"/>
        <v>15</v>
      </c>
      <c r="H16" s="65">
        <f>VLOOKUP($A16,'Return Data'!$B$7:$R$1700,12,0)</f>
        <v>-5.5252999999999997</v>
      </c>
      <c r="I16" s="66">
        <f t="shared" si="2"/>
        <v>22</v>
      </c>
      <c r="J16" s="65">
        <f>VLOOKUP($A16,'Return Data'!$B$7:$R$1700,13,0)</f>
        <v>5.7717000000000001</v>
      </c>
      <c r="K16" s="66">
        <f t="shared" si="3"/>
        <v>16</v>
      </c>
      <c r="L16" s="65">
        <f>VLOOKUP($A16,'Return Data'!$B$7:$R$1700,17,0)</f>
        <v>-3.5556000000000001</v>
      </c>
      <c r="M16" s="66">
        <f t="shared" si="4"/>
        <v>28</v>
      </c>
      <c r="N16" s="65">
        <f>VLOOKUP($A16,'Return Data'!$B$7:$R$1700,14,0)</f>
        <v>0.97819999999999996</v>
      </c>
      <c r="O16" s="66">
        <f t="shared" si="5"/>
        <v>27</v>
      </c>
      <c r="P16" s="65">
        <f>VLOOKUP($A16,'Return Data'!$B$7:$R$1700,15,0)</f>
        <v>5.2108999999999996</v>
      </c>
      <c r="Q16" s="66">
        <f t="shared" si="6"/>
        <v>26</v>
      </c>
      <c r="R16" s="65">
        <f>VLOOKUP($A16,'Return Data'!$B$7:$R$1700,16,0)</f>
        <v>19.116299999999999</v>
      </c>
      <c r="S16" s="67">
        <f t="shared" si="7"/>
        <v>1</v>
      </c>
    </row>
    <row r="17" spans="1:19" x14ac:dyDescent="0.3">
      <c r="A17" s="63" t="s">
        <v>993</v>
      </c>
      <c r="B17" s="64">
        <f>VLOOKUP($A17,'Return Data'!$B$7:$R$1700,3,0)</f>
        <v>44071</v>
      </c>
      <c r="C17" s="65">
        <f>VLOOKUP($A17,'Return Data'!$B$7:$R$1700,4,0)</f>
        <v>557.46332814590403</v>
      </c>
      <c r="D17" s="65">
        <f>VLOOKUP($A17,'Return Data'!$B$7:$R$1700,10,0)</f>
        <v>21.939599999999999</v>
      </c>
      <c r="E17" s="66">
        <f t="shared" si="0"/>
        <v>7</v>
      </c>
      <c r="F17" s="65">
        <f>VLOOKUP($A17,'Return Data'!$B$7:$R$1700,11,0)</f>
        <v>1.5954999999999999</v>
      </c>
      <c r="G17" s="66">
        <f t="shared" si="1"/>
        <v>17</v>
      </c>
      <c r="H17" s="65">
        <f>VLOOKUP($A17,'Return Data'!$B$7:$R$1700,12,0)</f>
        <v>-10.099299999999999</v>
      </c>
      <c r="I17" s="66">
        <f t="shared" si="2"/>
        <v>28</v>
      </c>
      <c r="J17" s="65">
        <f>VLOOKUP($A17,'Return Data'!$B$7:$R$1700,13,0)</f>
        <v>-2.2216999999999998</v>
      </c>
      <c r="K17" s="66">
        <f t="shared" si="3"/>
        <v>29</v>
      </c>
      <c r="L17" s="65">
        <f>VLOOKUP($A17,'Return Data'!$B$7:$R$1700,17,0)</f>
        <v>-3.2494999999999998</v>
      </c>
      <c r="M17" s="66">
        <f t="shared" si="4"/>
        <v>25</v>
      </c>
      <c r="N17" s="65">
        <f>VLOOKUP($A17,'Return Data'!$B$7:$R$1700,14,0)</f>
        <v>1.6994</v>
      </c>
      <c r="O17" s="66">
        <f t="shared" si="5"/>
        <v>25</v>
      </c>
      <c r="P17" s="65">
        <f>VLOOKUP($A17,'Return Data'!$B$7:$R$1700,15,0)</f>
        <v>6.7610999999999999</v>
      </c>
      <c r="Q17" s="66">
        <f t="shared" si="6"/>
        <v>16</v>
      </c>
      <c r="R17" s="65">
        <f>VLOOKUP($A17,'Return Data'!$B$7:$R$1700,16,0)</f>
        <v>18.238499999999998</v>
      </c>
      <c r="S17" s="67">
        <f t="shared" si="7"/>
        <v>6</v>
      </c>
    </row>
    <row r="18" spans="1:19" x14ac:dyDescent="0.3">
      <c r="A18" s="63" t="s">
        <v>995</v>
      </c>
      <c r="B18" s="64">
        <f>VLOOKUP($A18,'Return Data'!$B$7:$R$1700,3,0)</f>
        <v>44071</v>
      </c>
      <c r="C18" s="65">
        <f>VLOOKUP($A18,'Return Data'!$B$7:$R$1700,4,0)</f>
        <v>216.083</v>
      </c>
      <c r="D18" s="65">
        <f>VLOOKUP($A18,'Return Data'!$B$7:$R$1700,10,0)</f>
        <v>19.789000000000001</v>
      </c>
      <c r="E18" s="66">
        <f t="shared" si="0"/>
        <v>17</v>
      </c>
      <c r="F18" s="65">
        <f>VLOOKUP($A18,'Return Data'!$B$7:$R$1700,11,0)</f>
        <v>2.0634000000000001</v>
      </c>
      <c r="G18" s="66">
        <f t="shared" si="1"/>
        <v>16</v>
      </c>
      <c r="H18" s="65">
        <f>VLOOKUP($A18,'Return Data'!$B$7:$R$1700,12,0)</f>
        <v>-4.3978999999999999</v>
      </c>
      <c r="I18" s="66">
        <f t="shared" si="2"/>
        <v>18</v>
      </c>
      <c r="J18" s="65">
        <f>VLOOKUP($A18,'Return Data'!$B$7:$R$1700,13,0)</f>
        <v>4.4310999999999998</v>
      </c>
      <c r="K18" s="66">
        <f t="shared" si="3"/>
        <v>19</v>
      </c>
      <c r="L18" s="65">
        <f>VLOOKUP($A18,'Return Data'!$B$7:$R$1700,17,0)</f>
        <v>-0.63829999999999998</v>
      </c>
      <c r="M18" s="66">
        <f t="shared" si="4"/>
        <v>18</v>
      </c>
      <c r="N18" s="65">
        <f>VLOOKUP($A18,'Return Data'!$B$7:$R$1700,14,0)</f>
        <v>3.8515999999999999</v>
      </c>
      <c r="O18" s="66">
        <f t="shared" si="5"/>
        <v>13</v>
      </c>
      <c r="P18" s="65">
        <f>VLOOKUP($A18,'Return Data'!$B$7:$R$1700,15,0)</f>
        <v>8.1706000000000003</v>
      </c>
      <c r="Q18" s="66">
        <f t="shared" si="6"/>
        <v>6</v>
      </c>
      <c r="R18" s="65">
        <f>VLOOKUP($A18,'Return Data'!$B$7:$R$1700,16,0)</f>
        <v>18.9269</v>
      </c>
      <c r="S18" s="67">
        <f t="shared" si="7"/>
        <v>2</v>
      </c>
    </row>
    <row r="19" spans="1:19" x14ac:dyDescent="0.3">
      <c r="A19" s="63" t="s">
        <v>997</v>
      </c>
      <c r="B19" s="64">
        <f>VLOOKUP($A19,'Return Data'!$B$7:$R$1700,3,0)</f>
        <v>44071</v>
      </c>
      <c r="C19" s="65">
        <f>VLOOKUP($A19,'Return Data'!$B$7:$R$1700,4,0)</f>
        <v>42.82</v>
      </c>
      <c r="D19" s="65">
        <f>VLOOKUP($A19,'Return Data'!$B$7:$R$1700,10,0)</f>
        <v>20.5518</v>
      </c>
      <c r="E19" s="66">
        <f t="shared" si="0"/>
        <v>13</v>
      </c>
      <c r="F19" s="65">
        <f>VLOOKUP($A19,'Return Data'!$B$7:$R$1700,11,0)</f>
        <v>4.1089000000000002</v>
      </c>
      <c r="G19" s="66">
        <f t="shared" si="1"/>
        <v>4</v>
      </c>
      <c r="H19" s="65">
        <f>VLOOKUP($A19,'Return Data'!$B$7:$R$1700,12,0)</f>
        <v>-3.319</v>
      </c>
      <c r="I19" s="66">
        <f t="shared" si="2"/>
        <v>14</v>
      </c>
      <c r="J19" s="65">
        <f>VLOOKUP($A19,'Return Data'!$B$7:$R$1700,13,0)</f>
        <v>6.2004000000000001</v>
      </c>
      <c r="K19" s="66">
        <f t="shared" si="3"/>
        <v>13</v>
      </c>
      <c r="L19" s="65">
        <f>VLOOKUP($A19,'Return Data'!$B$7:$R$1700,17,0)</f>
        <v>-0.45169999999999999</v>
      </c>
      <c r="M19" s="66">
        <f t="shared" si="4"/>
        <v>16</v>
      </c>
      <c r="N19" s="65">
        <f>VLOOKUP($A19,'Return Data'!$B$7:$R$1700,14,0)</f>
        <v>4.2953000000000001</v>
      </c>
      <c r="O19" s="66">
        <f t="shared" si="5"/>
        <v>12</v>
      </c>
      <c r="P19" s="65">
        <f>VLOOKUP($A19,'Return Data'!$B$7:$R$1700,15,0)</f>
        <v>8.4274000000000004</v>
      </c>
      <c r="Q19" s="66">
        <f t="shared" si="6"/>
        <v>4</v>
      </c>
      <c r="R19" s="65">
        <f>VLOOKUP($A19,'Return Data'!$B$7:$R$1700,16,0)</f>
        <v>12.580299999999999</v>
      </c>
      <c r="S19" s="67">
        <f t="shared" si="7"/>
        <v>12</v>
      </c>
    </row>
    <row r="20" spans="1:19" x14ac:dyDescent="0.3">
      <c r="A20" s="63" t="s">
        <v>999</v>
      </c>
      <c r="B20" s="64">
        <f>VLOOKUP($A20,'Return Data'!$B$7:$R$1700,3,0)</f>
        <v>44071</v>
      </c>
      <c r="C20" s="65">
        <f>VLOOKUP($A20,'Return Data'!$B$7:$R$1700,4,0)</f>
        <v>25.23</v>
      </c>
      <c r="D20" s="65">
        <f>VLOOKUP($A20,'Return Data'!$B$7:$R$1700,10,0)</f>
        <v>19.347200000000001</v>
      </c>
      <c r="E20" s="66">
        <f t="shared" si="0"/>
        <v>20</v>
      </c>
      <c r="F20" s="65">
        <f>VLOOKUP($A20,'Return Data'!$B$7:$R$1700,11,0)</f>
        <v>2.3113999999999999</v>
      </c>
      <c r="G20" s="66">
        <f t="shared" si="1"/>
        <v>14</v>
      </c>
      <c r="H20" s="65">
        <f>VLOOKUP($A20,'Return Data'!$B$7:$R$1700,12,0)</f>
        <v>-2.0954999999999999</v>
      </c>
      <c r="I20" s="66">
        <f t="shared" si="2"/>
        <v>9</v>
      </c>
      <c r="J20" s="65">
        <f>VLOOKUP($A20,'Return Data'!$B$7:$R$1700,13,0)</f>
        <v>7.8666</v>
      </c>
      <c r="K20" s="66">
        <f t="shared" si="3"/>
        <v>7</v>
      </c>
      <c r="L20" s="65">
        <f>VLOOKUP($A20,'Return Data'!$B$7:$R$1700,17,0)</f>
        <v>0.8417</v>
      </c>
      <c r="M20" s="66">
        <f t="shared" si="4"/>
        <v>6</v>
      </c>
      <c r="N20" s="65">
        <f>VLOOKUP($A20,'Return Data'!$B$7:$R$1700,14,0)</f>
        <v>1.8909</v>
      </c>
      <c r="O20" s="66">
        <f t="shared" si="5"/>
        <v>23</v>
      </c>
      <c r="P20" s="65">
        <f>VLOOKUP($A20,'Return Data'!$B$7:$R$1700,15,0)</f>
        <v>5.5423</v>
      </c>
      <c r="Q20" s="66">
        <f t="shared" si="6"/>
        <v>25</v>
      </c>
      <c r="R20" s="65">
        <f>VLOOKUP($A20,'Return Data'!$B$7:$R$1700,16,0)</f>
        <v>11.8057</v>
      </c>
      <c r="S20" s="67">
        <f t="shared" si="7"/>
        <v>14</v>
      </c>
    </row>
    <row r="21" spans="1:19" x14ac:dyDescent="0.3">
      <c r="A21" s="63" t="s">
        <v>1002</v>
      </c>
      <c r="B21" s="64">
        <f>VLOOKUP($A21,'Return Data'!$B$7:$R$1700,3,0)</f>
        <v>44071</v>
      </c>
      <c r="C21" s="65">
        <f>VLOOKUP($A21,'Return Data'!$B$7:$R$1700,4,0)</f>
        <v>34.18</v>
      </c>
      <c r="D21" s="65">
        <f>VLOOKUP($A21,'Return Data'!$B$7:$R$1700,10,0)</f>
        <v>21.377800000000001</v>
      </c>
      <c r="E21" s="66">
        <f t="shared" si="0"/>
        <v>9</v>
      </c>
      <c r="F21" s="65">
        <f>VLOOKUP($A21,'Return Data'!$B$7:$R$1700,11,0)</f>
        <v>3.9222000000000001</v>
      </c>
      <c r="G21" s="66">
        <f t="shared" si="1"/>
        <v>5</v>
      </c>
      <c r="H21" s="65">
        <f>VLOOKUP($A21,'Return Data'!$B$7:$R$1700,12,0)</f>
        <v>0.76649999999999996</v>
      </c>
      <c r="I21" s="66">
        <f t="shared" si="2"/>
        <v>3</v>
      </c>
      <c r="J21" s="65">
        <f>VLOOKUP($A21,'Return Data'!$B$7:$R$1700,13,0)</f>
        <v>10.186999999999999</v>
      </c>
      <c r="K21" s="66">
        <f t="shared" si="3"/>
        <v>2</v>
      </c>
      <c r="L21" s="65">
        <f>VLOOKUP($A21,'Return Data'!$B$7:$R$1700,17,0)</f>
        <v>0.2198</v>
      </c>
      <c r="M21" s="66">
        <f t="shared" si="4"/>
        <v>10</v>
      </c>
      <c r="N21" s="65">
        <f>VLOOKUP($A21,'Return Data'!$B$7:$R$1700,14,0)</f>
        <v>4.5209999999999999</v>
      </c>
      <c r="O21" s="66">
        <f t="shared" si="5"/>
        <v>10</v>
      </c>
      <c r="P21" s="65">
        <f>VLOOKUP($A21,'Return Data'!$B$7:$R$1700,15,0)</f>
        <v>8.3303999999999991</v>
      </c>
      <c r="Q21" s="66">
        <f t="shared" si="6"/>
        <v>5</v>
      </c>
      <c r="R21" s="65">
        <f>VLOOKUP($A21,'Return Data'!$B$7:$R$1700,16,0)</f>
        <v>9.0210000000000008</v>
      </c>
      <c r="S21" s="67">
        <f t="shared" si="7"/>
        <v>23</v>
      </c>
    </row>
    <row r="22" spans="1:19" x14ac:dyDescent="0.3">
      <c r="A22" s="63" t="s">
        <v>1003</v>
      </c>
      <c r="B22" s="64">
        <f>VLOOKUP($A22,'Return Data'!$B$7:$R$1700,3,0)</f>
        <v>44071</v>
      </c>
      <c r="C22" s="65">
        <f>VLOOKUP($A22,'Return Data'!$B$7:$R$1700,4,0)</f>
        <v>20.91</v>
      </c>
      <c r="D22" s="65">
        <f>VLOOKUP($A22,'Return Data'!$B$7:$R$1700,10,0)</f>
        <v>21.711300000000001</v>
      </c>
      <c r="E22" s="66">
        <f t="shared" si="0"/>
        <v>8</v>
      </c>
      <c r="F22" s="65">
        <f>VLOOKUP($A22,'Return Data'!$B$7:$R$1700,11,0)</f>
        <v>-1.1348</v>
      </c>
      <c r="G22" s="66">
        <f t="shared" si="1"/>
        <v>25</v>
      </c>
      <c r="H22" s="65">
        <f>VLOOKUP($A22,'Return Data'!$B$7:$R$1700,12,0)</f>
        <v>-7.2316000000000003</v>
      </c>
      <c r="I22" s="66">
        <f t="shared" si="2"/>
        <v>25</v>
      </c>
      <c r="J22" s="65">
        <f>VLOOKUP($A22,'Return Data'!$B$7:$R$1700,13,0)</f>
        <v>2.7014</v>
      </c>
      <c r="K22" s="66">
        <f t="shared" si="3"/>
        <v>25</v>
      </c>
      <c r="L22" s="65">
        <f>VLOOKUP($A22,'Return Data'!$B$7:$R$1700,17,0)</f>
        <v>-1.5397000000000001</v>
      </c>
      <c r="M22" s="66">
        <f t="shared" si="4"/>
        <v>21</v>
      </c>
      <c r="N22" s="65">
        <f>VLOOKUP($A22,'Return Data'!$B$7:$R$1700,14,0)</f>
        <v>3.3140000000000001</v>
      </c>
      <c r="O22" s="66">
        <f t="shared" si="5"/>
        <v>17</v>
      </c>
      <c r="P22" s="65">
        <f>VLOOKUP($A22,'Return Data'!$B$7:$R$1700,15,0)</f>
        <v>7.1338999999999997</v>
      </c>
      <c r="Q22" s="66">
        <f t="shared" si="6"/>
        <v>12</v>
      </c>
      <c r="R22" s="65">
        <f>VLOOKUP($A22,'Return Data'!$B$7:$R$1700,16,0)</f>
        <v>9.0067000000000004</v>
      </c>
      <c r="S22" s="67">
        <f t="shared" si="7"/>
        <v>24</v>
      </c>
    </row>
    <row r="23" spans="1:19" x14ac:dyDescent="0.3">
      <c r="A23" s="63" t="s">
        <v>1005</v>
      </c>
      <c r="B23" s="64">
        <f>VLOOKUP($A23,'Return Data'!$B$7:$R$1700,3,0)</f>
        <v>44071</v>
      </c>
      <c r="C23" s="65">
        <f>VLOOKUP($A23,'Return Data'!$B$7:$R$1700,4,0)</f>
        <v>29.54</v>
      </c>
      <c r="D23" s="65">
        <f>VLOOKUP($A23,'Return Data'!$B$7:$R$1700,10,0)</f>
        <v>19.064900000000002</v>
      </c>
      <c r="E23" s="66">
        <f t="shared" si="0"/>
        <v>22</v>
      </c>
      <c r="F23" s="65">
        <f>VLOOKUP($A23,'Return Data'!$B$7:$R$1700,11,0)</f>
        <v>1.4422999999999999</v>
      </c>
      <c r="G23" s="66">
        <f t="shared" si="1"/>
        <v>18</v>
      </c>
      <c r="H23" s="65">
        <f>VLOOKUP($A23,'Return Data'!$B$7:$R$1700,12,0)</f>
        <v>-0.57220000000000004</v>
      </c>
      <c r="I23" s="66">
        <f t="shared" si="2"/>
        <v>5</v>
      </c>
      <c r="J23" s="65">
        <f>VLOOKUP($A23,'Return Data'!$B$7:$R$1700,13,0)</f>
        <v>6.9127999999999998</v>
      </c>
      <c r="K23" s="66">
        <f t="shared" si="3"/>
        <v>12</v>
      </c>
      <c r="L23" s="65">
        <f>VLOOKUP($A23,'Return Data'!$B$7:$R$1700,17,0)</f>
        <v>-0.4199</v>
      </c>
      <c r="M23" s="66">
        <f t="shared" si="4"/>
        <v>15</v>
      </c>
      <c r="N23" s="65">
        <f>VLOOKUP($A23,'Return Data'!$B$7:$R$1700,14,0)</f>
        <v>4.8964999999999996</v>
      </c>
      <c r="O23" s="66">
        <f t="shared" si="5"/>
        <v>8</v>
      </c>
      <c r="P23" s="65">
        <f>VLOOKUP($A23,'Return Data'!$B$7:$R$1700,15,0)</f>
        <v>7.6448999999999998</v>
      </c>
      <c r="Q23" s="66">
        <f t="shared" si="6"/>
        <v>9</v>
      </c>
      <c r="R23" s="65">
        <f>VLOOKUP($A23,'Return Data'!$B$7:$R$1700,16,0)</f>
        <v>10.321</v>
      </c>
      <c r="S23" s="67">
        <f t="shared" si="7"/>
        <v>17</v>
      </c>
    </row>
    <row r="24" spans="1:19" x14ac:dyDescent="0.3">
      <c r="A24" s="63" t="s">
        <v>1007</v>
      </c>
      <c r="B24" s="64">
        <f>VLOOKUP($A24,'Return Data'!$B$7:$R$1700,3,0)</f>
        <v>44071</v>
      </c>
      <c r="C24" s="65">
        <f>VLOOKUP($A24,'Return Data'!$B$7:$R$1700,4,0)</f>
        <v>71.275000000000006</v>
      </c>
      <c r="D24" s="65">
        <f>VLOOKUP($A24,'Return Data'!$B$7:$R$1700,10,0)</f>
        <v>14.7446</v>
      </c>
      <c r="E24" s="66">
        <f t="shared" si="0"/>
        <v>29</v>
      </c>
      <c r="F24" s="65">
        <f>VLOOKUP($A24,'Return Data'!$B$7:$R$1700,11,0)</f>
        <v>7.4621000000000004</v>
      </c>
      <c r="G24" s="66">
        <f t="shared" si="1"/>
        <v>1</v>
      </c>
      <c r="H24" s="65">
        <f>VLOOKUP($A24,'Return Data'!$B$7:$R$1700,12,0)</f>
        <v>4.5960999999999999</v>
      </c>
      <c r="I24" s="66">
        <f t="shared" si="2"/>
        <v>1</v>
      </c>
      <c r="J24" s="65">
        <f>VLOOKUP($A24,'Return Data'!$B$7:$R$1700,13,0)</f>
        <v>8.9192</v>
      </c>
      <c r="K24" s="66">
        <f t="shared" si="3"/>
        <v>3</v>
      </c>
      <c r="L24" s="65">
        <f>VLOOKUP($A24,'Return Data'!$B$7:$R$1700,17,0)</f>
        <v>3.1450999999999998</v>
      </c>
      <c r="M24" s="66">
        <f t="shared" si="4"/>
        <v>4</v>
      </c>
      <c r="N24" s="65">
        <f>VLOOKUP($A24,'Return Data'!$B$7:$R$1700,14,0)</f>
        <v>4.5772000000000004</v>
      </c>
      <c r="O24" s="66">
        <f t="shared" si="5"/>
        <v>9</v>
      </c>
      <c r="P24" s="65">
        <f>VLOOKUP($A24,'Return Data'!$B$7:$R$1700,15,0)</f>
        <v>6.0339</v>
      </c>
      <c r="Q24" s="66">
        <f t="shared" si="6"/>
        <v>21</v>
      </c>
      <c r="R24" s="65">
        <f>VLOOKUP($A24,'Return Data'!$B$7:$R$1700,16,0)</f>
        <v>8.0298999999999996</v>
      </c>
      <c r="S24" s="67">
        <f t="shared" si="7"/>
        <v>26</v>
      </c>
    </row>
    <row r="25" spans="1:19" x14ac:dyDescent="0.3">
      <c r="A25" s="63" t="s">
        <v>1009</v>
      </c>
      <c r="B25" s="64">
        <f>VLOOKUP($A25,'Return Data'!$B$7:$R$1700,3,0)</f>
        <v>44071</v>
      </c>
      <c r="C25" s="65">
        <f>VLOOKUP($A25,'Return Data'!$B$7:$R$1700,4,0)</f>
        <v>329.33474042939099</v>
      </c>
      <c r="D25" s="65">
        <f>VLOOKUP($A25,'Return Data'!$B$7:$R$1700,10,0)</f>
        <v>22.494700000000002</v>
      </c>
      <c r="E25" s="66">
        <f t="shared" si="0"/>
        <v>6</v>
      </c>
      <c r="F25" s="65">
        <f>VLOOKUP($A25,'Return Data'!$B$7:$R$1700,11,0)</f>
        <v>3.7997999999999998</v>
      </c>
      <c r="G25" s="66">
        <f t="shared" si="1"/>
        <v>6</v>
      </c>
      <c r="H25" s="65">
        <f>VLOOKUP($A25,'Return Data'!$B$7:$R$1700,12,0)</f>
        <v>-2.6684000000000001</v>
      </c>
      <c r="I25" s="66">
        <f t="shared" si="2"/>
        <v>12</v>
      </c>
      <c r="J25" s="65">
        <f>VLOOKUP($A25,'Return Data'!$B$7:$R$1700,13,0)</f>
        <v>8.5121000000000002</v>
      </c>
      <c r="K25" s="66">
        <f t="shared" si="3"/>
        <v>4</v>
      </c>
      <c r="L25" s="65">
        <f>VLOOKUP($A25,'Return Data'!$B$7:$R$1700,17,0)</f>
        <v>0.44600000000000001</v>
      </c>
      <c r="M25" s="66">
        <f t="shared" si="4"/>
        <v>8</v>
      </c>
      <c r="N25" s="65">
        <f>VLOOKUP($A25,'Return Data'!$B$7:$R$1700,14,0)</f>
        <v>5.0366</v>
      </c>
      <c r="O25" s="66">
        <f t="shared" si="5"/>
        <v>7</v>
      </c>
      <c r="P25" s="65">
        <f>VLOOKUP($A25,'Return Data'!$B$7:$R$1700,15,0)</f>
        <v>7.4607000000000001</v>
      </c>
      <c r="Q25" s="66">
        <f t="shared" si="6"/>
        <v>11</v>
      </c>
      <c r="R25" s="65">
        <f>VLOOKUP($A25,'Return Data'!$B$7:$R$1700,16,0)</f>
        <v>17.4907</v>
      </c>
      <c r="S25" s="67">
        <f t="shared" si="7"/>
        <v>7</v>
      </c>
    </row>
    <row r="26" spans="1:19" x14ac:dyDescent="0.3">
      <c r="A26" s="63" t="s">
        <v>1012</v>
      </c>
      <c r="B26" s="64">
        <f>VLOOKUP($A26,'Return Data'!$B$7:$R$1700,3,0)</f>
        <v>44071</v>
      </c>
      <c r="C26" s="65">
        <f>VLOOKUP($A26,'Return Data'!$B$7:$R$1700,4,0)</f>
        <v>27.707999999999998</v>
      </c>
      <c r="D26" s="65">
        <f>VLOOKUP($A26,'Return Data'!$B$7:$R$1700,10,0)</f>
        <v>19.735499999999998</v>
      </c>
      <c r="E26" s="66">
        <f t="shared" si="0"/>
        <v>18</v>
      </c>
      <c r="F26" s="65">
        <f>VLOOKUP($A26,'Return Data'!$B$7:$R$1700,11,0)</f>
        <v>0.81140000000000001</v>
      </c>
      <c r="G26" s="66">
        <f t="shared" si="1"/>
        <v>21</v>
      </c>
      <c r="H26" s="65">
        <f>VLOOKUP($A26,'Return Data'!$B$7:$R$1700,12,0)</f>
        <v>-4.3067000000000002</v>
      </c>
      <c r="I26" s="66">
        <f t="shared" si="2"/>
        <v>17</v>
      </c>
      <c r="J26" s="65">
        <f>VLOOKUP($A26,'Return Data'!$B$7:$R$1700,13,0)</f>
        <v>4.4088000000000003</v>
      </c>
      <c r="K26" s="66">
        <f t="shared" si="3"/>
        <v>21</v>
      </c>
      <c r="L26" s="65">
        <f>VLOOKUP($A26,'Return Data'!$B$7:$R$1700,17,0)</f>
        <v>8.6599999999999996E-2</v>
      </c>
      <c r="M26" s="66">
        <f t="shared" si="4"/>
        <v>11</v>
      </c>
      <c r="N26" s="65">
        <f>VLOOKUP($A26,'Return Data'!$B$7:$R$1700,14,0)</f>
        <v>3.7726999999999999</v>
      </c>
      <c r="O26" s="66">
        <f t="shared" si="5"/>
        <v>14</v>
      </c>
      <c r="P26" s="65">
        <f>VLOOKUP($A26,'Return Data'!$B$7:$R$1700,15,0)</f>
        <v>6.1360000000000001</v>
      </c>
      <c r="Q26" s="66">
        <f t="shared" si="6"/>
        <v>19</v>
      </c>
      <c r="R26" s="65">
        <f>VLOOKUP($A26,'Return Data'!$B$7:$R$1700,16,0)</f>
        <v>8.2490000000000006</v>
      </c>
      <c r="S26" s="67">
        <f t="shared" si="7"/>
        <v>25</v>
      </c>
    </row>
    <row r="27" spans="1:19" x14ac:dyDescent="0.3">
      <c r="A27" s="63" t="s">
        <v>1013</v>
      </c>
      <c r="B27" s="64">
        <f>VLOOKUP($A27,'Return Data'!$B$7:$R$1700,3,0)</f>
        <v>44071</v>
      </c>
      <c r="C27" s="65">
        <f>VLOOKUP($A27,'Return Data'!$B$7:$R$1700,4,0)</f>
        <v>30.667257928070601</v>
      </c>
      <c r="D27" s="65">
        <f>VLOOKUP($A27,'Return Data'!$B$7:$R$1700,10,0)</f>
        <v>17.742100000000001</v>
      </c>
      <c r="E27" s="66">
        <f t="shared" si="0"/>
        <v>26</v>
      </c>
      <c r="F27" s="65">
        <f>VLOOKUP($A27,'Return Data'!$B$7:$R$1700,11,0)</f>
        <v>-3.5173000000000001</v>
      </c>
      <c r="G27" s="66">
        <f t="shared" si="1"/>
        <v>28</v>
      </c>
      <c r="H27" s="65">
        <f>VLOOKUP($A27,'Return Data'!$B$7:$R$1700,12,0)</f>
        <v>-4.6047000000000002</v>
      </c>
      <c r="I27" s="66">
        <f t="shared" si="2"/>
        <v>19</v>
      </c>
      <c r="J27" s="65">
        <f>VLOOKUP($A27,'Return Data'!$B$7:$R$1700,13,0)</f>
        <v>5.4196</v>
      </c>
      <c r="K27" s="66">
        <f t="shared" si="3"/>
        <v>17</v>
      </c>
      <c r="L27" s="65">
        <f>VLOOKUP($A27,'Return Data'!$B$7:$R$1700,17,0)</f>
        <v>0.81410000000000005</v>
      </c>
      <c r="M27" s="66">
        <f t="shared" si="4"/>
        <v>7</v>
      </c>
      <c r="N27" s="65">
        <f>VLOOKUP($A27,'Return Data'!$B$7:$R$1700,14,0)</f>
        <v>4.4379</v>
      </c>
      <c r="O27" s="66">
        <f t="shared" si="5"/>
        <v>11</v>
      </c>
      <c r="P27" s="65">
        <f>VLOOKUP($A27,'Return Data'!$B$7:$R$1700,15,0)</f>
        <v>6.1162000000000001</v>
      </c>
      <c r="Q27" s="66">
        <f t="shared" si="6"/>
        <v>20</v>
      </c>
      <c r="R27" s="65">
        <f>VLOOKUP($A27,'Return Data'!$B$7:$R$1700,16,0)</f>
        <v>9.2927</v>
      </c>
      <c r="S27" s="67">
        <f t="shared" si="7"/>
        <v>22</v>
      </c>
    </row>
    <row r="28" spans="1:19" x14ac:dyDescent="0.3">
      <c r="A28" s="63" t="s">
        <v>1016</v>
      </c>
      <c r="B28" s="64">
        <f>VLOOKUP($A28,'Return Data'!$B$7:$R$1700,3,0)</f>
        <v>44071</v>
      </c>
      <c r="C28" s="65">
        <f>VLOOKUP($A28,'Return Data'!$B$7:$R$1700,4,0)</f>
        <v>10.1119</v>
      </c>
      <c r="D28" s="65">
        <f>VLOOKUP($A28,'Return Data'!$B$7:$R$1700,10,0)</f>
        <v>17.543299999999999</v>
      </c>
      <c r="E28" s="66">
        <f t="shared" si="0"/>
        <v>27</v>
      </c>
      <c r="F28" s="65">
        <f>VLOOKUP($A28,'Return Data'!$B$7:$R$1700,11,0)</f>
        <v>1.2749999999999999</v>
      </c>
      <c r="G28" s="66">
        <f t="shared" si="1"/>
        <v>19</v>
      </c>
      <c r="H28" s="65">
        <f>VLOOKUP($A28,'Return Data'!$B$7:$R$1700,12,0)</f>
        <v>-6.5841000000000003</v>
      </c>
      <c r="I28" s="66">
        <f t="shared" si="2"/>
        <v>24</v>
      </c>
      <c r="J28" s="65">
        <f>VLOOKUP($A28,'Return Data'!$B$7:$R$1700,13,0)</f>
        <v>3.8576999999999999</v>
      </c>
      <c r="K28" s="66">
        <f t="shared" si="3"/>
        <v>22</v>
      </c>
      <c r="L28" s="65"/>
      <c r="M28" s="66"/>
      <c r="N28" s="65"/>
      <c r="O28" s="66"/>
      <c r="P28" s="65"/>
      <c r="Q28" s="66"/>
      <c r="R28" s="65">
        <f>VLOOKUP($A28,'Return Data'!$B$7:$R$1700,16,0)</f>
        <v>0.76639999999999997</v>
      </c>
      <c r="S28" s="67">
        <f t="shared" si="7"/>
        <v>29</v>
      </c>
    </row>
    <row r="29" spans="1:19" x14ac:dyDescent="0.3">
      <c r="A29" s="63" t="s">
        <v>1018</v>
      </c>
      <c r="B29" s="64">
        <f>VLOOKUP($A29,'Return Data'!$B$7:$R$1700,3,0)</f>
        <v>44071</v>
      </c>
      <c r="C29" s="65">
        <f>VLOOKUP($A29,'Return Data'!$B$7:$R$1700,4,0)</f>
        <v>53.064999999999998</v>
      </c>
      <c r="D29" s="65">
        <f>VLOOKUP($A29,'Return Data'!$B$7:$R$1700,10,0)</f>
        <v>24.979399999999998</v>
      </c>
      <c r="E29" s="66">
        <f t="shared" si="0"/>
        <v>2</v>
      </c>
      <c r="F29" s="65">
        <f>VLOOKUP($A29,'Return Data'!$B$7:$R$1700,11,0)</f>
        <v>4.7205000000000004</v>
      </c>
      <c r="G29" s="66">
        <f t="shared" si="1"/>
        <v>3</v>
      </c>
      <c r="H29" s="65">
        <f>VLOOKUP($A29,'Return Data'!$B$7:$R$1700,12,0)</f>
        <v>-2.4001999999999999</v>
      </c>
      <c r="I29" s="66">
        <f t="shared" si="2"/>
        <v>11</v>
      </c>
      <c r="J29" s="65">
        <f>VLOOKUP($A29,'Return Data'!$B$7:$R$1700,13,0)</f>
        <v>7.9522000000000004</v>
      </c>
      <c r="K29" s="66">
        <f t="shared" si="3"/>
        <v>6</v>
      </c>
      <c r="L29" s="65">
        <f>VLOOKUP($A29,'Return Data'!$B$7:$R$1700,17,0)</f>
        <v>1.9957</v>
      </c>
      <c r="M29" s="66">
        <f t="shared" si="4"/>
        <v>5</v>
      </c>
      <c r="N29" s="65">
        <f>VLOOKUP($A29,'Return Data'!$B$7:$R$1700,14,0)</f>
        <v>6.1433</v>
      </c>
      <c r="O29" s="66">
        <f t="shared" si="5"/>
        <v>4</v>
      </c>
      <c r="P29" s="65">
        <f>VLOOKUP($A29,'Return Data'!$B$7:$R$1700,15,0)</f>
        <v>10.495799999999999</v>
      </c>
      <c r="Q29" s="66">
        <f t="shared" si="6"/>
        <v>2</v>
      </c>
      <c r="R29" s="65">
        <f>VLOOKUP($A29,'Return Data'!$B$7:$R$1700,16,0)</f>
        <v>14.396699999999999</v>
      </c>
      <c r="S29" s="67">
        <f t="shared" si="7"/>
        <v>10</v>
      </c>
    </row>
    <row r="30" spans="1:19" x14ac:dyDescent="0.3">
      <c r="A30" s="63" t="s">
        <v>1019</v>
      </c>
      <c r="B30" s="64">
        <f>VLOOKUP($A30,'Return Data'!$B$7:$R$1700,3,0)</f>
        <v>44071</v>
      </c>
      <c r="C30" s="65">
        <f>VLOOKUP($A30,'Return Data'!$B$7:$R$1700,4,0)</f>
        <v>32.404800000000002</v>
      </c>
      <c r="D30" s="65">
        <f>VLOOKUP($A30,'Return Data'!$B$7:$R$1700,10,0)</f>
        <v>26.416799999999999</v>
      </c>
      <c r="E30" s="66">
        <f t="shared" si="0"/>
        <v>1</v>
      </c>
      <c r="F30" s="65">
        <f>VLOOKUP($A30,'Return Data'!$B$7:$R$1700,11,0)</f>
        <v>-1.2529999999999999</v>
      </c>
      <c r="G30" s="66">
        <f t="shared" si="1"/>
        <v>26</v>
      </c>
      <c r="H30" s="65">
        <f>VLOOKUP($A30,'Return Data'!$B$7:$R$1700,12,0)</f>
        <v>-9.0597999999999992</v>
      </c>
      <c r="I30" s="66">
        <f t="shared" si="2"/>
        <v>27</v>
      </c>
      <c r="J30" s="65">
        <f>VLOOKUP($A30,'Return Data'!$B$7:$R$1700,13,0)</f>
        <v>1.9936</v>
      </c>
      <c r="K30" s="66">
        <f t="shared" si="3"/>
        <v>26</v>
      </c>
      <c r="L30" s="65">
        <f>VLOOKUP($A30,'Return Data'!$B$7:$R$1700,17,0)</f>
        <v>-3.38</v>
      </c>
      <c r="M30" s="66">
        <f t="shared" si="4"/>
        <v>27</v>
      </c>
      <c r="N30" s="65">
        <f>VLOOKUP($A30,'Return Data'!$B$7:$R$1700,14,0)</f>
        <v>2.3136999999999999</v>
      </c>
      <c r="O30" s="66">
        <f t="shared" si="5"/>
        <v>21</v>
      </c>
      <c r="P30" s="65">
        <f>VLOOKUP($A30,'Return Data'!$B$7:$R$1700,15,0)</f>
        <v>6.4531000000000001</v>
      </c>
      <c r="Q30" s="66">
        <f t="shared" si="6"/>
        <v>18</v>
      </c>
      <c r="R30" s="65">
        <f>VLOOKUP($A30,'Return Data'!$B$7:$R$1700,16,0)</f>
        <v>9.4158000000000008</v>
      </c>
      <c r="S30" s="67">
        <f t="shared" si="7"/>
        <v>20</v>
      </c>
    </row>
    <row r="31" spans="1:19" x14ac:dyDescent="0.3">
      <c r="A31" s="63" t="s">
        <v>1021</v>
      </c>
      <c r="B31" s="64">
        <f>VLOOKUP($A31,'Return Data'!$B$7:$R$1700,3,0)</f>
        <v>44071</v>
      </c>
      <c r="C31" s="65">
        <f>VLOOKUP($A31,'Return Data'!$B$7:$R$1700,4,0)</f>
        <v>169.84</v>
      </c>
      <c r="D31" s="65">
        <f>VLOOKUP($A31,'Return Data'!$B$7:$R$1700,10,0)</f>
        <v>20.547899999999998</v>
      </c>
      <c r="E31" s="66">
        <f t="shared" si="0"/>
        <v>14</v>
      </c>
      <c r="F31" s="65">
        <f>VLOOKUP($A31,'Return Data'!$B$7:$R$1700,11,0)</f>
        <v>1.2097</v>
      </c>
      <c r="G31" s="66">
        <f t="shared" si="1"/>
        <v>20</v>
      </c>
      <c r="H31" s="65">
        <f>VLOOKUP($A31,'Return Data'!$B$7:$R$1700,12,0)</f>
        <v>-4.9367999999999999</v>
      </c>
      <c r="I31" s="66">
        <f t="shared" si="2"/>
        <v>20</v>
      </c>
      <c r="J31" s="65">
        <f>VLOOKUP($A31,'Return Data'!$B$7:$R$1700,13,0)</f>
        <v>3.3719000000000001</v>
      </c>
      <c r="K31" s="66">
        <f t="shared" si="3"/>
        <v>24</v>
      </c>
      <c r="L31" s="65">
        <f>VLOOKUP($A31,'Return Data'!$B$7:$R$1700,17,0)</f>
        <v>-0.77869999999999995</v>
      </c>
      <c r="M31" s="66">
        <f t="shared" si="4"/>
        <v>19</v>
      </c>
      <c r="N31" s="65">
        <f>VLOOKUP($A31,'Return Data'!$B$7:$R$1700,14,0)</f>
        <v>3.2362000000000002</v>
      </c>
      <c r="O31" s="66">
        <f t="shared" si="5"/>
        <v>18</v>
      </c>
      <c r="P31" s="65">
        <f>VLOOKUP($A31,'Return Data'!$B$7:$R$1700,15,0)</f>
        <v>6.4691999999999998</v>
      </c>
      <c r="Q31" s="66">
        <f t="shared" si="6"/>
        <v>17</v>
      </c>
      <c r="R31" s="65">
        <f>VLOOKUP($A31,'Return Data'!$B$7:$R$1700,16,0)</f>
        <v>17.471399999999999</v>
      </c>
      <c r="S31" s="67">
        <f t="shared" si="7"/>
        <v>8</v>
      </c>
    </row>
    <row r="32" spans="1:19" x14ac:dyDescent="0.3">
      <c r="A32" s="63" t="s">
        <v>1024</v>
      </c>
      <c r="B32" s="64">
        <f>VLOOKUP($A32,'Return Data'!$B$7:$R$1700,3,0)</f>
        <v>44071</v>
      </c>
      <c r="C32" s="65">
        <f>VLOOKUP($A32,'Return Data'!$B$7:$R$1700,4,0)</f>
        <v>40.202500000000001</v>
      </c>
      <c r="D32" s="65">
        <f>VLOOKUP($A32,'Return Data'!$B$7:$R$1700,10,0)</f>
        <v>22.583500000000001</v>
      </c>
      <c r="E32" s="66">
        <f t="shared" si="0"/>
        <v>5</v>
      </c>
      <c r="F32" s="65">
        <f>VLOOKUP($A32,'Return Data'!$B$7:$R$1700,11,0)</f>
        <v>3.7071999999999998</v>
      </c>
      <c r="G32" s="66">
        <f t="shared" si="1"/>
        <v>9</v>
      </c>
      <c r="H32" s="65">
        <f>VLOOKUP($A32,'Return Data'!$B$7:$R$1700,12,0)</f>
        <v>-3.3458999999999999</v>
      </c>
      <c r="I32" s="66">
        <f t="shared" si="2"/>
        <v>15</v>
      </c>
      <c r="J32" s="65">
        <f>VLOOKUP($A32,'Return Data'!$B$7:$R$1700,13,0)</f>
        <v>5.9345999999999997</v>
      </c>
      <c r="K32" s="66">
        <f t="shared" si="3"/>
        <v>15</v>
      </c>
      <c r="L32" s="65">
        <f>VLOOKUP($A32,'Return Data'!$B$7:$R$1700,17,0)</f>
        <v>0.2555</v>
      </c>
      <c r="M32" s="66">
        <f t="shared" si="4"/>
        <v>9</v>
      </c>
      <c r="N32" s="65">
        <f>VLOOKUP($A32,'Return Data'!$B$7:$R$1700,14,0)</f>
        <v>3.3269000000000002</v>
      </c>
      <c r="O32" s="66">
        <f t="shared" si="5"/>
        <v>16</v>
      </c>
      <c r="P32" s="65">
        <f>VLOOKUP($A32,'Return Data'!$B$7:$R$1700,15,0)</f>
        <v>7.5693999999999999</v>
      </c>
      <c r="Q32" s="66">
        <f t="shared" si="6"/>
        <v>10</v>
      </c>
      <c r="R32" s="65">
        <f>VLOOKUP($A32,'Return Data'!$B$7:$R$1700,16,0)</f>
        <v>9.9887999999999995</v>
      </c>
      <c r="S32" s="67">
        <f t="shared" si="7"/>
        <v>18</v>
      </c>
    </row>
    <row r="33" spans="1:19" x14ac:dyDescent="0.3">
      <c r="A33" s="63" t="s">
        <v>1025</v>
      </c>
      <c r="B33" s="64">
        <f>VLOOKUP($A33,'Return Data'!$B$7:$R$1700,3,0)</f>
        <v>44071</v>
      </c>
      <c r="C33" s="65">
        <f>VLOOKUP($A33,'Return Data'!$B$7:$R$1700,4,0)</f>
        <v>468.62127066289599</v>
      </c>
      <c r="D33" s="65">
        <f>VLOOKUP($A33,'Return Data'!$B$7:$R$1700,10,0)</f>
        <v>21.1404</v>
      </c>
      <c r="E33" s="66">
        <f t="shared" si="0"/>
        <v>12</v>
      </c>
      <c r="F33" s="65">
        <f>VLOOKUP($A33,'Return Data'!$B$7:$R$1700,11,0)</f>
        <v>-1.6025</v>
      </c>
      <c r="G33" s="66">
        <f t="shared" si="1"/>
        <v>27</v>
      </c>
      <c r="H33" s="65">
        <f>VLOOKUP($A33,'Return Data'!$B$7:$R$1700,12,0)</f>
        <v>-8.3178999999999998</v>
      </c>
      <c r="I33" s="66">
        <f t="shared" si="2"/>
        <v>26</v>
      </c>
      <c r="J33" s="65">
        <f>VLOOKUP($A33,'Return Data'!$B$7:$R$1700,13,0)</f>
        <v>0.31059999999999999</v>
      </c>
      <c r="K33" s="66">
        <f t="shared" si="3"/>
        <v>28</v>
      </c>
      <c r="L33" s="65">
        <f>VLOOKUP($A33,'Return Data'!$B$7:$R$1700,17,0)</f>
        <v>-2.3254000000000001</v>
      </c>
      <c r="M33" s="66">
        <f t="shared" si="4"/>
        <v>23</v>
      </c>
      <c r="N33" s="65">
        <f>VLOOKUP($A33,'Return Data'!$B$7:$R$1700,14,0)</f>
        <v>2.3489</v>
      </c>
      <c r="O33" s="66">
        <f t="shared" si="5"/>
        <v>20</v>
      </c>
      <c r="P33" s="65">
        <f>VLOOKUP($A33,'Return Data'!$B$7:$R$1700,15,0)</f>
        <v>5.6066000000000003</v>
      </c>
      <c r="Q33" s="66">
        <f t="shared" si="6"/>
        <v>24</v>
      </c>
      <c r="R33" s="65">
        <f>VLOOKUP($A33,'Return Data'!$B$7:$R$1700,16,0)</f>
        <v>18.805700000000002</v>
      </c>
      <c r="S33" s="67">
        <f t="shared" si="7"/>
        <v>4</v>
      </c>
    </row>
    <row r="34" spans="1:19" x14ac:dyDescent="0.3">
      <c r="A34" s="63" t="s">
        <v>1028</v>
      </c>
      <c r="B34" s="64">
        <f>VLOOKUP($A34,'Return Data'!$B$7:$R$1700,3,0)</f>
        <v>44071</v>
      </c>
      <c r="C34" s="65">
        <f>VLOOKUP($A34,'Return Data'!$B$7:$R$1700,4,0)</f>
        <v>96.586666666666702</v>
      </c>
      <c r="D34" s="65">
        <f>VLOOKUP($A34,'Return Data'!$B$7:$R$1700,10,0)</f>
        <v>18.308</v>
      </c>
      <c r="E34" s="66">
        <f t="shared" si="0"/>
        <v>24</v>
      </c>
      <c r="F34" s="65">
        <f>VLOOKUP($A34,'Return Data'!$B$7:$R$1700,11,0)</f>
        <v>0.1106</v>
      </c>
      <c r="G34" s="66">
        <f t="shared" si="1"/>
        <v>23</v>
      </c>
      <c r="H34" s="65">
        <f>VLOOKUP($A34,'Return Data'!$B$7:$R$1700,12,0)</f>
        <v>-6.3357000000000001</v>
      </c>
      <c r="I34" s="66">
        <f t="shared" si="2"/>
        <v>23</v>
      </c>
      <c r="J34" s="65">
        <f>VLOOKUP($A34,'Return Data'!$B$7:$R$1700,13,0)</f>
        <v>1.7702</v>
      </c>
      <c r="K34" s="66">
        <f t="shared" si="3"/>
        <v>27</v>
      </c>
      <c r="L34" s="65">
        <f>VLOOKUP($A34,'Return Data'!$B$7:$R$1700,17,0)</f>
        <v>-3.2965</v>
      </c>
      <c r="M34" s="66">
        <f t="shared" si="4"/>
        <v>26</v>
      </c>
      <c r="N34" s="65">
        <f>VLOOKUP($A34,'Return Data'!$B$7:$R$1700,14,0)</f>
        <v>0.16139999999999999</v>
      </c>
      <c r="O34" s="66">
        <f t="shared" si="5"/>
        <v>28</v>
      </c>
      <c r="P34" s="65">
        <f>VLOOKUP($A34,'Return Data'!$B$7:$R$1700,15,0)</f>
        <v>3.3416999999999999</v>
      </c>
      <c r="Q34" s="66">
        <f t="shared" si="6"/>
        <v>27</v>
      </c>
      <c r="R34" s="65">
        <f>VLOOKUP($A34,'Return Data'!$B$7:$R$1700,16,0)</f>
        <v>9.2952999999999992</v>
      </c>
      <c r="S34" s="67">
        <f t="shared" si="7"/>
        <v>21</v>
      </c>
    </row>
    <row r="35" spans="1:19" x14ac:dyDescent="0.3">
      <c r="A35" s="63" t="s">
        <v>1030</v>
      </c>
      <c r="B35" s="64">
        <f>VLOOKUP($A35,'Return Data'!$B$7:$R$1700,3,0)</f>
        <v>44071</v>
      </c>
      <c r="C35" s="65">
        <f>VLOOKUP($A35,'Return Data'!$B$7:$R$1700,4,0)</f>
        <v>11.01</v>
      </c>
      <c r="D35" s="65">
        <f>VLOOKUP($A35,'Return Data'!$B$7:$R$1700,10,0)</f>
        <v>21.255500000000001</v>
      </c>
      <c r="E35" s="66">
        <f t="shared" si="0"/>
        <v>10</v>
      </c>
      <c r="F35" s="65">
        <f>VLOOKUP($A35,'Return Data'!$B$7:$R$1700,11,0)</f>
        <v>3.77</v>
      </c>
      <c r="G35" s="66">
        <f t="shared" si="1"/>
        <v>8</v>
      </c>
      <c r="H35" s="65">
        <f>VLOOKUP($A35,'Return Data'!$B$7:$R$1700,12,0)</f>
        <v>-2.9956</v>
      </c>
      <c r="I35" s="66">
        <f t="shared" si="2"/>
        <v>13</v>
      </c>
      <c r="J35" s="65">
        <f>VLOOKUP($A35,'Return Data'!$B$7:$R$1700,13,0)</f>
        <v>5.9672999999999998</v>
      </c>
      <c r="K35" s="66">
        <f t="shared" si="3"/>
        <v>14</v>
      </c>
      <c r="L35" s="65">
        <f>VLOOKUP($A35,'Return Data'!$B$7:$R$1700,17,0)</f>
        <v>-0.18090000000000001</v>
      </c>
      <c r="M35" s="66">
        <f t="shared" si="4"/>
        <v>13</v>
      </c>
      <c r="N35" s="65">
        <f>VLOOKUP($A35,'Return Data'!$B$7:$R$1700,14,0)</f>
        <v>2.7119</v>
      </c>
      <c r="O35" s="66">
        <f t="shared" si="5"/>
        <v>19</v>
      </c>
      <c r="P35" s="65">
        <f>VLOOKUP($A35,'Return Data'!$B$7:$R$1700,15,0)</f>
        <v>0</v>
      </c>
      <c r="Q35" s="66">
        <f t="shared" si="6"/>
        <v>28</v>
      </c>
      <c r="R35" s="65">
        <f>VLOOKUP($A35,'Return Data'!$B$7:$R$1700,16,0)</f>
        <v>2.9573999999999998</v>
      </c>
      <c r="S35" s="67">
        <f t="shared" si="7"/>
        <v>28</v>
      </c>
    </row>
    <row r="36" spans="1:19" x14ac:dyDescent="0.3">
      <c r="A36" s="63" t="s">
        <v>1032</v>
      </c>
      <c r="B36" s="64">
        <f>VLOOKUP($A36,'Return Data'!$B$7:$R$1700,3,0)</f>
        <v>44071</v>
      </c>
      <c r="C36" s="65">
        <f>VLOOKUP($A36,'Return Data'!$B$7:$R$1700,4,0)</f>
        <v>627.60013771118997</v>
      </c>
      <c r="D36" s="65">
        <f>VLOOKUP($A36,'Return Data'!$B$7:$R$1700,10,0)</f>
        <v>21.211200000000002</v>
      </c>
      <c r="E36" s="66">
        <f t="shared" si="0"/>
        <v>11</v>
      </c>
      <c r="F36" s="65">
        <f>VLOOKUP($A36,'Return Data'!$B$7:$R$1700,11,0)</f>
        <v>3.7894000000000001</v>
      </c>
      <c r="G36" s="66">
        <f t="shared" si="1"/>
        <v>7</v>
      </c>
      <c r="H36" s="65">
        <f>VLOOKUP($A36,'Return Data'!$B$7:$R$1700,12,0)</f>
        <v>-3.8100000000000002E-2</v>
      </c>
      <c r="I36" s="66">
        <f t="shared" si="2"/>
        <v>4</v>
      </c>
      <c r="J36" s="65">
        <f>VLOOKUP($A36,'Return Data'!$B$7:$R$1700,13,0)</f>
        <v>7.7510000000000003</v>
      </c>
      <c r="K36" s="66">
        <f t="shared" si="3"/>
        <v>9</v>
      </c>
      <c r="L36" s="65">
        <f>VLOOKUP($A36,'Return Data'!$B$7:$R$1700,17,0)</f>
        <v>-0.39860000000000001</v>
      </c>
      <c r="M36" s="66">
        <f t="shared" si="4"/>
        <v>14</v>
      </c>
      <c r="N36" s="65">
        <f>VLOOKUP($A36,'Return Data'!$B$7:$R$1700,14,0)</f>
        <v>5.1759000000000004</v>
      </c>
      <c r="O36" s="66">
        <f t="shared" si="5"/>
        <v>6</v>
      </c>
      <c r="P36" s="65">
        <f>VLOOKUP($A36,'Return Data'!$B$7:$R$1700,15,0)</f>
        <v>6.9570999999999996</v>
      </c>
      <c r="Q36" s="66">
        <f t="shared" si="6"/>
        <v>14</v>
      </c>
      <c r="R36" s="65">
        <f>VLOOKUP($A36,'Return Data'!$B$7:$R$1700,16,0)</f>
        <v>12.9899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20.377872413793103</v>
      </c>
      <c r="E38" s="74"/>
      <c r="F38" s="75">
        <f>AVERAGE(F8:F36)</f>
        <v>1.7992655172413792</v>
      </c>
      <c r="G38" s="74"/>
      <c r="H38" s="75">
        <f>AVERAGE(H8:H36)</f>
        <v>-3.6136517241379313</v>
      </c>
      <c r="I38" s="74"/>
      <c r="J38" s="75">
        <f>AVERAGE(J8:J36)</f>
        <v>5.7878862068965509</v>
      </c>
      <c r="K38" s="74"/>
      <c r="L38" s="75">
        <f>AVERAGE(L8:L36)</f>
        <v>-0.20871785714285718</v>
      </c>
      <c r="M38" s="74"/>
      <c r="N38" s="75">
        <f>AVERAGE(N8:N36)</f>
        <v>3.8724285714285713</v>
      </c>
      <c r="O38" s="74"/>
      <c r="P38" s="75">
        <f>AVERAGE(P8:P36)</f>
        <v>6.8697499999999989</v>
      </c>
      <c r="Q38" s="74"/>
      <c r="R38" s="75">
        <f>AVERAGE(R8:R36)</f>
        <v>12.048175862068964</v>
      </c>
      <c r="S38" s="76"/>
    </row>
    <row r="39" spans="1:19" x14ac:dyDescent="0.3">
      <c r="A39" s="73" t="s">
        <v>28</v>
      </c>
      <c r="B39" s="74"/>
      <c r="C39" s="74"/>
      <c r="D39" s="75">
        <f>MIN(D8:D36)</f>
        <v>14.7446</v>
      </c>
      <c r="E39" s="74"/>
      <c r="F39" s="75">
        <f>MIN(F8:F36)</f>
        <v>-4.2679</v>
      </c>
      <c r="G39" s="74"/>
      <c r="H39" s="75">
        <f>MIN(H8:H36)</f>
        <v>-10.150399999999999</v>
      </c>
      <c r="I39" s="74"/>
      <c r="J39" s="75">
        <f>MIN(J8:J36)</f>
        <v>-2.2216999999999998</v>
      </c>
      <c r="K39" s="74"/>
      <c r="L39" s="75">
        <f>MIN(L8:L36)</f>
        <v>-3.5556000000000001</v>
      </c>
      <c r="M39" s="74"/>
      <c r="N39" s="75">
        <f>MIN(N8:N36)</f>
        <v>0.16139999999999999</v>
      </c>
      <c r="O39" s="74"/>
      <c r="P39" s="75">
        <f>MIN(P8:P36)</f>
        <v>0</v>
      </c>
      <c r="Q39" s="74"/>
      <c r="R39" s="75">
        <f>MIN(R8:R36)</f>
        <v>0.76639999999999997</v>
      </c>
      <c r="S39" s="76"/>
    </row>
    <row r="40" spans="1:19" ht="15" thickBot="1" x14ac:dyDescent="0.35">
      <c r="A40" s="77" t="s">
        <v>29</v>
      </c>
      <c r="B40" s="78"/>
      <c r="C40" s="78"/>
      <c r="D40" s="79">
        <f>MAX(D8:D36)</f>
        <v>26.416799999999999</v>
      </c>
      <c r="E40" s="78"/>
      <c r="F40" s="79">
        <f>MAX(F8:F36)</f>
        <v>7.4621000000000004</v>
      </c>
      <c r="G40" s="78"/>
      <c r="H40" s="79">
        <f>MAX(H8:H36)</f>
        <v>4.5960999999999999</v>
      </c>
      <c r="I40" s="78"/>
      <c r="J40" s="79">
        <f>MAX(J8:J36)</f>
        <v>15.848100000000001</v>
      </c>
      <c r="K40" s="78"/>
      <c r="L40" s="79">
        <f>MAX(L8:L36)</f>
        <v>5.2831000000000001</v>
      </c>
      <c r="M40" s="78"/>
      <c r="N40" s="79">
        <f>MAX(N8:N36)</f>
        <v>9.8453999999999997</v>
      </c>
      <c r="O40" s="78"/>
      <c r="P40" s="79">
        <f>MAX(P8:P36)</f>
        <v>10.7349</v>
      </c>
      <c r="Q40" s="78"/>
      <c r="R40" s="79">
        <f>MAX(R8:R36)</f>
        <v>19.116299999999999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44071</v>
      </c>
      <c r="C8" s="65">
        <f>VLOOKUP($A8,'Return Data'!$B$7:$R$1700,4,0)</f>
        <v>415.39550000000003</v>
      </c>
      <c r="D8" s="65">
        <f>VLOOKUP($A8,'Return Data'!$B$7:$R$1700,5,0)</f>
        <v>2.8031999999999999</v>
      </c>
      <c r="E8" s="66">
        <f t="shared" ref="E8:E37" si="0">RANK(D8,D$8:D$37,0)</f>
        <v>9</v>
      </c>
      <c r="F8" s="65">
        <f>VLOOKUP($A8,'Return Data'!$B$7:$R$1700,6,0)</f>
        <v>1.8132999999999999</v>
      </c>
      <c r="G8" s="66">
        <f t="shared" ref="G8:G37" si="1">RANK(F8,F$8:F$37,0)</f>
        <v>21</v>
      </c>
      <c r="H8" s="65">
        <f>VLOOKUP($A8,'Return Data'!$B$7:$R$1700,7,0)</f>
        <v>1.9087000000000001</v>
      </c>
      <c r="I8" s="66">
        <f t="shared" ref="I8:I37" si="2">RANK(H8,H$8:H$37,0)</f>
        <v>17</v>
      </c>
      <c r="J8" s="65">
        <f>VLOOKUP($A8,'Return Data'!$B$7:$R$1700,8,0)</f>
        <v>4.3567</v>
      </c>
      <c r="K8" s="66">
        <f t="shared" ref="K8:K37" si="3">RANK(J8,J$8:J$37,0)</f>
        <v>7</v>
      </c>
      <c r="L8" s="65">
        <f>VLOOKUP($A8,'Return Data'!$B$7:$R$1700,9,0)</f>
        <v>5.8277000000000001</v>
      </c>
      <c r="M8" s="66">
        <f t="shared" ref="M8:M37" si="4">RANK(L8,L$8:L$37,0)</f>
        <v>5</v>
      </c>
      <c r="N8" s="65">
        <f>VLOOKUP($A8,'Return Data'!$B$7:$R$1700,10,0)</f>
        <v>8.0551999999999992</v>
      </c>
      <c r="O8" s="66">
        <f t="shared" ref="O8:O37" si="5">RANK(N8,N$8:N$37,0)</f>
        <v>4</v>
      </c>
      <c r="P8" s="65">
        <f>VLOOKUP($A8,'Return Data'!$B$7:$R$1700,11,0)</f>
        <v>8.1547999999999998</v>
      </c>
      <c r="Q8" s="66">
        <f t="shared" ref="Q8:Q16" si="6">RANK(P8,P$8:P$37,0)</f>
        <v>3</v>
      </c>
      <c r="R8" s="65">
        <f>VLOOKUP($A8,'Return Data'!$B$7:$R$1700,12,0)</f>
        <v>7.6563999999999997</v>
      </c>
      <c r="S8" s="66">
        <f t="shared" ref="S8:S16" si="7">RANK(R8,R$8:R$37,0)</f>
        <v>3</v>
      </c>
      <c r="T8" s="65">
        <f>VLOOKUP($A8,'Return Data'!$B$7:$R$1700,13,0)</f>
        <v>7.7388000000000003</v>
      </c>
      <c r="U8" s="66">
        <f t="shared" ref="U8:U16" si="8">RANK(T8,T$8:T$37,0)</f>
        <v>4</v>
      </c>
      <c r="V8" s="65">
        <f>VLOOKUP($A8,'Return Data'!$B$7:$R$1700,17,0)</f>
        <v>8.4296000000000006</v>
      </c>
      <c r="W8" s="66">
        <f>RANK(V8,V$8:V$37,0)</f>
        <v>3</v>
      </c>
      <c r="X8" s="65">
        <f>VLOOKUP($A8,'Return Data'!$B$7:$R$1700,14,0)</f>
        <v>7.8305999999999996</v>
      </c>
      <c r="Y8" s="66">
        <f>RANK(X8,X$8:X$37,0)</f>
        <v>3</v>
      </c>
      <c r="Z8" s="65">
        <f>VLOOKUP($A8,'Return Data'!$B$7:$R$1700,16,0)</f>
        <v>8.7062000000000008</v>
      </c>
      <c r="AA8" s="67">
        <f t="shared" ref="AA8:AA37" si="9">RANK(Z8,Z$8:Z$37,0)</f>
        <v>4</v>
      </c>
    </row>
    <row r="9" spans="1:27" x14ac:dyDescent="0.3">
      <c r="A9" s="63" t="s">
        <v>1590</v>
      </c>
      <c r="B9" s="64">
        <f>VLOOKUP($A9,'Return Data'!$B$7:$R$1700,3,0)</f>
        <v>44071</v>
      </c>
      <c r="C9" s="65">
        <f>VLOOKUP($A9,'Return Data'!$B$7:$R$1700,4,0)</f>
        <v>11.643000000000001</v>
      </c>
      <c r="D9" s="65">
        <f>VLOOKUP($A9,'Return Data'!$B$7:$R$1700,5,0)</f>
        <v>2.8216999999999999</v>
      </c>
      <c r="E9" s="66">
        <f t="shared" si="0"/>
        <v>8</v>
      </c>
      <c r="F9" s="65">
        <f>VLOOKUP($A9,'Return Data'!$B$7:$R$1700,6,0)</f>
        <v>5.0179999999999998</v>
      </c>
      <c r="G9" s="66">
        <f t="shared" si="1"/>
        <v>3</v>
      </c>
      <c r="H9" s="65">
        <f>VLOOKUP($A9,'Return Data'!$B$7:$R$1700,7,0)</f>
        <v>3.2265000000000001</v>
      </c>
      <c r="I9" s="66">
        <f t="shared" si="2"/>
        <v>6</v>
      </c>
      <c r="J9" s="65">
        <f>VLOOKUP($A9,'Return Data'!$B$7:$R$1700,8,0)</f>
        <v>3.9695</v>
      </c>
      <c r="K9" s="66">
        <f t="shared" si="3"/>
        <v>9</v>
      </c>
      <c r="L9" s="65">
        <f>VLOOKUP($A9,'Return Data'!$B$7:$R$1700,9,0)</f>
        <v>4.8537999999999997</v>
      </c>
      <c r="M9" s="66">
        <f t="shared" si="4"/>
        <v>6</v>
      </c>
      <c r="N9" s="65">
        <f>VLOOKUP($A9,'Return Data'!$B$7:$R$1700,10,0)</f>
        <v>6.0716999999999999</v>
      </c>
      <c r="O9" s="66">
        <f t="shared" si="5"/>
        <v>7</v>
      </c>
      <c r="P9" s="65">
        <f>VLOOKUP($A9,'Return Data'!$B$7:$R$1700,11,0)</f>
        <v>6.4978999999999996</v>
      </c>
      <c r="Q9" s="66">
        <f t="shared" si="6"/>
        <v>15</v>
      </c>
      <c r="R9" s="65">
        <f>VLOOKUP($A9,'Return Data'!$B$7:$R$1700,12,0)</f>
        <v>6.5442999999999998</v>
      </c>
      <c r="S9" s="66">
        <f t="shared" si="7"/>
        <v>10</v>
      </c>
      <c r="T9" s="65">
        <f>VLOOKUP($A9,'Return Data'!$B$7:$R$1700,13,0)</f>
        <v>7.0054999999999996</v>
      </c>
      <c r="U9" s="66">
        <f t="shared" si="8"/>
        <v>7</v>
      </c>
      <c r="V9" s="65"/>
      <c r="W9" s="66"/>
      <c r="X9" s="65"/>
      <c r="Y9" s="66"/>
      <c r="Z9" s="65">
        <f>VLOOKUP($A9,'Return Data'!$B$7:$R$1700,16,0)</f>
        <v>8.0399999999999991</v>
      </c>
      <c r="AA9" s="67">
        <f t="shared" si="9"/>
        <v>12</v>
      </c>
    </row>
    <row r="10" spans="1:27" x14ac:dyDescent="0.3">
      <c r="A10" s="63" t="s">
        <v>1593</v>
      </c>
      <c r="B10" s="64">
        <f>VLOOKUP($A10,'Return Data'!$B$7:$R$1700,3,0)</f>
        <v>44071</v>
      </c>
      <c r="C10" s="65">
        <f>VLOOKUP($A10,'Return Data'!$B$7:$R$1700,4,0)</f>
        <v>1174.7556999999999</v>
      </c>
      <c r="D10" s="65">
        <f>VLOOKUP($A10,'Return Data'!$B$7:$R$1700,5,0)</f>
        <v>0.45050000000000001</v>
      </c>
      <c r="E10" s="66">
        <f t="shared" si="0"/>
        <v>22</v>
      </c>
      <c r="F10" s="65">
        <f>VLOOKUP($A10,'Return Data'!$B$7:$R$1700,6,0)</f>
        <v>2.5908000000000002</v>
      </c>
      <c r="G10" s="66">
        <f t="shared" si="1"/>
        <v>15</v>
      </c>
      <c r="H10" s="65">
        <f>VLOOKUP($A10,'Return Data'!$B$7:$R$1700,7,0)</f>
        <v>2.1425000000000001</v>
      </c>
      <c r="I10" s="66">
        <f t="shared" si="2"/>
        <v>12</v>
      </c>
      <c r="J10" s="65">
        <f>VLOOKUP($A10,'Return Data'!$B$7:$R$1700,8,0)</f>
        <v>2.7746</v>
      </c>
      <c r="K10" s="66">
        <f t="shared" si="3"/>
        <v>24</v>
      </c>
      <c r="L10" s="65">
        <f>VLOOKUP($A10,'Return Data'!$B$7:$R$1700,9,0)</f>
        <v>3.2086000000000001</v>
      </c>
      <c r="M10" s="66">
        <f t="shared" si="4"/>
        <v>24</v>
      </c>
      <c r="N10" s="65">
        <f>VLOOKUP($A10,'Return Data'!$B$7:$R$1700,10,0)</f>
        <v>3.9508000000000001</v>
      </c>
      <c r="O10" s="66">
        <f t="shared" si="5"/>
        <v>26</v>
      </c>
      <c r="P10" s="65">
        <f>VLOOKUP($A10,'Return Data'!$B$7:$R$1700,11,0)</f>
        <v>5.4542999999999999</v>
      </c>
      <c r="Q10" s="66">
        <f t="shared" si="6"/>
        <v>21</v>
      </c>
      <c r="R10" s="65">
        <f>VLOOKUP($A10,'Return Data'!$B$7:$R$1700,12,0)</f>
        <v>5.7900999999999998</v>
      </c>
      <c r="S10" s="66">
        <f t="shared" si="7"/>
        <v>18</v>
      </c>
      <c r="T10" s="65">
        <f>VLOOKUP($A10,'Return Data'!$B$7:$R$1700,13,0)</f>
        <v>6.1238000000000001</v>
      </c>
      <c r="U10" s="66">
        <f t="shared" si="8"/>
        <v>17</v>
      </c>
      <c r="V10" s="65">
        <f>VLOOKUP($A10,'Return Data'!$B$7:$R$1700,17,0)</f>
        <v>7.2454999999999998</v>
      </c>
      <c r="W10" s="66">
        <f t="shared" ref="W10:W15" si="10">RANK(V10,V$8:V$37,0)</f>
        <v>9</v>
      </c>
      <c r="X10" s="65"/>
      <c r="Y10" s="66"/>
      <c r="Z10" s="65">
        <f>VLOOKUP($A10,'Return Data'!$B$7:$R$1700,16,0)</f>
        <v>7.4417999999999997</v>
      </c>
      <c r="AA10" s="67">
        <f t="shared" si="9"/>
        <v>19</v>
      </c>
    </row>
    <row r="11" spans="1:27" x14ac:dyDescent="0.3">
      <c r="A11" s="63" t="s">
        <v>1594</v>
      </c>
      <c r="B11" s="64">
        <f>VLOOKUP($A11,'Return Data'!$B$7:$R$1700,3,0)</f>
        <v>44071</v>
      </c>
      <c r="C11" s="65">
        <f>VLOOKUP($A11,'Return Data'!$B$7:$R$1700,4,0)</f>
        <v>2516.2334000000001</v>
      </c>
      <c r="D11" s="65">
        <f>VLOOKUP($A11,'Return Data'!$B$7:$R$1700,5,0)</f>
        <v>-0.25969999999999999</v>
      </c>
      <c r="E11" s="66">
        <f t="shared" si="0"/>
        <v>26</v>
      </c>
      <c r="F11" s="65">
        <f>VLOOKUP($A11,'Return Data'!$B$7:$R$1700,6,0)</f>
        <v>1.3066</v>
      </c>
      <c r="G11" s="66">
        <f t="shared" si="1"/>
        <v>25</v>
      </c>
      <c r="H11" s="65">
        <f>VLOOKUP($A11,'Return Data'!$B$7:$R$1700,7,0)</f>
        <v>1.1299999999999999</v>
      </c>
      <c r="I11" s="66">
        <f t="shared" si="2"/>
        <v>26</v>
      </c>
      <c r="J11" s="65">
        <f>VLOOKUP($A11,'Return Data'!$B$7:$R$1700,8,0)</f>
        <v>2.9224000000000001</v>
      </c>
      <c r="K11" s="66">
        <f t="shared" si="3"/>
        <v>21</v>
      </c>
      <c r="L11" s="65">
        <f>VLOOKUP($A11,'Return Data'!$B$7:$R$1700,9,0)</f>
        <v>3.4834000000000001</v>
      </c>
      <c r="M11" s="66">
        <f t="shared" si="4"/>
        <v>20</v>
      </c>
      <c r="N11" s="65">
        <f>VLOOKUP($A11,'Return Data'!$B$7:$R$1700,10,0)</f>
        <v>4.4036</v>
      </c>
      <c r="O11" s="66">
        <f t="shared" si="5"/>
        <v>22</v>
      </c>
      <c r="P11" s="65">
        <f>VLOOKUP($A11,'Return Data'!$B$7:$R$1700,11,0)</f>
        <v>5.8269000000000002</v>
      </c>
      <c r="Q11" s="66">
        <f t="shared" si="6"/>
        <v>20</v>
      </c>
      <c r="R11" s="65">
        <f>VLOOKUP($A11,'Return Data'!$B$7:$R$1700,12,0)</f>
        <v>5.681</v>
      </c>
      <c r="S11" s="66">
        <f t="shared" si="7"/>
        <v>19</v>
      </c>
      <c r="T11" s="65">
        <f>VLOOKUP($A11,'Return Data'!$B$7:$R$1700,13,0)</f>
        <v>6.0781000000000001</v>
      </c>
      <c r="U11" s="66">
        <f t="shared" si="8"/>
        <v>18</v>
      </c>
      <c r="V11" s="65">
        <f>VLOOKUP($A11,'Return Data'!$B$7:$R$1700,17,0)</f>
        <v>7.2134999999999998</v>
      </c>
      <c r="W11" s="66">
        <f t="shared" si="10"/>
        <v>11</v>
      </c>
      <c r="X11" s="65">
        <f>VLOOKUP($A11,'Return Data'!$B$7:$R$1700,14,0)</f>
        <v>7.2550999999999997</v>
      </c>
      <c r="Y11" s="66">
        <f>RANK(X11,X$8:X$37,0)</f>
        <v>10</v>
      </c>
      <c r="Z11" s="65">
        <f>VLOOKUP($A11,'Return Data'!$B$7:$R$1700,16,0)</f>
        <v>8.4788999999999994</v>
      </c>
      <c r="AA11" s="67">
        <f t="shared" si="9"/>
        <v>6</v>
      </c>
    </row>
    <row r="12" spans="1:27" x14ac:dyDescent="0.3">
      <c r="A12" s="63" t="s">
        <v>1596</v>
      </c>
      <c r="B12" s="64">
        <f>VLOOKUP($A12,'Return Data'!$B$7:$R$1700,3,0)</f>
        <v>44071</v>
      </c>
      <c r="C12" s="65">
        <f>VLOOKUP($A12,'Return Data'!$B$7:$R$1700,4,0)</f>
        <v>3104.4234000000001</v>
      </c>
      <c r="D12" s="65">
        <f>VLOOKUP($A12,'Return Data'!$B$7:$R$1700,5,0)</f>
        <v>0.76190000000000002</v>
      </c>
      <c r="E12" s="66">
        <f t="shared" si="0"/>
        <v>21</v>
      </c>
      <c r="F12" s="65">
        <f>VLOOKUP($A12,'Return Data'!$B$7:$R$1700,6,0)</f>
        <v>1.6831</v>
      </c>
      <c r="G12" s="66">
        <f t="shared" si="1"/>
        <v>22</v>
      </c>
      <c r="H12" s="65">
        <f>VLOOKUP($A12,'Return Data'!$B$7:$R$1700,7,0)</f>
        <v>1.5029999999999999</v>
      </c>
      <c r="I12" s="66">
        <f t="shared" si="2"/>
        <v>24</v>
      </c>
      <c r="J12" s="65">
        <f>VLOOKUP($A12,'Return Data'!$B$7:$R$1700,8,0)</f>
        <v>2.6423999999999999</v>
      </c>
      <c r="K12" s="66">
        <f t="shared" si="3"/>
        <v>26</v>
      </c>
      <c r="L12" s="65">
        <f>VLOOKUP($A12,'Return Data'!$B$7:$R$1700,9,0)</f>
        <v>3.1996000000000002</v>
      </c>
      <c r="M12" s="66">
        <f t="shared" si="4"/>
        <v>25</v>
      </c>
      <c r="N12" s="65">
        <f>VLOOKUP($A12,'Return Data'!$B$7:$R$1700,10,0)</f>
        <v>4.7093999999999996</v>
      </c>
      <c r="O12" s="66">
        <f t="shared" si="5"/>
        <v>18</v>
      </c>
      <c r="P12" s="65">
        <f>VLOOKUP($A12,'Return Data'!$B$7:$R$1700,11,0)</f>
        <v>5.8838999999999997</v>
      </c>
      <c r="Q12" s="66">
        <f t="shared" si="6"/>
        <v>19</v>
      </c>
      <c r="R12" s="65">
        <f>VLOOKUP($A12,'Return Data'!$B$7:$R$1700,12,0)</f>
        <v>5.8059000000000003</v>
      </c>
      <c r="S12" s="66">
        <f t="shared" si="7"/>
        <v>17</v>
      </c>
      <c r="T12" s="65">
        <f>VLOOKUP($A12,'Return Data'!$B$7:$R$1700,13,0)</f>
        <v>6.0583</v>
      </c>
      <c r="U12" s="66">
        <f t="shared" si="8"/>
        <v>19</v>
      </c>
      <c r="V12" s="65">
        <f>VLOOKUP($A12,'Return Data'!$B$7:$R$1700,17,0)</f>
        <v>6.7115</v>
      </c>
      <c r="W12" s="66">
        <f t="shared" si="10"/>
        <v>13</v>
      </c>
      <c r="X12" s="65">
        <f>VLOOKUP($A12,'Return Data'!$B$7:$R$1700,14,0)</f>
        <v>6.6254999999999997</v>
      </c>
      <c r="Y12" s="66">
        <f>RANK(X12,X$8:X$37,0)</f>
        <v>14</v>
      </c>
      <c r="Z12" s="65">
        <f>VLOOKUP($A12,'Return Data'!$B$7:$R$1700,16,0)</f>
        <v>7.8011999999999997</v>
      </c>
      <c r="AA12" s="67">
        <f t="shared" si="9"/>
        <v>18</v>
      </c>
    </row>
    <row r="13" spans="1:27" x14ac:dyDescent="0.3">
      <c r="A13" s="63" t="s">
        <v>1598</v>
      </c>
      <c r="B13" s="64">
        <f>VLOOKUP($A13,'Return Data'!$B$7:$R$1700,3,0)</f>
        <v>44071</v>
      </c>
      <c r="C13" s="65">
        <f>VLOOKUP($A13,'Return Data'!$B$7:$R$1700,4,0)</f>
        <v>2790.9058</v>
      </c>
      <c r="D13" s="65">
        <f>VLOOKUP($A13,'Return Data'!$B$7:$R$1700,5,0)</f>
        <v>1.7421</v>
      </c>
      <c r="E13" s="66">
        <f t="shared" si="0"/>
        <v>15</v>
      </c>
      <c r="F13" s="65">
        <f>VLOOKUP($A13,'Return Data'!$B$7:$R$1700,6,0)</f>
        <v>3.5640000000000001</v>
      </c>
      <c r="G13" s="66">
        <f t="shared" si="1"/>
        <v>9</v>
      </c>
      <c r="H13" s="65">
        <f>VLOOKUP($A13,'Return Data'!$B$7:$R$1700,7,0)</f>
        <v>2.5870000000000002</v>
      </c>
      <c r="I13" s="66">
        <f t="shared" si="2"/>
        <v>9</v>
      </c>
      <c r="J13" s="65">
        <f>VLOOKUP($A13,'Return Data'!$B$7:$R$1700,8,0)</f>
        <v>3.6217000000000001</v>
      </c>
      <c r="K13" s="66">
        <f t="shared" si="3"/>
        <v>11</v>
      </c>
      <c r="L13" s="65">
        <f>VLOOKUP($A13,'Return Data'!$B$7:$R$1700,9,0)</f>
        <v>3.6629999999999998</v>
      </c>
      <c r="M13" s="66">
        <f t="shared" si="4"/>
        <v>16</v>
      </c>
      <c r="N13" s="65">
        <f>VLOOKUP($A13,'Return Data'!$B$7:$R$1700,10,0)</f>
        <v>4.2183999999999999</v>
      </c>
      <c r="O13" s="66">
        <f t="shared" si="5"/>
        <v>23</v>
      </c>
      <c r="P13" s="65">
        <f>VLOOKUP($A13,'Return Data'!$B$7:$R$1700,11,0)</f>
        <v>6.0557999999999996</v>
      </c>
      <c r="Q13" s="66">
        <f t="shared" si="6"/>
        <v>18</v>
      </c>
      <c r="R13" s="65">
        <f>VLOOKUP($A13,'Return Data'!$B$7:$R$1700,12,0)</f>
        <v>5.9619</v>
      </c>
      <c r="S13" s="66">
        <f t="shared" si="7"/>
        <v>16</v>
      </c>
      <c r="T13" s="65">
        <f>VLOOKUP($A13,'Return Data'!$B$7:$R$1700,13,0)</f>
        <v>6.3731</v>
      </c>
      <c r="U13" s="66">
        <f t="shared" si="8"/>
        <v>16</v>
      </c>
      <c r="V13" s="65">
        <f>VLOOKUP($A13,'Return Data'!$B$7:$R$1700,17,0)</f>
        <v>6.4779999999999998</v>
      </c>
      <c r="W13" s="66">
        <f t="shared" si="10"/>
        <v>15</v>
      </c>
      <c r="X13" s="65">
        <f>VLOOKUP($A13,'Return Data'!$B$7:$R$1700,14,0)</f>
        <v>6.6853999999999996</v>
      </c>
      <c r="Y13" s="66">
        <f>RANK(X13,X$8:X$37,0)</f>
        <v>12</v>
      </c>
      <c r="Z13" s="65">
        <f>VLOOKUP($A13,'Return Data'!$B$7:$R$1700,16,0)</f>
        <v>7.8971999999999998</v>
      </c>
      <c r="AA13" s="67">
        <f t="shared" si="9"/>
        <v>16</v>
      </c>
    </row>
    <row r="14" spans="1:27" x14ac:dyDescent="0.3">
      <c r="A14" s="63" t="s">
        <v>1600</v>
      </c>
      <c r="B14" s="64">
        <f>VLOOKUP($A14,'Return Data'!$B$7:$R$1700,3,0)</f>
        <v>44071</v>
      </c>
      <c r="C14" s="65">
        <f>VLOOKUP($A14,'Return Data'!$B$7:$R$1700,4,0)</f>
        <v>2272.9438</v>
      </c>
      <c r="D14" s="65">
        <f>VLOOKUP($A14,'Return Data'!$B$7:$R$1700,5,0)</f>
        <v>2.2082000000000002</v>
      </c>
      <c r="E14" s="66">
        <f t="shared" si="0"/>
        <v>12</v>
      </c>
      <c r="F14" s="65">
        <f>VLOOKUP($A14,'Return Data'!$B$7:$R$1700,6,0)</f>
        <v>1.4171</v>
      </c>
      <c r="G14" s="66">
        <f t="shared" si="1"/>
        <v>24</v>
      </c>
      <c r="H14" s="65">
        <f>VLOOKUP($A14,'Return Data'!$B$7:$R$1700,7,0)</f>
        <v>0.64429999999999998</v>
      </c>
      <c r="I14" s="66">
        <f t="shared" si="2"/>
        <v>29</v>
      </c>
      <c r="J14" s="65">
        <f>VLOOKUP($A14,'Return Data'!$B$7:$R$1700,8,0)</f>
        <v>1.7819</v>
      </c>
      <c r="K14" s="66">
        <f t="shared" si="3"/>
        <v>29</v>
      </c>
      <c r="L14" s="65">
        <f>VLOOKUP($A14,'Return Data'!$B$7:$R$1700,9,0)</f>
        <v>2.8902000000000001</v>
      </c>
      <c r="M14" s="66">
        <f t="shared" si="4"/>
        <v>28</v>
      </c>
      <c r="N14" s="65">
        <f>VLOOKUP($A14,'Return Data'!$B$7:$R$1700,10,0)</f>
        <v>4.0621999999999998</v>
      </c>
      <c r="O14" s="66">
        <f t="shared" si="5"/>
        <v>25</v>
      </c>
      <c r="P14" s="65">
        <f>VLOOKUP($A14,'Return Data'!$B$7:$R$1700,11,0)</f>
        <v>5.1496000000000004</v>
      </c>
      <c r="Q14" s="66">
        <f t="shared" si="6"/>
        <v>23</v>
      </c>
      <c r="R14" s="65">
        <f>VLOOKUP($A14,'Return Data'!$B$7:$R$1700,12,0)</f>
        <v>5.1630000000000003</v>
      </c>
      <c r="S14" s="66">
        <f t="shared" si="7"/>
        <v>22</v>
      </c>
      <c r="T14" s="65">
        <f>VLOOKUP($A14,'Return Data'!$B$7:$R$1700,13,0)</f>
        <v>5.3952</v>
      </c>
      <c r="U14" s="66">
        <f t="shared" si="8"/>
        <v>22</v>
      </c>
      <c r="V14" s="65">
        <f>VLOOKUP($A14,'Return Data'!$B$7:$R$1700,17,0)</f>
        <v>6.5589000000000004</v>
      </c>
      <c r="W14" s="66">
        <f t="shared" si="10"/>
        <v>14</v>
      </c>
      <c r="X14" s="65">
        <f>VLOOKUP($A14,'Return Data'!$B$7:$R$1700,14,0)</f>
        <v>6.6791999999999998</v>
      </c>
      <c r="Y14" s="66">
        <f>RANK(X14,X$8:X$37,0)</f>
        <v>13</v>
      </c>
      <c r="Z14" s="65">
        <f>VLOOKUP($A14,'Return Data'!$B$7:$R$1700,16,0)</f>
        <v>7.9253999999999998</v>
      </c>
      <c r="AA14" s="67">
        <f t="shared" si="9"/>
        <v>15</v>
      </c>
    </row>
    <row r="15" spans="1:27" x14ac:dyDescent="0.3">
      <c r="A15" s="63" t="s">
        <v>1605</v>
      </c>
      <c r="B15" s="64">
        <f>VLOOKUP($A15,'Return Data'!$B$7:$R$1700,3,0)</f>
        <v>44071</v>
      </c>
      <c r="C15" s="65">
        <f>VLOOKUP($A15,'Return Data'!$B$7:$R$1700,4,0)</f>
        <v>28.650300000000001</v>
      </c>
      <c r="D15" s="65">
        <f>VLOOKUP($A15,'Return Data'!$B$7:$R$1700,5,0)</f>
        <v>-15.0268</v>
      </c>
      <c r="E15" s="66">
        <f t="shared" si="0"/>
        <v>30</v>
      </c>
      <c r="F15" s="65">
        <f>VLOOKUP($A15,'Return Data'!$B$7:$R$1700,6,0)</f>
        <v>-0.12740000000000001</v>
      </c>
      <c r="G15" s="66">
        <f t="shared" si="1"/>
        <v>30</v>
      </c>
      <c r="H15" s="65">
        <f>VLOOKUP($A15,'Return Data'!$B$7:$R$1700,7,0)</f>
        <v>4.0799000000000003</v>
      </c>
      <c r="I15" s="66">
        <f t="shared" si="2"/>
        <v>4</v>
      </c>
      <c r="J15" s="65">
        <f>VLOOKUP($A15,'Return Data'!$B$7:$R$1700,8,0)</f>
        <v>7.4009999999999998</v>
      </c>
      <c r="K15" s="66">
        <f t="shared" si="3"/>
        <v>3</v>
      </c>
      <c r="L15" s="65">
        <f>VLOOKUP($A15,'Return Data'!$B$7:$R$1700,9,0)</f>
        <v>8.6396999999999995</v>
      </c>
      <c r="M15" s="66">
        <f t="shared" si="4"/>
        <v>3</v>
      </c>
      <c r="N15" s="65">
        <f>VLOOKUP($A15,'Return Data'!$B$7:$R$1700,10,0)</f>
        <v>10.1792</v>
      </c>
      <c r="O15" s="66">
        <f t="shared" si="5"/>
        <v>2</v>
      </c>
      <c r="P15" s="65">
        <f>VLOOKUP($A15,'Return Data'!$B$7:$R$1700,11,0)</f>
        <v>8.8831000000000007</v>
      </c>
      <c r="Q15" s="66">
        <f t="shared" si="6"/>
        <v>2</v>
      </c>
      <c r="R15" s="65">
        <f>VLOOKUP($A15,'Return Data'!$B$7:$R$1700,12,0)</f>
        <v>3.0724</v>
      </c>
      <c r="S15" s="66">
        <f t="shared" si="7"/>
        <v>26</v>
      </c>
      <c r="T15" s="65">
        <f>VLOOKUP($A15,'Return Data'!$B$7:$R$1700,13,0)</f>
        <v>4.5914000000000001</v>
      </c>
      <c r="U15" s="66">
        <f t="shared" si="8"/>
        <v>25</v>
      </c>
      <c r="V15" s="65">
        <f>VLOOKUP($A15,'Return Data'!$B$7:$R$1700,17,0)</f>
        <v>7.2302</v>
      </c>
      <c r="W15" s="66">
        <f t="shared" si="10"/>
        <v>10</v>
      </c>
      <c r="X15" s="65">
        <f>VLOOKUP($A15,'Return Data'!$B$7:$R$1700,14,0)</f>
        <v>7.3795999999999999</v>
      </c>
      <c r="Y15" s="66">
        <f>RANK(X15,X$8:X$37,0)</f>
        <v>9</v>
      </c>
      <c r="Z15" s="65">
        <f>VLOOKUP($A15,'Return Data'!$B$7:$R$1700,16,0)</f>
        <v>8.8553999999999995</v>
      </c>
      <c r="AA15" s="67">
        <f t="shared" si="9"/>
        <v>3</v>
      </c>
    </row>
    <row r="16" spans="1:27" x14ac:dyDescent="0.3">
      <c r="A16" s="63" t="s">
        <v>1606</v>
      </c>
      <c r="B16" s="64">
        <f>VLOOKUP($A16,'Return Data'!$B$7:$R$1700,3,0)</f>
        <v>44071</v>
      </c>
      <c r="C16" s="65">
        <f>VLOOKUP($A16,'Return Data'!$B$7:$R$1700,4,0)</f>
        <v>11.6364</v>
      </c>
      <c r="D16" s="65">
        <f>VLOOKUP($A16,'Return Data'!$B$7:$R$1700,5,0)</f>
        <v>3.137</v>
      </c>
      <c r="E16" s="66">
        <f t="shared" si="0"/>
        <v>6</v>
      </c>
      <c r="F16" s="65">
        <f>VLOOKUP($A16,'Return Data'!$B$7:$R$1700,6,0)</f>
        <v>3.3466999999999998</v>
      </c>
      <c r="G16" s="66">
        <f t="shared" si="1"/>
        <v>10</v>
      </c>
      <c r="H16" s="65">
        <f>VLOOKUP($A16,'Return Data'!$B$7:$R$1700,7,0)</f>
        <v>3.1385999999999998</v>
      </c>
      <c r="I16" s="66">
        <f t="shared" si="2"/>
        <v>7</v>
      </c>
      <c r="J16" s="65">
        <f>VLOOKUP($A16,'Return Data'!$B$7:$R$1700,8,0)</f>
        <v>4.0167000000000002</v>
      </c>
      <c r="K16" s="66">
        <f t="shared" si="3"/>
        <v>8</v>
      </c>
      <c r="L16" s="65">
        <f>VLOOKUP($A16,'Return Data'!$B$7:$R$1700,9,0)</f>
        <v>4.5811999999999999</v>
      </c>
      <c r="M16" s="66">
        <f t="shared" si="4"/>
        <v>8</v>
      </c>
      <c r="N16" s="65">
        <f>VLOOKUP($A16,'Return Data'!$B$7:$R$1700,10,0)</f>
        <v>6.6031000000000004</v>
      </c>
      <c r="O16" s="66">
        <f t="shared" si="5"/>
        <v>5</v>
      </c>
      <c r="P16" s="65">
        <f>VLOOKUP($A16,'Return Data'!$B$7:$R$1700,11,0)</f>
        <v>8.0358999999999998</v>
      </c>
      <c r="Q16" s="66">
        <f t="shared" si="6"/>
        <v>4</v>
      </c>
      <c r="R16" s="65">
        <f>VLOOKUP($A16,'Return Data'!$B$7:$R$1700,12,0)</f>
        <v>7.3197999999999999</v>
      </c>
      <c r="S16" s="66">
        <f t="shared" si="7"/>
        <v>4</v>
      </c>
      <c r="T16" s="65">
        <f>VLOOKUP($A16,'Return Data'!$B$7:$R$1700,13,0)</f>
        <v>7.2952000000000004</v>
      </c>
      <c r="U16" s="66">
        <f t="shared" si="8"/>
        <v>5</v>
      </c>
      <c r="V16" s="65"/>
      <c r="W16" s="66"/>
      <c r="X16" s="65"/>
      <c r="Y16" s="66"/>
      <c r="Z16" s="65">
        <f>VLOOKUP($A16,'Return Data'!$B$7:$R$1700,16,0)</f>
        <v>8.1745000000000001</v>
      </c>
      <c r="AA16" s="67">
        <f t="shared" si="9"/>
        <v>10</v>
      </c>
    </row>
    <row r="17" spans="1:27" x14ac:dyDescent="0.3">
      <c r="A17" s="63" t="s">
        <v>1608</v>
      </c>
      <c r="B17" s="64">
        <f>VLOOKUP($A17,'Return Data'!$B$7:$R$1700,3,0)</f>
        <v>44071</v>
      </c>
      <c r="C17" s="65">
        <f>VLOOKUP($A17,'Return Data'!$B$7:$R$1700,4,0)</f>
        <v>1037.4232</v>
      </c>
      <c r="D17" s="65">
        <f>VLOOKUP($A17,'Return Data'!$B$7:$R$1700,5,0)</f>
        <v>3.2970000000000002</v>
      </c>
      <c r="E17" s="66">
        <f t="shared" si="0"/>
        <v>4</v>
      </c>
      <c r="F17" s="65">
        <f>VLOOKUP($A17,'Return Data'!$B$7:$R$1700,6,0)</f>
        <v>4.4523000000000001</v>
      </c>
      <c r="G17" s="66">
        <f t="shared" si="1"/>
        <v>5</v>
      </c>
      <c r="H17" s="65">
        <f>VLOOKUP($A17,'Return Data'!$B$7:$R$1700,7,0)</f>
        <v>2.0636000000000001</v>
      </c>
      <c r="I17" s="66">
        <f t="shared" si="2"/>
        <v>14</v>
      </c>
      <c r="J17" s="65">
        <f>VLOOKUP($A17,'Return Data'!$B$7:$R$1700,8,0)</f>
        <v>4.5594000000000001</v>
      </c>
      <c r="K17" s="66">
        <f t="shared" si="3"/>
        <v>6</v>
      </c>
      <c r="L17" s="65">
        <f>VLOOKUP($A17,'Return Data'!$B$7:$R$1700,9,0)</f>
        <v>4.1947000000000001</v>
      </c>
      <c r="M17" s="66">
        <f t="shared" si="4"/>
        <v>9</v>
      </c>
      <c r="N17" s="65">
        <f>VLOOKUP($A17,'Return Data'!$B$7:$R$1700,10,0)</f>
        <v>5.0304000000000002</v>
      </c>
      <c r="O17" s="66">
        <f t="shared" si="5"/>
        <v>13</v>
      </c>
      <c r="P17" s="65"/>
      <c r="Q17" s="66"/>
      <c r="R17" s="65"/>
      <c r="S17" s="66"/>
      <c r="T17" s="65"/>
      <c r="U17" s="66"/>
      <c r="V17" s="65"/>
      <c r="W17" s="66"/>
      <c r="X17" s="65"/>
      <c r="Y17" s="66"/>
      <c r="Z17" s="65">
        <f>VLOOKUP($A17,'Return Data'!$B$7:$R$1700,16,0)</f>
        <v>6.4431000000000003</v>
      </c>
      <c r="AA17" s="67">
        <f t="shared" si="9"/>
        <v>26</v>
      </c>
    </row>
    <row r="18" spans="1:27" x14ac:dyDescent="0.3">
      <c r="A18" s="63" t="s">
        <v>1611</v>
      </c>
      <c r="B18" s="64">
        <f>VLOOKUP($A18,'Return Data'!$B$7:$R$1700,3,0)</f>
        <v>44071</v>
      </c>
      <c r="C18" s="65">
        <f>VLOOKUP($A18,'Return Data'!$B$7:$R$1700,4,0)</f>
        <v>22.183700000000002</v>
      </c>
      <c r="D18" s="65">
        <f>VLOOKUP($A18,'Return Data'!$B$7:$R$1700,5,0)</f>
        <v>4.1138000000000003</v>
      </c>
      <c r="E18" s="66">
        <f t="shared" si="0"/>
        <v>3</v>
      </c>
      <c r="F18" s="65">
        <f>VLOOKUP($A18,'Return Data'!$B$7:$R$1700,6,0)</f>
        <v>8.2872000000000003</v>
      </c>
      <c r="G18" s="66">
        <f t="shared" si="1"/>
        <v>2</v>
      </c>
      <c r="H18" s="65">
        <f>VLOOKUP($A18,'Return Data'!$B$7:$R$1700,7,0)</f>
        <v>5.4588999999999999</v>
      </c>
      <c r="I18" s="66">
        <f t="shared" si="2"/>
        <v>3</v>
      </c>
      <c r="J18" s="65">
        <f>VLOOKUP($A18,'Return Data'!$B$7:$R$1700,8,0)</f>
        <v>6.4208999999999996</v>
      </c>
      <c r="K18" s="66">
        <f t="shared" si="3"/>
        <v>5</v>
      </c>
      <c r="L18" s="65">
        <f>VLOOKUP($A18,'Return Data'!$B$7:$R$1700,9,0)</f>
        <v>6.9244000000000003</v>
      </c>
      <c r="M18" s="66">
        <f t="shared" si="4"/>
        <v>4</v>
      </c>
      <c r="N18" s="65">
        <f>VLOOKUP($A18,'Return Data'!$B$7:$R$1700,10,0)</f>
        <v>8.4848999999999997</v>
      </c>
      <c r="O18" s="66">
        <f t="shared" si="5"/>
        <v>3</v>
      </c>
      <c r="P18" s="65">
        <f>VLOOKUP($A18,'Return Data'!$B$7:$R$1700,11,0)</f>
        <v>7.5077999999999996</v>
      </c>
      <c r="Q18" s="66">
        <f t="shared" ref="Q18:Q37" si="11">RANK(P18,P$8:P$37,0)</f>
        <v>5</v>
      </c>
      <c r="R18" s="65">
        <f>VLOOKUP($A18,'Return Data'!$B$7:$R$1700,12,0)</f>
        <v>7.6978999999999997</v>
      </c>
      <c r="S18" s="66">
        <f t="shared" ref="S18:S25" si="12">RANK(R18,R$8:R$37,0)</f>
        <v>2</v>
      </c>
      <c r="T18" s="65">
        <f>VLOOKUP($A18,'Return Data'!$B$7:$R$1700,13,0)</f>
        <v>8.0734999999999992</v>
      </c>
      <c r="U18" s="66">
        <f t="shared" ref="U18:U25" si="13">RANK(T18,T$8:T$37,0)</f>
        <v>3</v>
      </c>
      <c r="V18" s="65">
        <f>VLOOKUP($A18,'Return Data'!$B$7:$R$1700,17,0)</f>
        <v>8.6110000000000007</v>
      </c>
      <c r="W18" s="66">
        <f>RANK(V18,V$8:V$37,0)</f>
        <v>2</v>
      </c>
      <c r="X18" s="65">
        <f>VLOOKUP($A18,'Return Data'!$B$7:$R$1700,14,0)</f>
        <v>8.0721000000000007</v>
      </c>
      <c r="Y18" s="66">
        <f>RANK(X18,X$8:X$37,0)</f>
        <v>2</v>
      </c>
      <c r="Z18" s="65">
        <f>VLOOKUP($A18,'Return Data'!$B$7:$R$1700,16,0)</f>
        <v>9.0974000000000004</v>
      </c>
      <c r="AA18" s="67">
        <f t="shared" si="9"/>
        <v>2</v>
      </c>
    </row>
    <row r="19" spans="1:27" x14ac:dyDescent="0.3">
      <c r="A19" s="63" t="s">
        <v>1613</v>
      </c>
      <c r="B19" s="64">
        <f>VLOOKUP($A19,'Return Data'!$B$7:$R$1700,3,0)</f>
        <v>44071</v>
      </c>
      <c r="C19" s="65">
        <f>VLOOKUP($A19,'Return Data'!$B$7:$R$1700,4,0)</f>
        <v>2208.0974000000001</v>
      </c>
      <c r="D19" s="65">
        <f>VLOOKUP($A19,'Return Data'!$B$7:$R$1700,5,0)</f>
        <v>1.4861</v>
      </c>
      <c r="E19" s="66">
        <f t="shared" si="0"/>
        <v>17</v>
      </c>
      <c r="F19" s="65">
        <f>VLOOKUP($A19,'Return Data'!$B$7:$R$1700,6,0)</f>
        <v>0.32290000000000002</v>
      </c>
      <c r="G19" s="66">
        <f t="shared" si="1"/>
        <v>27</v>
      </c>
      <c r="H19" s="65">
        <f>VLOOKUP($A19,'Return Data'!$B$7:$R$1700,7,0)</f>
        <v>1.5396000000000001</v>
      </c>
      <c r="I19" s="66">
        <f t="shared" si="2"/>
        <v>23</v>
      </c>
      <c r="J19" s="65">
        <f>VLOOKUP($A19,'Return Data'!$B$7:$R$1700,8,0)</f>
        <v>2.1288999999999998</v>
      </c>
      <c r="K19" s="66">
        <f t="shared" si="3"/>
        <v>27</v>
      </c>
      <c r="L19" s="65">
        <f>VLOOKUP($A19,'Return Data'!$B$7:$R$1700,9,0)</f>
        <v>4.6883999999999997</v>
      </c>
      <c r="M19" s="66">
        <f t="shared" si="4"/>
        <v>7</v>
      </c>
      <c r="N19" s="65">
        <f>VLOOKUP($A19,'Return Data'!$B$7:$R$1700,10,0)</f>
        <v>6.1294000000000004</v>
      </c>
      <c r="O19" s="66">
        <f t="shared" si="5"/>
        <v>6</v>
      </c>
      <c r="P19" s="65">
        <f>VLOOKUP($A19,'Return Data'!$B$7:$R$1700,11,0)</f>
        <v>5.0867000000000004</v>
      </c>
      <c r="Q19" s="66">
        <f t="shared" si="11"/>
        <v>24</v>
      </c>
      <c r="R19" s="65">
        <f>VLOOKUP($A19,'Return Data'!$B$7:$R$1700,12,0)</f>
        <v>5.6317000000000004</v>
      </c>
      <c r="S19" s="66">
        <f t="shared" si="12"/>
        <v>20</v>
      </c>
      <c r="T19" s="65">
        <f>VLOOKUP($A19,'Return Data'!$B$7:$R$1700,13,0)</f>
        <v>10.9495</v>
      </c>
      <c r="U19" s="66">
        <f t="shared" si="13"/>
        <v>1</v>
      </c>
      <c r="V19" s="65">
        <f>VLOOKUP($A19,'Return Data'!$B$7:$R$1700,17,0)</f>
        <v>6.9553000000000003</v>
      </c>
      <c r="W19" s="66">
        <f>RANK(V19,V$8:V$37,0)</f>
        <v>12</v>
      </c>
      <c r="X19" s="65">
        <f>VLOOKUP($A19,'Return Data'!$B$7:$R$1700,14,0)</f>
        <v>6.9593999999999996</v>
      </c>
      <c r="Y19" s="66">
        <f>RANK(X19,X$8:X$37,0)</f>
        <v>11</v>
      </c>
      <c r="Z19" s="65">
        <f>VLOOKUP($A19,'Return Data'!$B$7:$R$1700,16,0)</f>
        <v>7.9786999999999999</v>
      </c>
      <c r="AA19" s="67">
        <f t="shared" si="9"/>
        <v>13</v>
      </c>
    </row>
    <row r="20" spans="1:27" x14ac:dyDescent="0.3">
      <c r="A20" s="63" t="s">
        <v>1614</v>
      </c>
      <c r="B20" s="64">
        <f>VLOOKUP($A20,'Return Data'!$B$7:$R$1700,3,0)</f>
        <v>44071</v>
      </c>
      <c r="C20" s="65">
        <f>VLOOKUP($A20,'Return Data'!$B$7:$R$1700,4,0)</f>
        <v>11.7239</v>
      </c>
      <c r="D20" s="65">
        <f>VLOOKUP($A20,'Return Data'!$B$7:$R$1700,5,0)</f>
        <v>2.1793999999999998</v>
      </c>
      <c r="E20" s="66">
        <f t="shared" si="0"/>
        <v>13</v>
      </c>
      <c r="F20" s="65">
        <f>VLOOKUP($A20,'Return Data'!$B$7:$R$1700,6,0)</f>
        <v>2.6987999999999999</v>
      </c>
      <c r="G20" s="66">
        <f t="shared" si="1"/>
        <v>14</v>
      </c>
      <c r="H20" s="65">
        <f>VLOOKUP($A20,'Return Data'!$B$7:$R$1700,7,0)</f>
        <v>2.0467</v>
      </c>
      <c r="I20" s="66">
        <f t="shared" si="2"/>
        <v>15</v>
      </c>
      <c r="J20" s="65">
        <f>VLOOKUP($A20,'Return Data'!$B$7:$R$1700,8,0)</f>
        <v>2.8273000000000001</v>
      </c>
      <c r="K20" s="66">
        <f t="shared" si="3"/>
        <v>23</v>
      </c>
      <c r="L20" s="65">
        <f>VLOOKUP($A20,'Return Data'!$B$7:$R$1700,9,0)</f>
        <v>3.4346000000000001</v>
      </c>
      <c r="M20" s="66">
        <f t="shared" si="4"/>
        <v>21</v>
      </c>
      <c r="N20" s="65">
        <f>VLOOKUP($A20,'Return Data'!$B$7:$R$1700,10,0)</f>
        <v>4.7497999999999996</v>
      </c>
      <c r="O20" s="66">
        <f t="shared" si="5"/>
        <v>17</v>
      </c>
      <c r="P20" s="65">
        <f>VLOOKUP($A20,'Return Data'!$B$7:$R$1700,11,0)</f>
        <v>6.8863000000000003</v>
      </c>
      <c r="Q20" s="66">
        <f t="shared" si="11"/>
        <v>12</v>
      </c>
      <c r="R20" s="65">
        <f>VLOOKUP($A20,'Return Data'!$B$7:$R$1700,12,0)</f>
        <v>6.5369000000000002</v>
      </c>
      <c r="S20" s="66">
        <f t="shared" si="12"/>
        <v>11</v>
      </c>
      <c r="T20" s="65">
        <f>VLOOKUP($A20,'Return Data'!$B$7:$R$1700,13,0)</f>
        <v>6.7972999999999999</v>
      </c>
      <c r="U20" s="66">
        <f t="shared" si="13"/>
        <v>10</v>
      </c>
      <c r="V20" s="65"/>
      <c r="W20" s="66"/>
      <c r="X20" s="65"/>
      <c r="Y20" s="66"/>
      <c r="Z20" s="65">
        <f>VLOOKUP($A20,'Return Data'!$B$7:$R$1700,16,0)</f>
        <v>7.8094999999999999</v>
      </c>
      <c r="AA20" s="67">
        <f t="shared" si="9"/>
        <v>17</v>
      </c>
    </row>
    <row r="21" spans="1:27" x14ac:dyDescent="0.3">
      <c r="A21" s="63" t="s">
        <v>1617</v>
      </c>
      <c r="B21" s="64">
        <f>VLOOKUP($A21,'Return Data'!$B$7:$R$1700,3,0)</f>
        <v>44071</v>
      </c>
      <c r="C21" s="65">
        <f>VLOOKUP($A21,'Return Data'!$B$7:$R$1700,4,0)</f>
        <v>2059.6768999999999</v>
      </c>
      <c r="D21" s="65">
        <f>VLOOKUP($A21,'Return Data'!$B$7:$R$1700,5,0)</f>
        <v>2.6903000000000001</v>
      </c>
      <c r="E21" s="66">
        <f t="shared" si="0"/>
        <v>11</v>
      </c>
      <c r="F21" s="65">
        <f>VLOOKUP($A21,'Return Data'!$B$7:$R$1700,6,0)</f>
        <v>4.3681000000000001</v>
      </c>
      <c r="G21" s="66">
        <f t="shared" si="1"/>
        <v>6</v>
      </c>
      <c r="H21" s="65">
        <f>VLOOKUP($A21,'Return Data'!$B$7:$R$1700,7,0)</f>
        <v>2.4026000000000001</v>
      </c>
      <c r="I21" s="66">
        <f t="shared" si="2"/>
        <v>11</v>
      </c>
      <c r="J21" s="65">
        <f>VLOOKUP($A21,'Return Data'!$B$7:$R$1700,8,0)</f>
        <v>3.3847</v>
      </c>
      <c r="K21" s="66">
        <f t="shared" si="3"/>
        <v>13</v>
      </c>
      <c r="L21" s="65">
        <f>VLOOKUP($A21,'Return Data'!$B$7:$R$1700,9,0)</f>
        <v>3.5629</v>
      </c>
      <c r="M21" s="66">
        <f t="shared" si="4"/>
        <v>18</v>
      </c>
      <c r="N21" s="65">
        <f>VLOOKUP($A21,'Return Data'!$B$7:$R$1700,10,0)</f>
        <v>3.9297</v>
      </c>
      <c r="O21" s="66">
        <f t="shared" si="5"/>
        <v>27</v>
      </c>
      <c r="P21" s="65">
        <f>VLOOKUP($A21,'Return Data'!$B$7:$R$1700,11,0)</f>
        <v>7.0206999999999997</v>
      </c>
      <c r="Q21" s="66">
        <f t="shared" si="11"/>
        <v>10</v>
      </c>
      <c r="R21" s="65">
        <f>VLOOKUP($A21,'Return Data'!$B$7:$R$1700,12,0)</f>
        <v>6.5757000000000003</v>
      </c>
      <c r="S21" s="66">
        <f t="shared" si="12"/>
        <v>9</v>
      </c>
      <c r="T21" s="65">
        <f>VLOOKUP($A21,'Return Data'!$B$7:$R$1700,13,0)</f>
        <v>6.7282000000000002</v>
      </c>
      <c r="U21" s="66">
        <f t="shared" si="13"/>
        <v>12</v>
      </c>
      <c r="V21" s="65">
        <f>VLOOKUP($A21,'Return Data'!$B$7:$R$1700,17,0)</f>
        <v>7.5605000000000002</v>
      </c>
      <c r="W21" s="66">
        <f>RANK(V21,V$8:V$37,0)</f>
        <v>8</v>
      </c>
      <c r="X21" s="65">
        <f>VLOOKUP($A21,'Return Data'!$B$7:$R$1700,14,0)</f>
        <v>7.3902999999999999</v>
      </c>
      <c r="Y21" s="66">
        <f>RANK(X21,X$8:X$37,0)</f>
        <v>8</v>
      </c>
      <c r="Z21" s="65">
        <f>VLOOKUP($A21,'Return Data'!$B$7:$R$1700,16,0)</f>
        <v>8.5273000000000003</v>
      </c>
      <c r="AA21" s="67">
        <f t="shared" si="9"/>
        <v>5</v>
      </c>
    </row>
    <row r="22" spans="1:27" x14ac:dyDescent="0.3">
      <c r="A22" s="63" t="s">
        <v>1619</v>
      </c>
      <c r="B22" s="64">
        <f>VLOOKUP($A22,'Return Data'!$B$7:$R$1700,3,0)</f>
        <v>44071</v>
      </c>
      <c r="C22" s="65">
        <f>VLOOKUP($A22,'Return Data'!$B$7:$R$1700,4,0)</f>
        <v>2172.8380000000002</v>
      </c>
      <c r="D22" s="65">
        <f>VLOOKUP($A22,'Return Data'!$B$7:$R$1700,5,0)</f>
        <v>-1.5991</v>
      </c>
      <c r="E22" s="66">
        <f t="shared" si="0"/>
        <v>28</v>
      </c>
      <c r="F22" s="65">
        <f>VLOOKUP($A22,'Return Data'!$B$7:$R$1700,6,0)</f>
        <v>1.218</v>
      </c>
      <c r="G22" s="66">
        <f t="shared" si="1"/>
        <v>26</v>
      </c>
      <c r="H22" s="65">
        <f>VLOOKUP($A22,'Return Data'!$B$7:$R$1700,7,0)</f>
        <v>1.4041999999999999</v>
      </c>
      <c r="I22" s="66">
        <f t="shared" si="2"/>
        <v>25</v>
      </c>
      <c r="J22" s="65">
        <f>VLOOKUP($A22,'Return Data'!$B$7:$R$1700,8,0)</f>
        <v>2.8711000000000002</v>
      </c>
      <c r="K22" s="66">
        <f t="shared" si="3"/>
        <v>22</v>
      </c>
      <c r="L22" s="65">
        <f>VLOOKUP($A22,'Return Data'!$B$7:$R$1700,9,0)</f>
        <v>3.2690999999999999</v>
      </c>
      <c r="M22" s="66">
        <f t="shared" si="4"/>
        <v>23</v>
      </c>
      <c r="N22" s="65">
        <f>VLOOKUP($A22,'Return Data'!$B$7:$R$1700,10,0)</f>
        <v>4.8365</v>
      </c>
      <c r="O22" s="66">
        <f t="shared" si="5"/>
        <v>15</v>
      </c>
      <c r="P22" s="65">
        <f>VLOOKUP($A22,'Return Data'!$B$7:$R$1700,11,0)</f>
        <v>6.6955999999999998</v>
      </c>
      <c r="Q22" s="66">
        <f t="shared" si="11"/>
        <v>13</v>
      </c>
      <c r="R22" s="65">
        <f>VLOOKUP($A22,'Return Data'!$B$7:$R$1700,12,0)</f>
        <v>6.3608000000000002</v>
      </c>
      <c r="S22" s="66">
        <f t="shared" si="12"/>
        <v>12</v>
      </c>
      <c r="T22" s="65">
        <f>VLOOKUP($A22,'Return Data'!$B$7:$R$1700,13,0)</f>
        <v>6.6474000000000002</v>
      </c>
      <c r="U22" s="66">
        <f t="shared" si="13"/>
        <v>13</v>
      </c>
      <c r="V22" s="65">
        <f>VLOOKUP($A22,'Return Data'!$B$7:$R$1700,17,0)</f>
        <v>7.6881000000000004</v>
      </c>
      <c r="W22" s="66">
        <f>RANK(V22,V$8:V$37,0)</f>
        <v>6</v>
      </c>
      <c r="X22" s="65">
        <f>VLOOKUP($A22,'Return Data'!$B$7:$R$1700,14,0)</f>
        <v>7.4703999999999997</v>
      </c>
      <c r="Y22" s="66">
        <f>RANK(X22,X$8:X$37,0)</f>
        <v>6</v>
      </c>
      <c r="Z22" s="65">
        <f>VLOOKUP($A22,'Return Data'!$B$7:$R$1700,16,0)</f>
        <v>8.3073999999999995</v>
      </c>
      <c r="AA22" s="67">
        <f t="shared" si="9"/>
        <v>9</v>
      </c>
    </row>
    <row r="23" spans="1:27" x14ac:dyDescent="0.3">
      <c r="A23" s="63" t="s">
        <v>1621</v>
      </c>
      <c r="B23" s="64">
        <f>VLOOKUP($A23,'Return Data'!$B$7:$R$1700,3,0)</f>
        <v>44071</v>
      </c>
      <c r="C23" s="65">
        <f>VLOOKUP($A23,'Return Data'!$B$7:$R$1700,4,0)</f>
        <v>27.522600000000001</v>
      </c>
      <c r="D23" s="65">
        <f>VLOOKUP($A23,'Return Data'!$B$7:$R$1700,5,0)</f>
        <v>1.3262</v>
      </c>
      <c r="E23" s="66">
        <f t="shared" si="0"/>
        <v>18</v>
      </c>
      <c r="F23" s="65">
        <f>VLOOKUP($A23,'Return Data'!$B$7:$R$1700,6,0)</f>
        <v>1.9454</v>
      </c>
      <c r="G23" s="66">
        <f t="shared" si="1"/>
        <v>19</v>
      </c>
      <c r="H23" s="65">
        <f>VLOOKUP($A23,'Return Data'!$B$7:$R$1700,7,0)</f>
        <v>1.0991</v>
      </c>
      <c r="I23" s="66">
        <f t="shared" si="2"/>
        <v>27</v>
      </c>
      <c r="J23" s="65">
        <f>VLOOKUP($A23,'Return Data'!$B$7:$R$1700,8,0)</f>
        <v>1.9054</v>
      </c>
      <c r="K23" s="66">
        <f t="shared" si="3"/>
        <v>28</v>
      </c>
      <c r="L23" s="65">
        <f>VLOOKUP($A23,'Return Data'!$B$7:$R$1700,9,0)</f>
        <v>2.5853000000000002</v>
      </c>
      <c r="M23" s="66">
        <f t="shared" si="4"/>
        <v>29</v>
      </c>
      <c r="N23" s="65">
        <f>VLOOKUP($A23,'Return Data'!$B$7:$R$1700,10,0)</f>
        <v>19.2498</v>
      </c>
      <c r="O23" s="66">
        <f t="shared" si="5"/>
        <v>1</v>
      </c>
      <c r="P23" s="65">
        <f>VLOOKUP($A23,'Return Data'!$B$7:$R$1700,11,0)</f>
        <v>12.1732</v>
      </c>
      <c r="Q23" s="66">
        <f t="shared" si="11"/>
        <v>1</v>
      </c>
      <c r="R23" s="65">
        <f>VLOOKUP($A23,'Return Data'!$B$7:$R$1700,12,0)</f>
        <v>10.0273</v>
      </c>
      <c r="S23" s="66">
        <f t="shared" si="12"/>
        <v>1</v>
      </c>
      <c r="T23" s="65">
        <f>VLOOKUP($A23,'Return Data'!$B$7:$R$1700,13,0)</f>
        <v>5.9905999999999997</v>
      </c>
      <c r="U23" s="66">
        <f t="shared" si="13"/>
        <v>20</v>
      </c>
      <c r="V23" s="65">
        <f>VLOOKUP($A23,'Return Data'!$B$7:$R$1700,17,0)</f>
        <v>3.9525999999999999</v>
      </c>
      <c r="W23" s="66">
        <f>RANK(V23,V$8:V$37,0)</f>
        <v>17</v>
      </c>
      <c r="X23" s="65">
        <f>VLOOKUP($A23,'Return Data'!$B$7:$R$1700,14,0)</f>
        <v>4.8185000000000002</v>
      </c>
      <c r="Y23" s="66">
        <f>RANK(X23,X$8:X$37,0)</f>
        <v>18</v>
      </c>
      <c r="Z23" s="65">
        <f>VLOOKUP($A23,'Return Data'!$B$7:$R$1700,16,0)</f>
        <v>7.38</v>
      </c>
      <c r="AA23" s="67">
        <f t="shared" si="9"/>
        <v>20</v>
      </c>
    </row>
    <row r="24" spans="1:27" x14ac:dyDescent="0.3">
      <c r="A24" s="63" t="s">
        <v>1623</v>
      </c>
      <c r="B24" s="64">
        <f>VLOOKUP($A24,'Return Data'!$B$7:$R$1700,3,0)</f>
        <v>44071</v>
      </c>
      <c r="C24" s="65">
        <f>VLOOKUP($A24,'Return Data'!$B$7:$R$1700,4,0)</f>
        <v>33.862200000000001</v>
      </c>
      <c r="D24" s="65">
        <f>VLOOKUP($A24,'Return Data'!$B$7:$R$1700,5,0)</f>
        <v>1.1857</v>
      </c>
      <c r="E24" s="66">
        <f t="shared" si="0"/>
        <v>19</v>
      </c>
      <c r="F24" s="65">
        <f>VLOOKUP($A24,'Return Data'!$B$7:$R$1700,6,0)</f>
        <v>2.0842999999999998</v>
      </c>
      <c r="G24" s="66">
        <f t="shared" si="1"/>
        <v>18</v>
      </c>
      <c r="H24" s="65">
        <f>VLOOKUP($A24,'Return Data'!$B$7:$R$1700,7,0)</f>
        <v>1.6019000000000001</v>
      </c>
      <c r="I24" s="66">
        <f t="shared" si="2"/>
        <v>22</v>
      </c>
      <c r="J24" s="65">
        <f>VLOOKUP($A24,'Return Data'!$B$7:$R$1700,8,0)</f>
        <v>3.1528</v>
      </c>
      <c r="K24" s="66">
        <f t="shared" si="3"/>
        <v>14</v>
      </c>
      <c r="L24" s="65">
        <f>VLOOKUP($A24,'Return Data'!$B$7:$R$1700,9,0)</f>
        <v>3.7917999999999998</v>
      </c>
      <c r="M24" s="66">
        <f t="shared" si="4"/>
        <v>12</v>
      </c>
      <c r="N24" s="65">
        <f>VLOOKUP($A24,'Return Data'!$B$7:$R$1700,10,0)</f>
        <v>6.0667</v>
      </c>
      <c r="O24" s="66">
        <f t="shared" si="5"/>
        <v>8</v>
      </c>
      <c r="P24" s="65">
        <f>VLOOKUP($A24,'Return Data'!$B$7:$R$1700,11,0)</f>
        <v>7.2497999999999996</v>
      </c>
      <c r="Q24" s="66">
        <f t="shared" si="11"/>
        <v>7</v>
      </c>
      <c r="R24" s="65">
        <f>VLOOKUP($A24,'Return Data'!$B$7:$R$1700,12,0)</f>
        <v>6.8822000000000001</v>
      </c>
      <c r="S24" s="66">
        <f t="shared" si="12"/>
        <v>5</v>
      </c>
      <c r="T24" s="65">
        <f>VLOOKUP($A24,'Return Data'!$B$7:$R$1700,13,0)</f>
        <v>7.117</v>
      </c>
      <c r="U24" s="66">
        <f t="shared" si="13"/>
        <v>6</v>
      </c>
      <c r="V24" s="65">
        <f>VLOOKUP($A24,'Return Data'!$B$7:$R$1700,17,0)</f>
        <v>7.9236000000000004</v>
      </c>
      <c r="W24" s="66">
        <f>RANK(V24,V$8:V$37,0)</f>
        <v>4</v>
      </c>
      <c r="X24" s="65">
        <f>VLOOKUP($A24,'Return Data'!$B$7:$R$1700,14,0)</f>
        <v>7.5974000000000004</v>
      </c>
      <c r="Y24" s="66">
        <f>RANK(X24,X$8:X$37,0)</f>
        <v>5</v>
      </c>
      <c r="Z24" s="65">
        <f>VLOOKUP($A24,'Return Data'!$B$7:$R$1700,16,0)</f>
        <v>8.3775999999999993</v>
      </c>
      <c r="AA24" s="67">
        <f t="shared" si="9"/>
        <v>7</v>
      </c>
    </row>
    <row r="25" spans="1:27" x14ac:dyDescent="0.3">
      <c r="A25" s="63" t="s">
        <v>1625</v>
      </c>
      <c r="B25" s="64">
        <f>VLOOKUP($A25,'Return Data'!$B$7:$R$1700,3,0)</f>
        <v>44071</v>
      </c>
      <c r="C25" s="65">
        <f>VLOOKUP($A25,'Return Data'!$B$7:$R$1700,4,0)</f>
        <v>34.365699999999997</v>
      </c>
      <c r="D25" s="65">
        <f>VLOOKUP($A25,'Return Data'!$B$7:$R$1700,5,0)</f>
        <v>3.2928000000000002</v>
      </c>
      <c r="E25" s="66">
        <f t="shared" si="0"/>
        <v>5</v>
      </c>
      <c r="F25" s="65">
        <f>VLOOKUP($A25,'Return Data'!$B$7:$R$1700,6,0)</f>
        <v>3.7185000000000001</v>
      </c>
      <c r="G25" s="66">
        <f t="shared" si="1"/>
        <v>8</v>
      </c>
      <c r="H25" s="65">
        <f>VLOOKUP($A25,'Return Data'!$B$7:$R$1700,7,0)</f>
        <v>2.1251000000000002</v>
      </c>
      <c r="I25" s="66">
        <f t="shared" si="2"/>
        <v>13</v>
      </c>
      <c r="J25" s="65">
        <f>VLOOKUP($A25,'Return Data'!$B$7:$R$1700,8,0)</f>
        <v>3.1294</v>
      </c>
      <c r="K25" s="66">
        <f t="shared" si="3"/>
        <v>16</v>
      </c>
      <c r="L25" s="65">
        <f>VLOOKUP($A25,'Return Data'!$B$7:$R$1700,9,0)</f>
        <v>3.3397000000000001</v>
      </c>
      <c r="M25" s="66">
        <f t="shared" si="4"/>
        <v>22</v>
      </c>
      <c r="N25" s="65">
        <f>VLOOKUP($A25,'Return Data'!$B$7:$R$1700,10,0)</f>
        <v>4.5021000000000004</v>
      </c>
      <c r="O25" s="66">
        <f t="shared" si="5"/>
        <v>21</v>
      </c>
      <c r="P25" s="65">
        <f>VLOOKUP($A25,'Return Data'!$B$7:$R$1700,11,0)</f>
        <v>7.0216000000000003</v>
      </c>
      <c r="Q25" s="66">
        <f t="shared" si="11"/>
        <v>9</v>
      </c>
      <c r="R25" s="65">
        <f>VLOOKUP($A25,'Return Data'!$B$7:$R$1700,12,0)</f>
        <v>6.5957999999999997</v>
      </c>
      <c r="S25" s="66">
        <f t="shared" si="12"/>
        <v>8</v>
      </c>
      <c r="T25" s="65">
        <f>VLOOKUP($A25,'Return Data'!$B$7:$R$1700,13,0)</f>
        <v>6.7443999999999997</v>
      </c>
      <c r="U25" s="66">
        <f t="shared" si="13"/>
        <v>11</v>
      </c>
      <c r="V25" s="65">
        <f>VLOOKUP($A25,'Return Data'!$B$7:$R$1700,17,0)</f>
        <v>7.6668000000000003</v>
      </c>
      <c r="W25" s="66">
        <f>RANK(V25,V$8:V$37,0)</f>
        <v>7</v>
      </c>
      <c r="X25" s="65">
        <f>VLOOKUP($A25,'Return Data'!$B$7:$R$1700,14,0)</f>
        <v>7.4019000000000004</v>
      </c>
      <c r="Y25" s="66">
        <f>RANK(X25,X$8:X$37,0)</f>
        <v>7</v>
      </c>
      <c r="Z25" s="65">
        <f>VLOOKUP($A25,'Return Data'!$B$7:$R$1700,16,0)</f>
        <v>8.3606999999999996</v>
      </c>
      <c r="AA25" s="67">
        <f t="shared" si="9"/>
        <v>8</v>
      </c>
    </row>
    <row r="26" spans="1:27" x14ac:dyDescent="0.3">
      <c r="A26" s="63" t="s">
        <v>1626</v>
      </c>
      <c r="B26" s="64">
        <f>VLOOKUP($A26,'Return Data'!$B$7:$R$1700,3,0)</f>
        <v>44071</v>
      </c>
      <c r="C26" s="65">
        <f>VLOOKUP($A26,'Return Data'!$B$7:$R$1700,4,0)</f>
        <v>1037.9527</v>
      </c>
      <c r="D26" s="65">
        <f>VLOOKUP($A26,'Return Data'!$B$7:$R$1700,5,0)</f>
        <v>0.19339999999999999</v>
      </c>
      <c r="E26" s="66">
        <f t="shared" si="0"/>
        <v>24</v>
      </c>
      <c r="F26" s="65">
        <f>VLOOKUP($A26,'Return Data'!$B$7:$R$1700,6,0)</f>
        <v>1.9450000000000001</v>
      </c>
      <c r="G26" s="66">
        <f t="shared" si="1"/>
        <v>20</v>
      </c>
      <c r="H26" s="65">
        <f>VLOOKUP($A26,'Return Data'!$B$7:$R$1700,7,0)</f>
        <v>2.0369000000000002</v>
      </c>
      <c r="I26" s="66">
        <f t="shared" si="2"/>
        <v>16</v>
      </c>
      <c r="J26" s="65">
        <f>VLOOKUP($A26,'Return Data'!$B$7:$R$1700,8,0)</f>
        <v>3.1164000000000001</v>
      </c>
      <c r="K26" s="66">
        <f t="shared" si="3"/>
        <v>17</v>
      </c>
      <c r="L26" s="65">
        <f>VLOOKUP($A26,'Return Data'!$B$7:$R$1700,9,0)</f>
        <v>3.5872000000000002</v>
      </c>
      <c r="M26" s="66">
        <f t="shared" si="4"/>
        <v>17</v>
      </c>
      <c r="N26" s="65">
        <f>VLOOKUP($A26,'Return Data'!$B$7:$R$1700,10,0)</f>
        <v>4.6443000000000003</v>
      </c>
      <c r="O26" s="66">
        <f t="shared" si="5"/>
        <v>20</v>
      </c>
      <c r="P26" s="65">
        <f>VLOOKUP($A26,'Return Data'!$B$7:$R$1700,11,0)</f>
        <v>4.5296000000000003</v>
      </c>
      <c r="Q26" s="66">
        <f t="shared" si="11"/>
        <v>26</v>
      </c>
      <c r="R26" s="65"/>
      <c r="S26" s="66"/>
      <c r="T26" s="65"/>
      <c r="U26" s="66"/>
      <c r="V26" s="65"/>
      <c r="W26" s="66"/>
      <c r="X26" s="65"/>
      <c r="Y26" s="66"/>
      <c r="Z26" s="65">
        <f>VLOOKUP($A26,'Return Data'!$B$7:$R$1700,16,0)</f>
        <v>5.0373999999999999</v>
      </c>
      <c r="AA26" s="67">
        <f t="shared" si="9"/>
        <v>28</v>
      </c>
    </row>
    <row r="27" spans="1:27" x14ac:dyDescent="0.3">
      <c r="A27" s="63" t="s">
        <v>1628</v>
      </c>
      <c r="B27" s="64">
        <f>VLOOKUP($A27,'Return Data'!$B$7:$R$1700,3,0)</f>
        <v>44071</v>
      </c>
      <c r="C27" s="65">
        <f>VLOOKUP($A27,'Return Data'!$B$7:$R$1700,4,0)</f>
        <v>1062.5499</v>
      </c>
      <c r="D27" s="65">
        <f>VLOOKUP($A27,'Return Data'!$B$7:$R$1700,5,0)</f>
        <v>0.79700000000000004</v>
      </c>
      <c r="E27" s="66">
        <f t="shared" si="0"/>
        <v>20</v>
      </c>
      <c r="F27" s="65">
        <f>VLOOKUP($A27,'Return Data'!$B$7:$R$1700,6,0)</f>
        <v>3.0270999999999999</v>
      </c>
      <c r="G27" s="66">
        <f t="shared" si="1"/>
        <v>12</v>
      </c>
      <c r="H27" s="65">
        <f>VLOOKUP($A27,'Return Data'!$B$7:$R$1700,7,0)</f>
        <v>2.4203999999999999</v>
      </c>
      <c r="I27" s="66">
        <f t="shared" si="2"/>
        <v>10</v>
      </c>
      <c r="J27" s="65">
        <f>VLOOKUP($A27,'Return Data'!$B$7:$R$1700,8,0)</f>
        <v>3.8065000000000002</v>
      </c>
      <c r="K27" s="66">
        <f t="shared" si="3"/>
        <v>10</v>
      </c>
      <c r="L27" s="65">
        <f>VLOOKUP($A27,'Return Data'!$B$7:$R$1700,9,0)</f>
        <v>4.1657999999999999</v>
      </c>
      <c r="M27" s="66">
        <f t="shared" si="4"/>
        <v>10</v>
      </c>
      <c r="N27" s="65">
        <f>VLOOKUP($A27,'Return Data'!$B$7:$R$1700,10,0)</f>
        <v>5.9831000000000003</v>
      </c>
      <c r="O27" s="66">
        <f t="shared" si="5"/>
        <v>9</v>
      </c>
      <c r="P27" s="65">
        <f>VLOOKUP($A27,'Return Data'!$B$7:$R$1700,11,0)</f>
        <v>7.3079999999999998</v>
      </c>
      <c r="Q27" s="66">
        <f t="shared" si="11"/>
        <v>6</v>
      </c>
      <c r="R27" s="65"/>
      <c r="S27" s="66"/>
      <c r="T27" s="65"/>
      <c r="U27" s="66"/>
      <c r="V27" s="65"/>
      <c r="W27" s="66"/>
      <c r="X27" s="65"/>
      <c r="Y27" s="66"/>
      <c r="Z27" s="65">
        <f>VLOOKUP($A27,'Return Data'!$B$7:$R$1700,16,0)</f>
        <v>7.2248999999999999</v>
      </c>
      <c r="AA27" s="67">
        <f t="shared" si="9"/>
        <v>22</v>
      </c>
    </row>
    <row r="28" spans="1:27" x14ac:dyDescent="0.3">
      <c r="A28" s="63" t="s">
        <v>1630</v>
      </c>
      <c r="B28" s="64">
        <f>VLOOKUP($A28,'Return Data'!$B$7:$R$1700,3,0)</f>
        <v>44071</v>
      </c>
      <c r="C28" s="65">
        <f>VLOOKUP($A28,'Return Data'!$B$7:$R$1700,4,0)</f>
        <v>13.686500000000001</v>
      </c>
      <c r="D28" s="65">
        <f>VLOOKUP($A28,'Return Data'!$B$7:$R$1700,5,0)</f>
        <v>2.9338000000000002</v>
      </c>
      <c r="E28" s="66">
        <f t="shared" si="0"/>
        <v>7</v>
      </c>
      <c r="F28" s="65">
        <f>VLOOKUP($A28,'Return Data'!$B$7:$R$1700,6,0)</f>
        <v>3.1120999999999999</v>
      </c>
      <c r="G28" s="66">
        <f t="shared" si="1"/>
        <v>11</v>
      </c>
      <c r="H28" s="65">
        <f>VLOOKUP($A28,'Return Data'!$B$7:$R$1700,7,0)</f>
        <v>2.9733000000000001</v>
      </c>
      <c r="I28" s="66">
        <f t="shared" si="2"/>
        <v>8</v>
      </c>
      <c r="J28" s="65">
        <f>VLOOKUP($A28,'Return Data'!$B$7:$R$1700,8,0)</f>
        <v>3.1469</v>
      </c>
      <c r="K28" s="66">
        <f t="shared" si="3"/>
        <v>15</v>
      </c>
      <c r="L28" s="65">
        <f>VLOOKUP($A28,'Return Data'!$B$7:$R$1700,9,0)</f>
        <v>3.1311</v>
      </c>
      <c r="M28" s="66">
        <f t="shared" si="4"/>
        <v>27</v>
      </c>
      <c r="N28" s="65">
        <f>VLOOKUP($A28,'Return Data'!$B$7:$R$1700,10,0)</f>
        <v>3.0908000000000002</v>
      </c>
      <c r="O28" s="66">
        <f t="shared" si="5"/>
        <v>29</v>
      </c>
      <c r="P28" s="65">
        <f>VLOOKUP($A28,'Return Data'!$B$7:$R$1700,11,0)</f>
        <v>4.6967999999999996</v>
      </c>
      <c r="Q28" s="66">
        <f t="shared" si="11"/>
        <v>25</v>
      </c>
      <c r="R28" s="65">
        <f>VLOOKUP($A28,'Return Data'!$B$7:$R$1700,12,0)</f>
        <v>4.7915000000000001</v>
      </c>
      <c r="S28" s="66">
        <f t="shared" ref="S28:S37" si="14">RANK(R28,R$8:R$37,0)</f>
        <v>24</v>
      </c>
      <c r="T28" s="65">
        <f>VLOOKUP($A28,'Return Data'!$B$7:$R$1700,13,0)</f>
        <v>5.0881999999999996</v>
      </c>
      <c r="U28" s="66">
        <f>RANK(T28,T$8:T$37,0)</f>
        <v>23</v>
      </c>
      <c r="V28" s="65">
        <f>VLOOKUP($A28,'Return Data'!$B$7:$R$1700,17,0)</f>
        <v>-1.6255999999999999</v>
      </c>
      <c r="W28" s="66">
        <f>RANK(V28,V$8:V$37,0)</f>
        <v>20</v>
      </c>
      <c r="X28" s="65">
        <f>VLOOKUP($A28,'Return Data'!$B$7:$R$1700,14,0)</f>
        <v>0.96789999999999998</v>
      </c>
      <c r="Y28" s="66">
        <f>RANK(X28,X$8:X$37,0)</f>
        <v>19</v>
      </c>
      <c r="Z28" s="65">
        <f>VLOOKUP($A28,'Return Data'!$B$7:$R$1700,16,0)</f>
        <v>4.5980999999999996</v>
      </c>
      <c r="AA28" s="67">
        <f t="shared" si="9"/>
        <v>29</v>
      </c>
    </row>
    <row r="29" spans="1:27" x14ac:dyDescent="0.3">
      <c r="A29" s="63" t="s">
        <v>1633</v>
      </c>
      <c r="B29" s="64">
        <f>VLOOKUP($A29,'Return Data'!$B$7:$R$1700,3,0)</f>
        <v>44071</v>
      </c>
      <c r="C29" s="65">
        <f>VLOOKUP($A29,'Return Data'!$B$7:$R$1700,4,0)</f>
        <v>3129.4643000000001</v>
      </c>
      <c r="D29" s="65">
        <f>VLOOKUP($A29,'Return Data'!$B$7:$R$1700,5,0)</f>
        <v>5.3075999999999999</v>
      </c>
      <c r="E29" s="66">
        <f t="shared" si="0"/>
        <v>2</v>
      </c>
      <c r="F29" s="65">
        <f>VLOOKUP($A29,'Return Data'!$B$7:$R$1700,6,0)</f>
        <v>8.5767000000000007</v>
      </c>
      <c r="G29" s="66">
        <f t="shared" si="1"/>
        <v>1</v>
      </c>
      <c r="H29" s="65">
        <f>VLOOKUP($A29,'Return Data'!$B$7:$R$1700,7,0)</f>
        <v>7.0776000000000003</v>
      </c>
      <c r="I29" s="66">
        <f t="shared" si="2"/>
        <v>2</v>
      </c>
      <c r="J29" s="65">
        <f>VLOOKUP($A29,'Return Data'!$B$7:$R$1700,8,0)</f>
        <v>7.5747</v>
      </c>
      <c r="K29" s="66">
        <f t="shared" si="3"/>
        <v>2</v>
      </c>
      <c r="L29" s="65">
        <f>VLOOKUP($A29,'Return Data'!$B$7:$R$1700,9,0)</f>
        <v>11.9588</v>
      </c>
      <c r="M29" s="66">
        <f t="shared" si="4"/>
        <v>1</v>
      </c>
      <c r="N29" s="65">
        <f>VLOOKUP($A29,'Return Data'!$B$7:$R$1700,10,0)</f>
        <v>3.1995</v>
      </c>
      <c r="O29" s="66">
        <f t="shared" si="5"/>
        <v>28</v>
      </c>
      <c r="P29" s="65">
        <f>VLOOKUP($A29,'Return Data'!$B$7:$R$1700,11,0)</f>
        <v>3.3147000000000002</v>
      </c>
      <c r="Q29" s="66">
        <f t="shared" si="11"/>
        <v>28</v>
      </c>
      <c r="R29" s="65">
        <f>VLOOKUP($A29,'Return Data'!$B$7:$R$1700,12,0)</f>
        <v>5.1178999999999997</v>
      </c>
      <c r="S29" s="66">
        <f t="shared" si="14"/>
        <v>23</v>
      </c>
      <c r="T29" s="65">
        <f>VLOOKUP($A29,'Return Data'!$B$7:$R$1700,13,0)</f>
        <v>1.1303000000000001</v>
      </c>
      <c r="U29" s="66">
        <f>RANK(T29,T$8:T$37,0)</f>
        <v>26</v>
      </c>
      <c r="V29" s="65">
        <f>VLOOKUP($A29,'Return Data'!$B$7:$R$1700,17,0)</f>
        <v>3.8803999999999998</v>
      </c>
      <c r="W29" s="66">
        <f>RANK(V29,V$8:V$37,0)</f>
        <v>19</v>
      </c>
      <c r="X29" s="65">
        <f>VLOOKUP($A29,'Return Data'!$B$7:$R$1700,14,0)</f>
        <v>5.0740999999999996</v>
      </c>
      <c r="Y29" s="66">
        <f>RANK(X29,X$8:X$37,0)</f>
        <v>16</v>
      </c>
      <c r="Z29" s="65">
        <f>VLOOKUP($A29,'Return Data'!$B$7:$R$1700,16,0)</f>
        <v>7.0697000000000001</v>
      </c>
      <c r="AA29" s="67">
        <f t="shared" si="9"/>
        <v>24</v>
      </c>
    </row>
    <row r="30" spans="1:27" x14ac:dyDescent="0.3">
      <c r="A30" s="63" t="s">
        <v>1635</v>
      </c>
      <c r="B30" s="64">
        <f>VLOOKUP($A30,'Return Data'!$B$7:$R$1700,3,0)</f>
        <v>44071</v>
      </c>
      <c r="C30" s="65">
        <f>VLOOKUP($A30,'Return Data'!$B$7:$R$1700,4,0)</f>
        <v>34.4818</v>
      </c>
      <c r="D30" s="65">
        <f>VLOOKUP($A30,'Return Data'!$B$7:$R$1700,5,0)</f>
        <v>0</v>
      </c>
      <c r="E30" s="66">
        <f t="shared" si="0"/>
        <v>25</v>
      </c>
      <c r="F30" s="65">
        <f>VLOOKUP($A30,'Return Data'!$B$7:$R$1700,6,0)</f>
        <v>0</v>
      </c>
      <c r="G30" s="66">
        <f t="shared" si="1"/>
        <v>29</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-26.202500000000001</v>
      </c>
      <c r="AA30" s="67">
        <f t="shared" si="9"/>
        <v>30</v>
      </c>
    </row>
    <row r="31" spans="1:27" x14ac:dyDescent="0.3">
      <c r="A31" s="63" t="s">
        <v>1637</v>
      </c>
      <c r="B31" s="64">
        <f>VLOOKUP($A31,'Return Data'!$B$7:$R$1700,3,0)</f>
        <v>44071</v>
      </c>
      <c r="C31" s="65">
        <f>VLOOKUP($A31,'Return Data'!$B$7:$R$1700,4,0)</f>
        <v>26.917400000000001</v>
      </c>
      <c r="D31" s="65">
        <f>VLOOKUP($A31,'Return Data'!$B$7:$R$1700,5,0)</f>
        <v>1.6273</v>
      </c>
      <c r="E31" s="66">
        <f t="shared" si="0"/>
        <v>16</v>
      </c>
      <c r="F31" s="65">
        <f>VLOOKUP($A31,'Return Data'!$B$7:$R$1700,6,0)</f>
        <v>2.1248</v>
      </c>
      <c r="G31" s="66">
        <f t="shared" si="1"/>
        <v>17</v>
      </c>
      <c r="H31" s="65">
        <f>VLOOKUP($A31,'Return Data'!$B$7:$R$1700,7,0)</f>
        <v>1.8991</v>
      </c>
      <c r="I31" s="66">
        <f t="shared" si="2"/>
        <v>18</v>
      </c>
      <c r="J31" s="65">
        <f>VLOOKUP($A31,'Return Data'!$B$7:$R$1700,8,0)</f>
        <v>3.4041000000000001</v>
      </c>
      <c r="K31" s="66">
        <f t="shared" si="3"/>
        <v>12</v>
      </c>
      <c r="L31" s="65">
        <f>VLOOKUP($A31,'Return Data'!$B$7:$R$1700,9,0)</f>
        <v>3.7342</v>
      </c>
      <c r="M31" s="66">
        <f t="shared" si="4"/>
        <v>14</v>
      </c>
      <c r="N31" s="65">
        <f>VLOOKUP($A31,'Return Data'!$B$7:$R$1700,10,0)</f>
        <v>4.9817</v>
      </c>
      <c r="O31" s="66">
        <f t="shared" si="5"/>
        <v>14</v>
      </c>
      <c r="P31" s="65">
        <f>VLOOKUP($A31,'Return Data'!$B$7:$R$1700,11,0)</f>
        <v>7.0251999999999999</v>
      </c>
      <c r="Q31" s="66">
        <f t="shared" si="11"/>
        <v>8</v>
      </c>
      <c r="R31" s="65">
        <f>VLOOKUP($A31,'Return Data'!$B$7:$R$1700,12,0)</f>
        <v>6.7382</v>
      </c>
      <c r="S31" s="66">
        <f t="shared" si="14"/>
        <v>6</v>
      </c>
      <c r="T31" s="65">
        <f>VLOOKUP($A31,'Return Data'!$B$7:$R$1700,13,0)</f>
        <v>8.7866999999999997</v>
      </c>
      <c r="U31" s="66">
        <f t="shared" ref="U31:U37" si="15">RANK(T31,T$8:T$37,0)</f>
        <v>2</v>
      </c>
      <c r="V31" s="65">
        <f>VLOOKUP($A31,'Return Data'!$B$7:$R$1700,17,0)</f>
        <v>10.7149</v>
      </c>
      <c r="W31" s="66">
        <f>RANK(V31,V$8:V$37,0)</f>
        <v>1</v>
      </c>
      <c r="X31" s="65">
        <f>VLOOKUP($A31,'Return Data'!$B$7:$R$1700,14,0)</f>
        <v>9.5143000000000004</v>
      </c>
      <c r="Y31" s="66">
        <f>RANK(X31,X$8:X$37,0)</f>
        <v>1</v>
      </c>
      <c r="Z31" s="65">
        <f>VLOOKUP($A31,'Return Data'!$B$7:$R$1700,16,0)</f>
        <v>9.2948000000000004</v>
      </c>
      <c r="AA31" s="67">
        <f t="shared" si="9"/>
        <v>1</v>
      </c>
    </row>
    <row r="32" spans="1:27" x14ac:dyDescent="0.3">
      <c r="A32" s="63" t="s">
        <v>1639</v>
      </c>
      <c r="B32" s="64">
        <f>VLOOKUP($A32,'Return Data'!$B$7:$R$1700,3,0)</f>
        <v>44071</v>
      </c>
      <c r="C32" s="65">
        <f>VLOOKUP($A32,'Return Data'!$B$7:$R$1700,4,0)</f>
        <v>2213.0801000000001</v>
      </c>
      <c r="D32" s="65">
        <f>VLOOKUP($A32,'Return Data'!$B$7:$R$1700,5,0)</f>
        <v>-1.0357000000000001</v>
      </c>
      <c r="E32" s="66">
        <f t="shared" si="0"/>
        <v>27</v>
      </c>
      <c r="F32" s="65">
        <f>VLOOKUP($A32,'Return Data'!$B$7:$R$1700,6,0)</f>
        <v>1.4328000000000001</v>
      </c>
      <c r="G32" s="66">
        <f t="shared" si="1"/>
        <v>23</v>
      </c>
      <c r="H32" s="65">
        <f>VLOOKUP($A32,'Return Data'!$B$7:$R$1700,7,0)</f>
        <v>1.8555999999999999</v>
      </c>
      <c r="I32" s="66">
        <f t="shared" si="2"/>
        <v>21</v>
      </c>
      <c r="J32" s="65">
        <f>VLOOKUP($A32,'Return Data'!$B$7:$R$1700,8,0)</f>
        <v>2.6680000000000001</v>
      </c>
      <c r="K32" s="66">
        <f t="shared" si="3"/>
        <v>25</v>
      </c>
      <c r="L32" s="65">
        <f>VLOOKUP($A32,'Return Data'!$B$7:$R$1700,9,0)</f>
        <v>3.1760000000000002</v>
      </c>
      <c r="M32" s="66">
        <f t="shared" si="4"/>
        <v>26</v>
      </c>
      <c r="N32" s="65">
        <f>VLOOKUP($A32,'Return Data'!$B$7:$R$1700,10,0)</f>
        <v>4.1817000000000002</v>
      </c>
      <c r="O32" s="66">
        <f t="shared" si="5"/>
        <v>24</v>
      </c>
      <c r="P32" s="65">
        <f>VLOOKUP($A32,'Return Data'!$B$7:$R$1700,11,0)</f>
        <v>5.1908000000000003</v>
      </c>
      <c r="Q32" s="66">
        <f t="shared" si="11"/>
        <v>22</v>
      </c>
      <c r="R32" s="65">
        <f>VLOOKUP($A32,'Return Data'!$B$7:$R$1700,12,0)</f>
        <v>5.3686999999999996</v>
      </c>
      <c r="S32" s="66">
        <f t="shared" si="14"/>
        <v>21</v>
      </c>
      <c r="T32" s="65">
        <f>VLOOKUP($A32,'Return Data'!$B$7:$R$1700,13,0)</f>
        <v>5.6642999999999999</v>
      </c>
      <c r="U32" s="66">
        <f t="shared" si="15"/>
        <v>21</v>
      </c>
      <c r="V32" s="65">
        <f>VLOOKUP($A32,'Return Data'!$B$7:$R$1700,17,0)</f>
        <v>3.9039000000000001</v>
      </c>
      <c r="W32" s="66">
        <f>RANK(V32,V$8:V$37,0)</f>
        <v>18</v>
      </c>
      <c r="X32" s="65">
        <f>VLOOKUP($A32,'Return Data'!$B$7:$R$1700,14,0)</f>
        <v>5.0450999999999997</v>
      </c>
      <c r="Y32" s="66">
        <f>RANK(X32,X$8:X$37,0)</f>
        <v>17</v>
      </c>
      <c r="Z32" s="65">
        <f>VLOOKUP($A32,'Return Data'!$B$7:$R$1700,16,0)</f>
        <v>7.3437999999999999</v>
      </c>
      <c r="AA32" s="67">
        <f t="shared" si="9"/>
        <v>21</v>
      </c>
    </row>
    <row r="33" spans="1:27" x14ac:dyDescent="0.3">
      <c r="A33" s="63" t="s">
        <v>1640</v>
      </c>
      <c r="B33" s="64">
        <f>VLOOKUP($A33,'Return Data'!$B$7:$R$1700,3,0)</f>
        <v>44071</v>
      </c>
      <c r="C33" s="65">
        <f>VLOOKUP($A33,'Return Data'!$B$7:$R$1700,4,0)</f>
        <v>4611.7604000000001</v>
      </c>
      <c r="D33" s="65">
        <f>VLOOKUP($A33,'Return Data'!$B$7:$R$1700,5,0)</f>
        <v>0.44640000000000002</v>
      </c>
      <c r="E33" s="66">
        <f t="shared" si="0"/>
        <v>23</v>
      </c>
      <c r="F33" s="65">
        <f>VLOOKUP($A33,'Return Data'!$B$7:$R$1700,6,0)</f>
        <v>2.2008999999999999</v>
      </c>
      <c r="G33" s="66">
        <f t="shared" si="1"/>
        <v>16</v>
      </c>
      <c r="H33" s="65">
        <f>VLOOKUP($A33,'Return Data'!$B$7:$R$1700,7,0)</f>
        <v>1.8733</v>
      </c>
      <c r="I33" s="66">
        <f t="shared" si="2"/>
        <v>20</v>
      </c>
      <c r="J33" s="65">
        <f>VLOOKUP($A33,'Return Data'!$B$7:$R$1700,8,0)</f>
        <v>3.1055999999999999</v>
      </c>
      <c r="K33" s="66">
        <f t="shared" si="3"/>
        <v>18</v>
      </c>
      <c r="L33" s="65">
        <f>VLOOKUP($A33,'Return Data'!$B$7:$R$1700,9,0)</f>
        <v>3.7341000000000002</v>
      </c>
      <c r="M33" s="66">
        <f t="shared" si="4"/>
        <v>15</v>
      </c>
      <c r="N33" s="65">
        <f>VLOOKUP($A33,'Return Data'!$B$7:$R$1700,10,0)</f>
        <v>5.6116000000000001</v>
      </c>
      <c r="O33" s="66">
        <f t="shared" si="5"/>
        <v>10</v>
      </c>
      <c r="P33" s="65">
        <f>VLOOKUP($A33,'Return Data'!$B$7:$R$1700,11,0)</f>
        <v>6.9912999999999998</v>
      </c>
      <c r="Q33" s="66">
        <f t="shared" si="11"/>
        <v>11</v>
      </c>
      <c r="R33" s="65">
        <f>VLOOKUP($A33,'Return Data'!$B$7:$R$1700,12,0)</f>
        <v>6.6890999999999998</v>
      </c>
      <c r="S33" s="66">
        <f t="shared" si="14"/>
        <v>7</v>
      </c>
      <c r="T33" s="65">
        <f>VLOOKUP($A33,'Return Data'!$B$7:$R$1700,13,0)</f>
        <v>6.9558</v>
      </c>
      <c r="U33" s="66">
        <f t="shared" si="15"/>
        <v>9</v>
      </c>
      <c r="V33" s="65">
        <f>VLOOKUP($A33,'Return Data'!$B$7:$R$1700,17,0)</f>
        <v>7.8250000000000002</v>
      </c>
      <c r="W33" s="66">
        <f>RANK(V33,V$8:V$37,0)</f>
        <v>5</v>
      </c>
      <c r="X33" s="65">
        <f>VLOOKUP($A33,'Return Data'!$B$7:$R$1700,14,0)</f>
        <v>7.657</v>
      </c>
      <c r="Y33" s="66">
        <f>RANK(X33,X$8:X$37,0)</f>
        <v>4</v>
      </c>
      <c r="Z33" s="65">
        <f>VLOOKUP($A33,'Return Data'!$B$7:$R$1700,16,0)</f>
        <v>8.1012000000000004</v>
      </c>
      <c r="AA33" s="67">
        <f t="shared" si="9"/>
        <v>11</v>
      </c>
    </row>
    <row r="34" spans="1:27" x14ac:dyDescent="0.3">
      <c r="A34" s="63" t="s">
        <v>1642</v>
      </c>
      <c r="B34" s="64">
        <f>VLOOKUP($A34,'Return Data'!$B$7:$R$1700,3,0)</f>
        <v>44071</v>
      </c>
      <c r="C34" s="65">
        <f>VLOOKUP($A34,'Return Data'!$B$7:$R$1700,4,0)</f>
        <v>10.817500000000001</v>
      </c>
      <c r="D34" s="65">
        <f>VLOOKUP($A34,'Return Data'!$B$7:$R$1700,5,0)</f>
        <v>2.0246</v>
      </c>
      <c r="E34" s="66">
        <f t="shared" si="0"/>
        <v>14</v>
      </c>
      <c r="F34" s="65">
        <f>VLOOKUP($A34,'Return Data'!$B$7:$R$1700,6,0)</f>
        <v>2.8125</v>
      </c>
      <c r="G34" s="66">
        <f t="shared" si="1"/>
        <v>13</v>
      </c>
      <c r="H34" s="65">
        <f>VLOOKUP($A34,'Return Data'!$B$7:$R$1700,7,0)</f>
        <v>1.8806</v>
      </c>
      <c r="I34" s="66">
        <f t="shared" si="2"/>
        <v>19</v>
      </c>
      <c r="J34" s="65">
        <f>VLOOKUP($A34,'Return Data'!$B$7:$R$1700,8,0)</f>
        <v>3.0160999999999998</v>
      </c>
      <c r="K34" s="66">
        <f t="shared" si="3"/>
        <v>19</v>
      </c>
      <c r="L34" s="65">
        <f>VLOOKUP($A34,'Return Data'!$B$7:$R$1700,9,0)</f>
        <v>3.7780999999999998</v>
      </c>
      <c r="M34" s="66">
        <f t="shared" si="4"/>
        <v>13</v>
      </c>
      <c r="N34" s="65">
        <f>VLOOKUP($A34,'Return Data'!$B$7:$R$1700,10,0)</f>
        <v>5.0928000000000004</v>
      </c>
      <c r="O34" s="66">
        <f t="shared" si="5"/>
        <v>12</v>
      </c>
      <c r="P34" s="65">
        <f>VLOOKUP($A34,'Return Data'!$B$7:$R$1700,11,0)</f>
        <v>6.2553000000000001</v>
      </c>
      <c r="Q34" s="66">
        <f t="shared" si="11"/>
        <v>17</v>
      </c>
      <c r="R34" s="65">
        <f>VLOOKUP($A34,'Return Data'!$B$7:$R$1700,12,0)</f>
        <v>6.0628000000000002</v>
      </c>
      <c r="S34" s="66">
        <f t="shared" si="14"/>
        <v>15</v>
      </c>
      <c r="T34" s="65">
        <f>VLOOKUP($A34,'Return Data'!$B$7:$R$1700,13,0)</f>
        <v>6.4297000000000004</v>
      </c>
      <c r="U34" s="66">
        <f t="shared" si="15"/>
        <v>15</v>
      </c>
      <c r="V34" s="65"/>
      <c r="W34" s="66"/>
      <c r="X34" s="65"/>
      <c r="Y34" s="66"/>
      <c r="Z34" s="65">
        <f>VLOOKUP($A34,'Return Data'!$B$7:$R$1700,16,0)</f>
        <v>6.8811</v>
      </c>
      <c r="AA34" s="67">
        <f t="shared" si="9"/>
        <v>25</v>
      </c>
    </row>
    <row r="35" spans="1:27" x14ac:dyDescent="0.3">
      <c r="A35" s="63" t="s">
        <v>1644</v>
      </c>
      <c r="B35" s="64">
        <f>VLOOKUP($A35,'Return Data'!$B$7:$R$1700,3,0)</f>
        <v>44071</v>
      </c>
      <c r="C35" s="65">
        <f>VLOOKUP($A35,'Return Data'!$B$7:$R$1700,4,0)</f>
        <v>11.168699999999999</v>
      </c>
      <c r="D35" s="65">
        <f>VLOOKUP($A35,'Return Data'!$B$7:$R$1700,5,0)</f>
        <v>-1.6339999999999999</v>
      </c>
      <c r="E35" s="66">
        <f t="shared" si="0"/>
        <v>29</v>
      </c>
      <c r="F35" s="65">
        <f>VLOOKUP($A35,'Return Data'!$B$7:$R$1700,6,0)</f>
        <v>0.1089</v>
      </c>
      <c r="G35" s="66">
        <f t="shared" si="1"/>
        <v>28</v>
      </c>
      <c r="H35" s="65">
        <f>VLOOKUP($A35,'Return Data'!$B$7:$R$1700,7,0)</f>
        <v>1.0273000000000001</v>
      </c>
      <c r="I35" s="66">
        <f t="shared" si="2"/>
        <v>28</v>
      </c>
      <c r="J35" s="65">
        <f>VLOOKUP($A35,'Return Data'!$B$7:$R$1700,8,0)</f>
        <v>3.0148000000000001</v>
      </c>
      <c r="K35" s="66">
        <f t="shared" si="3"/>
        <v>20</v>
      </c>
      <c r="L35" s="65">
        <f>VLOOKUP($A35,'Return Data'!$B$7:$R$1700,9,0)</f>
        <v>3.4998</v>
      </c>
      <c r="M35" s="66">
        <f t="shared" si="4"/>
        <v>19</v>
      </c>
      <c r="N35" s="65">
        <f>VLOOKUP($A35,'Return Data'!$B$7:$R$1700,10,0)</f>
        <v>4.7887000000000004</v>
      </c>
      <c r="O35" s="66">
        <f t="shared" si="5"/>
        <v>16</v>
      </c>
      <c r="P35" s="65">
        <f>VLOOKUP($A35,'Return Data'!$B$7:$R$1700,11,0)</f>
        <v>6.2797000000000001</v>
      </c>
      <c r="Q35" s="66">
        <f t="shared" si="11"/>
        <v>16</v>
      </c>
      <c r="R35" s="65">
        <f>VLOOKUP($A35,'Return Data'!$B$7:$R$1700,12,0)</f>
        <v>6.1163999999999996</v>
      </c>
      <c r="S35" s="66">
        <f t="shared" si="14"/>
        <v>14</v>
      </c>
      <c r="T35" s="65">
        <f>VLOOKUP($A35,'Return Data'!$B$7:$R$1700,13,0)</f>
        <v>6.4542999999999999</v>
      </c>
      <c r="U35" s="66">
        <f t="shared" si="15"/>
        <v>14</v>
      </c>
      <c r="V35" s="65"/>
      <c r="W35" s="66"/>
      <c r="X35" s="65"/>
      <c r="Y35" s="66"/>
      <c r="Z35" s="65">
        <f>VLOOKUP($A35,'Return Data'!$B$7:$R$1700,16,0)</f>
        <v>7.1523000000000003</v>
      </c>
      <c r="AA35" s="67">
        <f t="shared" si="9"/>
        <v>23</v>
      </c>
    </row>
    <row r="36" spans="1:27" x14ac:dyDescent="0.3">
      <c r="A36" s="63" t="s">
        <v>1646</v>
      </c>
      <c r="B36" s="64">
        <f>VLOOKUP($A36,'Return Data'!$B$7:$R$1700,3,0)</f>
        <v>44071</v>
      </c>
      <c r="C36" s="65">
        <f>VLOOKUP($A36,'Return Data'!$B$7:$R$1700,4,0)</f>
        <v>3324.547</v>
      </c>
      <c r="D36" s="65">
        <f>VLOOKUP($A36,'Return Data'!$B$7:$R$1700,5,0)</f>
        <v>2.7075999999999998</v>
      </c>
      <c r="E36" s="66">
        <f t="shared" si="0"/>
        <v>10</v>
      </c>
      <c r="F36" s="65">
        <f>VLOOKUP($A36,'Return Data'!$B$7:$R$1700,6,0)</f>
        <v>3.8633000000000002</v>
      </c>
      <c r="G36" s="66">
        <f t="shared" si="1"/>
        <v>7</v>
      </c>
      <c r="H36" s="65">
        <f>VLOOKUP($A36,'Return Data'!$B$7:$R$1700,7,0)</f>
        <v>3.5354000000000001</v>
      </c>
      <c r="I36" s="66">
        <f t="shared" si="2"/>
        <v>5</v>
      </c>
      <c r="J36" s="65">
        <f>VLOOKUP($A36,'Return Data'!$B$7:$R$1700,8,0)</f>
        <v>6.5370999999999997</v>
      </c>
      <c r="K36" s="66">
        <f t="shared" si="3"/>
        <v>4</v>
      </c>
      <c r="L36" s="65">
        <f>VLOOKUP($A36,'Return Data'!$B$7:$R$1700,9,0)</f>
        <v>3.8351999999999999</v>
      </c>
      <c r="M36" s="66">
        <f t="shared" si="4"/>
        <v>11</v>
      </c>
      <c r="N36" s="65">
        <f>VLOOKUP($A36,'Return Data'!$B$7:$R$1700,10,0)</f>
        <v>5.4785000000000004</v>
      </c>
      <c r="O36" s="66">
        <f t="shared" si="5"/>
        <v>11</v>
      </c>
      <c r="P36" s="65">
        <f>VLOOKUP($A36,'Return Data'!$B$7:$R$1700,11,0)</f>
        <v>6.5991999999999997</v>
      </c>
      <c r="Q36" s="66">
        <f t="shared" si="11"/>
        <v>14</v>
      </c>
      <c r="R36" s="65">
        <f>VLOOKUP($A36,'Return Data'!$B$7:$R$1700,12,0)</f>
        <v>6.1260000000000003</v>
      </c>
      <c r="S36" s="66">
        <f t="shared" si="14"/>
        <v>13</v>
      </c>
      <c r="T36" s="65">
        <f>VLOOKUP($A36,'Return Data'!$B$7:$R$1700,13,0)</f>
        <v>6.9763999999999999</v>
      </c>
      <c r="U36" s="66">
        <f t="shared" si="15"/>
        <v>8</v>
      </c>
      <c r="V36" s="65">
        <f>VLOOKUP($A36,'Return Data'!$B$7:$R$1700,17,0)</f>
        <v>5.2976999999999999</v>
      </c>
      <c r="W36" s="66">
        <f>RANK(V36,V$8:V$37,0)</f>
        <v>16</v>
      </c>
      <c r="X36" s="65">
        <f>VLOOKUP($A36,'Return Data'!$B$7:$R$1700,14,0)</f>
        <v>5.8700999999999999</v>
      </c>
      <c r="Y36" s="66">
        <f>RANK(X36,X$8:X$37,0)</f>
        <v>15</v>
      </c>
      <c r="Z36" s="65">
        <f>VLOOKUP($A36,'Return Data'!$B$7:$R$1700,16,0)</f>
        <v>7.9703999999999997</v>
      </c>
      <c r="AA36" s="67">
        <f t="shared" si="9"/>
        <v>14</v>
      </c>
    </row>
    <row r="37" spans="1:27" x14ac:dyDescent="0.3">
      <c r="A37" s="63" t="s">
        <v>1648</v>
      </c>
      <c r="B37" s="64">
        <f>VLOOKUP($A37,'Return Data'!$B$7:$R$1700,3,0)</f>
        <v>44071</v>
      </c>
      <c r="C37" s="65">
        <f>VLOOKUP($A37,'Return Data'!$B$7:$R$1700,4,0)</f>
        <v>1068.5279</v>
      </c>
      <c r="D37" s="65">
        <f>VLOOKUP($A37,'Return Data'!$B$7:$R$1700,5,0)</f>
        <v>6.1736000000000004</v>
      </c>
      <c r="E37" s="66">
        <f t="shared" si="0"/>
        <v>1</v>
      </c>
      <c r="F37" s="65">
        <f>VLOOKUP($A37,'Return Data'!$B$7:$R$1700,6,0)</f>
        <v>4.9710000000000001</v>
      </c>
      <c r="G37" s="66">
        <f t="shared" si="1"/>
        <v>4</v>
      </c>
      <c r="H37" s="65">
        <f>VLOOKUP($A37,'Return Data'!$B$7:$R$1700,7,0)</f>
        <v>34.069000000000003</v>
      </c>
      <c r="I37" s="66">
        <f t="shared" si="2"/>
        <v>1</v>
      </c>
      <c r="J37" s="65">
        <f>VLOOKUP($A37,'Return Data'!$B$7:$R$1700,8,0)</f>
        <v>18.169799999999999</v>
      </c>
      <c r="K37" s="66">
        <f t="shared" si="3"/>
        <v>1</v>
      </c>
      <c r="L37" s="65">
        <f>VLOOKUP($A37,'Return Data'!$B$7:$R$1700,9,0)</f>
        <v>9.5428999999999995</v>
      </c>
      <c r="M37" s="66">
        <f t="shared" si="4"/>
        <v>2</v>
      </c>
      <c r="N37" s="65">
        <f>VLOOKUP($A37,'Return Data'!$B$7:$R$1700,10,0)</f>
        <v>4.6778000000000004</v>
      </c>
      <c r="O37" s="66">
        <f t="shared" si="5"/>
        <v>19</v>
      </c>
      <c r="P37" s="65">
        <f>VLOOKUP($A37,'Return Data'!$B$7:$R$1700,11,0)</f>
        <v>4.2984</v>
      </c>
      <c r="Q37" s="66">
        <f t="shared" si="11"/>
        <v>27</v>
      </c>
      <c r="R37" s="65">
        <f>VLOOKUP($A37,'Return Data'!$B$7:$R$1700,12,0)</f>
        <v>4.5934999999999997</v>
      </c>
      <c r="S37" s="66">
        <f t="shared" si="14"/>
        <v>25</v>
      </c>
      <c r="T37" s="65">
        <f>VLOOKUP($A37,'Return Data'!$B$7:$R$1700,13,0)</f>
        <v>5.0092999999999996</v>
      </c>
      <c r="U37" s="66">
        <f t="shared" si="15"/>
        <v>24</v>
      </c>
      <c r="V37" s="65"/>
      <c r="W37" s="66"/>
      <c r="X37" s="65"/>
      <c r="Y37" s="66"/>
      <c r="Z37" s="65">
        <f>VLOOKUP($A37,'Return Data'!$B$7:$R$1700,16,0)</f>
        <v>5.5359999999999996</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1.2050633333333338</v>
      </c>
      <c r="E39" s="74"/>
      <c r="F39" s="75">
        <f>AVERAGE(F8:F37)</f>
        <v>2.7960933333333329</v>
      </c>
      <c r="G39" s="74"/>
      <c r="H39" s="75">
        <f>AVERAGE(H8:H37)</f>
        <v>3.3583566666666669</v>
      </c>
      <c r="I39" s="74"/>
      <c r="J39" s="75">
        <f>AVERAGE(J8:J37)</f>
        <v>4.0475599999999998</v>
      </c>
      <c r="K39" s="74"/>
      <c r="L39" s="75">
        <f>AVERAGE(L8:L37)</f>
        <v>4.3427099999999994</v>
      </c>
      <c r="M39" s="74"/>
      <c r="N39" s="75">
        <f>AVERAGE(N8:N37)</f>
        <v>5.5654466666666673</v>
      </c>
      <c r="O39" s="74"/>
      <c r="P39" s="75">
        <f>AVERAGE(P8:P37)</f>
        <v>6.2783758620689643</v>
      </c>
      <c r="Q39" s="74"/>
      <c r="R39" s="75">
        <f>AVERAGE(R8:R37)</f>
        <v>4.7623851851851846</v>
      </c>
      <c r="S39" s="74"/>
      <c r="T39" s="75">
        <f>AVERAGE(T8:T37)</f>
        <v>6.4693192307692318</v>
      </c>
      <c r="U39" s="74"/>
      <c r="V39" s="75">
        <f>AVERAGE(V8:V37)</f>
        <v>6.5110699999999992</v>
      </c>
      <c r="W39" s="74"/>
      <c r="X39" s="75">
        <f>AVERAGE(X8:X37)</f>
        <v>6.6470473684210525</v>
      </c>
      <c r="Y39" s="74"/>
      <c r="Z39" s="75">
        <f>AVERAGE(Z8:Z37)</f>
        <v>6.5203166666666679</v>
      </c>
      <c r="AA39" s="76"/>
    </row>
    <row r="40" spans="1:27" x14ac:dyDescent="0.3">
      <c r="A40" s="73" t="s">
        <v>28</v>
      </c>
      <c r="B40" s="74"/>
      <c r="C40" s="74"/>
      <c r="D40" s="75">
        <f>MIN(D8:D37)</f>
        <v>-15.0268</v>
      </c>
      <c r="E40" s="74"/>
      <c r="F40" s="75">
        <f>MIN(F8:F37)</f>
        <v>-0.12740000000000001</v>
      </c>
      <c r="G40" s="74"/>
      <c r="H40" s="75">
        <f>MIN(H8:H37)</f>
        <v>0</v>
      </c>
      <c r="I40" s="74"/>
      <c r="J40" s="75">
        <f>MIN(J8:J37)</f>
        <v>0</v>
      </c>
      <c r="K40" s="74"/>
      <c r="L40" s="75">
        <f>MIN(L8:L37)</f>
        <v>0</v>
      </c>
      <c r="M40" s="74"/>
      <c r="N40" s="75">
        <f>MIN(N8:N37)</f>
        <v>0</v>
      </c>
      <c r="O40" s="74"/>
      <c r="P40" s="75">
        <f>MIN(P8:P37)</f>
        <v>0</v>
      </c>
      <c r="Q40" s="74"/>
      <c r="R40" s="75">
        <f>MIN(R8:R37)</f>
        <v>-32.322800000000001</v>
      </c>
      <c r="S40" s="74"/>
      <c r="T40" s="75">
        <f>MIN(T8:T37)</f>
        <v>1.1303000000000001</v>
      </c>
      <c r="U40" s="74"/>
      <c r="V40" s="75">
        <f>MIN(V8:V37)</f>
        <v>-1.6255999999999999</v>
      </c>
      <c r="W40" s="74"/>
      <c r="X40" s="75">
        <f>MIN(X8:X37)</f>
        <v>0.96789999999999998</v>
      </c>
      <c r="Y40" s="74"/>
      <c r="Z40" s="75">
        <f>MIN(Z8:Z37)</f>
        <v>-26.202500000000001</v>
      </c>
      <c r="AA40" s="76"/>
    </row>
    <row r="41" spans="1:27" ht="15" thickBot="1" x14ac:dyDescent="0.35">
      <c r="A41" s="77" t="s">
        <v>29</v>
      </c>
      <c r="B41" s="78"/>
      <c r="C41" s="78"/>
      <c r="D41" s="79">
        <f>MAX(D8:D37)</f>
        <v>6.1736000000000004</v>
      </c>
      <c r="E41" s="78"/>
      <c r="F41" s="79">
        <f>MAX(F8:F37)</f>
        <v>8.5767000000000007</v>
      </c>
      <c r="G41" s="78"/>
      <c r="H41" s="79">
        <f>MAX(H8:H37)</f>
        <v>34.069000000000003</v>
      </c>
      <c r="I41" s="78"/>
      <c r="J41" s="79">
        <f>MAX(J8:J37)</f>
        <v>18.169799999999999</v>
      </c>
      <c r="K41" s="78"/>
      <c r="L41" s="79">
        <f>MAX(L8:L37)</f>
        <v>11.9588</v>
      </c>
      <c r="M41" s="78"/>
      <c r="N41" s="79">
        <f>MAX(N8:N37)</f>
        <v>19.2498</v>
      </c>
      <c r="O41" s="78"/>
      <c r="P41" s="79">
        <f>MAX(P8:P37)</f>
        <v>12.1732</v>
      </c>
      <c r="Q41" s="78"/>
      <c r="R41" s="79">
        <f>MAX(R8:R37)</f>
        <v>10.0273</v>
      </c>
      <c r="S41" s="78"/>
      <c r="T41" s="79">
        <f>MAX(T8:T37)</f>
        <v>10.9495</v>
      </c>
      <c r="U41" s="78"/>
      <c r="V41" s="79">
        <f>MAX(V8:V37)</f>
        <v>10.7149</v>
      </c>
      <c r="W41" s="78"/>
      <c r="X41" s="79">
        <f>MAX(X8:X37)</f>
        <v>9.5143000000000004</v>
      </c>
      <c r="Y41" s="78"/>
      <c r="Z41" s="79">
        <f>MAX(Z8:Z37)</f>
        <v>9.2948000000000004</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44071</v>
      </c>
      <c r="C8" s="65">
        <f>VLOOKUP($A8,'Return Data'!$B$7:$R$1700,4,0)</f>
        <v>411.73200000000003</v>
      </c>
      <c r="D8" s="65">
        <f>VLOOKUP($A8,'Return Data'!$B$7:$R$1700,5,0)</f>
        <v>2.6686000000000001</v>
      </c>
      <c r="E8" s="66">
        <f t="shared" ref="E8:E37" si="0">RANK(D8,D$8:D$37,0)</f>
        <v>8</v>
      </c>
      <c r="F8" s="65">
        <f>VLOOKUP($A8,'Return Data'!$B$7:$R$1700,6,0)</f>
        <v>1.6728000000000001</v>
      </c>
      <c r="G8" s="66">
        <f t="shared" ref="G8:G37" si="1">RANK(F8,F$8:F$37,0)</f>
        <v>19</v>
      </c>
      <c r="H8" s="65">
        <f>VLOOKUP($A8,'Return Data'!$B$7:$R$1700,7,0)</f>
        <v>1.7673000000000001</v>
      </c>
      <c r="I8" s="66">
        <f t="shared" ref="I8:I37" si="2">RANK(H8,H$8:H$37,0)</f>
        <v>17</v>
      </c>
      <c r="J8" s="65">
        <f>VLOOKUP($A8,'Return Data'!$B$7:$R$1700,8,0)</f>
        <v>4.2157999999999998</v>
      </c>
      <c r="K8" s="66">
        <f t="shared" ref="K8:K37" si="3">RANK(J8,J$8:J$37,0)</f>
        <v>7</v>
      </c>
      <c r="L8" s="65">
        <f>VLOOKUP($A8,'Return Data'!$B$7:$R$1700,9,0)</f>
        <v>5.6832000000000003</v>
      </c>
      <c r="M8" s="66">
        <f t="shared" ref="M8:M37" si="4">RANK(L8,L$8:L$37,0)</f>
        <v>5</v>
      </c>
      <c r="N8" s="65">
        <f>VLOOKUP($A8,'Return Data'!$B$7:$R$1700,10,0)</f>
        <v>7.9123999999999999</v>
      </c>
      <c r="O8" s="66">
        <f t="shared" ref="O8:O37" si="5">RANK(N8,N$8:N$37,0)</f>
        <v>3</v>
      </c>
      <c r="P8" s="65">
        <f>VLOOKUP($A8,'Return Data'!$B$7:$R$1700,11,0)</f>
        <v>8.0136000000000003</v>
      </c>
      <c r="Q8" s="66">
        <f t="shared" ref="Q8:Q16" si="6">RANK(P8,P$8:P$37,0)</f>
        <v>3</v>
      </c>
      <c r="R8" s="65">
        <f>VLOOKUP($A8,'Return Data'!$B$7:$R$1700,12,0)</f>
        <v>7.5180999999999996</v>
      </c>
      <c r="S8" s="66">
        <f t="shared" ref="S8:S16" si="7">RANK(R8,R$8:R$37,0)</f>
        <v>2</v>
      </c>
      <c r="T8" s="65">
        <f>VLOOKUP($A8,'Return Data'!$B$7:$R$1700,13,0)</f>
        <v>7.6007999999999996</v>
      </c>
      <c r="U8" s="66">
        <f t="shared" ref="U8:U16" si="8">RANK(T8,T$8:T$37,0)</f>
        <v>3</v>
      </c>
      <c r="V8" s="65">
        <f>VLOOKUP($A8,'Return Data'!$B$7:$R$1700,17,0)</f>
        <v>8.2950999999999997</v>
      </c>
      <c r="W8" s="66">
        <f>RANK(V8,V$8:V$37,0)</f>
        <v>2</v>
      </c>
      <c r="X8" s="65">
        <f>VLOOKUP($A8,'Return Data'!$B$7:$R$1700,14,0)</f>
        <v>7.6978999999999997</v>
      </c>
      <c r="Y8" s="66">
        <f>RANK(X8,X$8:X$37,0)</f>
        <v>2</v>
      </c>
      <c r="Z8" s="65">
        <f>VLOOKUP($A8,'Return Data'!$B$7:$R$1700,16,0)</f>
        <v>7.8038999999999996</v>
      </c>
      <c r="AA8" s="67">
        <f t="shared" ref="AA8:AA37" si="9">RANK(Z8,Z$8:Z$37,0)</f>
        <v>7</v>
      </c>
    </row>
    <row r="9" spans="1:27" x14ac:dyDescent="0.3">
      <c r="A9" s="63" t="s">
        <v>1591</v>
      </c>
      <c r="B9" s="64">
        <f>VLOOKUP($A9,'Return Data'!$B$7:$R$1700,3,0)</f>
        <v>44071</v>
      </c>
      <c r="C9" s="65">
        <f>VLOOKUP($A9,'Return Data'!$B$7:$R$1700,4,0)</f>
        <v>11.440899999999999</v>
      </c>
      <c r="D9" s="65">
        <f>VLOOKUP($A9,'Return Data'!$B$7:$R$1700,5,0)</f>
        <v>1.5952</v>
      </c>
      <c r="E9" s="66">
        <f t="shared" si="0"/>
        <v>12</v>
      </c>
      <c r="F9" s="65">
        <f>VLOOKUP($A9,'Return Data'!$B$7:$R$1700,6,0)</f>
        <v>4.0423999999999998</v>
      </c>
      <c r="G9" s="66">
        <f t="shared" si="1"/>
        <v>5</v>
      </c>
      <c r="H9" s="65">
        <f>VLOOKUP($A9,'Return Data'!$B$7:$R$1700,7,0)</f>
        <v>2.3254000000000001</v>
      </c>
      <c r="I9" s="66">
        <f t="shared" si="2"/>
        <v>8</v>
      </c>
      <c r="J9" s="65">
        <f>VLOOKUP($A9,'Return Data'!$B$7:$R$1700,8,0)</f>
        <v>3.0571999999999999</v>
      </c>
      <c r="K9" s="66">
        <f t="shared" si="3"/>
        <v>11</v>
      </c>
      <c r="L9" s="65">
        <f>VLOOKUP($A9,'Return Data'!$B$7:$R$1700,9,0)</f>
        <v>3.9445000000000001</v>
      </c>
      <c r="M9" s="66">
        <f t="shared" si="4"/>
        <v>8</v>
      </c>
      <c r="N9" s="65">
        <f>VLOOKUP($A9,'Return Data'!$B$7:$R$1700,10,0)</f>
        <v>5.1460999999999997</v>
      </c>
      <c r="O9" s="66">
        <f t="shared" si="5"/>
        <v>10</v>
      </c>
      <c r="P9" s="65">
        <f>VLOOKUP($A9,'Return Data'!$B$7:$R$1700,11,0)</f>
        <v>5.5613000000000001</v>
      </c>
      <c r="Q9" s="66">
        <f t="shared" si="6"/>
        <v>17</v>
      </c>
      <c r="R9" s="65">
        <f>VLOOKUP($A9,'Return Data'!$B$7:$R$1700,12,0)</f>
        <v>5.5942999999999996</v>
      </c>
      <c r="S9" s="66">
        <f t="shared" si="7"/>
        <v>13</v>
      </c>
      <c r="T9" s="65">
        <f>VLOOKUP($A9,'Return Data'!$B$7:$R$1700,13,0)</f>
        <v>6.0365000000000002</v>
      </c>
      <c r="U9" s="66">
        <f t="shared" si="8"/>
        <v>12</v>
      </c>
      <c r="V9" s="65"/>
      <c r="W9" s="66"/>
      <c r="X9" s="65"/>
      <c r="Y9" s="66"/>
      <c r="Z9" s="65">
        <f>VLOOKUP($A9,'Return Data'!$B$7:$R$1700,16,0)</f>
        <v>7.0824999999999996</v>
      </c>
      <c r="AA9" s="67">
        <f t="shared" si="9"/>
        <v>18</v>
      </c>
    </row>
    <row r="10" spans="1:27" x14ac:dyDescent="0.3">
      <c r="A10" s="63" t="s">
        <v>1592</v>
      </c>
      <c r="B10" s="64">
        <f>VLOOKUP($A10,'Return Data'!$B$7:$R$1700,3,0)</f>
        <v>44071</v>
      </c>
      <c r="C10" s="65">
        <f>VLOOKUP($A10,'Return Data'!$B$7:$R$1700,4,0)</f>
        <v>1169.8493000000001</v>
      </c>
      <c r="D10" s="65">
        <f>VLOOKUP($A10,'Return Data'!$B$7:$R$1700,5,0)</f>
        <v>0.26829999999999998</v>
      </c>
      <c r="E10" s="66">
        <f t="shared" si="0"/>
        <v>22</v>
      </c>
      <c r="F10" s="65">
        <f>VLOOKUP($A10,'Return Data'!$B$7:$R$1700,6,0)</f>
        <v>2.4091999999999998</v>
      </c>
      <c r="G10" s="66">
        <f t="shared" si="1"/>
        <v>14</v>
      </c>
      <c r="H10" s="65">
        <f>VLOOKUP($A10,'Return Data'!$B$7:$R$1700,7,0)</f>
        <v>1.9619</v>
      </c>
      <c r="I10" s="66">
        <f t="shared" si="2"/>
        <v>10</v>
      </c>
      <c r="J10" s="65">
        <f>VLOOKUP($A10,'Return Data'!$B$7:$R$1700,8,0)</f>
        <v>2.5945</v>
      </c>
      <c r="K10" s="66">
        <f t="shared" si="3"/>
        <v>21</v>
      </c>
      <c r="L10" s="65">
        <f>VLOOKUP($A10,'Return Data'!$B$7:$R$1700,9,0)</f>
        <v>3.028</v>
      </c>
      <c r="M10" s="66">
        <f t="shared" si="4"/>
        <v>20</v>
      </c>
      <c r="N10" s="65">
        <f>VLOOKUP($A10,'Return Data'!$B$7:$R$1700,10,0)</f>
        <v>3.7690000000000001</v>
      </c>
      <c r="O10" s="66">
        <f t="shared" si="5"/>
        <v>23</v>
      </c>
      <c r="P10" s="65">
        <f>VLOOKUP($A10,'Return Data'!$B$7:$R$1700,11,0)</f>
        <v>5.2694000000000001</v>
      </c>
      <c r="Q10" s="66">
        <f t="shared" si="6"/>
        <v>20</v>
      </c>
      <c r="R10" s="65">
        <f>VLOOKUP($A10,'Return Data'!$B$7:$R$1700,12,0)</f>
        <v>5.6025</v>
      </c>
      <c r="S10" s="66">
        <f t="shared" si="7"/>
        <v>12</v>
      </c>
      <c r="T10" s="65">
        <f>VLOOKUP($A10,'Return Data'!$B$7:$R$1700,13,0)</f>
        <v>5.9330999999999996</v>
      </c>
      <c r="U10" s="66">
        <f t="shared" si="8"/>
        <v>14</v>
      </c>
      <c r="V10" s="65">
        <f>VLOOKUP($A10,'Return Data'!$B$7:$R$1700,17,0)</f>
        <v>7.0411000000000001</v>
      </c>
      <c r="W10" s="66">
        <f t="shared" ref="W10:W15" si="10">RANK(V10,V$8:V$37,0)</f>
        <v>10</v>
      </c>
      <c r="X10" s="65"/>
      <c r="Y10" s="66"/>
      <c r="Z10" s="65">
        <f>VLOOKUP($A10,'Return Data'!$B$7:$R$1700,16,0)</f>
        <v>7.2416</v>
      </c>
      <c r="AA10" s="67">
        <f t="shared" si="9"/>
        <v>16</v>
      </c>
    </row>
    <row r="11" spans="1:27" x14ac:dyDescent="0.3">
      <c r="A11" s="63" t="s">
        <v>1595</v>
      </c>
      <c r="B11" s="64">
        <f>VLOOKUP($A11,'Return Data'!$B$7:$R$1700,3,0)</f>
        <v>44071</v>
      </c>
      <c r="C11" s="65">
        <f>VLOOKUP($A11,'Return Data'!$B$7:$R$1700,4,0)</f>
        <v>2472.4985999999999</v>
      </c>
      <c r="D11" s="65">
        <f>VLOOKUP($A11,'Return Data'!$B$7:$R$1700,5,0)</f>
        <v>-0.499</v>
      </c>
      <c r="E11" s="66">
        <f t="shared" si="0"/>
        <v>26</v>
      </c>
      <c r="F11" s="65">
        <f>VLOOKUP($A11,'Return Data'!$B$7:$R$1700,6,0)</f>
        <v>1.0684</v>
      </c>
      <c r="G11" s="66">
        <f t="shared" si="1"/>
        <v>23</v>
      </c>
      <c r="H11" s="65">
        <f>VLOOKUP($A11,'Return Data'!$B$7:$R$1700,7,0)</f>
        <v>0.89200000000000002</v>
      </c>
      <c r="I11" s="66">
        <f t="shared" si="2"/>
        <v>24</v>
      </c>
      <c r="J11" s="65">
        <f>VLOOKUP($A11,'Return Data'!$B$7:$R$1700,8,0)</f>
        <v>2.6846999999999999</v>
      </c>
      <c r="K11" s="66">
        <f t="shared" si="3"/>
        <v>19</v>
      </c>
      <c r="L11" s="65">
        <f>VLOOKUP($A11,'Return Data'!$B$7:$R$1700,9,0)</f>
        <v>3.2450999999999999</v>
      </c>
      <c r="M11" s="66">
        <f t="shared" si="4"/>
        <v>17</v>
      </c>
      <c r="N11" s="65">
        <f>VLOOKUP($A11,'Return Data'!$B$7:$R$1700,10,0)</f>
        <v>4.1635</v>
      </c>
      <c r="O11" s="66">
        <f t="shared" si="5"/>
        <v>20</v>
      </c>
      <c r="P11" s="65">
        <f>VLOOKUP($A11,'Return Data'!$B$7:$R$1700,11,0)</f>
        <v>5.5827</v>
      </c>
      <c r="Q11" s="66">
        <f t="shared" si="6"/>
        <v>15</v>
      </c>
      <c r="R11" s="65">
        <f>VLOOKUP($A11,'Return Data'!$B$7:$R$1700,12,0)</f>
        <v>5.4337999999999997</v>
      </c>
      <c r="S11" s="66">
        <f t="shared" si="7"/>
        <v>15</v>
      </c>
      <c r="T11" s="65">
        <f>VLOOKUP($A11,'Return Data'!$B$7:$R$1700,13,0)</f>
        <v>5.8266999999999998</v>
      </c>
      <c r="U11" s="66">
        <f t="shared" si="8"/>
        <v>15</v>
      </c>
      <c r="V11" s="65">
        <f>VLOOKUP($A11,'Return Data'!$B$7:$R$1700,17,0)</f>
        <v>6.9569999999999999</v>
      </c>
      <c r="W11" s="66">
        <f t="shared" si="10"/>
        <v>11</v>
      </c>
      <c r="X11" s="65">
        <f>VLOOKUP($A11,'Return Data'!$B$7:$R$1700,14,0)</f>
        <v>7.0370999999999997</v>
      </c>
      <c r="Y11" s="66">
        <f>RANK(X11,X$8:X$37,0)</f>
        <v>8</v>
      </c>
      <c r="Z11" s="65">
        <f>VLOOKUP($A11,'Return Data'!$B$7:$R$1700,16,0)</f>
        <v>7.7508999999999997</v>
      </c>
      <c r="AA11" s="67">
        <f t="shared" si="9"/>
        <v>9</v>
      </c>
    </row>
    <row r="12" spans="1:27" x14ac:dyDescent="0.3">
      <c r="A12" s="63" t="s">
        <v>1597</v>
      </c>
      <c r="B12" s="64">
        <f>VLOOKUP($A12,'Return Data'!$B$7:$R$1700,3,0)</f>
        <v>44071</v>
      </c>
      <c r="C12" s="65">
        <f>VLOOKUP($A12,'Return Data'!$B$7:$R$1700,4,0)</f>
        <v>2997.6342</v>
      </c>
      <c r="D12" s="65">
        <f>VLOOKUP($A12,'Return Data'!$B$7:$R$1700,5,0)</f>
        <v>0.18260000000000001</v>
      </c>
      <c r="E12" s="66">
        <f t="shared" si="0"/>
        <v>23</v>
      </c>
      <c r="F12" s="65">
        <f>VLOOKUP($A12,'Return Data'!$B$7:$R$1700,6,0)</f>
        <v>1.1076999999999999</v>
      </c>
      <c r="G12" s="66">
        <f t="shared" si="1"/>
        <v>22</v>
      </c>
      <c r="H12" s="65">
        <f>VLOOKUP($A12,'Return Data'!$B$7:$R$1700,7,0)</f>
        <v>0.93689999999999996</v>
      </c>
      <c r="I12" s="66">
        <f t="shared" si="2"/>
        <v>23</v>
      </c>
      <c r="J12" s="65">
        <f>VLOOKUP($A12,'Return Data'!$B$7:$R$1700,8,0)</f>
        <v>2.0781000000000001</v>
      </c>
      <c r="K12" s="66">
        <f t="shared" si="3"/>
        <v>24</v>
      </c>
      <c r="L12" s="65">
        <f>VLOOKUP($A12,'Return Data'!$B$7:$R$1700,9,0)</f>
        <v>2.6223999999999998</v>
      </c>
      <c r="M12" s="66">
        <f t="shared" si="4"/>
        <v>24</v>
      </c>
      <c r="N12" s="65">
        <f>VLOOKUP($A12,'Return Data'!$B$7:$R$1700,10,0)</f>
        <v>4.1214000000000004</v>
      </c>
      <c r="O12" s="66">
        <f t="shared" si="5"/>
        <v>21</v>
      </c>
      <c r="P12" s="65">
        <f>VLOOKUP($A12,'Return Data'!$B$7:$R$1700,11,0)</f>
        <v>5.2920999999999996</v>
      </c>
      <c r="Q12" s="66">
        <f t="shared" si="6"/>
        <v>19</v>
      </c>
      <c r="R12" s="65">
        <f>VLOOKUP($A12,'Return Data'!$B$7:$R$1700,12,0)</f>
        <v>5.2013999999999996</v>
      </c>
      <c r="S12" s="66">
        <f t="shared" si="7"/>
        <v>19</v>
      </c>
      <c r="T12" s="65">
        <f>VLOOKUP($A12,'Return Data'!$B$7:$R$1700,13,0)</f>
        <v>5.4429999999999996</v>
      </c>
      <c r="U12" s="66">
        <f t="shared" si="8"/>
        <v>19</v>
      </c>
      <c r="V12" s="65">
        <f>VLOOKUP($A12,'Return Data'!$B$7:$R$1700,17,0)</f>
        <v>6.1717000000000004</v>
      </c>
      <c r="W12" s="66">
        <f t="shared" si="10"/>
        <v>13</v>
      </c>
      <c r="X12" s="65">
        <f>VLOOKUP($A12,'Return Data'!$B$7:$R$1700,14,0)</f>
        <v>6.0179999999999998</v>
      </c>
      <c r="Y12" s="66">
        <f>RANK(X12,X$8:X$37,0)</f>
        <v>12</v>
      </c>
      <c r="Z12" s="65">
        <f>VLOOKUP($A12,'Return Data'!$B$7:$R$1700,16,0)</f>
        <v>7.5370999999999997</v>
      </c>
      <c r="AA12" s="67">
        <f t="shared" si="9"/>
        <v>13</v>
      </c>
    </row>
    <row r="13" spans="1:27" x14ac:dyDescent="0.3">
      <c r="A13" s="63" t="s">
        <v>1599</v>
      </c>
      <c r="B13" s="64">
        <f>VLOOKUP($A13,'Return Data'!$B$7:$R$1700,3,0)</f>
        <v>44071</v>
      </c>
      <c r="C13" s="65">
        <f>VLOOKUP($A13,'Return Data'!$B$7:$R$1700,4,0)</f>
        <v>2657.1752000000001</v>
      </c>
      <c r="D13" s="65">
        <f>VLOOKUP($A13,'Return Data'!$B$7:$R$1700,5,0)</f>
        <v>1.0631999999999999</v>
      </c>
      <c r="E13" s="66">
        <f t="shared" si="0"/>
        <v>16</v>
      </c>
      <c r="F13" s="65">
        <f>VLOOKUP($A13,'Return Data'!$B$7:$R$1700,6,0)</f>
        <v>2.8835000000000002</v>
      </c>
      <c r="G13" s="66">
        <f t="shared" si="1"/>
        <v>11</v>
      </c>
      <c r="H13" s="65">
        <f>VLOOKUP($A13,'Return Data'!$B$7:$R$1700,7,0)</f>
        <v>1.9063000000000001</v>
      </c>
      <c r="I13" s="66">
        <f t="shared" si="2"/>
        <v>11</v>
      </c>
      <c r="J13" s="65">
        <f>VLOOKUP($A13,'Return Data'!$B$7:$R$1700,8,0)</f>
        <v>2.9405000000000001</v>
      </c>
      <c r="K13" s="66">
        <f t="shared" si="3"/>
        <v>13</v>
      </c>
      <c r="L13" s="65">
        <f>VLOOKUP($A13,'Return Data'!$B$7:$R$1700,9,0)</f>
        <v>2.9790000000000001</v>
      </c>
      <c r="M13" s="66">
        <f t="shared" si="4"/>
        <v>22</v>
      </c>
      <c r="N13" s="65">
        <f>VLOOKUP($A13,'Return Data'!$B$7:$R$1700,10,0)</f>
        <v>3.5234999999999999</v>
      </c>
      <c r="O13" s="66">
        <f t="shared" si="5"/>
        <v>24</v>
      </c>
      <c r="P13" s="65">
        <f>VLOOKUP($A13,'Return Data'!$B$7:$R$1700,11,0)</f>
        <v>5.3742999999999999</v>
      </c>
      <c r="Q13" s="66">
        <f t="shared" si="6"/>
        <v>18</v>
      </c>
      <c r="R13" s="65">
        <f>VLOOKUP($A13,'Return Data'!$B$7:$R$1700,12,0)</f>
        <v>5.2460000000000004</v>
      </c>
      <c r="S13" s="66">
        <f t="shared" si="7"/>
        <v>17</v>
      </c>
      <c r="T13" s="65">
        <f>VLOOKUP($A13,'Return Data'!$B$7:$R$1700,13,0)</f>
        <v>5.6257999999999999</v>
      </c>
      <c r="U13" s="66">
        <f t="shared" si="8"/>
        <v>17</v>
      </c>
      <c r="V13" s="65">
        <f>VLOOKUP($A13,'Return Data'!$B$7:$R$1700,17,0)</f>
        <v>5.7015000000000002</v>
      </c>
      <c r="W13" s="66">
        <f t="shared" si="10"/>
        <v>15</v>
      </c>
      <c r="X13" s="65">
        <f>VLOOKUP($A13,'Return Data'!$B$7:$R$1700,14,0)</f>
        <v>5.9001999999999999</v>
      </c>
      <c r="Y13" s="66">
        <f>RANK(X13,X$8:X$37,0)</f>
        <v>14</v>
      </c>
      <c r="Z13" s="65">
        <f>VLOOKUP($A13,'Return Data'!$B$7:$R$1700,16,0)</f>
        <v>7.1833</v>
      </c>
      <c r="AA13" s="67">
        <f t="shared" si="9"/>
        <v>17</v>
      </c>
    </row>
    <row r="14" spans="1:27" x14ac:dyDescent="0.3">
      <c r="A14" s="63" t="s">
        <v>1601</v>
      </c>
      <c r="B14" s="64">
        <f>VLOOKUP($A14,'Return Data'!$B$7:$R$1700,3,0)</f>
        <v>44071</v>
      </c>
      <c r="C14" s="65">
        <f>VLOOKUP($A14,'Return Data'!$B$7:$R$1700,4,0)</f>
        <v>2168.7775999999999</v>
      </c>
      <c r="D14" s="65">
        <f>VLOOKUP($A14,'Return Data'!$B$7:$R$1700,5,0)</f>
        <v>1.2908999999999999</v>
      </c>
      <c r="E14" s="66">
        <f t="shared" si="0"/>
        <v>13</v>
      </c>
      <c r="F14" s="65">
        <f>VLOOKUP($A14,'Return Data'!$B$7:$R$1700,6,0)</f>
        <v>0.49990000000000001</v>
      </c>
      <c r="G14" s="66">
        <f t="shared" si="1"/>
        <v>26</v>
      </c>
      <c r="H14" s="65">
        <f>VLOOKUP($A14,'Return Data'!$B$7:$R$1700,7,0)</f>
        <v>-0.27260000000000001</v>
      </c>
      <c r="I14" s="66">
        <f t="shared" si="2"/>
        <v>30</v>
      </c>
      <c r="J14" s="65">
        <f>VLOOKUP($A14,'Return Data'!$B$7:$R$1700,8,0)</f>
        <v>0.86470000000000002</v>
      </c>
      <c r="K14" s="66">
        <f t="shared" si="3"/>
        <v>29</v>
      </c>
      <c r="L14" s="65">
        <f>VLOOKUP($A14,'Return Data'!$B$7:$R$1700,9,0)</f>
        <v>1.9726999999999999</v>
      </c>
      <c r="M14" s="66">
        <f t="shared" si="4"/>
        <v>29</v>
      </c>
      <c r="N14" s="65">
        <f>VLOOKUP($A14,'Return Data'!$B$7:$R$1700,10,0)</f>
        <v>3.1554000000000002</v>
      </c>
      <c r="O14" s="66">
        <f t="shared" si="5"/>
        <v>27</v>
      </c>
      <c r="P14" s="65">
        <f>VLOOKUP($A14,'Return Data'!$B$7:$R$1700,11,0)</f>
        <v>4.3840000000000003</v>
      </c>
      <c r="Q14" s="66">
        <f t="shared" si="6"/>
        <v>24</v>
      </c>
      <c r="R14" s="65">
        <f>VLOOKUP($A14,'Return Data'!$B$7:$R$1700,12,0)</f>
        <v>4.4458000000000002</v>
      </c>
      <c r="S14" s="66">
        <f t="shared" si="7"/>
        <v>23</v>
      </c>
      <c r="T14" s="65">
        <f>VLOOKUP($A14,'Return Data'!$B$7:$R$1700,13,0)</f>
        <v>4.6714000000000002</v>
      </c>
      <c r="U14" s="66">
        <f t="shared" si="8"/>
        <v>23</v>
      </c>
      <c r="V14" s="65">
        <f>VLOOKUP($A14,'Return Data'!$B$7:$R$1700,17,0)</f>
        <v>5.7317</v>
      </c>
      <c r="W14" s="66">
        <f t="shared" si="10"/>
        <v>14</v>
      </c>
      <c r="X14" s="65">
        <f>VLOOKUP($A14,'Return Data'!$B$7:$R$1700,14,0)</f>
        <v>5.9025999999999996</v>
      </c>
      <c r="Y14" s="66">
        <f>RANK(X14,X$8:X$37,0)</f>
        <v>13</v>
      </c>
      <c r="Z14" s="65">
        <f>VLOOKUP($A14,'Return Data'!$B$7:$R$1700,16,0)</f>
        <v>7.6299000000000001</v>
      </c>
      <c r="AA14" s="67">
        <f t="shared" si="9"/>
        <v>12</v>
      </c>
    </row>
    <row r="15" spans="1:27" x14ac:dyDescent="0.3">
      <c r="A15" s="63" t="s">
        <v>1604</v>
      </c>
      <c r="B15" s="64">
        <f>VLOOKUP($A15,'Return Data'!$B$7:$R$1700,3,0)</f>
        <v>44071</v>
      </c>
      <c r="C15" s="65">
        <f>VLOOKUP($A15,'Return Data'!$B$7:$R$1700,4,0)</f>
        <v>28.486499999999999</v>
      </c>
      <c r="D15" s="65">
        <f>VLOOKUP($A15,'Return Data'!$B$7:$R$1700,5,0)</f>
        <v>-15.113200000000001</v>
      </c>
      <c r="E15" s="66">
        <f t="shared" si="0"/>
        <v>30</v>
      </c>
      <c r="F15" s="65">
        <f>VLOOKUP($A15,'Return Data'!$B$7:$R$1700,6,0)</f>
        <v>-0.25629999999999997</v>
      </c>
      <c r="G15" s="66">
        <f t="shared" si="1"/>
        <v>29</v>
      </c>
      <c r="H15" s="65">
        <f>VLOOKUP($A15,'Return Data'!$B$7:$R$1700,7,0)</f>
        <v>3.9933999999999998</v>
      </c>
      <c r="I15" s="66">
        <f t="shared" si="2"/>
        <v>4</v>
      </c>
      <c r="J15" s="65">
        <f>VLOOKUP($A15,'Return Data'!$B$7:$R$1700,8,0)</f>
        <v>7.3056000000000001</v>
      </c>
      <c r="K15" s="66">
        <f t="shared" si="3"/>
        <v>2</v>
      </c>
      <c r="L15" s="65">
        <f>VLOOKUP($A15,'Return Data'!$B$7:$R$1700,9,0)</f>
        <v>8.5472000000000001</v>
      </c>
      <c r="M15" s="66">
        <f t="shared" si="4"/>
        <v>3</v>
      </c>
      <c r="N15" s="65">
        <f>VLOOKUP($A15,'Return Data'!$B$7:$R$1700,10,0)</f>
        <v>10.0869</v>
      </c>
      <c r="O15" s="66">
        <f t="shared" si="5"/>
        <v>2</v>
      </c>
      <c r="P15" s="65">
        <f>VLOOKUP($A15,'Return Data'!$B$7:$R$1700,11,0)</f>
        <v>8.7859999999999996</v>
      </c>
      <c r="Q15" s="66">
        <f t="shared" si="6"/>
        <v>2</v>
      </c>
      <c r="R15" s="65">
        <f>VLOOKUP($A15,'Return Data'!$B$7:$R$1700,12,0)</f>
        <v>2.9716</v>
      </c>
      <c r="S15" s="66">
        <f t="shared" si="7"/>
        <v>26</v>
      </c>
      <c r="T15" s="65">
        <f>VLOOKUP($A15,'Return Data'!$B$7:$R$1700,13,0)</f>
        <v>4.4870000000000001</v>
      </c>
      <c r="U15" s="66">
        <f t="shared" si="8"/>
        <v>24</v>
      </c>
      <c r="V15" s="65">
        <f>VLOOKUP($A15,'Return Data'!$B$7:$R$1700,17,0)</f>
        <v>7.1337999999999999</v>
      </c>
      <c r="W15" s="66">
        <f t="shared" si="10"/>
        <v>7</v>
      </c>
      <c r="X15" s="65">
        <f>VLOOKUP($A15,'Return Data'!$B$7:$R$1700,14,0)</f>
        <v>7.29</v>
      </c>
      <c r="Y15" s="66">
        <f>RANK(X15,X$8:X$37,0)</f>
        <v>5</v>
      </c>
      <c r="Z15" s="65">
        <f>VLOOKUP($A15,'Return Data'!$B$7:$R$1700,16,0)</f>
        <v>8.5891999999999999</v>
      </c>
      <c r="AA15" s="67">
        <f t="shared" si="9"/>
        <v>1</v>
      </c>
    </row>
    <row r="16" spans="1:27" x14ac:dyDescent="0.3">
      <c r="A16" s="63" t="s">
        <v>1607</v>
      </c>
      <c r="B16" s="64">
        <f>VLOOKUP($A16,'Return Data'!$B$7:$R$1700,3,0)</f>
        <v>44071</v>
      </c>
      <c r="C16" s="65">
        <f>VLOOKUP($A16,'Return Data'!$B$7:$R$1700,4,0)</f>
        <v>11.567</v>
      </c>
      <c r="D16" s="65">
        <f>VLOOKUP($A16,'Return Data'!$B$7:$R$1700,5,0)</f>
        <v>2.8401999999999998</v>
      </c>
      <c r="E16" s="66">
        <f t="shared" si="0"/>
        <v>6</v>
      </c>
      <c r="F16" s="65">
        <f>VLOOKUP($A16,'Return Data'!$B$7:$R$1700,6,0)</f>
        <v>3.0510999999999999</v>
      </c>
      <c r="G16" s="66">
        <f t="shared" si="1"/>
        <v>10</v>
      </c>
      <c r="H16" s="65">
        <f>VLOOKUP($A16,'Return Data'!$B$7:$R$1700,7,0)</f>
        <v>2.8414999999999999</v>
      </c>
      <c r="I16" s="66">
        <f t="shared" si="2"/>
        <v>7</v>
      </c>
      <c r="J16" s="65">
        <f>VLOOKUP($A16,'Return Data'!$B$7:$R$1700,8,0)</f>
        <v>3.7242999999999999</v>
      </c>
      <c r="K16" s="66">
        <f t="shared" si="3"/>
        <v>8</v>
      </c>
      <c r="L16" s="65">
        <f>VLOOKUP($A16,'Return Data'!$B$7:$R$1700,9,0)</f>
        <v>4.2907999999999999</v>
      </c>
      <c r="M16" s="66">
        <f t="shared" si="4"/>
        <v>6</v>
      </c>
      <c r="N16" s="65">
        <f>VLOOKUP($A16,'Return Data'!$B$7:$R$1700,10,0)</f>
        <v>6.2998000000000003</v>
      </c>
      <c r="O16" s="66">
        <f t="shared" si="5"/>
        <v>5</v>
      </c>
      <c r="P16" s="65">
        <f>VLOOKUP($A16,'Return Data'!$B$7:$R$1700,11,0)</f>
        <v>7.7077</v>
      </c>
      <c r="Q16" s="66">
        <f t="shared" si="6"/>
        <v>4</v>
      </c>
      <c r="R16" s="65">
        <f>VLOOKUP($A16,'Return Data'!$B$7:$R$1700,12,0)</f>
        <v>6.9939</v>
      </c>
      <c r="S16" s="66">
        <f t="shared" si="7"/>
        <v>4</v>
      </c>
      <c r="T16" s="65">
        <f>VLOOKUP($A16,'Return Data'!$B$7:$R$1700,13,0)</f>
        <v>6.9668999999999999</v>
      </c>
      <c r="U16" s="66">
        <f t="shared" si="8"/>
        <v>5</v>
      </c>
      <c r="V16" s="65"/>
      <c r="W16" s="66"/>
      <c r="X16" s="65"/>
      <c r="Y16" s="66"/>
      <c r="Z16" s="65">
        <f>VLOOKUP($A16,'Return Data'!$B$7:$R$1700,16,0)</f>
        <v>7.8395000000000001</v>
      </c>
      <c r="AA16" s="67">
        <f t="shared" si="9"/>
        <v>6</v>
      </c>
    </row>
    <row r="17" spans="1:27" x14ac:dyDescent="0.3">
      <c r="A17" s="63" t="s">
        <v>1609</v>
      </c>
      <c r="B17" s="64">
        <f>VLOOKUP($A17,'Return Data'!$B$7:$R$1700,3,0)</f>
        <v>44071</v>
      </c>
      <c r="C17" s="65">
        <f>VLOOKUP($A17,'Return Data'!$B$7:$R$1700,4,0)</f>
        <v>1035.8991000000001</v>
      </c>
      <c r="D17" s="65">
        <f>VLOOKUP($A17,'Return Data'!$B$7:$R$1700,5,0)</f>
        <v>3.0375000000000001</v>
      </c>
      <c r="E17" s="66">
        <f t="shared" si="0"/>
        <v>4</v>
      </c>
      <c r="F17" s="65">
        <f>VLOOKUP($A17,'Return Data'!$B$7:$R$1700,6,0)</f>
        <v>4.1943999999999999</v>
      </c>
      <c r="G17" s="66">
        <f t="shared" si="1"/>
        <v>4</v>
      </c>
      <c r="H17" s="65">
        <f>VLOOKUP($A17,'Return Data'!$B$7:$R$1700,7,0)</f>
        <v>1.8062</v>
      </c>
      <c r="I17" s="66">
        <f t="shared" si="2"/>
        <v>16</v>
      </c>
      <c r="J17" s="65">
        <f>VLOOKUP($A17,'Return Data'!$B$7:$R$1700,8,0)</f>
        <v>4.3014999999999999</v>
      </c>
      <c r="K17" s="66">
        <f t="shared" si="3"/>
        <v>6</v>
      </c>
      <c r="L17" s="65">
        <f>VLOOKUP($A17,'Return Data'!$B$7:$R$1700,9,0)</f>
        <v>3.9363000000000001</v>
      </c>
      <c r="M17" s="66">
        <f t="shared" si="4"/>
        <v>9</v>
      </c>
      <c r="N17" s="65">
        <f>VLOOKUP($A17,'Return Data'!$B$7:$R$1700,10,0)</f>
        <v>4.7728000000000002</v>
      </c>
      <c r="O17" s="66">
        <f t="shared" si="5"/>
        <v>12</v>
      </c>
      <c r="P17" s="65"/>
      <c r="Q17" s="66"/>
      <c r="R17" s="65"/>
      <c r="S17" s="66"/>
      <c r="T17" s="65"/>
      <c r="U17" s="66"/>
      <c r="V17" s="65"/>
      <c r="W17" s="66"/>
      <c r="X17" s="65"/>
      <c r="Y17" s="66"/>
      <c r="Z17" s="65">
        <f>VLOOKUP($A17,'Return Data'!$B$7:$R$1700,16,0)</f>
        <v>6.1806999999999999</v>
      </c>
      <c r="AA17" s="67">
        <f t="shared" si="9"/>
        <v>23</v>
      </c>
    </row>
    <row r="18" spans="1:27" x14ac:dyDescent="0.3">
      <c r="A18" s="63" t="s">
        <v>1610</v>
      </c>
      <c r="B18" s="64">
        <f>VLOOKUP($A18,'Return Data'!$B$7:$R$1700,3,0)</f>
        <v>44071</v>
      </c>
      <c r="C18" s="65">
        <f>VLOOKUP($A18,'Return Data'!$B$7:$R$1700,4,0)</f>
        <v>20.984000000000002</v>
      </c>
      <c r="D18" s="65">
        <f>VLOOKUP($A18,'Return Data'!$B$7:$R$1700,5,0)</f>
        <v>3.4792000000000001</v>
      </c>
      <c r="E18" s="66">
        <f t="shared" si="0"/>
        <v>3</v>
      </c>
      <c r="F18" s="65">
        <f>VLOOKUP($A18,'Return Data'!$B$7:$R$1700,6,0)</f>
        <v>7.7163000000000004</v>
      </c>
      <c r="G18" s="66">
        <f t="shared" si="1"/>
        <v>2</v>
      </c>
      <c r="H18" s="65">
        <f>VLOOKUP($A18,'Return Data'!$B$7:$R$1700,7,0)</f>
        <v>4.8749000000000002</v>
      </c>
      <c r="I18" s="66">
        <f t="shared" si="2"/>
        <v>3</v>
      </c>
      <c r="J18" s="65">
        <f>VLOOKUP($A18,'Return Data'!$B$7:$R$1700,8,0)</f>
        <v>5.8151999999999999</v>
      </c>
      <c r="K18" s="66">
        <f t="shared" si="3"/>
        <v>5</v>
      </c>
      <c r="L18" s="65">
        <f>VLOOKUP($A18,'Return Data'!$B$7:$R$1700,9,0)</f>
        <v>6.2953999999999999</v>
      </c>
      <c r="M18" s="66">
        <f t="shared" si="4"/>
        <v>4</v>
      </c>
      <c r="N18" s="65">
        <f>VLOOKUP($A18,'Return Data'!$B$7:$R$1700,10,0)</f>
        <v>7.8276000000000003</v>
      </c>
      <c r="O18" s="66">
        <f t="shared" si="5"/>
        <v>4</v>
      </c>
      <c r="P18" s="65">
        <f>VLOOKUP($A18,'Return Data'!$B$7:$R$1700,11,0)</f>
        <v>6.8432000000000004</v>
      </c>
      <c r="Q18" s="66">
        <f t="shared" ref="Q18:Q37" si="11">RANK(P18,P$8:P$37,0)</f>
        <v>6</v>
      </c>
      <c r="R18" s="65">
        <f>VLOOKUP($A18,'Return Data'!$B$7:$R$1700,12,0)</f>
        <v>7.0414000000000003</v>
      </c>
      <c r="S18" s="66">
        <f t="shared" ref="S18:S25" si="12">RANK(R18,R$8:R$37,0)</f>
        <v>3</v>
      </c>
      <c r="T18" s="65">
        <f>VLOOKUP($A18,'Return Data'!$B$7:$R$1700,13,0)</f>
        <v>7.4257</v>
      </c>
      <c r="U18" s="66">
        <f t="shared" ref="U18:U25" si="13">RANK(T18,T$8:T$37,0)</f>
        <v>4</v>
      </c>
      <c r="V18" s="65">
        <f>VLOOKUP($A18,'Return Data'!$B$7:$R$1700,17,0)</f>
        <v>7.9922000000000004</v>
      </c>
      <c r="W18" s="66">
        <f>RANK(V18,V$8:V$37,0)</f>
        <v>3</v>
      </c>
      <c r="X18" s="65">
        <f>VLOOKUP($A18,'Return Data'!$B$7:$R$1700,14,0)</f>
        <v>7.4413999999999998</v>
      </c>
      <c r="Y18" s="66">
        <f>RANK(X18,X$8:X$37,0)</f>
        <v>4</v>
      </c>
      <c r="Z18" s="65">
        <f>VLOOKUP($A18,'Return Data'!$B$7:$R$1700,16,0)</f>
        <v>8.2691999999999997</v>
      </c>
      <c r="AA18" s="67">
        <f t="shared" si="9"/>
        <v>3</v>
      </c>
    </row>
    <row r="19" spans="1:27" x14ac:dyDescent="0.3">
      <c r="A19" s="63" t="s">
        <v>1612</v>
      </c>
      <c r="B19" s="64">
        <f>VLOOKUP($A19,'Return Data'!$B$7:$R$1700,3,0)</f>
        <v>44071</v>
      </c>
      <c r="C19" s="65">
        <f>VLOOKUP($A19,'Return Data'!$B$7:$R$1700,4,0)</f>
        <v>2114.7552000000001</v>
      </c>
      <c r="D19" s="65">
        <f>VLOOKUP($A19,'Return Data'!$B$7:$R$1700,5,0)</f>
        <v>1.0857000000000001</v>
      </c>
      <c r="E19" s="66">
        <f t="shared" si="0"/>
        <v>15</v>
      </c>
      <c r="F19" s="65">
        <f>VLOOKUP($A19,'Return Data'!$B$7:$R$1700,6,0)</f>
        <v>-7.7100000000000002E-2</v>
      </c>
      <c r="G19" s="66">
        <f t="shared" si="1"/>
        <v>28</v>
      </c>
      <c r="H19" s="65">
        <f>VLOOKUP($A19,'Return Data'!$B$7:$R$1700,7,0)</f>
        <v>1.1394</v>
      </c>
      <c r="I19" s="66">
        <f t="shared" si="2"/>
        <v>21</v>
      </c>
      <c r="J19" s="65">
        <f>VLOOKUP($A19,'Return Data'!$B$7:$R$1700,8,0)</f>
        <v>1.7286999999999999</v>
      </c>
      <c r="K19" s="66">
        <f t="shared" si="3"/>
        <v>27</v>
      </c>
      <c r="L19" s="65">
        <f>VLOOKUP($A19,'Return Data'!$B$7:$R$1700,9,0)</f>
        <v>4.2868000000000004</v>
      </c>
      <c r="M19" s="66">
        <f t="shared" si="4"/>
        <v>7</v>
      </c>
      <c r="N19" s="65">
        <f>VLOOKUP($A19,'Return Data'!$B$7:$R$1700,10,0)</f>
        <v>5.7202000000000002</v>
      </c>
      <c r="O19" s="66">
        <f t="shared" si="5"/>
        <v>6</v>
      </c>
      <c r="P19" s="65">
        <f>VLOOKUP($A19,'Return Data'!$B$7:$R$1700,11,0)</f>
        <v>4.6703999999999999</v>
      </c>
      <c r="Q19" s="66">
        <f t="shared" si="11"/>
        <v>23</v>
      </c>
      <c r="R19" s="65">
        <f>VLOOKUP($A19,'Return Data'!$B$7:$R$1700,12,0)</f>
        <v>5.2096</v>
      </c>
      <c r="S19" s="66">
        <f t="shared" si="12"/>
        <v>18</v>
      </c>
      <c r="T19" s="65">
        <f>VLOOKUP($A19,'Return Data'!$B$7:$R$1700,13,0)</f>
        <v>10.485300000000001</v>
      </c>
      <c r="U19" s="66">
        <f t="shared" si="13"/>
        <v>1</v>
      </c>
      <c r="V19" s="65">
        <f>VLOOKUP($A19,'Return Data'!$B$7:$R$1700,17,0)</f>
        <v>6.4335000000000004</v>
      </c>
      <c r="W19" s="66">
        <f>RANK(V19,V$8:V$37,0)</f>
        <v>12</v>
      </c>
      <c r="X19" s="65">
        <f>VLOOKUP($A19,'Return Data'!$B$7:$R$1700,14,0)</f>
        <v>6.3258000000000001</v>
      </c>
      <c r="Y19" s="66">
        <f>RANK(X19,X$8:X$37,0)</f>
        <v>11</v>
      </c>
      <c r="Z19" s="65">
        <f>VLOOKUP($A19,'Return Data'!$B$7:$R$1700,16,0)</f>
        <v>7.7835999999999999</v>
      </c>
      <c r="AA19" s="67">
        <f t="shared" si="9"/>
        <v>8</v>
      </c>
    </row>
    <row r="20" spans="1:27" x14ac:dyDescent="0.3">
      <c r="A20" s="63" t="s">
        <v>1615</v>
      </c>
      <c r="B20" s="64">
        <f>VLOOKUP($A20,'Return Data'!$B$7:$R$1700,3,0)</f>
        <v>44071</v>
      </c>
      <c r="C20" s="65">
        <f>VLOOKUP($A20,'Return Data'!$B$7:$R$1700,4,0)</f>
        <v>11.6836</v>
      </c>
      <c r="D20" s="65">
        <f>VLOOKUP($A20,'Return Data'!$B$7:$R$1700,5,0)</f>
        <v>2.1869999999999998</v>
      </c>
      <c r="E20" s="66">
        <f t="shared" si="0"/>
        <v>10</v>
      </c>
      <c r="F20" s="65">
        <f>VLOOKUP($A20,'Return Data'!$B$7:$R$1700,6,0)</f>
        <v>2.4996999999999998</v>
      </c>
      <c r="G20" s="66">
        <f t="shared" si="1"/>
        <v>13</v>
      </c>
      <c r="H20" s="65">
        <f>VLOOKUP($A20,'Return Data'!$B$7:$R$1700,7,0)</f>
        <v>1.8751</v>
      </c>
      <c r="I20" s="66">
        <f t="shared" si="2"/>
        <v>12</v>
      </c>
      <c r="J20" s="65">
        <f>VLOOKUP($A20,'Return Data'!$B$7:$R$1700,8,0)</f>
        <v>2.6581000000000001</v>
      </c>
      <c r="K20" s="66">
        <f t="shared" si="3"/>
        <v>20</v>
      </c>
      <c r="L20" s="65">
        <f>VLOOKUP($A20,'Return Data'!$B$7:$R$1700,9,0)</f>
        <v>3.2742</v>
      </c>
      <c r="M20" s="66">
        <f t="shared" si="4"/>
        <v>16</v>
      </c>
      <c r="N20" s="65">
        <f>VLOOKUP($A20,'Return Data'!$B$7:$R$1700,10,0)</f>
        <v>4.5856000000000003</v>
      </c>
      <c r="O20" s="66">
        <f t="shared" si="5"/>
        <v>13</v>
      </c>
      <c r="P20" s="65">
        <f>VLOOKUP($A20,'Return Data'!$B$7:$R$1700,11,0)</f>
        <v>6.7291999999999996</v>
      </c>
      <c r="Q20" s="66">
        <f t="shared" si="11"/>
        <v>9</v>
      </c>
      <c r="R20" s="65">
        <f>VLOOKUP($A20,'Return Data'!$B$7:$R$1700,12,0)</f>
        <v>6.3800999999999997</v>
      </c>
      <c r="S20" s="66">
        <f t="shared" si="12"/>
        <v>7</v>
      </c>
      <c r="T20" s="65">
        <f>VLOOKUP($A20,'Return Data'!$B$7:$R$1700,13,0)</f>
        <v>6.6384999999999996</v>
      </c>
      <c r="U20" s="66">
        <f t="shared" si="13"/>
        <v>8</v>
      </c>
      <c r="V20" s="65"/>
      <c r="W20" s="66"/>
      <c r="X20" s="65"/>
      <c r="Y20" s="66"/>
      <c r="Z20" s="65">
        <f>VLOOKUP($A20,'Return Data'!$B$7:$R$1700,16,0)</f>
        <v>7.6341999999999999</v>
      </c>
      <c r="AA20" s="67">
        <f t="shared" si="9"/>
        <v>11</v>
      </c>
    </row>
    <row r="21" spans="1:27" x14ac:dyDescent="0.3">
      <c r="A21" s="63" t="s">
        <v>1616</v>
      </c>
      <c r="B21" s="64">
        <f>VLOOKUP($A21,'Return Data'!$B$7:$R$1700,3,0)</f>
        <v>44071</v>
      </c>
      <c r="C21" s="65">
        <f>VLOOKUP($A21,'Return Data'!$B$7:$R$1700,4,0)</f>
        <v>1987.5655999999999</v>
      </c>
      <c r="D21" s="65">
        <f>VLOOKUP($A21,'Return Data'!$B$7:$R$1700,5,0)</f>
        <v>2.1396000000000002</v>
      </c>
      <c r="E21" s="66">
        <f t="shared" si="0"/>
        <v>11</v>
      </c>
      <c r="F21" s="65">
        <f>VLOOKUP($A21,'Return Data'!$B$7:$R$1700,6,0)</f>
        <v>3.8167</v>
      </c>
      <c r="G21" s="66">
        <f t="shared" si="1"/>
        <v>6</v>
      </c>
      <c r="H21" s="65">
        <f>VLOOKUP($A21,'Return Data'!$B$7:$R$1700,7,0)</f>
        <v>1.8520000000000001</v>
      </c>
      <c r="I21" s="66">
        <f t="shared" si="2"/>
        <v>13</v>
      </c>
      <c r="J21" s="65">
        <f>VLOOKUP($A21,'Return Data'!$B$7:$R$1700,8,0)</f>
        <v>2.8338000000000001</v>
      </c>
      <c r="K21" s="66">
        <f t="shared" si="3"/>
        <v>16</v>
      </c>
      <c r="L21" s="65">
        <f>VLOOKUP($A21,'Return Data'!$B$7:$R$1700,9,0)</f>
        <v>3.0108000000000001</v>
      </c>
      <c r="M21" s="66">
        <f t="shared" si="4"/>
        <v>21</v>
      </c>
      <c r="N21" s="65">
        <f>VLOOKUP($A21,'Return Data'!$B$7:$R$1700,10,0)</f>
        <v>3.3767</v>
      </c>
      <c r="O21" s="66">
        <f t="shared" si="5"/>
        <v>25</v>
      </c>
      <c r="P21" s="65">
        <f>VLOOKUP($A21,'Return Data'!$B$7:$R$1700,11,0)</f>
        <v>6.4532999999999996</v>
      </c>
      <c r="Q21" s="66">
        <f t="shared" si="11"/>
        <v>12</v>
      </c>
      <c r="R21" s="65">
        <f>VLOOKUP($A21,'Return Data'!$B$7:$R$1700,12,0)</f>
        <v>6.0423999999999998</v>
      </c>
      <c r="S21" s="66">
        <f t="shared" si="12"/>
        <v>10</v>
      </c>
      <c r="T21" s="65">
        <f>VLOOKUP($A21,'Return Data'!$B$7:$R$1700,13,0)</f>
        <v>6.2165999999999997</v>
      </c>
      <c r="U21" s="66">
        <f t="shared" si="13"/>
        <v>11</v>
      </c>
      <c r="V21" s="65">
        <f>VLOOKUP($A21,'Return Data'!$B$7:$R$1700,17,0)</f>
        <v>7.0903</v>
      </c>
      <c r="W21" s="66">
        <f>RANK(V21,V$8:V$37,0)</f>
        <v>9</v>
      </c>
      <c r="X21" s="65">
        <f>VLOOKUP($A21,'Return Data'!$B$7:$R$1700,14,0)</f>
        <v>6.9287999999999998</v>
      </c>
      <c r="Y21" s="66">
        <f>RANK(X21,X$8:X$37,0)</f>
        <v>9</v>
      </c>
      <c r="Z21" s="65">
        <f>VLOOKUP($A21,'Return Data'!$B$7:$R$1700,16,0)</f>
        <v>8.2657000000000007</v>
      </c>
      <c r="AA21" s="67">
        <f t="shared" si="9"/>
        <v>4</v>
      </c>
    </row>
    <row r="22" spans="1:27" x14ac:dyDescent="0.3">
      <c r="A22" s="63" t="s">
        <v>1618</v>
      </c>
      <c r="B22" s="64">
        <f>VLOOKUP($A22,'Return Data'!$B$7:$R$1700,3,0)</f>
        <v>44071</v>
      </c>
      <c r="C22" s="65">
        <f>VLOOKUP($A22,'Return Data'!$B$7:$R$1700,4,0)</f>
        <v>2090.4438</v>
      </c>
      <c r="D22" s="65">
        <f>VLOOKUP($A22,'Return Data'!$B$7:$R$1700,5,0)</f>
        <v>-2.2469999999999999</v>
      </c>
      <c r="E22" s="66">
        <f t="shared" si="0"/>
        <v>28</v>
      </c>
      <c r="F22" s="65">
        <f>VLOOKUP($A22,'Return Data'!$B$7:$R$1700,6,0)</f>
        <v>0.56979999999999997</v>
      </c>
      <c r="G22" s="66">
        <f t="shared" si="1"/>
        <v>25</v>
      </c>
      <c r="H22" s="65">
        <f>VLOOKUP($A22,'Return Data'!$B$7:$R$1700,7,0)</f>
        <v>0.75509999999999999</v>
      </c>
      <c r="I22" s="66">
        <f t="shared" si="2"/>
        <v>25</v>
      </c>
      <c r="J22" s="65">
        <f>VLOOKUP($A22,'Return Data'!$B$7:$R$1700,8,0)</f>
        <v>2.2210999999999999</v>
      </c>
      <c r="K22" s="66">
        <f t="shared" si="3"/>
        <v>23</v>
      </c>
      <c r="L22" s="65">
        <f>VLOOKUP($A22,'Return Data'!$B$7:$R$1700,9,0)</f>
        <v>2.6179000000000001</v>
      </c>
      <c r="M22" s="66">
        <f t="shared" si="4"/>
        <v>25</v>
      </c>
      <c r="N22" s="65">
        <f>VLOOKUP($A22,'Return Data'!$B$7:$R$1700,10,0)</f>
        <v>4.1798000000000002</v>
      </c>
      <c r="O22" s="66">
        <f t="shared" si="5"/>
        <v>18</v>
      </c>
      <c r="P22" s="65">
        <f>VLOOKUP($A22,'Return Data'!$B$7:$R$1700,11,0)</f>
        <v>6.0266000000000002</v>
      </c>
      <c r="Q22" s="66">
        <f t="shared" si="11"/>
        <v>14</v>
      </c>
      <c r="R22" s="65">
        <f>VLOOKUP($A22,'Return Data'!$B$7:$R$1700,12,0)</f>
        <v>5.7179000000000002</v>
      </c>
      <c r="S22" s="66">
        <f t="shared" si="12"/>
        <v>11</v>
      </c>
      <c r="T22" s="65">
        <f>VLOOKUP($A22,'Return Data'!$B$7:$R$1700,13,0)</f>
        <v>6.0246000000000004</v>
      </c>
      <c r="U22" s="66">
        <f t="shared" si="13"/>
        <v>13</v>
      </c>
      <c r="V22" s="65">
        <f>VLOOKUP($A22,'Return Data'!$B$7:$R$1700,17,0)</f>
        <v>7.1062000000000003</v>
      </c>
      <c r="W22" s="66">
        <f>RANK(V22,V$8:V$37,0)</f>
        <v>8</v>
      </c>
      <c r="X22" s="65">
        <f>VLOOKUP($A22,'Return Data'!$B$7:$R$1700,14,0)</f>
        <v>6.9077999999999999</v>
      </c>
      <c r="Y22" s="66">
        <f>RANK(X22,X$8:X$37,0)</f>
        <v>10</v>
      </c>
      <c r="Z22" s="65">
        <f>VLOOKUP($A22,'Return Data'!$B$7:$R$1700,16,0)</f>
        <v>7.9249999999999998</v>
      </c>
      <c r="AA22" s="67">
        <f t="shared" si="9"/>
        <v>5</v>
      </c>
    </row>
    <row r="23" spans="1:27" x14ac:dyDescent="0.3">
      <c r="A23" s="63" t="s">
        <v>1620</v>
      </c>
      <c r="B23" s="64">
        <f>VLOOKUP($A23,'Return Data'!$B$7:$R$1700,3,0)</f>
        <v>44071</v>
      </c>
      <c r="C23" s="65">
        <f>VLOOKUP($A23,'Return Data'!$B$7:$R$1700,4,0)</f>
        <v>26.660699999999999</v>
      </c>
      <c r="D23" s="65">
        <f>VLOOKUP($A23,'Return Data'!$B$7:$R$1700,5,0)</f>
        <v>0.82150000000000001</v>
      </c>
      <c r="E23" s="66">
        <f t="shared" si="0"/>
        <v>18</v>
      </c>
      <c r="F23" s="65">
        <f>VLOOKUP($A23,'Return Data'!$B$7:$R$1700,6,0)</f>
        <v>1.4604999999999999</v>
      </c>
      <c r="G23" s="66">
        <f t="shared" si="1"/>
        <v>21</v>
      </c>
      <c r="H23" s="65">
        <f>VLOOKUP($A23,'Return Data'!$B$7:$R$1700,7,0)</f>
        <v>0.60640000000000005</v>
      </c>
      <c r="I23" s="66">
        <f t="shared" si="2"/>
        <v>27</v>
      </c>
      <c r="J23" s="65">
        <f>VLOOKUP($A23,'Return Data'!$B$7:$R$1700,8,0)</f>
        <v>1.4089</v>
      </c>
      <c r="K23" s="66">
        <f t="shared" si="3"/>
        <v>28</v>
      </c>
      <c r="L23" s="65">
        <f>VLOOKUP($A23,'Return Data'!$B$7:$R$1700,9,0)</f>
        <v>2.0882000000000001</v>
      </c>
      <c r="M23" s="66">
        <f t="shared" si="4"/>
        <v>28</v>
      </c>
      <c r="N23" s="65">
        <f>VLOOKUP($A23,'Return Data'!$B$7:$R$1700,10,0)</f>
        <v>18.725000000000001</v>
      </c>
      <c r="O23" s="66">
        <f t="shared" si="5"/>
        <v>1</v>
      </c>
      <c r="P23" s="65">
        <f>VLOOKUP($A23,'Return Data'!$B$7:$R$1700,11,0)</f>
        <v>11.6432</v>
      </c>
      <c r="Q23" s="66">
        <f t="shared" si="11"/>
        <v>1</v>
      </c>
      <c r="R23" s="65">
        <f>VLOOKUP($A23,'Return Data'!$B$7:$R$1700,12,0)</f>
        <v>9.4910999999999994</v>
      </c>
      <c r="S23" s="66">
        <f t="shared" si="12"/>
        <v>1</v>
      </c>
      <c r="T23" s="65">
        <f>VLOOKUP($A23,'Return Data'!$B$7:$R$1700,13,0)</f>
        <v>5.4603999999999999</v>
      </c>
      <c r="U23" s="66">
        <f t="shared" si="13"/>
        <v>18</v>
      </c>
      <c r="V23" s="65">
        <f>VLOOKUP($A23,'Return Data'!$B$7:$R$1700,17,0)</f>
        <v>3.4350999999999998</v>
      </c>
      <c r="W23" s="66">
        <f>RANK(V23,V$8:V$37,0)</f>
        <v>17</v>
      </c>
      <c r="X23" s="65">
        <f>VLOOKUP($A23,'Return Data'!$B$7:$R$1700,14,0)</f>
        <v>4.2962999999999996</v>
      </c>
      <c r="Y23" s="66">
        <f>RANK(X23,X$8:X$37,0)</f>
        <v>16</v>
      </c>
      <c r="Z23" s="65">
        <f>VLOOKUP($A23,'Return Data'!$B$7:$R$1700,16,0)</f>
        <v>7.2938999999999998</v>
      </c>
      <c r="AA23" s="67">
        <f t="shared" si="9"/>
        <v>15</v>
      </c>
    </row>
    <row r="24" spans="1:27" x14ac:dyDescent="0.3">
      <c r="A24" s="63" t="s">
        <v>1622</v>
      </c>
      <c r="B24" s="64">
        <f>VLOOKUP($A24,'Return Data'!$B$7:$R$1700,3,0)</f>
        <v>44071</v>
      </c>
      <c r="C24" s="65">
        <f>VLOOKUP($A24,'Return Data'!$B$7:$R$1700,4,0)</f>
        <v>33.018000000000001</v>
      </c>
      <c r="D24" s="65">
        <f>VLOOKUP($A24,'Return Data'!$B$7:$R$1700,5,0)</f>
        <v>0.77380000000000004</v>
      </c>
      <c r="E24" s="66">
        <f t="shared" si="0"/>
        <v>19</v>
      </c>
      <c r="F24" s="65">
        <f>VLOOKUP($A24,'Return Data'!$B$7:$R$1700,6,0)</f>
        <v>1.6584000000000001</v>
      </c>
      <c r="G24" s="66">
        <f t="shared" si="1"/>
        <v>20</v>
      </c>
      <c r="H24" s="65">
        <f>VLOOKUP($A24,'Return Data'!$B$7:$R$1700,7,0)</f>
        <v>1.1689000000000001</v>
      </c>
      <c r="I24" s="66">
        <f t="shared" si="2"/>
        <v>20</v>
      </c>
      <c r="J24" s="65">
        <f>VLOOKUP($A24,'Return Data'!$B$7:$R$1700,8,0)</f>
        <v>2.7111999999999998</v>
      </c>
      <c r="K24" s="66">
        <f t="shared" si="3"/>
        <v>18</v>
      </c>
      <c r="L24" s="65">
        <f>VLOOKUP($A24,'Return Data'!$B$7:$R$1700,9,0)</f>
        <v>3.3508</v>
      </c>
      <c r="M24" s="66">
        <f t="shared" si="4"/>
        <v>13</v>
      </c>
      <c r="N24" s="65">
        <f>VLOOKUP($A24,'Return Data'!$B$7:$R$1700,10,0)</f>
        <v>5.6201999999999996</v>
      </c>
      <c r="O24" s="66">
        <f t="shared" si="5"/>
        <v>7</v>
      </c>
      <c r="P24" s="65">
        <f>VLOOKUP($A24,'Return Data'!$B$7:$R$1700,11,0)</f>
        <v>6.7855999999999996</v>
      </c>
      <c r="Q24" s="66">
        <f t="shared" si="11"/>
        <v>8</v>
      </c>
      <c r="R24" s="65">
        <f>VLOOKUP($A24,'Return Data'!$B$7:$R$1700,12,0)</f>
        <v>6.4160000000000004</v>
      </c>
      <c r="S24" s="66">
        <f t="shared" si="12"/>
        <v>6</v>
      </c>
      <c r="T24" s="65">
        <f>VLOOKUP($A24,'Return Data'!$B$7:$R$1700,13,0)</f>
        <v>6.6463000000000001</v>
      </c>
      <c r="U24" s="66">
        <f t="shared" si="13"/>
        <v>7</v>
      </c>
      <c r="V24" s="65">
        <f>VLOOKUP($A24,'Return Data'!$B$7:$R$1700,17,0)</f>
        <v>7.4824999999999999</v>
      </c>
      <c r="W24" s="66">
        <f>RANK(V24,V$8:V$37,0)</f>
        <v>5</v>
      </c>
      <c r="X24" s="65">
        <f>VLOOKUP($A24,'Return Data'!$B$7:$R$1700,14,0)</f>
        <v>7.18</v>
      </c>
      <c r="Y24" s="66">
        <f>RANK(X24,X$8:X$37,0)</f>
        <v>6</v>
      </c>
      <c r="Z24" s="65">
        <f>VLOOKUP($A24,'Return Data'!$B$7:$R$1700,16,0)</f>
        <v>7.7251000000000003</v>
      </c>
      <c r="AA24" s="67">
        <f t="shared" si="9"/>
        <v>10</v>
      </c>
    </row>
    <row r="25" spans="1:27" x14ac:dyDescent="0.3">
      <c r="A25" s="63" t="s">
        <v>1624</v>
      </c>
      <c r="B25" s="64">
        <f>VLOOKUP($A25,'Return Data'!$B$7:$R$1700,3,0)</f>
        <v>44071</v>
      </c>
      <c r="C25" s="65">
        <f>VLOOKUP($A25,'Return Data'!$B$7:$R$1700,4,0)</f>
        <v>33.552599999999998</v>
      </c>
      <c r="D25" s="65">
        <f>VLOOKUP($A25,'Return Data'!$B$7:$R$1700,5,0)</f>
        <v>2.9373999999999998</v>
      </c>
      <c r="E25" s="66">
        <f t="shared" si="0"/>
        <v>5</v>
      </c>
      <c r="F25" s="65">
        <f>VLOOKUP($A25,'Return Data'!$B$7:$R$1700,6,0)</f>
        <v>3.4458000000000002</v>
      </c>
      <c r="G25" s="66">
        <f t="shared" si="1"/>
        <v>7</v>
      </c>
      <c r="H25" s="65">
        <f>VLOOKUP($A25,'Return Data'!$B$7:$R$1700,7,0)</f>
        <v>1.8344</v>
      </c>
      <c r="I25" s="66">
        <f t="shared" si="2"/>
        <v>15</v>
      </c>
      <c r="J25" s="65">
        <f>VLOOKUP($A25,'Return Data'!$B$7:$R$1700,8,0)</f>
        <v>2.8315000000000001</v>
      </c>
      <c r="K25" s="66">
        <f t="shared" si="3"/>
        <v>17</v>
      </c>
      <c r="L25" s="65">
        <f>VLOOKUP($A25,'Return Data'!$B$7:$R$1700,9,0)</f>
        <v>3.0398000000000001</v>
      </c>
      <c r="M25" s="66">
        <f t="shared" si="4"/>
        <v>19</v>
      </c>
      <c r="N25" s="65">
        <f>VLOOKUP($A25,'Return Data'!$B$7:$R$1700,10,0)</f>
        <v>4.1990999999999996</v>
      </c>
      <c r="O25" s="66">
        <f t="shared" si="5"/>
        <v>17</v>
      </c>
      <c r="P25" s="65">
        <f>VLOOKUP($A25,'Return Data'!$B$7:$R$1700,11,0)</f>
        <v>6.7007000000000003</v>
      </c>
      <c r="Q25" s="66">
        <f t="shared" si="11"/>
        <v>10</v>
      </c>
      <c r="R25" s="65">
        <f>VLOOKUP($A25,'Return Data'!$B$7:$R$1700,12,0)</f>
        <v>6.2667000000000002</v>
      </c>
      <c r="S25" s="66">
        <f t="shared" si="12"/>
        <v>8</v>
      </c>
      <c r="T25" s="65">
        <f>VLOOKUP($A25,'Return Data'!$B$7:$R$1700,13,0)</f>
        <v>6.4135</v>
      </c>
      <c r="U25" s="66">
        <f t="shared" si="13"/>
        <v>9</v>
      </c>
      <c r="V25" s="65">
        <f>VLOOKUP($A25,'Return Data'!$B$7:$R$1700,17,0)</f>
        <v>7.3345000000000002</v>
      </c>
      <c r="W25" s="66">
        <f>RANK(V25,V$8:V$37,0)</f>
        <v>6</v>
      </c>
      <c r="X25" s="65">
        <f>VLOOKUP($A25,'Return Data'!$B$7:$R$1700,14,0)</f>
        <v>7.0552000000000001</v>
      </c>
      <c r="Y25" s="66">
        <f>RANK(X25,X$8:X$37,0)</f>
        <v>7</v>
      </c>
      <c r="Z25" s="65">
        <f>VLOOKUP($A25,'Return Data'!$B$7:$R$1700,16,0)</f>
        <v>3.8595999999999999</v>
      </c>
      <c r="AA25" s="67">
        <f t="shared" si="9"/>
        <v>29</v>
      </c>
    </row>
    <row r="26" spans="1:27" x14ac:dyDescent="0.3">
      <c r="A26" s="63" t="s">
        <v>1627</v>
      </c>
      <c r="B26" s="64">
        <f>VLOOKUP($A26,'Return Data'!$B$7:$R$1700,3,0)</f>
        <v>44071</v>
      </c>
      <c r="C26" s="65">
        <f>VLOOKUP($A26,'Return Data'!$B$7:$R$1700,4,0)</f>
        <v>1035.7674</v>
      </c>
      <c r="D26" s="65">
        <f>VLOOKUP($A26,'Return Data'!$B$7:$R$1700,5,0)</f>
        <v>-3.5000000000000001E-3</v>
      </c>
      <c r="E26" s="66">
        <f t="shared" si="0"/>
        <v>25</v>
      </c>
      <c r="F26" s="65">
        <f>VLOOKUP($A26,'Return Data'!$B$7:$R$1700,6,0)</f>
        <v>1.7458</v>
      </c>
      <c r="G26" s="66">
        <f t="shared" si="1"/>
        <v>16</v>
      </c>
      <c r="H26" s="65">
        <f>VLOOKUP($A26,'Return Data'!$B$7:$R$1700,7,0)</f>
        <v>1.8375999999999999</v>
      </c>
      <c r="I26" s="66">
        <f t="shared" si="2"/>
        <v>14</v>
      </c>
      <c r="J26" s="65">
        <f>VLOOKUP($A26,'Return Data'!$B$7:$R$1700,8,0)</f>
        <v>2.9165999999999999</v>
      </c>
      <c r="K26" s="66">
        <f t="shared" si="3"/>
        <v>15</v>
      </c>
      <c r="L26" s="65">
        <f>VLOOKUP($A26,'Return Data'!$B$7:$R$1700,9,0)</f>
        <v>3.3885999999999998</v>
      </c>
      <c r="M26" s="66">
        <f t="shared" si="4"/>
        <v>12</v>
      </c>
      <c r="N26" s="65">
        <f>VLOOKUP($A26,'Return Data'!$B$7:$R$1700,10,0)</f>
        <v>4.4081999999999999</v>
      </c>
      <c r="O26" s="66">
        <f t="shared" si="5"/>
        <v>15</v>
      </c>
      <c r="P26" s="65">
        <f>VLOOKUP($A26,'Return Data'!$B$7:$R$1700,11,0)</f>
        <v>4.2561</v>
      </c>
      <c r="Q26" s="66">
        <f t="shared" si="11"/>
        <v>26</v>
      </c>
      <c r="R26" s="65"/>
      <c r="S26" s="66"/>
      <c r="T26" s="65"/>
      <c r="U26" s="66"/>
      <c r="V26" s="65"/>
      <c r="W26" s="66"/>
      <c r="X26" s="65"/>
      <c r="Y26" s="66"/>
      <c r="Z26" s="65">
        <f>VLOOKUP($A26,'Return Data'!$B$7:$R$1700,16,0)</f>
        <v>4.7473000000000001</v>
      </c>
      <c r="AA26" s="67">
        <f t="shared" si="9"/>
        <v>27</v>
      </c>
    </row>
    <row r="27" spans="1:27" x14ac:dyDescent="0.3">
      <c r="A27" s="63" t="s">
        <v>1629</v>
      </c>
      <c r="B27" s="64">
        <f>VLOOKUP($A27,'Return Data'!$B$7:$R$1700,3,0)</f>
        <v>44071</v>
      </c>
      <c r="C27" s="65">
        <f>VLOOKUP($A27,'Return Data'!$B$7:$R$1700,4,0)</f>
        <v>1058.6645000000001</v>
      </c>
      <c r="D27" s="65">
        <f>VLOOKUP($A27,'Return Data'!$B$7:$R$1700,5,0)</f>
        <v>0.37580000000000002</v>
      </c>
      <c r="E27" s="66">
        <f t="shared" si="0"/>
        <v>20</v>
      </c>
      <c r="F27" s="65">
        <f>VLOOKUP($A27,'Return Data'!$B$7:$R$1700,6,0)</f>
        <v>2.6070000000000002</v>
      </c>
      <c r="G27" s="66">
        <f t="shared" si="1"/>
        <v>12</v>
      </c>
      <c r="H27" s="65">
        <f>VLOOKUP($A27,'Return Data'!$B$7:$R$1700,7,0)</f>
        <v>2.0005000000000002</v>
      </c>
      <c r="I27" s="66">
        <f t="shared" si="2"/>
        <v>9</v>
      </c>
      <c r="J27" s="65">
        <f>VLOOKUP($A27,'Return Data'!$B$7:$R$1700,8,0)</f>
        <v>3.3868999999999998</v>
      </c>
      <c r="K27" s="66">
        <f t="shared" si="3"/>
        <v>9</v>
      </c>
      <c r="L27" s="65">
        <f>VLOOKUP($A27,'Return Data'!$B$7:$R$1700,9,0)</f>
        <v>3.7446999999999999</v>
      </c>
      <c r="M27" s="66">
        <f t="shared" si="4"/>
        <v>10</v>
      </c>
      <c r="N27" s="65">
        <f>VLOOKUP($A27,'Return Data'!$B$7:$R$1700,10,0)</f>
        <v>5.5583</v>
      </c>
      <c r="O27" s="66">
        <f t="shared" si="5"/>
        <v>8</v>
      </c>
      <c r="P27" s="65">
        <f>VLOOKUP($A27,'Return Data'!$B$7:$R$1700,11,0)</f>
        <v>6.8760000000000003</v>
      </c>
      <c r="Q27" s="66">
        <f t="shared" si="11"/>
        <v>5</v>
      </c>
      <c r="R27" s="65"/>
      <c r="S27" s="66"/>
      <c r="T27" s="65"/>
      <c r="U27" s="66"/>
      <c r="V27" s="65"/>
      <c r="W27" s="66"/>
      <c r="X27" s="65"/>
      <c r="Y27" s="66"/>
      <c r="Z27" s="65">
        <f>VLOOKUP($A27,'Return Data'!$B$7:$R$1700,16,0)</f>
        <v>6.7760999999999996</v>
      </c>
      <c r="AA27" s="67">
        <f t="shared" si="9"/>
        <v>20</v>
      </c>
    </row>
    <row r="28" spans="1:27" x14ac:dyDescent="0.3">
      <c r="A28" s="63" t="s">
        <v>1631</v>
      </c>
      <c r="B28" s="64">
        <f>VLOOKUP($A28,'Return Data'!$B$7:$R$1700,3,0)</f>
        <v>44071</v>
      </c>
      <c r="C28" s="65">
        <f>VLOOKUP($A28,'Return Data'!$B$7:$R$1700,4,0)</f>
        <v>13.3089</v>
      </c>
      <c r="D28" s="65">
        <f>VLOOKUP($A28,'Return Data'!$B$7:$R$1700,5,0)</f>
        <v>2.7427000000000001</v>
      </c>
      <c r="E28" s="66">
        <f t="shared" si="0"/>
        <v>7</v>
      </c>
      <c r="F28" s="65">
        <f>VLOOKUP($A28,'Return Data'!$B$7:$R$1700,6,0)</f>
        <v>3.109</v>
      </c>
      <c r="G28" s="66">
        <f t="shared" si="1"/>
        <v>9</v>
      </c>
      <c r="H28" s="65">
        <f>VLOOKUP($A28,'Return Data'!$B$7:$R$1700,7,0)</f>
        <v>2.9792999999999998</v>
      </c>
      <c r="I28" s="66">
        <f t="shared" si="2"/>
        <v>6</v>
      </c>
      <c r="J28" s="65">
        <f>VLOOKUP($A28,'Return Data'!$B$7:$R$1700,8,0)</f>
        <v>3.1381000000000001</v>
      </c>
      <c r="K28" s="66">
        <f t="shared" si="3"/>
        <v>10</v>
      </c>
      <c r="L28" s="65">
        <f>VLOOKUP($A28,'Return Data'!$B$7:$R$1700,9,0)</f>
        <v>3.1312000000000002</v>
      </c>
      <c r="M28" s="66">
        <f t="shared" si="4"/>
        <v>18</v>
      </c>
      <c r="N28" s="65">
        <f>VLOOKUP($A28,'Return Data'!$B$7:$R$1700,10,0)</f>
        <v>3.0914000000000001</v>
      </c>
      <c r="O28" s="66">
        <f t="shared" si="5"/>
        <v>28</v>
      </c>
      <c r="P28" s="65">
        <f>VLOOKUP($A28,'Return Data'!$B$7:$R$1700,11,0)</f>
        <v>4.6959</v>
      </c>
      <c r="Q28" s="66">
        <f t="shared" si="11"/>
        <v>22</v>
      </c>
      <c r="R28" s="65">
        <f>VLOOKUP($A28,'Return Data'!$B$7:$R$1700,12,0)</f>
        <v>4.7915999999999999</v>
      </c>
      <c r="S28" s="66">
        <f t="shared" ref="S28:S37" si="14">RANK(R28,R$8:R$37,0)</f>
        <v>21</v>
      </c>
      <c r="T28" s="65">
        <f>VLOOKUP($A28,'Return Data'!$B$7:$R$1700,13,0)</f>
        <v>5.0884</v>
      </c>
      <c r="U28" s="66">
        <f>RANK(T28,T$8:T$37,0)</f>
        <v>21</v>
      </c>
      <c r="V28" s="65">
        <f>VLOOKUP($A28,'Return Data'!$B$7:$R$1700,17,0)</f>
        <v>-1.6480999999999999</v>
      </c>
      <c r="W28" s="66">
        <f>RANK(V28,V$8:V$37,0)</f>
        <v>20</v>
      </c>
      <c r="X28" s="65">
        <f>VLOOKUP($A28,'Return Data'!$B$7:$R$1700,14,0)</f>
        <v>0.79679999999999995</v>
      </c>
      <c r="Y28" s="66">
        <f>RANK(X28,X$8:X$37,0)</f>
        <v>19</v>
      </c>
      <c r="Z28" s="65">
        <f>VLOOKUP($A28,'Return Data'!$B$7:$R$1700,16,0)</f>
        <v>4.1798000000000002</v>
      </c>
      <c r="AA28" s="67">
        <f t="shared" si="9"/>
        <v>28</v>
      </c>
    </row>
    <row r="29" spans="1:27" x14ac:dyDescent="0.3">
      <c r="A29" s="63" t="s">
        <v>1632</v>
      </c>
      <c r="B29" s="64">
        <f>VLOOKUP($A29,'Return Data'!$B$7:$R$1700,3,0)</f>
        <v>44071</v>
      </c>
      <c r="C29" s="65">
        <f>VLOOKUP($A29,'Return Data'!$B$7:$R$1700,4,0)</f>
        <v>2947.172</v>
      </c>
      <c r="D29" s="65">
        <f>VLOOKUP($A29,'Return Data'!$B$7:$R$1700,5,0)</f>
        <v>4.5396000000000001</v>
      </c>
      <c r="E29" s="66">
        <f t="shared" si="0"/>
        <v>2</v>
      </c>
      <c r="F29" s="65">
        <f>VLOOKUP($A29,'Return Data'!$B$7:$R$1700,6,0)</f>
        <v>7.8078000000000003</v>
      </c>
      <c r="G29" s="66">
        <f t="shared" si="1"/>
        <v>1</v>
      </c>
      <c r="H29" s="65">
        <f>VLOOKUP($A29,'Return Data'!$B$7:$R$1700,7,0)</f>
        <v>6.3079000000000001</v>
      </c>
      <c r="I29" s="66">
        <f t="shared" si="2"/>
        <v>2</v>
      </c>
      <c r="J29" s="65">
        <f>VLOOKUP($A29,'Return Data'!$B$7:$R$1700,8,0)</f>
        <v>6.8032000000000004</v>
      </c>
      <c r="K29" s="66">
        <f t="shared" si="3"/>
        <v>3</v>
      </c>
      <c r="L29" s="65">
        <f>VLOOKUP($A29,'Return Data'!$B$7:$R$1700,9,0)</f>
        <v>11.1812</v>
      </c>
      <c r="M29" s="66">
        <f t="shared" si="4"/>
        <v>1</v>
      </c>
      <c r="N29" s="65">
        <f>VLOOKUP($A29,'Return Data'!$B$7:$R$1700,10,0)</f>
        <v>2.4239000000000002</v>
      </c>
      <c r="O29" s="66">
        <f t="shared" si="5"/>
        <v>29</v>
      </c>
      <c r="P29" s="65">
        <f>VLOOKUP($A29,'Return Data'!$B$7:$R$1700,11,0)</f>
        <v>2.5316999999999998</v>
      </c>
      <c r="Q29" s="66">
        <f t="shared" si="11"/>
        <v>28</v>
      </c>
      <c r="R29" s="65">
        <f>VLOOKUP($A29,'Return Data'!$B$7:$R$1700,12,0)</f>
        <v>4.3167</v>
      </c>
      <c r="S29" s="66">
        <f t="shared" si="14"/>
        <v>24</v>
      </c>
      <c r="T29" s="65">
        <f>VLOOKUP($A29,'Return Data'!$B$7:$R$1700,13,0)</f>
        <v>0.34949999999999998</v>
      </c>
      <c r="U29" s="66">
        <f>RANK(T29,T$8:T$37,0)</f>
        <v>26</v>
      </c>
      <c r="V29" s="65">
        <f>VLOOKUP($A29,'Return Data'!$B$7:$R$1700,17,0)</f>
        <v>3.0773999999999999</v>
      </c>
      <c r="W29" s="66">
        <f>RANK(V29,V$8:V$37,0)</f>
        <v>18</v>
      </c>
      <c r="X29" s="65">
        <f>VLOOKUP($A29,'Return Data'!$B$7:$R$1700,14,0)</f>
        <v>4.2135999999999996</v>
      </c>
      <c r="Y29" s="66">
        <f>RANK(X29,X$8:X$37,0)</f>
        <v>17</v>
      </c>
      <c r="Z29" s="65">
        <f>VLOOKUP($A29,'Return Data'!$B$7:$R$1700,16,0)</f>
        <v>5.9371999999999998</v>
      </c>
      <c r="AA29" s="67">
        <f t="shared" si="9"/>
        <v>24</v>
      </c>
    </row>
    <row r="30" spans="1:27" x14ac:dyDescent="0.3">
      <c r="A30" s="63" t="s">
        <v>1634</v>
      </c>
      <c r="B30" s="64">
        <f>VLOOKUP($A30,'Return Data'!$B$7:$R$1700,3,0)</f>
        <v>44071</v>
      </c>
      <c r="C30" s="65">
        <f>VLOOKUP($A30,'Return Data'!$B$7:$R$1700,4,0)</f>
        <v>32.707000000000001</v>
      </c>
      <c r="D30" s="65">
        <f>VLOOKUP($A30,'Return Data'!$B$7:$R$1700,5,0)</f>
        <v>0</v>
      </c>
      <c r="E30" s="66">
        <f t="shared" si="0"/>
        <v>24</v>
      </c>
      <c r="F30" s="65">
        <f>VLOOKUP($A30,'Return Data'!$B$7:$R$1700,6,0)</f>
        <v>0</v>
      </c>
      <c r="G30" s="66">
        <f t="shared" si="1"/>
        <v>27</v>
      </c>
      <c r="H30" s="65">
        <f>VLOOKUP($A30,'Return Data'!$B$7:$R$1700,7,0)</f>
        <v>0</v>
      </c>
      <c r="I30" s="66">
        <f t="shared" si="2"/>
        <v>29</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-26.2026</v>
      </c>
      <c r="AA30" s="67">
        <f t="shared" si="9"/>
        <v>30</v>
      </c>
    </row>
    <row r="31" spans="1:27" x14ac:dyDescent="0.3">
      <c r="A31" s="63" t="s">
        <v>1636</v>
      </c>
      <c r="B31" s="64">
        <f>VLOOKUP($A31,'Return Data'!$B$7:$R$1700,3,0)</f>
        <v>44071</v>
      </c>
      <c r="C31" s="65">
        <f>VLOOKUP($A31,'Return Data'!$B$7:$R$1700,4,0)</f>
        <v>26.4819</v>
      </c>
      <c r="D31" s="65">
        <f>VLOOKUP($A31,'Return Data'!$B$7:$R$1700,5,0)</f>
        <v>1.2404999999999999</v>
      </c>
      <c r="E31" s="66">
        <f t="shared" si="0"/>
        <v>14</v>
      </c>
      <c r="F31" s="65">
        <f>VLOOKUP($A31,'Return Data'!$B$7:$R$1700,6,0)</f>
        <v>1.7000999999999999</v>
      </c>
      <c r="G31" s="66">
        <f t="shared" si="1"/>
        <v>18</v>
      </c>
      <c r="H31" s="65">
        <f>VLOOKUP($A31,'Return Data'!$B$7:$R$1700,7,0)</f>
        <v>1.4575</v>
      </c>
      <c r="I31" s="66">
        <f t="shared" si="2"/>
        <v>19</v>
      </c>
      <c r="J31" s="65">
        <f>VLOOKUP($A31,'Return Data'!$B$7:$R$1700,8,0)</f>
        <v>2.9666999999999999</v>
      </c>
      <c r="K31" s="66">
        <f t="shared" si="3"/>
        <v>12</v>
      </c>
      <c r="L31" s="65">
        <f>VLOOKUP($A31,'Return Data'!$B$7:$R$1700,9,0)</f>
        <v>3.2858999999999998</v>
      </c>
      <c r="M31" s="66">
        <f t="shared" si="4"/>
        <v>15</v>
      </c>
      <c r="N31" s="65">
        <f>VLOOKUP($A31,'Return Data'!$B$7:$R$1700,10,0)</f>
        <v>4.5076000000000001</v>
      </c>
      <c r="O31" s="66">
        <f t="shared" si="5"/>
        <v>14</v>
      </c>
      <c r="P31" s="65">
        <f>VLOOKUP($A31,'Return Data'!$B$7:$R$1700,11,0)</f>
        <v>6.5254000000000003</v>
      </c>
      <c r="Q31" s="66">
        <f t="shared" si="11"/>
        <v>11</v>
      </c>
      <c r="R31" s="65">
        <f>VLOOKUP($A31,'Return Data'!$B$7:$R$1700,12,0)</f>
        <v>6.2236000000000002</v>
      </c>
      <c r="S31" s="66">
        <f t="shared" si="14"/>
        <v>9</v>
      </c>
      <c r="T31" s="65">
        <f>VLOOKUP($A31,'Return Data'!$B$7:$R$1700,13,0)</f>
        <v>8.2842000000000002</v>
      </c>
      <c r="U31" s="66">
        <f t="shared" ref="U31:U37" si="15">RANK(T31,T$8:T$37,0)</f>
        <v>2</v>
      </c>
      <c r="V31" s="65">
        <f>VLOOKUP($A31,'Return Data'!$B$7:$R$1700,17,0)</f>
        <v>10.5151</v>
      </c>
      <c r="W31" s="66">
        <f>RANK(V31,V$8:V$37,0)</f>
        <v>1</v>
      </c>
      <c r="X31" s="65">
        <f>VLOOKUP($A31,'Return Data'!$B$7:$R$1700,14,0)</f>
        <v>9.2880000000000003</v>
      </c>
      <c r="Y31" s="66">
        <f>RANK(X31,X$8:X$37,0)</f>
        <v>1</v>
      </c>
      <c r="Z31" s="65">
        <f>VLOOKUP($A31,'Return Data'!$B$7:$R$1700,16,0)</f>
        <v>8.3391000000000002</v>
      </c>
      <c r="AA31" s="67">
        <f t="shared" si="9"/>
        <v>2</v>
      </c>
    </row>
    <row r="32" spans="1:27" x14ac:dyDescent="0.3">
      <c r="A32" s="63" t="s">
        <v>1638</v>
      </c>
      <c r="B32" s="64">
        <f>VLOOKUP($A32,'Return Data'!$B$7:$R$1700,3,0)</f>
        <v>44071</v>
      </c>
      <c r="C32" s="65">
        <f>VLOOKUP($A32,'Return Data'!$B$7:$R$1700,4,0)</f>
        <v>2141.0162999999998</v>
      </c>
      <c r="D32" s="65">
        <f>VLOOKUP($A32,'Return Data'!$B$7:$R$1700,5,0)</f>
        <v>-1.8376999999999999</v>
      </c>
      <c r="E32" s="66">
        <f t="shared" si="0"/>
        <v>27</v>
      </c>
      <c r="F32" s="65">
        <f>VLOOKUP($A32,'Return Data'!$B$7:$R$1700,6,0)</f>
        <v>0.63249999999999995</v>
      </c>
      <c r="G32" s="66">
        <f t="shared" si="1"/>
        <v>24</v>
      </c>
      <c r="H32" s="65">
        <f>VLOOKUP($A32,'Return Data'!$B$7:$R$1700,7,0)</f>
        <v>1.0551999999999999</v>
      </c>
      <c r="I32" s="66">
        <f t="shared" si="2"/>
        <v>22</v>
      </c>
      <c r="J32" s="65">
        <f>VLOOKUP($A32,'Return Data'!$B$7:$R$1700,8,0)</f>
        <v>1.8527</v>
      </c>
      <c r="K32" s="66">
        <f t="shared" si="3"/>
        <v>25</v>
      </c>
      <c r="L32" s="65">
        <f>VLOOKUP($A32,'Return Data'!$B$7:$R$1700,9,0)</f>
        <v>2.3456999999999999</v>
      </c>
      <c r="M32" s="66">
        <f t="shared" si="4"/>
        <v>27</v>
      </c>
      <c r="N32" s="65">
        <f>VLOOKUP($A32,'Return Data'!$B$7:$R$1700,10,0)</f>
        <v>3.3353999999999999</v>
      </c>
      <c r="O32" s="66">
        <f t="shared" si="5"/>
        <v>26</v>
      </c>
      <c r="P32" s="65">
        <f>VLOOKUP($A32,'Return Data'!$B$7:$R$1700,11,0)</f>
        <v>4.3170999999999999</v>
      </c>
      <c r="Q32" s="66">
        <f t="shared" si="11"/>
        <v>25</v>
      </c>
      <c r="R32" s="65">
        <f>VLOOKUP($A32,'Return Data'!$B$7:$R$1700,12,0)</f>
        <v>4.4941000000000004</v>
      </c>
      <c r="S32" s="66">
        <f t="shared" si="14"/>
        <v>22</v>
      </c>
      <c r="T32" s="65">
        <f>VLOOKUP($A32,'Return Data'!$B$7:$R$1700,13,0)</f>
        <v>4.7991999999999999</v>
      </c>
      <c r="U32" s="66">
        <f t="shared" si="15"/>
        <v>22</v>
      </c>
      <c r="V32" s="65">
        <f>VLOOKUP($A32,'Return Data'!$B$7:$R$1700,17,0)</f>
        <v>3.0427</v>
      </c>
      <c r="W32" s="66">
        <f>RANK(V32,V$8:V$37,0)</f>
        <v>19</v>
      </c>
      <c r="X32" s="65">
        <f>VLOOKUP($A32,'Return Data'!$B$7:$R$1700,14,0)</f>
        <v>4.1782000000000004</v>
      </c>
      <c r="Y32" s="66">
        <f>RANK(X32,X$8:X$37,0)</f>
        <v>18</v>
      </c>
      <c r="Z32" s="65">
        <f>VLOOKUP($A32,'Return Data'!$B$7:$R$1700,16,0)</f>
        <v>6.1893000000000002</v>
      </c>
      <c r="AA32" s="67">
        <f t="shared" si="9"/>
        <v>22</v>
      </c>
    </row>
    <row r="33" spans="1:27" x14ac:dyDescent="0.3">
      <c r="A33" s="63" t="s">
        <v>1641</v>
      </c>
      <c r="B33" s="64">
        <f>VLOOKUP($A33,'Return Data'!$B$7:$R$1700,3,0)</f>
        <v>44071</v>
      </c>
      <c r="C33" s="65">
        <f>VLOOKUP($A33,'Return Data'!$B$7:$R$1700,4,0)</f>
        <v>4576.3257000000003</v>
      </c>
      <c r="D33" s="65">
        <f>VLOOKUP($A33,'Return Data'!$B$7:$R$1700,5,0)</f>
        <v>0.27679999999999999</v>
      </c>
      <c r="E33" s="66">
        <f t="shared" si="0"/>
        <v>21</v>
      </c>
      <c r="F33" s="65">
        <f>VLOOKUP($A33,'Return Data'!$B$7:$R$1700,6,0)</f>
        <v>2.0310000000000001</v>
      </c>
      <c r="G33" s="66">
        <f t="shared" si="1"/>
        <v>15</v>
      </c>
      <c r="H33" s="65">
        <f>VLOOKUP($A33,'Return Data'!$B$7:$R$1700,7,0)</f>
        <v>1.7039</v>
      </c>
      <c r="I33" s="66">
        <f t="shared" si="2"/>
        <v>18</v>
      </c>
      <c r="J33" s="65">
        <f>VLOOKUP($A33,'Return Data'!$B$7:$R$1700,8,0)</f>
        <v>2.9222999999999999</v>
      </c>
      <c r="K33" s="66">
        <f t="shared" si="3"/>
        <v>14</v>
      </c>
      <c r="L33" s="65">
        <f>VLOOKUP($A33,'Return Data'!$B$7:$R$1700,9,0)</f>
        <v>3.5625</v>
      </c>
      <c r="M33" s="66">
        <f t="shared" si="4"/>
        <v>11</v>
      </c>
      <c r="N33" s="65">
        <f>VLOOKUP($A33,'Return Data'!$B$7:$R$1700,10,0)</f>
        <v>5.4438000000000004</v>
      </c>
      <c r="O33" s="66">
        <f t="shared" si="5"/>
        <v>9</v>
      </c>
      <c r="P33" s="65">
        <f>VLOOKUP($A33,'Return Data'!$B$7:$R$1700,11,0)</f>
        <v>6.8204000000000002</v>
      </c>
      <c r="Q33" s="66">
        <f t="shared" si="11"/>
        <v>7</v>
      </c>
      <c r="R33" s="65">
        <f>VLOOKUP($A33,'Return Data'!$B$7:$R$1700,12,0)</f>
        <v>6.5174000000000003</v>
      </c>
      <c r="S33" s="66">
        <f t="shared" si="14"/>
        <v>5</v>
      </c>
      <c r="T33" s="65">
        <f>VLOOKUP($A33,'Return Data'!$B$7:$R$1700,13,0)</f>
        <v>6.7807000000000004</v>
      </c>
      <c r="U33" s="66">
        <f t="shared" si="15"/>
        <v>6</v>
      </c>
      <c r="V33" s="65">
        <f>VLOOKUP($A33,'Return Data'!$B$7:$R$1700,17,0)</f>
        <v>7.6620999999999997</v>
      </c>
      <c r="W33" s="66">
        <f>RANK(V33,V$8:V$37,0)</f>
        <v>4</v>
      </c>
      <c r="X33" s="65">
        <f>VLOOKUP($A33,'Return Data'!$B$7:$R$1700,14,0)</f>
        <v>7.5095999999999998</v>
      </c>
      <c r="Y33" s="66">
        <f>RANK(X33,X$8:X$37,0)</f>
        <v>3</v>
      </c>
      <c r="Z33" s="65">
        <f>VLOOKUP($A33,'Return Data'!$B$7:$R$1700,16,0)</f>
        <v>7.4039000000000001</v>
      </c>
      <c r="AA33" s="67">
        <f t="shared" si="9"/>
        <v>14</v>
      </c>
    </row>
    <row r="34" spans="1:27" x14ac:dyDescent="0.3">
      <c r="A34" s="63" t="s">
        <v>1643</v>
      </c>
      <c r="B34" s="64">
        <f>VLOOKUP($A34,'Return Data'!$B$7:$R$1700,3,0)</f>
        <v>44071</v>
      </c>
      <c r="C34" s="65">
        <f>VLOOKUP($A34,'Return Data'!$B$7:$R$1700,4,0)</f>
        <v>10.679600000000001</v>
      </c>
      <c r="D34" s="65">
        <f>VLOOKUP($A34,'Return Data'!$B$7:$R$1700,5,0)</f>
        <v>1.0253000000000001</v>
      </c>
      <c r="E34" s="66">
        <f t="shared" si="0"/>
        <v>17</v>
      </c>
      <c r="F34" s="65">
        <f>VLOOKUP($A34,'Return Data'!$B$7:$R$1700,6,0)</f>
        <v>1.7091000000000001</v>
      </c>
      <c r="G34" s="66">
        <f t="shared" si="1"/>
        <v>17</v>
      </c>
      <c r="H34" s="65">
        <f>VLOOKUP($A34,'Return Data'!$B$7:$R$1700,7,0)</f>
        <v>0.68359999999999999</v>
      </c>
      <c r="I34" s="66">
        <f t="shared" si="2"/>
        <v>26</v>
      </c>
      <c r="J34" s="65">
        <f>VLOOKUP($A34,'Return Data'!$B$7:$R$1700,8,0)</f>
        <v>1.8322000000000001</v>
      </c>
      <c r="K34" s="66">
        <f t="shared" si="3"/>
        <v>26</v>
      </c>
      <c r="L34" s="65">
        <f>VLOOKUP($A34,'Return Data'!$B$7:$R$1700,9,0)</f>
        <v>2.5743999999999998</v>
      </c>
      <c r="M34" s="66">
        <f t="shared" si="4"/>
        <v>26</v>
      </c>
      <c r="N34" s="65">
        <f>VLOOKUP($A34,'Return Data'!$B$7:$R$1700,10,0)</f>
        <v>3.8788</v>
      </c>
      <c r="O34" s="66">
        <f t="shared" si="5"/>
        <v>22</v>
      </c>
      <c r="P34" s="65">
        <f>VLOOKUP($A34,'Return Data'!$B$7:$R$1700,11,0)</f>
        <v>5.2135999999999996</v>
      </c>
      <c r="Q34" s="66">
        <f t="shared" si="11"/>
        <v>21</v>
      </c>
      <c r="R34" s="65">
        <f>VLOOKUP($A34,'Return Data'!$B$7:$R$1700,12,0)</f>
        <v>5.0007000000000001</v>
      </c>
      <c r="S34" s="66">
        <f t="shared" si="14"/>
        <v>20</v>
      </c>
      <c r="T34" s="65">
        <f>VLOOKUP($A34,'Return Data'!$B$7:$R$1700,13,0)</f>
        <v>5.2873000000000001</v>
      </c>
      <c r="U34" s="66">
        <f t="shared" si="15"/>
        <v>20</v>
      </c>
      <c r="V34" s="65"/>
      <c r="W34" s="66"/>
      <c r="X34" s="65"/>
      <c r="Y34" s="66"/>
      <c r="Z34" s="65">
        <f>VLOOKUP($A34,'Return Data'!$B$7:$R$1700,16,0)</f>
        <v>5.7260999999999997</v>
      </c>
      <c r="AA34" s="67">
        <f t="shared" si="9"/>
        <v>25</v>
      </c>
    </row>
    <row r="35" spans="1:27" x14ac:dyDescent="0.3">
      <c r="A35" s="63" t="s">
        <v>1645</v>
      </c>
      <c r="B35" s="64">
        <f>VLOOKUP($A35,'Return Data'!$B$7:$R$1700,3,0)</f>
        <v>44071</v>
      </c>
      <c r="C35" s="65">
        <f>VLOOKUP($A35,'Return Data'!$B$7:$R$1700,4,0)</f>
        <v>11.052899999999999</v>
      </c>
      <c r="D35" s="65">
        <f>VLOOKUP($A35,'Return Data'!$B$7:$R$1700,5,0)</f>
        <v>-2.3115000000000001</v>
      </c>
      <c r="E35" s="66">
        <f t="shared" si="0"/>
        <v>29</v>
      </c>
      <c r="F35" s="65">
        <f>VLOOKUP($A35,'Return Data'!$B$7:$R$1700,6,0)</f>
        <v>-0.44030000000000002</v>
      </c>
      <c r="G35" s="66">
        <f t="shared" si="1"/>
        <v>30</v>
      </c>
      <c r="H35" s="65">
        <f>VLOOKUP($A35,'Return Data'!$B$7:$R$1700,7,0)</f>
        <v>0.4718</v>
      </c>
      <c r="I35" s="66">
        <f t="shared" si="2"/>
        <v>28</v>
      </c>
      <c r="J35" s="65">
        <f>VLOOKUP($A35,'Return Data'!$B$7:$R$1700,8,0)</f>
        <v>2.4554</v>
      </c>
      <c r="K35" s="66">
        <f t="shared" si="3"/>
        <v>22</v>
      </c>
      <c r="L35" s="65">
        <f>VLOOKUP($A35,'Return Data'!$B$7:$R$1700,9,0)</f>
        <v>2.9474999999999998</v>
      </c>
      <c r="M35" s="66">
        <f t="shared" si="4"/>
        <v>23</v>
      </c>
      <c r="N35" s="65">
        <f>VLOOKUP($A35,'Return Data'!$B$7:$R$1700,10,0)</f>
        <v>4.2005999999999997</v>
      </c>
      <c r="O35" s="66">
        <f t="shared" si="5"/>
        <v>16</v>
      </c>
      <c r="P35" s="65">
        <f>VLOOKUP($A35,'Return Data'!$B$7:$R$1700,11,0)</f>
        <v>5.5780000000000003</v>
      </c>
      <c r="Q35" s="66">
        <f t="shared" si="11"/>
        <v>16</v>
      </c>
      <c r="R35" s="65">
        <f>VLOOKUP($A35,'Return Data'!$B$7:$R$1700,12,0)</f>
        <v>5.3869999999999996</v>
      </c>
      <c r="S35" s="66">
        <f t="shared" si="14"/>
        <v>16</v>
      </c>
      <c r="T35" s="65">
        <f>VLOOKUP($A35,'Return Data'!$B$7:$R$1700,13,0)</f>
        <v>5.6931000000000003</v>
      </c>
      <c r="U35" s="66">
        <f t="shared" si="15"/>
        <v>16</v>
      </c>
      <c r="V35" s="65"/>
      <c r="W35" s="66"/>
      <c r="X35" s="65"/>
      <c r="Y35" s="66"/>
      <c r="Z35" s="65">
        <f>VLOOKUP($A35,'Return Data'!$B$7:$R$1700,16,0)</f>
        <v>6.4565999999999999</v>
      </c>
      <c r="AA35" s="67">
        <f t="shared" si="9"/>
        <v>21</v>
      </c>
    </row>
    <row r="36" spans="1:27" x14ac:dyDescent="0.3">
      <c r="A36" s="63" t="s">
        <v>1647</v>
      </c>
      <c r="B36" s="64">
        <f>VLOOKUP($A36,'Return Data'!$B$7:$R$1700,3,0)</f>
        <v>44071</v>
      </c>
      <c r="C36" s="65">
        <f>VLOOKUP($A36,'Return Data'!$B$7:$R$1700,4,0)</f>
        <v>3182.8865000000001</v>
      </c>
      <c r="D36" s="65">
        <f>VLOOKUP($A36,'Return Data'!$B$7:$R$1700,5,0)</f>
        <v>2.2191000000000001</v>
      </c>
      <c r="E36" s="66">
        <f t="shared" si="0"/>
        <v>9</v>
      </c>
      <c r="F36" s="65">
        <f>VLOOKUP($A36,'Return Data'!$B$7:$R$1700,6,0)</f>
        <v>3.3732000000000002</v>
      </c>
      <c r="G36" s="66">
        <f t="shared" si="1"/>
        <v>8</v>
      </c>
      <c r="H36" s="65">
        <f>VLOOKUP($A36,'Return Data'!$B$7:$R$1700,7,0)</f>
        <v>3.0451000000000001</v>
      </c>
      <c r="I36" s="66">
        <f t="shared" si="2"/>
        <v>5</v>
      </c>
      <c r="J36" s="65">
        <f>VLOOKUP($A36,'Return Data'!$B$7:$R$1700,8,0)</f>
        <v>6.0458999999999996</v>
      </c>
      <c r="K36" s="66">
        <f t="shared" si="3"/>
        <v>4</v>
      </c>
      <c r="L36" s="65">
        <f>VLOOKUP($A36,'Return Data'!$B$7:$R$1700,9,0)</f>
        <v>3.3437000000000001</v>
      </c>
      <c r="M36" s="66">
        <f t="shared" si="4"/>
        <v>14</v>
      </c>
      <c r="N36" s="65">
        <f>VLOOKUP($A36,'Return Data'!$B$7:$R$1700,10,0)</f>
        <v>4.952</v>
      </c>
      <c r="O36" s="66">
        <f t="shared" si="5"/>
        <v>11</v>
      </c>
      <c r="P36" s="65">
        <f>VLOOKUP($A36,'Return Data'!$B$7:$R$1700,11,0)</f>
        <v>6.0372000000000003</v>
      </c>
      <c r="Q36" s="66">
        <f t="shared" si="11"/>
        <v>13</v>
      </c>
      <c r="R36" s="65">
        <f>VLOOKUP($A36,'Return Data'!$B$7:$R$1700,12,0)</f>
        <v>5.5430999999999999</v>
      </c>
      <c r="S36" s="66">
        <f t="shared" si="14"/>
        <v>14</v>
      </c>
      <c r="T36" s="65">
        <f>VLOOKUP($A36,'Return Data'!$B$7:$R$1700,13,0)</f>
        <v>6.3734999999999999</v>
      </c>
      <c r="U36" s="66">
        <f t="shared" si="15"/>
        <v>10</v>
      </c>
      <c r="V36" s="65">
        <f>VLOOKUP($A36,'Return Data'!$B$7:$R$1700,17,0)</f>
        <v>4.7161</v>
      </c>
      <c r="W36" s="66">
        <f>RANK(V36,V$8:V$37,0)</f>
        <v>16</v>
      </c>
      <c r="X36" s="65">
        <f>VLOOKUP($A36,'Return Data'!$B$7:$R$1700,14,0)</f>
        <v>5.2507000000000001</v>
      </c>
      <c r="Y36" s="66">
        <f>RANK(X36,X$8:X$37,0)</f>
        <v>15</v>
      </c>
      <c r="Z36" s="65">
        <f>VLOOKUP($A36,'Return Data'!$B$7:$R$1700,16,0)</f>
        <v>7.0430999999999999</v>
      </c>
      <c r="AA36" s="67">
        <f t="shared" si="9"/>
        <v>19</v>
      </c>
    </row>
    <row r="37" spans="1:27" x14ac:dyDescent="0.3">
      <c r="A37" s="63" t="s">
        <v>1649</v>
      </c>
      <c r="B37" s="64">
        <f>VLOOKUP($A37,'Return Data'!$B$7:$R$1700,3,0)</f>
        <v>44071</v>
      </c>
      <c r="C37" s="65">
        <f>VLOOKUP($A37,'Return Data'!$B$7:$R$1700,4,0)</f>
        <v>1061.4078999999999</v>
      </c>
      <c r="D37" s="65">
        <f>VLOOKUP($A37,'Return Data'!$B$7:$R$1700,5,0)</f>
        <v>5.6715</v>
      </c>
      <c r="E37" s="66">
        <f t="shared" si="0"/>
        <v>1</v>
      </c>
      <c r="F37" s="65">
        <f>VLOOKUP($A37,'Return Data'!$B$7:$R$1700,6,0)</f>
        <v>4.4767000000000001</v>
      </c>
      <c r="G37" s="66">
        <f t="shared" si="1"/>
        <v>3</v>
      </c>
      <c r="H37" s="65">
        <f>VLOOKUP($A37,'Return Data'!$B$7:$R$1700,7,0)</f>
        <v>33.568899999999999</v>
      </c>
      <c r="I37" s="66">
        <f t="shared" si="2"/>
        <v>1</v>
      </c>
      <c r="J37" s="65">
        <f>VLOOKUP($A37,'Return Data'!$B$7:$R$1700,8,0)</f>
        <v>17.6678</v>
      </c>
      <c r="K37" s="66">
        <f t="shared" si="3"/>
        <v>1</v>
      </c>
      <c r="L37" s="65">
        <f>VLOOKUP($A37,'Return Data'!$B$7:$R$1700,9,0)</f>
        <v>9.0411000000000001</v>
      </c>
      <c r="M37" s="66">
        <f t="shared" si="4"/>
        <v>2</v>
      </c>
      <c r="N37" s="65">
        <f>VLOOKUP($A37,'Return Data'!$B$7:$R$1700,10,0)</f>
        <v>4.1729000000000003</v>
      </c>
      <c r="O37" s="66">
        <f t="shared" si="5"/>
        <v>19</v>
      </c>
      <c r="P37" s="65">
        <f>VLOOKUP($A37,'Return Data'!$B$7:$R$1700,11,0)</f>
        <v>3.7888000000000002</v>
      </c>
      <c r="Q37" s="66">
        <f t="shared" si="11"/>
        <v>27</v>
      </c>
      <c r="R37" s="65">
        <f>VLOOKUP($A37,'Return Data'!$B$7:$R$1700,12,0)</f>
        <v>4.0709</v>
      </c>
      <c r="S37" s="66">
        <f t="shared" si="14"/>
        <v>25</v>
      </c>
      <c r="T37" s="65">
        <f>VLOOKUP($A37,'Return Data'!$B$7:$R$1700,13,0)</f>
        <v>4.4547999999999996</v>
      </c>
      <c r="U37" s="66">
        <f t="shared" si="15"/>
        <v>25</v>
      </c>
      <c r="V37" s="65"/>
      <c r="W37" s="66"/>
      <c r="X37" s="65"/>
      <c r="Y37" s="66"/>
      <c r="Z37" s="65">
        <f>VLOOKUP($A37,'Return Data'!$B$7:$R$1700,16,0)</f>
        <v>4.9640000000000004</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0.74833666666666665</v>
      </c>
      <c r="E39" s="74"/>
      <c r="F39" s="75">
        <f>AVERAGE(F8:F37)</f>
        <v>2.3505033333333332</v>
      </c>
      <c r="G39" s="74"/>
      <c r="H39" s="75">
        <f>AVERAGE(H8:H37)</f>
        <v>2.9125266666666665</v>
      </c>
      <c r="I39" s="74"/>
      <c r="J39" s="75">
        <f>AVERAGE(J8:J37)</f>
        <v>3.5987733333333329</v>
      </c>
      <c r="K39" s="74"/>
      <c r="L39" s="75">
        <f>AVERAGE(L8:L37)</f>
        <v>3.8919866666666665</v>
      </c>
      <c r="M39" s="74"/>
      <c r="N39" s="75">
        <f>AVERAGE(N8:N37)</f>
        <v>5.1052633333333342</v>
      </c>
      <c r="O39" s="74"/>
      <c r="P39" s="75">
        <f>AVERAGE(P8:P37)</f>
        <v>5.809086206896553</v>
      </c>
      <c r="Q39" s="74"/>
      <c r="R39" s="75">
        <f>AVERAGE(R8:R37)</f>
        <v>4.2812888888888887</v>
      </c>
      <c r="S39" s="74"/>
      <c r="T39" s="75">
        <f>AVERAGE(T8:T37)</f>
        <v>5.9620307692307692</v>
      </c>
      <c r="U39" s="74"/>
      <c r="V39" s="75">
        <f>AVERAGE(V8:V37)</f>
        <v>6.063575000000001</v>
      </c>
      <c r="W39" s="74"/>
      <c r="X39" s="75">
        <f>AVERAGE(X8:X37)</f>
        <v>6.1693684210526323</v>
      </c>
      <c r="Y39" s="74"/>
      <c r="Z39" s="75">
        <f>AVERAGE(Z8:Z37)</f>
        <v>5.8384933333333331</v>
      </c>
      <c r="AA39" s="76"/>
    </row>
    <row r="40" spans="1:27" x14ac:dyDescent="0.3">
      <c r="A40" s="73" t="s">
        <v>28</v>
      </c>
      <c r="B40" s="74"/>
      <c r="C40" s="74"/>
      <c r="D40" s="75">
        <f>MIN(D8:D37)</f>
        <v>-15.113200000000001</v>
      </c>
      <c r="E40" s="74"/>
      <c r="F40" s="75">
        <f>MIN(F8:F37)</f>
        <v>-0.44030000000000002</v>
      </c>
      <c r="G40" s="74"/>
      <c r="H40" s="75">
        <f>MIN(H8:H37)</f>
        <v>-0.27260000000000001</v>
      </c>
      <c r="I40" s="74"/>
      <c r="J40" s="75">
        <f>MIN(J8:J37)</f>
        <v>0</v>
      </c>
      <c r="K40" s="74"/>
      <c r="L40" s="75">
        <f>MIN(L8:L37)</f>
        <v>0</v>
      </c>
      <c r="M40" s="74"/>
      <c r="N40" s="75">
        <f>MIN(N8:N37)</f>
        <v>0</v>
      </c>
      <c r="O40" s="74"/>
      <c r="P40" s="75">
        <f>MIN(P8:P37)</f>
        <v>0</v>
      </c>
      <c r="Q40" s="74"/>
      <c r="R40" s="75">
        <f>MIN(R8:R37)</f>
        <v>-32.322899999999997</v>
      </c>
      <c r="S40" s="74"/>
      <c r="T40" s="75">
        <f>MIN(T8:T37)</f>
        <v>0.34949999999999998</v>
      </c>
      <c r="U40" s="74"/>
      <c r="V40" s="75">
        <f>MIN(V8:V37)</f>
        <v>-1.6480999999999999</v>
      </c>
      <c r="W40" s="74"/>
      <c r="X40" s="75">
        <f>MIN(X8:X37)</f>
        <v>0.79679999999999995</v>
      </c>
      <c r="Y40" s="74"/>
      <c r="Z40" s="75">
        <f>MIN(Z8:Z37)</f>
        <v>-26.2026</v>
      </c>
      <c r="AA40" s="76"/>
    </row>
    <row r="41" spans="1:27" ht="15" thickBot="1" x14ac:dyDescent="0.35">
      <c r="A41" s="77" t="s">
        <v>29</v>
      </c>
      <c r="B41" s="78"/>
      <c r="C41" s="78"/>
      <c r="D41" s="79">
        <f>MAX(D8:D37)</f>
        <v>5.6715</v>
      </c>
      <c r="E41" s="78"/>
      <c r="F41" s="79">
        <f>MAX(F8:F37)</f>
        <v>7.8078000000000003</v>
      </c>
      <c r="G41" s="78"/>
      <c r="H41" s="79">
        <f>MAX(H8:H37)</f>
        <v>33.568899999999999</v>
      </c>
      <c r="I41" s="78"/>
      <c r="J41" s="79">
        <f>MAX(J8:J37)</f>
        <v>17.6678</v>
      </c>
      <c r="K41" s="78"/>
      <c r="L41" s="79">
        <f>MAX(L8:L37)</f>
        <v>11.1812</v>
      </c>
      <c r="M41" s="78"/>
      <c r="N41" s="79">
        <f>MAX(N8:N37)</f>
        <v>18.725000000000001</v>
      </c>
      <c r="O41" s="78"/>
      <c r="P41" s="79">
        <f>MAX(P8:P37)</f>
        <v>11.6432</v>
      </c>
      <c r="Q41" s="78"/>
      <c r="R41" s="79">
        <f>MAX(R8:R37)</f>
        <v>9.4910999999999994</v>
      </c>
      <c r="S41" s="78"/>
      <c r="T41" s="79">
        <f>MAX(T8:T37)</f>
        <v>10.485300000000001</v>
      </c>
      <c r="U41" s="78"/>
      <c r="V41" s="79">
        <f>MAX(V8:V37)</f>
        <v>10.5151</v>
      </c>
      <c r="W41" s="78"/>
      <c r="X41" s="79">
        <f>MAX(X8:X37)</f>
        <v>9.2880000000000003</v>
      </c>
      <c r="Y41" s="78"/>
      <c r="Z41" s="79">
        <f>MAX(Z8:Z37)</f>
        <v>8.5891999999999999</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44071</v>
      </c>
      <c r="C8" s="65">
        <f>VLOOKUP($A8,'Return Data'!$B$7:$R$1700,4,0)</f>
        <v>280.26490000000001</v>
      </c>
      <c r="D8" s="65">
        <f>VLOOKUP($A8,'Return Data'!$B$7:$R$1700,5,0)</f>
        <v>3.5556999999999999</v>
      </c>
      <c r="E8" s="66">
        <f>RANK(D8,D$8:D$27,0)</f>
        <v>5</v>
      </c>
      <c r="F8" s="65">
        <f>VLOOKUP($A8,'Return Data'!$B$7:$R$1700,6,0)</f>
        <v>4.5946999999999996</v>
      </c>
      <c r="G8" s="66">
        <f>RANK(F8,F$8:F$27,0)</f>
        <v>6</v>
      </c>
      <c r="H8" s="65">
        <f>VLOOKUP($A8,'Return Data'!$B$7:$R$1700,7,0)</f>
        <v>2.7978000000000001</v>
      </c>
      <c r="I8" s="66">
        <f>RANK(H8,H$8:H$27,0)</f>
        <v>10</v>
      </c>
      <c r="J8" s="65">
        <f>VLOOKUP($A8,'Return Data'!$B$7:$R$1700,8,0)</f>
        <v>5.5346000000000002</v>
      </c>
      <c r="K8" s="66">
        <f>RANK(J8,J$8:J$27,0)</f>
        <v>1</v>
      </c>
      <c r="L8" s="65">
        <f>VLOOKUP($A8,'Return Data'!$B$7:$R$1700,9,0)</f>
        <v>4.5632000000000001</v>
      </c>
      <c r="M8" s="66">
        <f>RANK(L8,L$8:L$27,0)</f>
        <v>5</v>
      </c>
      <c r="N8" s="65">
        <f>VLOOKUP($A8,'Return Data'!$B$7:$R$1700,10,0)</f>
        <v>6.0057</v>
      </c>
      <c r="O8" s="66">
        <f>RANK(N8,N$8:N$27,0)</f>
        <v>2</v>
      </c>
      <c r="P8" s="65">
        <f>VLOOKUP($A8,'Return Data'!$B$7:$R$1700,11,0)</f>
        <v>8.1861999999999995</v>
      </c>
      <c r="Q8" s="66">
        <f>RANK(P8,P$8:P$27,0)</f>
        <v>2</v>
      </c>
      <c r="R8" s="65">
        <f>VLOOKUP($A8,'Return Data'!$B$7:$R$1700,12,0)</f>
        <v>7.6003999999999996</v>
      </c>
      <c r="S8" s="66">
        <f>RANK(R8,R$8:R$27,0)</f>
        <v>2</v>
      </c>
      <c r="T8" s="65">
        <f>VLOOKUP($A8,'Return Data'!$B$7:$R$1700,13,0)</f>
        <v>7.4847000000000001</v>
      </c>
      <c r="U8" s="66">
        <f>RANK(T8,T$8:T$27,0)</f>
        <v>3</v>
      </c>
      <c r="V8" s="65">
        <f>VLOOKUP($A8,'Return Data'!$B$7:$R$1700,17,0)</f>
        <v>8.2045999999999992</v>
      </c>
      <c r="W8" s="66">
        <f>RANK(V8,V$8:V$27,0)</f>
        <v>2</v>
      </c>
      <c r="X8" s="65">
        <f>VLOOKUP($A8,'Return Data'!$B$7:$R$1700,14,0)</f>
        <v>7.9295999999999998</v>
      </c>
      <c r="Y8" s="66">
        <f>RANK(X8,X$8:X$27,0)</f>
        <v>1</v>
      </c>
      <c r="Z8" s="65">
        <f>VLOOKUP($A8,'Return Data'!$B$7:$R$1700,16,0)</f>
        <v>8.2579999999999991</v>
      </c>
      <c r="AA8" s="67">
        <f>RANK(Z8,Z$8:Z$27,0)</f>
        <v>6</v>
      </c>
    </row>
    <row r="9" spans="1:27" x14ac:dyDescent="0.3">
      <c r="A9" s="63" t="s">
        <v>1243</v>
      </c>
      <c r="B9" s="64">
        <f>VLOOKUP($A9,'Return Data'!$B$7:$R$1700,3,0)</f>
        <v>44071</v>
      </c>
      <c r="C9" s="65">
        <f>VLOOKUP($A9,'Return Data'!$B$7:$R$1700,4,0)</f>
        <v>1080.8006</v>
      </c>
      <c r="D9" s="65">
        <f>VLOOKUP($A9,'Return Data'!$B$7:$R$1700,5,0)</f>
        <v>4.1441999999999997</v>
      </c>
      <c r="E9" s="66">
        <f t="shared" ref="E9:E27" si="0">RANK(D9,D$8:D$27,0)</f>
        <v>4</v>
      </c>
      <c r="F9" s="65">
        <f>VLOOKUP($A9,'Return Data'!$B$7:$R$1700,6,0)</f>
        <v>7.1806000000000001</v>
      </c>
      <c r="G9" s="66">
        <f t="shared" ref="G9:G27" si="1">RANK(F9,F$8:F$27,0)</f>
        <v>1</v>
      </c>
      <c r="H9" s="65">
        <f>VLOOKUP($A9,'Return Data'!$B$7:$R$1700,7,0)</f>
        <v>4.1142000000000003</v>
      </c>
      <c r="I9" s="66">
        <f t="shared" ref="I9:I27" si="2">RANK(H9,H$8:H$27,0)</f>
        <v>1</v>
      </c>
      <c r="J9" s="65">
        <f>VLOOKUP($A9,'Return Data'!$B$7:$R$1700,8,0)</f>
        <v>5.4981999999999998</v>
      </c>
      <c r="K9" s="66">
        <f t="shared" ref="K9:K27" si="3">RANK(J9,J$8:J$27,0)</f>
        <v>2</v>
      </c>
      <c r="L9" s="65">
        <f>VLOOKUP($A9,'Return Data'!$B$7:$R$1700,9,0)</f>
        <v>4.5688000000000004</v>
      </c>
      <c r="M9" s="66">
        <f t="shared" ref="M9:M27" si="4">RANK(L9,L$8:L$27,0)</f>
        <v>4</v>
      </c>
      <c r="N9" s="65">
        <f>VLOOKUP($A9,'Return Data'!$B$7:$R$1700,10,0)</f>
        <v>5.5606</v>
      </c>
      <c r="O9" s="66">
        <f t="shared" ref="O9:O27" si="5">RANK(N9,N$8:N$27,0)</f>
        <v>7</v>
      </c>
      <c r="P9" s="65">
        <f>VLOOKUP($A9,'Return Data'!$B$7:$R$1700,11,0)</f>
        <v>7.6951999999999998</v>
      </c>
      <c r="Q9" s="66">
        <f t="shared" ref="Q9:Q27" si="6">RANK(P9,P$8:P$27,0)</f>
        <v>5</v>
      </c>
      <c r="R9" s="65">
        <f>VLOOKUP($A9,'Return Data'!$B$7:$R$1700,12,0)</f>
        <v>7.1454000000000004</v>
      </c>
      <c r="S9" s="66">
        <f t="shared" ref="S9:S27" si="7">RANK(R9,R$8:R$27,0)</f>
        <v>4</v>
      </c>
      <c r="T9" s="65"/>
      <c r="U9" s="66"/>
      <c r="V9" s="65"/>
      <c r="W9" s="66"/>
      <c r="X9" s="65"/>
      <c r="Y9" s="66"/>
      <c r="Z9" s="65">
        <f>VLOOKUP($A9,'Return Data'!$B$7:$R$1700,16,0)</f>
        <v>7.5834000000000001</v>
      </c>
      <c r="AA9" s="67">
        <f t="shared" ref="AA9:AA27" si="8">RANK(Z9,Z$8:Z$27,0)</f>
        <v>14</v>
      </c>
    </row>
    <row r="10" spans="1:27" x14ac:dyDescent="0.3">
      <c r="A10" s="63" t="s">
        <v>1245</v>
      </c>
      <c r="B10" s="64">
        <f>VLOOKUP($A10,'Return Data'!$B$7:$R$1700,3,0)</f>
        <v>44071</v>
      </c>
      <c r="C10" s="65">
        <f>VLOOKUP($A10,'Return Data'!$B$7:$R$1700,4,0)</f>
        <v>1070.8987</v>
      </c>
      <c r="D10" s="65">
        <f>VLOOKUP($A10,'Return Data'!$B$7:$R$1700,5,0)</f>
        <v>2.7610000000000001</v>
      </c>
      <c r="E10" s="66">
        <f t="shared" si="0"/>
        <v>16</v>
      </c>
      <c r="F10" s="65">
        <f>VLOOKUP($A10,'Return Data'!$B$7:$R$1700,6,0)</f>
        <v>3.0352999999999999</v>
      </c>
      <c r="G10" s="66">
        <f t="shared" si="1"/>
        <v>18</v>
      </c>
      <c r="H10" s="65">
        <f>VLOOKUP($A10,'Return Data'!$B$7:$R$1700,7,0)</f>
        <v>2.8786999999999998</v>
      </c>
      <c r="I10" s="66">
        <f t="shared" si="2"/>
        <v>8</v>
      </c>
      <c r="J10" s="65">
        <f>VLOOKUP($A10,'Return Data'!$B$7:$R$1700,8,0)</f>
        <v>3.0720999999999998</v>
      </c>
      <c r="K10" s="66">
        <f t="shared" si="3"/>
        <v>18</v>
      </c>
      <c r="L10" s="65">
        <f>VLOOKUP($A10,'Return Data'!$B$7:$R$1700,9,0)</f>
        <v>3.1217999999999999</v>
      </c>
      <c r="M10" s="66">
        <f t="shared" si="4"/>
        <v>18</v>
      </c>
      <c r="N10" s="65">
        <f>VLOOKUP($A10,'Return Data'!$B$7:$R$1700,10,0)</f>
        <v>3.0129000000000001</v>
      </c>
      <c r="O10" s="66">
        <f t="shared" si="5"/>
        <v>18</v>
      </c>
      <c r="P10" s="65">
        <f>VLOOKUP($A10,'Return Data'!$B$7:$R$1700,11,0)</f>
        <v>4.5231000000000003</v>
      </c>
      <c r="Q10" s="66">
        <f t="shared" si="6"/>
        <v>17</v>
      </c>
      <c r="R10" s="65">
        <f>VLOOKUP($A10,'Return Data'!$B$7:$R$1700,12,0)</f>
        <v>4.6962000000000002</v>
      </c>
      <c r="S10" s="66">
        <f t="shared" si="7"/>
        <v>17</v>
      </c>
      <c r="T10" s="65">
        <f>VLOOKUP($A10,'Return Data'!$B$7:$R$1700,13,0)</f>
        <v>5.2534999999999998</v>
      </c>
      <c r="U10" s="66">
        <f t="shared" ref="U10:U27" si="9">RANK(T10,T$8:T$27,0)</f>
        <v>16</v>
      </c>
      <c r="V10" s="65"/>
      <c r="W10" s="66"/>
      <c r="X10" s="65"/>
      <c r="Y10" s="66"/>
      <c r="Z10" s="65">
        <f>VLOOKUP($A10,'Return Data'!$B$7:$R$1700,16,0)</f>
        <v>5.9020000000000001</v>
      </c>
      <c r="AA10" s="67">
        <f t="shared" si="8"/>
        <v>20</v>
      </c>
    </row>
    <row r="11" spans="1:27" x14ac:dyDescent="0.3">
      <c r="A11" s="63" t="s">
        <v>1247</v>
      </c>
      <c r="B11" s="64">
        <f>VLOOKUP($A11,'Return Data'!$B$7:$R$1700,3,0)</f>
        <v>44071</v>
      </c>
      <c r="C11" s="65">
        <f>VLOOKUP($A11,'Return Data'!$B$7:$R$1700,4,0)</f>
        <v>41.203400000000002</v>
      </c>
      <c r="D11" s="65">
        <f>VLOOKUP($A11,'Return Data'!$B$7:$R$1700,5,0)</f>
        <v>3.2778999999999998</v>
      </c>
      <c r="E11" s="66">
        <f t="shared" si="0"/>
        <v>8</v>
      </c>
      <c r="F11" s="65">
        <f>VLOOKUP($A11,'Return Data'!$B$7:$R$1700,6,0)</f>
        <v>4.0762999999999998</v>
      </c>
      <c r="G11" s="66">
        <f t="shared" si="1"/>
        <v>10</v>
      </c>
      <c r="H11" s="65">
        <f>VLOOKUP($A11,'Return Data'!$B$7:$R$1700,7,0)</f>
        <v>1.7723</v>
      </c>
      <c r="I11" s="66">
        <f t="shared" si="2"/>
        <v>20</v>
      </c>
      <c r="J11" s="65">
        <f>VLOOKUP($A11,'Return Data'!$B$7:$R$1700,8,0)</f>
        <v>3.7829999999999999</v>
      </c>
      <c r="K11" s="66">
        <f t="shared" si="3"/>
        <v>10</v>
      </c>
      <c r="L11" s="65">
        <f>VLOOKUP($A11,'Return Data'!$B$7:$R$1700,9,0)</f>
        <v>3.58</v>
      </c>
      <c r="M11" s="66">
        <f t="shared" si="4"/>
        <v>13</v>
      </c>
      <c r="N11" s="65">
        <f>VLOOKUP($A11,'Return Data'!$B$7:$R$1700,10,0)</f>
        <v>5.0789</v>
      </c>
      <c r="O11" s="66">
        <f t="shared" si="5"/>
        <v>10</v>
      </c>
      <c r="P11" s="65">
        <f>VLOOKUP($A11,'Return Data'!$B$7:$R$1700,11,0)</f>
        <v>7.5321999999999996</v>
      </c>
      <c r="Q11" s="66">
        <f t="shared" si="6"/>
        <v>7</v>
      </c>
      <c r="R11" s="65">
        <f>VLOOKUP($A11,'Return Data'!$B$7:$R$1700,12,0)</f>
        <v>6.7405999999999997</v>
      </c>
      <c r="S11" s="66">
        <f t="shared" si="7"/>
        <v>11</v>
      </c>
      <c r="T11" s="65">
        <f>VLOOKUP($A11,'Return Data'!$B$7:$R$1700,13,0)</f>
        <v>6.8426</v>
      </c>
      <c r="U11" s="66">
        <f t="shared" si="9"/>
        <v>11</v>
      </c>
      <c r="V11" s="65">
        <f>VLOOKUP($A11,'Return Data'!$B$7:$R$1700,17,0)</f>
        <v>7.7918000000000003</v>
      </c>
      <c r="W11" s="66">
        <f t="shared" ref="W11:W27" si="10">RANK(V11,V$8:V$27,0)</f>
        <v>9</v>
      </c>
      <c r="X11" s="65">
        <f>VLOOKUP($A11,'Return Data'!$B$7:$R$1700,14,0)</f>
        <v>7.4275000000000002</v>
      </c>
      <c r="Y11" s="66">
        <f t="shared" ref="Y11:Y27" si="11">RANK(X11,X$8:X$27,0)</f>
        <v>10</v>
      </c>
      <c r="Z11" s="65">
        <f>VLOOKUP($A11,'Return Data'!$B$7:$R$1700,16,0)</f>
        <v>7.8013000000000003</v>
      </c>
      <c r="AA11" s="67">
        <f t="shared" si="8"/>
        <v>13</v>
      </c>
    </row>
    <row r="12" spans="1:27" x14ac:dyDescent="0.3">
      <c r="A12" s="63" t="s">
        <v>1250</v>
      </c>
      <c r="B12" s="64">
        <f>VLOOKUP($A12,'Return Data'!$B$7:$R$1700,3,0)</f>
        <v>44071</v>
      </c>
      <c r="C12" s="65">
        <f>VLOOKUP($A12,'Return Data'!$B$7:$R$1700,4,0)</f>
        <v>39.097200000000001</v>
      </c>
      <c r="D12" s="65">
        <f>VLOOKUP($A12,'Return Data'!$B$7:$R$1700,5,0)</f>
        <v>4.2949000000000002</v>
      </c>
      <c r="E12" s="66">
        <f t="shared" si="0"/>
        <v>3</v>
      </c>
      <c r="F12" s="65">
        <f>VLOOKUP($A12,'Return Data'!$B$7:$R$1700,6,0)</f>
        <v>4.2648000000000001</v>
      </c>
      <c r="G12" s="66">
        <f t="shared" si="1"/>
        <v>7</v>
      </c>
      <c r="H12" s="65">
        <f>VLOOKUP($A12,'Return Data'!$B$7:$R$1700,7,0)</f>
        <v>2.4550999999999998</v>
      </c>
      <c r="I12" s="66">
        <f t="shared" si="2"/>
        <v>13</v>
      </c>
      <c r="J12" s="65">
        <f>VLOOKUP($A12,'Return Data'!$B$7:$R$1700,8,0)</f>
        <v>3.9336000000000002</v>
      </c>
      <c r="K12" s="66">
        <f t="shared" si="3"/>
        <v>9</v>
      </c>
      <c r="L12" s="65">
        <f>VLOOKUP($A12,'Return Data'!$B$7:$R$1700,9,0)</f>
        <v>3.7643</v>
      </c>
      <c r="M12" s="66">
        <f t="shared" si="4"/>
        <v>10</v>
      </c>
      <c r="N12" s="65">
        <f>VLOOKUP($A12,'Return Data'!$B$7:$R$1700,10,0)</f>
        <v>5.5396999999999998</v>
      </c>
      <c r="O12" s="66">
        <f t="shared" si="5"/>
        <v>8</v>
      </c>
      <c r="P12" s="65">
        <f>VLOOKUP($A12,'Return Data'!$B$7:$R$1700,11,0)</f>
        <v>7.6014999999999997</v>
      </c>
      <c r="Q12" s="66">
        <f t="shared" si="6"/>
        <v>6</v>
      </c>
      <c r="R12" s="65">
        <f>VLOOKUP($A12,'Return Data'!$B$7:$R$1700,12,0)</f>
        <v>7.0354999999999999</v>
      </c>
      <c r="S12" s="66">
        <f t="shared" si="7"/>
        <v>6</v>
      </c>
      <c r="T12" s="65">
        <f>VLOOKUP($A12,'Return Data'!$B$7:$R$1700,13,0)</f>
        <v>7.2359999999999998</v>
      </c>
      <c r="U12" s="66">
        <f t="shared" si="9"/>
        <v>4</v>
      </c>
      <c r="V12" s="65">
        <f>VLOOKUP($A12,'Return Data'!$B$7:$R$1700,17,0)</f>
        <v>8.1708999999999996</v>
      </c>
      <c r="W12" s="66">
        <f t="shared" si="10"/>
        <v>3</v>
      </c>
      <c r="X12" s="65">
        <f>VLOOKUP($A12,'Return Data'!$B$7:$R$1700,14,0)</f>
        <v>7.7662000000000004</v>
      </c>
      <c r="Y12" s="66">
        <f t="shared" si="11"/>
        <v>4</v>
      </c>
      <c r="Z12" s="65">
        <f>VLOOKUP($A12,'Return Data'!$B$7:$R$1700,16,0)</f>
        <v>8.4761000000000006</v>
      </c>
      <c r="AA12" s="67">
        <f t="shared" si="8"/>
        <v>4</v>
      </c>
    </row>
    <row r="13" spans="1:27" x14ac:dyDescent="0.3">
      <c r="A13" s="63" t="s">
        <v>1252</v>
      </c>
      <c r="B13" s="64">
        <f>VLOOKUP($A13,'Return Data'!$B$7:$R$1700,3,0)</f>
        <v>44071</v>
      </c>
      <c r="C13" s="65">
        <f>VLOOKUP($A13,'Return Data'!$B$7:$R$1700,4,0)</f>
        <v>4370.9404000000004</v>
      </c>
      <c r="D13" s="65">
        <f>VLOOKUP($A13,'Return Data'!$B$7:$R$1700,5,0)</f>
        <v>5.4329000000000001</v>
      </c>
      <c r="E13" s="66">
        <f t="shared" si="0"/>
        <v>1</v>
      </c>
      <c r="F13" s="65">
        <f>VLOOKUP($A13,'Return Data'!$B$7:$R$1700,6,0)</f>
        <v>5.2919</v>
      </c>
      <c r="G13" s="66">
        <f t="shared" si="1"/>
        <v>3</v>
      </c>
      <c r="H13" s="65">
        <f>VLOOKUP($A13,'Return Data'!$B$7:$R$1700,7,0)</f>
        <v>3.2044000000000001</v>
      </c>
      <c r="I13" s="66">
        <f t="shared" si="2"/>
        <v>7</v>
      </c>
      <c r="J13" s="65">
        <f>VLOOKUP($A13,'Return Data'!$B$7:$R$1700,8,0)</f>
        <v>5.1357999999999997</v>
      </c>
      <c r="K13" s="66">
        <f t="shared" si="3"/>
        <v>5</v>
      </c>
      <c r="L13" s="65">
        <f>VLOOKUP($A13,'Return Data'!$B$7:$R$1700,9,0)</f>
        <v>4.6764999999999999</v>
      </c>
      <c r="M13" s="66">
        <f t="shared" si="4"/>
        <v>2</v>
      </c>
      <c r="N13" s="65">
        <f>VLOOKUP($A13,'Return Data'!$B$7:$R$1700,10,0)</f>
        <v>5.9859</v>
      </c>
      <c r="O13" s="66">
        <f t="shared" si="5"/>
        <v>3</v>
      </c>
      <c r="P13" s="65">
        <f>VLOOKUP($A13,'Return Data'!$B$7:$R$1700,11,0)</f>
        <v>8.5172000000000008</v>
      </c>
      <c r="Q13" s="66">
        <f t="shared" si="6"/>
        <v>1</v>
      </c>
      <c r="R13" s="65">
        <f>VLOOKUP($A13,'Return Data'!$B$7:$R$1700,12,0)</f>
        <v>7.6504000000000003</v>
      </c>
      <c r="S13" s="66">
        <f t="shared" si="7"/>
        <v>1</v>
      </c>
      <c r="T13" s="65">
        <f>VLOOKUP($A13,'Return Data'!$B$7:$R$1700,13,0)</f>
        <v>7.5941000000000001</v>
      </c>
      <c r="U13" s="66">
        <f t="shared" si="9"/>
        <v>2</v>
      </c>
      <c r="V13" s="65">
        <f>VLOOKUP($A13,'Return Data'!$B$7:$R$1700,17,0)</f>
        <v>8.2080000000000002</v>
      </c>
      <c r="W13" s="66">
        <f t="shared" si="10"/>
        <v>1</v>
      </c>
      <c r="X13" s="65">
        <f>VLOOKUP($A13,'Return Data'!$B$7:$R$1700,14,0)</f>
        <v>7.8125</v>
      </c>
      <c r="Y13" s="66">
        <f t="shared" si="11"/>
        <v>3</v>
      </c>
      <c r="Z13" s="65">
        <f>VLOOKUP($A13,'Return Data'!$B$7:$R$1700,16,0)</f>
        <v>8.1423000000000005</v>
      </c>
      <c r="AA13" s="67">
        <f t="shared" si="8"/>
        <v>7</v>
      </c>
    </row>
    <row r="14" spans="1:27" x14ac:dyDescent="0.3">
      <c r="A14" s="63" t="s">
        <v>1254</v>
      </c>
      <c r="B14" s="64">
        <f>VLOOKUP($A14,'Return Data'!$B$7:$R$1700,3,0)</f>
        <v>44071</v>
      </c>
      <c r="C14" s="65">
        <f>VLOOKUP($A14,'Return Data'!$B$7:$R$1700,4,0)</f>
        <v>288.52199999999999</v>
      </c>
      <c r="D14" s="65">
        <f>VLOOKUP($A14,'Return Data'!$B$7:$R$1700,5,0)</f>
        <v>2.9098999999999999</v>
      </c>
      <c r="E14" s="66">
        <f t="shared" si="0"/>
        <v>13</v>
      </c>
      <c r="F14" s="65">
        <f>VLOOKUP($A14,'Return Data'!$B$7:$R$1700,6,0)</f>
        <v>4.2015000000000002</v>
      </c>
      <c r="G14" s="66">
        <f t="shared" si="1"/>
        <v>8</v>
      </c>
      <c r="H14" s="65">
        <f>VLOOKUP($A14,'Return Data'!$B$7:$R$1700,7,0)</f>
        <v>3.2153</v>
      </c>
      <c r="I14" s="66">
        <f t="shared" si="2"/>
        <v>6</v>
      </c>
      <c r="J14" s="65">
        <f>VLOOKUP($A14,'Return Data'!$B$7:$R$1700,8,0)</f>
        <v>5.4149000000000003</v>
      </c>
      <c r="K14" s="66">
        <f t="shared" si="3"/>
        <v>3</v>
      </c>
      <c r="L14" s="65">
        <f>VLOOKUP($A14,'Return Data'!$B$7:$R$1700,9,0)</f>
        <v>4.5221999999999998</v>
      </c>
      <c r="M14" s="66">
        <f t="shared" si="4"/>
        <v>7</v>
      </c>
      <c r="N14" s="65">
        <f>VLOOKUP($A14,'Return Data'!$B$7:$R$1700,10,0)</f>
        <v>5.7683</v>
      </c>
      <c r="O14" s="66">
        <f t="shared" si="5"/>
        <v>5</v>
      </c>
      <c r="P14" s="65">
        <f>VLOOKUP($A14,'Return Data'!$B$7:$R$1700,11,0)</f>
        <v>7.8838999999999997</v>
      </c>
      <c r="Q14" s="66">
        <f t="shared" si="6"/>
        <v>4</v>
      </c>
      <c r="R14" s="65">
        <f>VLOOKUP($A14,'Return Data'!$B$7:$R$1700,12,0)</f>
        <v>7.1421999999999999</v>
      </c>
      <c r="S14" s="66">
        <f t="shared" si="7"/>
        <v>5</v>
      </c>
      <c r="T14" s="65">
        <f>VLOOKUP($A14,'Return Data'!$B$7:$R$1700,13,0)</f>
        <v>7.2054999999999998</v>
      </c>
      <c r="U14" s="66">
        <f t="shared" si="9"/>
        <v>7</v>
      </c>
      <c r="V14" s="65">
        <f>VLOOKUP($A14,'Return Data'!$B$7:$R$1700,17,0)</f>
        <v>7.8856999999999999</v>
      </c>
      <c r="W14" s="66">
        <f t="shared" si="10"/>
        <v>7</v>
      </c>
      <c r="X14" s="65">
        <f>VLOOKUP($A14,'Return Data'!$B$7:$R$1700,14,0)</f>
        <v>7.6624999999999996</v>
      </c>
      <c r="Y14" s="66">
        <f t="shared" si="11"/>
        <v>7</v>
      </c>
      <c r="Z14" s="65">
        <f>VLOOKUP($A14,'Return Data'!$B$7:$R$1700,16,0)</f>
        <v>8.0959000000000003</v>
      </c>
      <c r="AA14" s="67">
        <f t="shared" si="8"/>
        <v>10</v>
      </c>
    </row>
    <row r="15" spans="1:27" x14ac:dyDescent="0.3">
      <c r="A15" s="63" t="s">
        <v>1255</v>
      </c>
      <c r="B15" s="64">
        <f>VLOOKUP($A15,'Return Data'!$B$7:$R$1700,3,0)</f>
        <v>44071</v>
      </c>
      <c r="C15" s="65">
        <f>VLOOKUP($A15,'Return Data'!$B$7:$R$1700,4,0)</f>
        <v>32.933500000000002</v>
      </c>
      <c r="D15" s="65">
        <f>VLOOKUP($A15,'Return Data'!$B$7:$R$1700,5,0)</f>
        <v>1.8842000000000001</v>
      </c>
      <c r="E15" s="66">
        <f t="shared" si="0"/>
        <v>20</v>
      </c>
      <c r="F15" s="65">
        <f>VLOOKUP($A15,'Return Data'!$B$7:$R$1700,6,0)</f>
        <v>3.6215000000000002</v>
      </c>
      <c r="G15" s="66">
        <f t="shared" si="1"/>
        <v>15</v>
      </c>
      <c r="H15" s="65">
        <f>VLOOKUP($A15,'Return Data'!$B$7:$R$1700,7,0)</f>
        <v>1.9798</v>
      </c>
      <c r="I15" s="66">
        <f t="shared" si="2"/>
        <v>17</v>
      </c>
      <c r="J15" s="65">
        <f>VLOOKUP($A15,'Return Data'!$B$7:$R$1700,8,0)</f>
        <v>3.6863000000000001</v>
      </c>
      <c r="K15" s="66">
        <f t="shared" si="3"/>
        <v>11</v>
      </c>
      <c r="L15" s="65">
        <f>VLOOKUP($A15,'Return Data'!$B$7:$R$1700,9,0)</f>
        <v>3.4817</v>
      </c>
      <c r="M15" s="66">
        <f t="shared" si="4"/>
        <v>14</v>
      </c>
      <c r="N15" s="65">
        <f>VLOOKUP($A15,'Return Data'!$B$7:$R$1700,10,0)</f>
        <v>4.7187000000000001</v>
      </c>
      <c r="O15" s="66">
        <f t="shared" si="5"/>
        <v>12</v>
      </c>
      <c r="P15" s="65">
        <f>VLOOKUP($A15,'Return Data'!$B$7:$R$1700,11,0)</f>
        <v>7.0903999999999998</v>
      </c>
      <c r="Q15" s="66">
        <f t="shared" si="6"/>
        <v>12</v>
      </c>
      <c r="R15" s="65">
        <f>VLOOKUP($A15,'Return Data'!$B$7:$R$1700,12,0)</f>
        <v>6.6153000000000004</v>
      </c>
      <c r="S15" s="66">
        <f t="shared" si="7"/>
        <v>12</v>
      </c>
      <c r="T15" s="65">
        <f>VLOOKUP($A15,'Return Data'!$B$7:$R$1700,13,0)</f>
        <v>6.8177000000000003</v>
      </c>
      <c r="U15" s="66">
        <f t="shared" si="9"/>
        <v>12</v>
      </c>
      <c r="V15" s="65">
        <f>VLOOKUP($A15,'Return Data'!$B$7:$R$1700,17,0)</f>
        <v>7.3353000000000002</v>
      </c>
      <c r="W15" s="66">
        <f t="shared" si="10"/>
        <v>12</v>
      </c>
      <c r="X15" s="65">
        <f>VLOOKUP($A15,'Return Data'!$B$7:$R$1700,14,0)</f>
        <v>6.85</v>
      </c>
      <c r="Y15" s="66">
        <f t="shared" si="11"/>
        <v>13</v>
      </c>
      <c r="Z15" s="65">
        <f>VLOOKUP($A15,'Return Data'!$B$7:$R$1700,16,0)</f>
        <v>8.0602999999999998</v>
      </c>
      <c r="AA15" s="67">
        <f t="shared" si="8"/>
        <v>11</v>
      </c>
    </row>
    <row r="16" spans="1:27" x14ac:dyDescent="0.3">
      <c r="A16" s="63" t="s">
        <v>1257</v>
      </c>
      <c r="B16" s="64">
        <f>VLOOKUP($A16,'Return Data'!$B$7:$R$1700,3,0)</f>
        <v>44071</v>
      </c>
      <c r="C16" s="65">
        <f>VLOOKUP($A16,'Return Data'!$B$7:$R$1700,4,0)</f>
        <v>1130.8159000000001</v>
      </c>
      <c r="D16" s="65">
        <f>VLOOKUP($A16,'Return Data'!$B$7:$R$1700,5,0)</f>
        <v>2.4759000000000002</v>
      </c>
      <c r="E16" s="66">
        <f t="shared" si="0"/>
        <v>18</v>
      </c>
      <c r="F16" s="65">
        <f>VLOOKUP($A16,'Return Data'!$B$7:$R$1700,6,0)</f>
        <v>2.4428000000000001</v>
      </c>
      <c r="G16" s="66">
        <f t="shared" si="1"/>
        <v>20</v>
      </c>
      <c r="H16" s="65">
        <f>VLOOKUP($A16,'Return Data'!$B$7:$R$1700,7,0)</f>
        <v>2.2572000000000001</v>
      </c>
      <c r="I16" s="66">
        <f t="shared" si="2"/>
        <v>16</v>
      </c>
      <c r="J16" s="65">
        <f>VLOOKUP($A16,'Return Data'!$B$7:$R$1700,8,0)</f>
        <v>2.1297999999999999</v>
      </c>
      <c r="K16" s="66">
        <f t="shared" si="3"/>
        <v>20</v>
      </c>
      <c r="L16" s="65">
        <f>VLOOKUP($A16,'Return Data'!$B$7:$R$1700,9,0)</f>
        <v>2.4794</v>
      </c>
      <c r="M16" s="66">
        <f t="shared" si="4"/>
        <v>20</v>
      </c>
      <c r="N16" s="65">
        <f>VLOOKUP($A16,'Return Data'!$B$7:$R$1700,10,0)</f>
        <v>2.5840999999999998</v>
      </c>
      <c r="O16" s="66">
        <f t="shared" si="5"/>
        <v>20</v>
      </c>
      <c r="P16" s="65">
        <f>VLOOKUP($A16,'Return Data'!$B$7:$R$1700,11,0)</f>
        <v>3.3826000000000001</v>
      </c>
      <c r="Q16" s="66">
        <f t="shared" si="6"/>
        <v>19</v>
      </c>
      <c r="R16" s="65">
        <f>VLOOKUP($A16,'Return Data'!$B$7:$R$1700,12,0)</f>
        <v>4.1478000000000002</v>
      </c>
      <c r="S16" s="66">
        <f t="shared" si="7"/>
        <v>18</v>
      </c>
      <c r="T16" s="65">
        <f>VLOOKUP($A16,'Return Data'!$B$7:$R$1700,13,0)</f>
        <v>4.9526000000000003</v>
      </c>
      <c r="U16" s="66">
        <f t="shared" si="9"/>
        <v>17</v>
      </c>
      <c r="V16" s="65"/>
      <c r="W16" s="66"/>
      <c r="X16" s="65"/>
      <c r="Y16" s="66"/>
      <c r="Z16" s="65">
        <f>VLOOKUP($A16,'Return Data'!$B$7:$R$1700,16,0)</f>
        <v>6.5231000000000003</v>
      </c>
      <c r="AA16" s="67">
        <f t="shared" si="8"/>
        <v>18</v>
      </c>
    </row>
    <row r="17" spans="1:27" x14ac:dyDescent="0.3">
      <c r="A17" s="63" t="s">
        <v>1260</v>
      </c>
      <c r="B17" s="64">
        <f>VLOOKUP($A17,'Return Data'!$B$7:$R$1700,3,0)</f>
        <v>44071</v>
      </c>
      <c r="C17" s="65">
        <f>VLOOKUP($A17,'Return Data'!$B$7:$R$1700,4,0)</f>
        <v>2389.3002000000001</v>
      </c>
      <c r="D17" s="65">
        <f>VLOOKUP($A17,'Return Data'!$B$7:$R$1700,5,0)</f>
        <v>3.1288999999999998</v>
      </c>
      <c r="E17" s="66">
        <f t="shared" si="0"/>
        <v>9</v>
      </c>
      <c r="F17" s="65">
        <f>VLOOKUP($A17,'Return Data'!$B$7:$R$1700,6,0)</f>
        <v>3.6404000000000001</v>
      </c>
      <c r="G17" s="66">
        <f t="shared" si="1"/>
        <v>13</v>
      </c>
      <c r="H17" s="65">
        <f>VLOOKUP($A17,'Return Data'!$B$7:$R$1700,7,0)</f>
        <v>1.9460999999999999</v>
      </c>
      <c r="I17" s="66">
        <f t="shared" si="2"/>
        <v>19</v>
      </c>
      <c r="J17" s="65">
        <f>VLOOKUP($A17,'Return Data'!$B$7:$R$1700,8,0)</f>
        <v>3.4247999999999998</v>
      </c>
      <c r="K17" s="66">
        <f t="shared" si="3"/>
        <v>16</v>
      </c>
      <c r="L17" s="65">
        <f>VLOOKUP($A17,'Return Data'!$B$7:$R$1700,9,0)</f>
        <v>3.4091999999999998</v>
      </c>
      <c r="M17" s="66">
        <f t="shared" si="4"/>
        <v>16</v>
      </c>
      <c r="N17" s="65">
        <f>VLOOKUP($A17,'Return Data'!$B$7:$R$1700,10,0)</f>
        <v>4.6916000000000002</v>
      </c>
      <c r="O17" s="66">
        <f t="shared" si="5"/>
        <v>13</v>
      </c>
      <c r="P17" s="65">
        <f>VLOOKUP($A17,'Return Data'!$B$7:$R$1700,11,0)</f>
        <v>7.4927999999999999</v>
      </c>
      <c r="Q17" s="66">
        <f t="shared" si="6"/>
        <v>8</v>
      </c>
      <c r="R17" s="65">
        <f>VLOOKUP($A17,'Return Data'!$B$7:$R$1700,12,0)</f>
        <v>6.9108999999999998</v>
      </c>
      <c r="S17" s="66">
        <f t="shared" si="7"/>
        <v>8</v>
      </c>
      <c r="T17" s="65">
        <f>VLOOKUP($A17,'Return Data'!$B$7:$R$1700,13,0)</f>
        <v>6.9227999999999996</v>
      </c>
      <c r="U17" s="66">
        <f t="shared" si="9"/>
        <v>10</v>
      </c>
      <c r="V17" s="65">
        <f>VLOOKUP($A17,'Return Data'!$B$7:$R$1700,17,0)</f>
        <v>7.3910999999999998</v>
      </c>
      <c r="W17" s="66">
        <f t="shared" si="10"/>
        <v>11</v>
      </c>
      <c r="X17" s="65">
        <f>VLOOKUP($A17,'Return Data'!$B$7:$R$1700,14,0)</f>
        <v>7.3817000000000004</v>
      </c>
      <c r="Y17" s="66">
        <f t="shared" si="11"/>
        <v>11</v>
      </c>
      <c r="Z17" s="65">
        <f>VLOOKUP($A17,'Return Data'!$B$7:$R$1700,16,0)</f>
        <v>8.5616000000000003</v>
      </c>
      <c r="AA17" s="67">
        <f t="shared" si="8"/>
        <v>1</v>
      </c>
    </row>
    <row r="18" spans="1:27" x14ac:dyDescent="0.3">
      <c r="A18" s="63" t="s">
        <v>1262</v>
      </c>
      <c r="B18" s="64">
        <f>VLOOKUP($A18,'Return Data'!$B$7:$R$1700,3,0)</f>
        <v>44071</v>
      </c>
      <c r="C18" s="65">
        <f>VLOOKUP($A18,'Return Data'!$B$7:$R$1700,4,0)</f>
        <v>28.686299999999999</v>
      </c>
      <c r="D18" s="65">
        <f>VLOOKUP($A18,'Return Data'!$B$7:$R$1700,5,0)</f>
        <v>2.6722000000000001</v>
      </c>
      <c r="E18" s="66">
        <f t="shared" si="0"/>
        <v>17</v>
      </c>
      <c r="F18" s="65">
        <f>VLOOKUP($A18,'Return Data'!$B$7:$R$1700,6,0)</f>
        <v>2.8422999999999998</v>
      </c>
      <c r="G18" s="66">
        <f t="shared" si="1"/>
        <v>19</v>
      </c>
      <c r="H18" s="65">
        <f>VLOOKUP($A18,'Return Data'!$B$7:$R$1700,7,0)</f>
        <v>2.8007</v>
      </c>
      <c r="I18" s="66">
        <f t="shared" si="2"/>
        <v>9</v>
      </c>
      <c r="J18" s="65">
        <f>VLOOKUP($A18,'Return Data'!$B$7:$R$1700,8,0)</f>
        <v>2.9388999999999998</v>
      </c>
      <c r="K18" s="66">
        <f t="shared" si="3"/>
        <v>19</v>
      </c>
      <c r="L18" s="65">
        <f>VLOOKUP($A18,'Return Data'!$B$7:$R$1700,9,0)</f>
        <v>2.9832999999999998</v>
      </c>
      <c r="M18" s="66">
        <f t="shared" si="4"/>
        <v>19</v>
      </c>
      <c r="N18" s="65">
        <f>VLOOKUP($A18,'Return Data'!$B$7:$R$1700,10,0)</f>
        <v>3.0127999999999999</v>
      </c>
      <c r="O18" s="66">
        <f t="shared" si="5"/>
        <v>19</v>
      </c>
      <c r="P18" s="65">
        <f>VLOOKUP($A18,'Return Data'!$B$7:$R$1700,11,0)</f>
        <v>3.7778999999999998</v>
      </c>
      <c r="Q18" s="66">
        <f t="shared" si="6"/>
        <v>18</v>
      </c>
      <c r="R18" s="65">
        <f>VLOOKUP($A18,'Return Data'!$B$7:$R$1700,12,0)</f>
        <v>4.1288999999999998</v>
      </c>
      <c r="S18" s="66">
        <f t="shared" si="7"/>
        <v>19</v>
      </c>
      <c r="T18" s="65">
        <f>VLOOKUP($A18,'Return Data'!$B$7:$R$1700,13,0)</f>
        <v>4.3670999999999998</v>
      </c>
      <c r="U18" s="66">
        <f t="shared" si="9"/>
        <v>18</v>
      </c>
      <c r="V18" s="65">
        <f>VLOOKUP($A18,'Return Data'!$B$7:$R$1700,17,0)</f>
        <v>5.8202999999999996</v>
      </c>
      <c r="W18" s="66">
        <f t="shared" si="10"/>
        <v>14</v>
      </c>
      <c r="X18" s="65">
        <f>VLOOKUP($A18,'Return Data'!$B$7:$R$1700,14,0)</f>
        <v>6.1265999999999998</v>
      </c>
      <c r="Y18" s="66">
        <f t="shared" si="11"/>
        <v>14</v>
      </c>
      <c r="Z18" s="65">
        <f>VLOOKUP($A18,'Return Data'!$B$7:$R$1700,16,0)</f>
        <v>7.5640000000000001</v>
      </c>
      <c r="AA18" s="67">
        <f t="shared" si="8"/>
        <v>15</v>
      </c>
    </row>
    <row r="19" spans="1:27" x14ac:dyDescent="0.3">
      <c r="A19" s="63" t="s">
        <v>1264</v>
      </c>
      <c r="B19" s="64">
        <f>VLOOKUP($A19,'Return Data'!$B$7:$R$1700,3,0)</f>
        <v>44071</v>
      </c>
      <c r="C19" s="65">
        <f>VLOOKUP($A19,'Return Data'!$B$7:$R$1700,4,0)</f>
        <v>3403.4616999999998</v>
      </c>
      <c r="D19" s="65">
        <f>VLOOKUP($A19,'Return Data'!$B$7:$R$1700,5,0)</f>
        <v>2.8733</v>
      </c>
      <c r="E19" s="66">
        <f t="shared" si="0"/>
        <v>14</v>
      </c>
      <c r="F19" s="65">
        <f>VLOOKUP($A19,'Return Data'!$B$7:$R$1700,6,0)</f>
        <v>3.6381000000000001</v>
      </c>
      <c r="G19" s="66">
        <f t="shared" si="1"/>
        <v>14</v>
      </c>
      <c r="H19" s="65">
        <f>VLOOKUP($A19,'Return Data'!$B$7:$R$1700,7,0)</f>
        <v>2.5647000000000002</v>
      </c>
      <c r="I19" s="66">
        <f t="shared" si="2"/>
        <v>12</v>
      </c>
      <c r="J19" s="65">
        <f>VLOOKUP($A19,'Return Data'!$B$7:$R$1700,8,0)</f>
        <v>3.6307999999999998</v>
      </c>
      <c r="K19" s="66">
        <f t="shared" si="3"/>
        <v>12</v>
      </c>
      <c r="L19" s="65">
        <f>VLOOKUP($A19,'Return Data'!$B$7:$R$1700,9,0)</f>
        <v>3.6349</v>
      </c>
      <c r="M19" s="66">
        <f t="shared" si="4"/>
        <v>12</v>
      </c>
      <c r="N19" s="65">
        <f>VLOOKUP($A19,'Return Data'!$B$7:$R$1700,10,0)</f>
        <v>5.0571999999999999</v>
      </c>
      <c r="O19" s="66">
        <f t="shared" si="5"/>
        <v>11</v>
      </c>
      <c r="P19" s="65">
        <f>VLOOKUP($A19,'Return Data'!$B$7:$R$1700,11,0)</f>
        <v>6.5842999999999998</v>
      </c>
      <c r="Q19" s="66">
        <f t="shared" si="6"/>
        <v>14</v>
      </c>
      <c r="R19" s="65">
        <f>VLOOKUP($A19,'Return Data'!$B$7:$R$1700,12,0)</f>
        <v>6.3198999999999996</v>
      </c>
      <c r="S19" s="66">
        <f t="shared" si="7"/>
        <v>14</v>
      </c>
      <c r="T19" s="65">
        <f>VLOOKUP($A19,'Return Data'!$B$7:$R$1700,13,0)</f>
        <v>6.5942999999999996</v>
      </c>
      <c r="U19" s="66">
        <f t="shared" si="9"/>
        <v>13</v>
      </c>
      <c r="V19" s="65">
        <f>VLOOKUP($A19,'Return Data'!$B$7:$R$1700,17,0)</f>
        <v>7.6369999999999996</v>
      </c>
      <c r="W19" s="66">
        <f t="shared" si="10"/>
        <v>10</v>
      </c>
      <c r="X19" s="65">
        <f>VLOOKUP($A19,'Return Data'!$B$7:$R$1700,14,0)</f>
        <v>7.4629000000000003</v>
      </c>
      <c r="Y19" s="66">
        <f t="shared" si="11"/>
        <v>9</v>
      </c>
      <c r="Z19" s="65">
        <f>VLOOKUP($A19,'Return Data'!$B$7:$R$1700,16,0)</f>
        <v>8.0408000000000008</v>
      </c>
      <c r="AA19" s="67">
        <f t="shared" si="8"/>
        <v>12</v>
      </c>
    </row>
    <row r="20" spans="1:27" x14ac:dyDescent="0.3">
      <c r="A20" s="63" t="s">
        <v>1265</v>
      </c>
      <c r="B20" s="64">
        <f>VLOOKUP($A20,'Return Data'!$B$7:$R$1700,3,0)</f>
        <v>44071</v>
      </c>
      <c r="C20" s="65">
        <f>VLOOKUP($A20,'Return Data'!$B$7:$R$1700,4,0)</f>
        <v>31.5357732113394</v>
      </c>
      <c r="D20" s="65">
        <f>VLOOKUP($A20,'Return Data'!$B$7:$R$1700,5,0)</f>
        <v>3.2988</v>
      </c>
      <c r="E20" s="66">
        <f t="shared" si="0"/>
        <v>7</v>
      </c>
      <c r="F20" s="65">
        <f>VLOOKUP($A20,'Return Data'!$B$7:$R$1700,6,0)</f>
        <v>4.1100000000000003</v>
      </c>
      <c r="G20" s="66">
        <f t="shared" si="1"/>
        <v>9</v>
      </c>
      <c r="H20" s="65">
        <f>VLOOKUP($A20,'Return Data'!$B$7:$R$1700,7,0)</f>
        <v>1.96</v>
      </c>
      <c r="I20" s="66">
        <f t="shared" si="2"/>
        <v>18</v>
      </c>
      <c r="J20" s="65">
        <f>VLOOKUP($A20,'Return Data'!$B$7:$R$1700,8,0)</f>
        <v>3.4144999999999999</v>
      </c>
      <c r="K20" s="66">
        <f t="shared" si="3"/>
        <v>17</v>
      </c>
      <c r="L20" s="65">
        <f>VLOOKUP($A20,'Return Data'!$B$7:$R$1700,9,0)</f>
        <v>3.3753000000000002</v>
      </c>
      <c r="M20" s="66">
        <f t="shared" si="4"/>
        <v>17</v>
      </c>
      <c r="N20" s="65">
        <f>VLOOKUP($A20,'Return Data'!$B$7:$R$1700,10,0)</f>
        <v>4.3784999999999998</v>
      </c>
      <c r="O20" s="66">
        <f t="shared" si="5"/>
        <v>15</v>
      </c>
      <c r="P20" s="65">
        <f>VLOOKUP($A20,'Return Data'!$B$7:$R$1700,11,0)</f>
        <v>6.9978999999999996</v>
      </c>
      <c r="Q20" s="66">
        <f t="shared" si="6"/>
        <v>13</v>
      </c>
      <c r="R20" s="65">
        <f>VLOOKUP($A20,'Return Data'!$B$7:$R$1700,12,0)</f>
        <v>6.6033999999999997</v>
      </c>
      <c r="S20" s="66">
        <f t="shared" si="7"/>
        <v>13</v>
      </c>
      <c r="T20" s="65">
        <f>VLOOKUP($A20,'Return Data'!$B$7:$R$1700,13,0)</f>
        <v>8.8443000000000005</v>
      </c>
      <c r="U20" s="66">
        <f t="shared" si="9"/>
        <v>1</v>
      </c>
      <c r="V20" s="65">
        <f>VLOOKUP($A20,'Return Data'!$B$7:$R$1700,17,0)</f>
        <v>8.0547000000000004</v>
      </c>
      <c r="W20" s="66">
        <f t="shared" si="10"/>
        <v>4</v>
      </c>
      <c r="X20" s="65">
        <f>VLOOKUP($A20,'Return Data'!$B$7:$R$1700,14,0)</f>
        <v>7.8266999999999998</v>
      </c>
      <c r="Y20" s="66">
        <f t="shared" si="11"/>
        <v>2</v>
      </c>
      <c r="Z20" s="65">
        <f>VLOOKUP($A20,'Return Data'!$B$7:$R$1700,16,0)</f>
        <v>8.532</v>
      </c>
      <c r="AA20" s="67">
        <f t="shared" si="8"/>
        <v>2</v>
      </c>
    </row>
    <row r="21" spans="1:27" x14ac:dyDescent="0.3">
      <c r="A21" s="63" t="s">
        <v>1268</v>
      </c>
      <c r="B21" s="64">
        <f>VLOOKUP($A21,'Return Data'!$B$7:$R$1700,3,0)</f>
        <v>44071</v>
      </c>
      <c r="C21" s="65">
        <f>VLOOKUP($A21,'Return Data'!$B$7:$R$1700,4,0)</f>
        <v>3144.2037999999998</v>
      </c>
      <c r="D21" s="65">
        <f>VLOOKUP($A21,'Return Data'!$B$7:$R$1700,5,0)</f>
        <v>1.9446000000000001</v>
      </c>
      <c r="E21" s="66">
        <f t="shared" si="0"/>
        <v>19</v>
      </c>
      <c r="F21" s="65">
        <f>VLOOKUP($A21,'Return Data'!$B$7:$R$1700,6,0)</f>
        <v>3.9106999999999998</v>
      </c>
      <c r="G21" s="66">
        <f t="shared" si="1"/>
        <v>11</v>
      </c>
      <c r="H21" s="65">
        <f>VLOOKUP($A21,'Return Data'!$B$7:$R$1700,7,0)</f>
        <v>2.7025999999999999</v>
      </c>
      <c r="I21" s="66">
        <f t="shared" si="2"/>
        <v>11</v>
      </c>
      <c r="J21" s="65">
        <f>VLOOKUP($A21,'Return Data'!$B$7:$R$1700,8,0)</f>
        <v>4.5321999999999996</v>
      </c>
      <c r="K21" s="66">
        <f t="shared" si="3"/>
        <v>8</v>
      </c>
      <c r="L21" s="65">
        <f>VLOOKUP($A21,'Return Data'!$B$7:$R$1700,9,0)</f>
        <v>4.2518000000000002</v>
      </c>
      <c r="M21" s="66">
        <f t="shared" si="4"/>
        <v>8</v>
      </c>
      <c r="N21" s="65">
        <f>VLOOKUP($A21,'Return Data'!$B$7:$R$1700,10,0)</f>
        <v>5.2888999999999999</v>
      </c>
      <c r="O21" s="66">
        <f t="shared" si="5"/>
        <v>9</v>
      </c>
      <c r="P21" s="65">
        <f>VLOOKUP($A21,'Return Data'!$B$7:$R$1700,11,0)</f>
        <v>7.1494</v>
      </c>
      <c r="Q21" s="66">
        <f t="shared" si="6"/>
        <v>11</v>
      </c>
      <c r="R21" s="65">
        <f>VLOOKUP($A21,'Return Data'!$B$7:$R$1700,12,0)</f>
        <v>6.7622</v>
      </c>
      <c r="S21" s="66">
        <f t="shared" si="7"/>
        <v>10</v>
      </c>
      <c r="T21" s="65">
        <f>VLOOKUP($A21,'Return Data'!$B$7:$R$1700,13,0)</f>
        <v>6.9558</v>
      </c>
      <c r="U21" s="66">
        <f t="shared" si="9"/>
        <v>8</v>
      </c>
      <c r="V21" s="65">
        <f>VLOOKUP($A21,'Return Data'!$B$7:$R$1700,17,0)</f>
        <v>7.8944000000000001</v>
      </c>
      <c r="W21" s="66">
        <f t="shared" si="10"/>
        <v>6</v>
      </c>
      <c r="X21" s="65">
        <f>VLOOKUP($A21,'Return Data'!$B$7:$R$1700,14,0)</f>
        <v>7.6859999999999999</v>
      </c>
      <c r="Y21" s="66">
        <f t="shared" si="11"/>
        <v>5</v>
      </c>
      <c r="Z21" s="65">
        <f>VLOOKUP($A21,'Return Data'!$B$7:$R$1700,16,0)</f>
        <v>8.1092999999999993</v>
      </c>
      <c r="AA21" s="67">
        <f t="shared" si="8"/>
        <v>9</v>
      </c>
    </row>
    <row r="22" spans="1:27" x14ac:dyDescent="0.3">
      <c r="A22" s="63" t="s">
        <v>1269</v>
      </c>
      <c r="B22" s="64">
        <f>VLOOKUP($A22,'Return Data'!$B$7:$R$1700,3,0)</f>
        <v>44071</v>
      </c>
      <c r="C22" s="65">
        <f>VLOOKUP($A22,'Return Data'!$B$7:$R$1700,4,0)</f>
        <v>1029.6599000000001</v>
      </c>
      <c r="D22" s="65">
        <f>VLOOKUP($A22,'Return Data'!$B$7:$R$1700,5,0)</f>
        <v>3.1055999999999999</v>
      </c>
      <c r="E22" s="66">
        <f t="shared" si="0"/>
        <v>11</v>
      </c>
      <c r="F22" s="65">
        <f>VLOOKUP($A22,'Return Data'!$B$7:$R$1700,6,0)</f>
        <v>3.5529999999999999</v>
      </c>
      <c r="G22" s="66">
        <f t="shared" si="1"/>
        <v>16</v>
      </c>
      <c r="H22" s="65">
        <f>VLOOKUP($A22,'Return Data'!$B$7:$R$1700,7,0)</f>
        <v>2.4049999999999998</v>
      </c>
      <c r="I22" s="66">
        <f t="shared" si="2"/>
        <v>15</v>
      </c>
      <c r="J22" s="65">
        <f>VLOOKUP($A22,'Return Data'!$B$7:$R$1700,8,0)</f>
        <v>3.4260000000000002</v>
      </c>
      <c r="K22" s="66">
        <f t="shared" si="3"/>
        <v>15</v>
      </c>
      <c r="L22" s="65">
        <f>VLOOKUP($A22,'Return Data'!$B$7:$R$1700,9,0)</f>
        <v>3.4369000000000001</v>
      </c>
      <c r="M22" s="66">
        <f t="shared" si="4"/>
        <v>15</v>
      </c>
      <c r="N22" s="65">
        <f>VLOOKUP($A22,'Return Data'!$B$7:$R$1700,10,0)</f>
        <v>4.6444000000000001</v>
      </c>
      <c r="O22" s="66">
        <f t="shared" si="5"/>
        <v>14</v>
      </c>
      <c r="P22" s="65"/>
      <c r="Q22" s="66"/>
      <c r="R22" s="65"/>
      <c r="S22" s="66"/>
      <c r="T22" s="65"/>
      <c r="U22" s="66"/>
      <c r="V22" s="65"/>
      <c r="W22" s="66"/>
      <c r="X22" s="65"/>
      <c r="Y22" s="66"/>
      <c r="Z22" s="65">
        <f>VLOOKUP($A22,'Return Data'!$B$7:$R$1700,16,0)</f>
        <v>6.1862000000000004</v>
      </c>
      <c r="AA22" s="67">
        <f t="shared" si="8"/>
        <v>19</v>
      </c>
    </row>
    <row r="23" spans="1:27" x14ac:dyDescent="0.3">
      <c r="A23" s="63" t="s">
        <v>1272</v>
      </c>
      <c r="B23" s="64">
        <f>VLOOKUP($A23,'Return Data'!$B$7:$R$1700,3,0)</f>
        <v>44071</v>
      </c>
      <c r="C23" s="65">
        <f>VLOOKUP($A23,'Return Data'!$B$7:$R$1700,4,0)</f>
        <v>31.982299999999999</v>
      </c>
      <c r="D23" s="65">
        <f>VLOOKUP($A23,'Return Data'!$B$7:$R$1700,5,0)</f>
        <v>3.3098999999999998</v>
      </c>
      <c r="E23" s="66">
        <f t="shared" si="0"/>
        <v>6</v>
      </c>
      <c r="F23" s="65">
        <f>VLOOKUP($A23,'Return Data'!$B$7:$R$1700,6,0)</f>
        <v>3.3105000000000002</v>
      </c>
      <c r="G23" s="66">
        <f t="shared" si="1"/>
        <v>17</v>
      </c>
      <c r="H23" s="65">
        <f>VLOOKUP($A23,'Return Data'!$B$7:$R$1700,7,0)</f>
        <v>3.3443999999999998</v>
      </c>
      <c r="I23" s="66">
        <f t="shared" si="2"/>
        <v>5</v>
      </c>
      <c r="J23" s="65">
        <f>VLOOKUP($A23,'Return Data'!$B$7:$R$1700,8,0)</f>
        <v>3.4445999999999999</v>
      </c>
      <c r="K23" s="66">
        <f t="shared" si="3"/>
        <v>14</v>
      </c>
      <c r="L23" s="65">
        <f>VLOOKUP($A23,'Return Data'!$B$7:$R$1700,9,0)</f>
        <v>3.7523</v>
      </c>
      <c r="M23" s="66">
        <f t="shared" si="4"/>
        <v>11</v>
      </c>
      <c r="N23" s="65">
        <f>VLOOKUP($A23,'Return Data'!$B$7:$R$1700,10,0)</f>
        <v>4.1401000000000003</v>
      </c>
      <c r="O23" s="66">
        <f t="shared" si="5"/>
        <v>17</v>
      </c>
      <c r="P23" s="65">
        <f>VLOOKUP($A23,'Return Data'!$B$7:$R$1700,11,0)</f>
        <v>4.5998000000000001</v>
      </c>
      <c r="Q23" s="66">
        <f t="shared" si="6"/>
        <v>16</v>
      </c>
      <c r="R23" s="65">
        <f>VLOOKUP($A23,'Return Data'!$B$7:$R$1700,12,0)</f>
        <v>5.2835000000000001</v>
      </c>
      <c r="S23" s="66">
        <f t="shared" si="7"/>
        <v>16</v>
      </c>
      <c r="T23" s="65">
        <f>VLOOKUP($A23,'Return Data'!$B$7:$R$1700,13,0)</f>
        <v>5.7866999999999997</v>
      </c>
      <c r="U23" s="66">
        <f t="shared" si="9"/>
        <v>15</v>
      </c>
      <c r="V23" s="65">
        <f>VLOOKUP($A23,'Return Data'!$B$7:$R$1700,17,0)</f>
        <v>6.9703999999999997</v>
      </c>
      <c r="W23" s="66">
        <f t="shared" si="10"/>
        <v>13</v>
      </c>
      <c r="X23" s="65">
        <f>VLOOKUP($A23,'Return Data'!$B$7:$R$1700,14,0)</f>
        <v>6.9016999999999999</v>
      </c>
      <c r="Y23" s="66">
        <f t="shared" si="11"/>
        <v>12</v>
      </c>
      <c r="Z23" s="65">
        <f>VLOOKUP($A23,'Return Data'!$B$7:$R$1700,16,0)</f>
        <v>8.3338000000000001</v>
      </c>
      <c r="AA23" s="67">
        <f t="shared" si="8"/>
        <v>5</v>
      </c>
    </row>
    <row r="24" spans="1:27" x14ac:dyDescent="0.3">
      <c r="A24" s="63" t="s">
        <v>1273</v>
      </c>
      <c r="B24" s="64">
        <f>VLOOKUP($A24,'Return Data'!$B$7:$R$1700,3,0)</f>
        <v>44071</v>
      </c>
      <c r="C24" s="65">
        <f>VLOOKUP($A24,'Return Data'!$B$7:$R$1700,4,0)</f>
        <v>33.383499999999998</v>
      </c>
      <c r="D24" s="65">
        <f>VLOOKUP($A24,'Return Data'!$B$7:$R$1700,5,0)</f>
        <v>5.3582000000000001</v>
      </c>
      <c r="E24" s="66">
        <f t="shared" si="0"/>
        <v>2</v>
      </c>
      <c r="F24" s="65">
        <f>VLOOKUP($A24,'Return Data'!$B$7:$R$1700,6,0)</f>
        <v>4.9221000000000004</v>
      </c>
      <c r="G24" s="66">
        <f t="shared" si="1"/>
        <v>4</v>
      </c>
      <c r="H24" s="65">
        <f>VLOOKUP($A24,'Return Data'!$B$7:$R$1700,7,0)</f>
        <v>3.7044000000000001</v>
      </c>
      <c r="I24" s="66">
        <f t="shared" si="2"/>
        <v>3</v>
      </c>
      <c r="J24" s="65">
        <f>VLOOKUP($A24,'Return Data'!$B$7:$R$1700,8,0)</f>
        <v>5.1254</v>
      </c>
      <c r="K24" s="66">
        <f t="shared" si="3"/>
        <v>6</v>
      </c>
      <c r="L24" s="65">
        <f>VLOOKUP($A24,'Return Data'!$B$7:$R$1700,9,0)</f>
        <v>4.7949000000000002</v>
      </c>
      <c r="M24" s="66">
        <f t="shared" si="4"/>
        <v>1</v>
      </c>
      <c r="N24" s="65">
        <f>VLOOKUP($A24,'Return Data'!$B$7:$R$1700,10,0)</f>
        <v>6.0373999999999999</v>
      </c>
      <c r="O24" s="66">
        <f t="shared" si="5"/>
        <v>1</v>
      </c>
      <c r="P24" s="65">
        <f>VLOOKUP($A24,'Return Data'!$B$7:$R$1700,11,0)</f>
        <v>7.3802000000000003</v>
      </c>
      <c r="Q24" s="66">
        <f t="shared" si="6"/>
        <v>9</v>
      </c>
      <c r="R24" s="65">
        <f>VLOOKUP($A24,'Return Data'!$B$7:$R$1700,12,0)</f>
        <v>6.9861000000000004</v>
      </c>
      <c r="S24" s="66">
        <f t="shared" si="7"/>
        <v>7</v>
      </c>
      <c r="T24" s="65">
        <f>VLOOKUP($A24,'Return Data'!$B$7:$R$1700,13,0)</f>
        <v>7.2079000000000004</v>
      </c>
      <c r="U24" s="66">
        <f t="shared" si="9"/>
        <v>6</v>
      </c>
      <c r="V24" s="65">
        <f>VLOOKUP($A24,'Return Data'!$B$7:$R$1700,17,0)</f>
        <v>8.0227000000000004</v>
      </c>
      <c r="W24" s="66">
        <f t="shared" si="10"/>
        <v>5</v>
      </c>
      <c r="X24" s="65">
        <f>VLOOKUP($A24,'Return Data'!$B$7:$R$1700,14,0)</f>
        <v>7.6269999999999998</v>
      </c>
      <c r="Y24" s="66">
        <f t="shared" si="11"/>
        <v>8</v>
      </c>
      <c r="Z24" s="65">
        <f>VLOOKUP($A24,'Return Data'!$B$7:$R$1700,16,0)</f>
        <v>8.5040999999999993</v>
      </c>
      <c r="AA24" s="67">
        <f t="shared" si="8"/>
        <v>3</v>
      </c>
    </row>
    <row r="25" spans="1:27" x14ac:dyDescent="0.3">
      <c r="A25" s="63" t="s">
        <v>1275</v>
      </c>
      <c r="B25" s="64">
        <f>VLOOKUP($A25,'Return Data'!$B$7:$R$1700,3,0)</f>
        <v>44071</v>
      </c>
      <c r="C25" s="65">
        <f>VLOOKUP($A25,'Return Data'!$B$7:$R$1700,4,0)</f>
        <v>11.4727</v>
      </c>
      <c r="D25" s="65">
        <f>VLOOKUP($A25,'Return Data'!$B$7:$R$1700,5,0)</f>
        <v>2.8635000000000002</v>
      </c>
      <c r="E25" s="66">
        <f t="shared" si="0"/>
        <v>15</v>
      </c>
      <c r="F25" s="65">
        <f>VLOOKUP($A25,'Return Data'!$B$7:$R$1700,6,0)</f>
        <v>3.7128000000000001</v>
      </c>
      <c r="G25" s="66">
        <f t="shared" si="1"/>
        <v>12</v>
      </c>
      <c r="H25" s="65">
        <f>VLOOKUP($A25,'Return Data'!$B$7:$R$1700,7,0)</f>
        <v>2.4098999999999999</v>
      </c>
      <c r="I25" s="66">
        <f t="shared" si="2"/>
        <v>14</v>
      </c>
      <c r="J25" s="65">
        <f>VLOOKUP($A25,'Return Data'!$B$7:$R$1700,8,0)</f>
        <v>3.5043000000000002</v>
      </c>
      <c r="K25" s="66">
        <f t="shared" si="3"/>
        <v>13</v>
      </c>
      <c r="L25" s="65">
        <f>VLOOKUP($A25,'Return Data'!$B$7:$R$1700,9,0)</f>
        <v>3.8715000000000002</v>
      </c>
      <c r="M25" s="66">
        <f t="shared" si="4"/>
        <v>9</v>
      </c>
      <c r="N25" s="65">
        <f>VLOOKUP($A25,'Return Data'!$B$7:$R$1700,10,0)</f>
        <v>4.2995999999999999</v>
      </c>
      <c r="O25" s="66">
        <f t="shared" si="5"/>
        <v>16</v>
      </c>
      <c r="P25" s="65">
        <f>VLOOKUP($A25,'Return Data'!$B$7:$R$1700,11,0)</f>
        <v>5.9988000000000001</v>
      </c>
      <c r="Q25" s="66">
        <f t="shared" si="6"/>
        <v>15</v>
      </c>
      <c r="R25" s="65">
        <f>VLOOKUP($A25,'Return Data'!$B$7:$R$1700,12,0)</f>
        <v>5.8445999999999998</v>
      </c>
      <c r="S25" s="66">
        <f t="shared" si="7"/>
        <v>15</v>
      </c>
      <c r="T25" s="65">
        <f>VLOOKUP($A25,'Return Data'!$B$7:$R$1700,13,0)</f>
        <v>6.2853000000000003</v>
      </c>
      <c r="U25" s="66">
        <f t="shared" si="9"/>
        <v>14</v>
      </c>
      <c r="V25" s="65"/>
      <c r="W25" s="66"/>
      <c r="X25" s="65"/>
      <c r="Y25" s="66"/>
      <c r="Z25" s="65">
        <f>VLOOKUP($A25,'Return Data'!$B$7:$R$1700,16,0)</f>
        <v>7.4046000000000003</v>
      </c>
      <c r="AA25" s="67">
        <f t="shared" si="8"/>
        <v>16</v>
      </c>
    </row>
    <row r="26" spans="1:27" x14ac:dyDescent="0.3">
      <c r="A26" s="63" t="s">
        <v>1277</v>
      </c>
      <c r="B26" s="64">
        <f>VLOOKUP($A26,'Return Data'!$B$7:$R$1700,3,0)</f>
        <v>44071</v>
      </c>
      <c r="C26" s="65">
        <f>VLOOKUP($A26,'Return Data'!$B$7:$R$1700,4,0)</f>
        <v>3577.9043999999999</v>
      </c>
      <c r="D26" s="65">
        <f>VLOOKUP($A26,'Return Data'!$B$7:$R$1700,5,0)</f>
        <v>3.0546000000000002</v>
      </c>
      <c r="E26" s="66">
        <f t="shared" si="0"/>
        <v>12</v>
      </c>
      <c r="F26" s="65">
        <f>VLOOKUP($A26,'Return Data'!$B$7:$R$1700,6,0)</f>
        <v>5.6679000000000004</v>
      </c>
      <c r="G26" s="66">
        <f t="shared" si="1"/>
        <v>2</v>
      </c>
      <c r="H26" s="65">
        <f>VLOOKUP($A26,'Return Data'!$B$7:$R$1700,7,0)</f>
        <v>4.0784000000000002</v>
      </c>
      <c r="I26" s="66">
        <f t="shared" si="2"/>
        <v>2</v>
      </c>
      <c r="J26" s="65">
        <f>VLOOKUP($A26,'Return Data'!$B$7:$R$1700,8,0)</f>
        <v>4.9874000000000001</v>
      </c>
      <c r="K26" s="66">
        <f t="shared" si="3"/>
        <v>7</v>
      </c>
      <c r="L26" s="65">
        <f>VLOOKUP($A26,'Return Data'!$B$7:$R$1700,9,0)</f>
        <v>4.5281000000000002</v>
      </c>
      <c r="M26" s="66">
        <f t="shared" si="4"/>
        <v>6</v>
      </c>
      <c r="N26" s="65">
        <f>VLOOKUP($A26,'Return Data'!$B$7:$R$1700,10,0)</f>
        <v>5.9071999999999996</v>
      </c>
      <c r="O26" s="66">
        <f t="shared" si="5"/>
        <v>4</v>
      </c>
      <c r="P26" s="65">
        <f>VLOOKUP($A26,'Return Data'!$B$7:$R$1700,11,0)</f>
        <v>7.9124999999999996</v>
      </c>
      <c r="Q26" s="66">
        <f t="shared" si="6"/>
        <v>3</v>
      </c>
      <c r="R26" s="65">
        <f>VLOOKUP($A26,'Return Data'!$B$7:$R$1700,12,0)</f>
        <v>7.1997999999999998</v>
      </c>
      <c r="S26" s="66">
        <f t="shared" si="7"/>
        <v>3</v>
      </c>
      <c r="T26" s="65">
        <f>VLOOKUP($A26,'Return Data'!$B$7:$R$1700,13,0)</f>
        <v>7.2140000000000004</v>
      </c>
      <c r="U26" s="66">
        <f t="shared" si="9"/>
        <v>5</v>
      </c>
      <c r="V26" s="65">
        <f>VLOOKUP($A26,'Return Data'!$B$7:$R$1700,17,0)</f>
        <v>4.0218999999999996</v>
      </c>
      <c r="W26" s="66">
        <f t="shared" si="10"/>
        <v>15</v>
      </c>
      <c r="X26" s="65">
        <f>VLOOKUP($A26,'Return Data'!$B$7:$R$1700,14,0)</f>
        <v>5.1071999999999997</v>
      </c>
      <c r="Y26" s="66">
        <f t="shared" si="11"/>
        <v>15</v>
      </c>
      <c r="Z26" s="65">
        <f>VLOOKUP($A26,'Return Data'!$B$7:$R$1700,16,0)</f>
        <v>7.0635000000000003</v>
      </c>
      <c r="AA26" s="67">
        <f t="shared" si="8"/>
        <v>17</v>
      </c>
    </row>
    <row r="27" spans="1:27" x14ac:dyDescent="0.3">
      <c r="A27" s="63" t="s">
        <v>1279</v>
      </c>
      <c r="B27" s="64">
        <f>VLOOKUP($A27,'Return Data'!$B$7:$R$1700,3,0)</f>
        <v>44071</v>
      </c>
      <c r="C27" s="65">
        <f>VLOOKUP($A27,'Return Data'!$B$7:$R$1700,4,0)</f>
        <v>2339.5239999999999</v>
      </c>
      <c r="D27" s="65">
        <f>VLOOKUP($A27,'Return Data'!$B$7:$R$1700,5,0)</f>
        <v>3.1284000000000001</v>
      </c>
      <c r="E27" s="66">
        <f t="shared" si="0"/>
        <v>10</v>
      </c>
      <c r="F27" s="65">
        <f>VLOOKUP($A27,'Return Data'!$B$7:$R$1700,6,0)</f>
        <v>4.6723999999999997</v>
      </c>
      <c r="G27" s="66">
        <f t="shared" si="1"/>
        <v>5</v>
      </c>
      <c r="H27" s="65">
        <f>VLOOKUP($A27,'Return Data'!$B$7:$R$1700,7,0)</f>
        <v>3.4723000000000002</v>
      </c>
      <c r="I27" s="66">
        <f t="shared" si="2"/>
        <v>4</v>
      </c>
      <c r="J27" s="65">
        <f>VLOOKUP($A27,'Return Data'!$B$7:$R$1700,8,0)</f>
        <v>5.3385999999999996</v>
      </c>
      <c r="K27" s="66">
        <f t="shared" si="3"/>
        <v>4</v>
      </c>
      <c r="L27" s="65">
        <f>VLOOKUP($A27,'Return Data'!$B$7:$R$1700,9,0)</f>
        <v>4.6276000000000002</v>
      </c>
      <c r="M27" s="66">
        <f t="shared" si="4"/>
        <v>3</v>
      </c>
      <c r="N27" s="65">
        <f>VLOOKUP($A27,'Return Data'!$B$7:$R$1700,10,0)</f>
        <v>5.7523999999999997</v>
      </c>
      <c r="O27" s="66">
        <f t="shared" si="5"/>
        <v>6</v>
      </c>
      <c r="P27" s="65">
        <f>VLOOKUP($A27,'Return Data'!$B$7:$R$1700,11,0)</f>
        <v>7.3615000000000004</v>
      </c>
      <c r="Q27" s="66">
        <f t="shared" si="6"/>
        <v>10</v>
      </c>
      <c r="R27" s="65">
        <f>VLOOKUP($A27,'Return Data'!$B$7:$R$1700,12,0)</f>
        <v>6.8585000000000003</v>
      </c>
      <c r="S27" s="66">
        <f t="shared" si="7"/>
        <v>9</v>
      </c>
      <c r="T27" s="65">
        <f>VLOOKUP($A27,'Return Data'!$B$7:$R$1700,13,0)</f>
        <v>6.9466000000000001</v>
      </c>
      <c r="U27" s="66">
        <f t="shared" si="9"/>
        <v>9</v>
      </c>
      <c r="V27" s="65">
        <f>VLOOKUP($A27,'Return Data'!$B$7:$R$1700,17,0)</f>
        <v>7.8601999999999999</v>
      </c>
      <c r="W27" s="66">
        <f t="shared" si="10"/>
        <v>8</v>
      </c>
      <c r="X27" s="65">
        <f>VLOOKUP($A27,'Return Data'!$B$7:$R$1700,14,0)</f>
        <v>7.6646999999999998</v>
      </c>
      <c r="Y27" s="66">
        <f t="shared" si="11"/>
        <v>6</v>
      </c>
      <c r="Z27" s="65">
        <f>VLOOKUP($A27,'Return Data'!$B$7:$R$1700,16,0)</f>
        <v>8.1183999999999994</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3.2737300000000005</v>
      </c>
      <c r="E29" s="74"/>
      <c r="F29" s="75">
        <f>AVERAGE(F8:F27)</f>
        <v>4.134479999999999</v>
      </c>
      <c r="G29" s="74"/>
      <c r="H29" s="75">
        <f>AVERAGE(H8:H27)</f>
        <v>2.8031649999999999</v>
      </c>
      <c r="I29" s="74"/>
      <c r="J29" s="75">
        <f>AVERAGE(J8:J27)</f>
        <v>4.0977899999999998</v>
      </c>
      <c r="K29" s="74"/>
      <c r="L29" s="75">
        <f>AVERAGE(L8:L27)</f>
        <v>3.8711850000000005</v>
      </c>
      <c r="M29" s="74"/>
      <c r="N29" s="75">
        <f>AVERAGE(N8:N27)</f>
        <v>4.8732450000000007</v>
      </c>
      <c r="O29" s="74"/>
      <c r="P29" s="75">
        <f>AVERAGE(P8:P27)</f>
        <v>6.7193368421052639</v>
      </c>
      <c r="Q29" s="74"/>
      <c r="R29" s="75">
        <f>AVERAGE(R8:R27)</f>
        <v>6.4037684210526313</v>
      </c>
      <c r="S29" s="74"/>
      <c r="T29" s="75">
        <f>AVERAGE(T8:T27)</f>
        <v>6.6950833333333337</v>
      </c>
      <c r="U29" s="74"/>
      <c r="V29" s="75">
        <f>AVERAGE(V8:V27)</f>
        <v>7.4179333333333339</v>
      </c>
      <c r="W29" s="74"/>
      <c r="X29" s="75">
        <f>AVERAGE(X8:X27)</f>
        <v>7.2821866666666688</v>
      </c>
      <c r="Y29" s="74"/>
      <c r="Z29" s="75">
        <f>AVERAGE(Z8:Z27)</f>
        <v>7.7630349999999995</v>
      </c>
      <c r="AA29" s="76"/>
    </row>
    <row r="30" spans="1:27" x14ac:dyDescent="0.3">
      <c r="A30" s="73" t="s">
        <v>28</v>
      </c>
      <c r="B30" s="74"/>
      <c r="C30" s="74"/>
      <c r="D30" s="75">
        <f>MIN(D8:D27)</f>
        <v>1.8842000000000001</v>
      </c>
      <c r="E30" s="74"/>
      <c r="F30" s="75">
        <f>MIN(F8:F27)</f>
        <v>2.4428000000000001</v>
      </c>
      <c r="G30" s="74"/>
      <c r="H30" s="75">
        <f>MIN(H8:H27)</f>
        <v>1.7723</v>
      </c>
      <c r="I30" s="74"/>
      <c r="J30" s="75">
        <f>MIN(J8:J27)</f>
        <v>2.1297999999999999</v>
      </c>
      <c r="K30" s="74"/>
      <c r="L30" s="75">
        <f>MIN(L8:L27)</f>
        <v>2.4794</v>
      </c>
      <c r="M30" s="74"/>
      <c r="N30" s="75">
        <f>MIN(N8:N27)</f>
        <v>2.5840999999999998</v>
      </c>
      <c r="O30" s="74"/>
      <c r="P30" s="75">
        <f>MIN(P8:P27)</f>
        <v>3.3826000000000001</v>
      </c>
      <c r="Q30" s="74"/>
      <c r="R30" s="75">
        <f>MIN(R8:R27)</f>
        <v>4.1288999999999998</v>
      </c>
      <c r="S30" s="74"/>
      <c r="T30" s="75">
        <f>MIN(T8:T27)</f>
        <v>4.3670999999999998</v>
      </c>
      <c r="U30" s="74"/>
      <c r="V30" s="75">
        <f>MIN(V8:V27)</f>
        <v>4.0218999999999996</v>
      </c>
      <c r="W30" s="74"/>
      <c r="X30" s="75">
        <f>MIN(X8:X27)</f>
        <v>5.1071999999999997</v>
      </c>
      <c r="Y30" s="74"/>
      <c r="Z30" s="75">
        <f>MIN(Z8:Z27)</f>
        <v>5.9020000000000001</v>
      </c>
      <c r="AA30" s="76"/>
    </row>
    <row r="31" spans="1:27" ht="15" thickBot="1" x14ac:dyDescent="0.35">
      <c r="A31" s="77" t="s">
        <v>29</v>
      </c>
      <c r="B31" s="78"/>
      <c r="C31" s="78"/>
      <c r="D31" s="79">
        <f>MAX(D8:D27)</f>
        <v>5.4329000000000001</v>
      </c>
      <c r="E31" s="78"/>
      <c r="F31" s="79">
        <f>MAX(F8:F27)</f>
        <v>7.1806000000000001</v>
      </c>
      <c r="G31" s="78"/>
      <c r="H31" s="79">
        <f>MAX(H8:H27)</f>
        <v>4.1142000000000003</v>
      </c>
      <c r="I31" s="78"/>
      <c r="J31" s="79">
        <f>MAX(J8:J27)</f>
        <v>5.5346000000000002</v>
      </c>
      <c r="K31" s="78"/>
      <c r="L31" s="79">
        <f>MAX(L8:L27)</f>
        <v>4.7949000000000002</v>
      </c>
      <c r="M31" s="78"/>
      <c r="N31" s="79">
        <f>MAX(N8:N27)</f>
        <v>6.0373999999999999</v>
      </c>
      <c r="O31" s="78"/>
      <c r="P31" s="79">
        <f>MAX(P8:P27)</f>
        <v>8.5172000000000008</v>
      </c>
      <c r="Q31" s="78"/>
      <c r="R31" s="79">
        <f>MAX(R8:R27)</f>
        <v>7.6504000000000003</v>
      </c>
      <c r="S31" s="78"/>
      <c r="T31" s="79">
        <f>MAX(T8:T27)</f>
        <v>8.8443000000000005</v>
      </c>
      <c r="U31" s="78"/>
      <c r="V31" s="79">
        <f>MAX(V8:V27)</f>
        <v>8.2080000000000002</v>
      </c>
      <c r="W31" s="78"/>
      <c r="X31" s="79">
        <f>MAX(X8:X27)</f>
        <v>7.9295999999999998</v>
      </c>
      <c r="Y31" s="78"/>
      <c r="Z31" s="79">
        <f>MAX(Z8:Z27)</f>
        <v>8.5616000000000003</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44071</v>
      </c>
      <c r="C8" s="65">
        <f>VLOOKUP($A8,'Return Data'!$B$7:$R$1700,4,0)</f>
        <v>278.2944</v>
      </c>
      <c r="D8" s="65">
        <f>VLOOKUP($A8,'Return Data'!$B$7:$R$1700,5,0)</f>
        <v>3.4235000000000002</v>
      </c>
      <c r="E8" s="66">
        <f>RANK(D8,D$8:D$27,0)</f>
        <v>5</v>
      </c>
      <c r="F8" s="65">
        <f>VLOOKUP($A8,'Return Data'!$B$7:$R$1700,6,0)</f>
        <v>4.4608999999999996</v>
      </c>
      <c r="G8" s="66">
        <f>RANK(F8,F$8:F$27,0)</f>
        <v>5</v>
      </c>
      <c r="H8" s="65">
        <f>VLOOKUP($A8,'Return Data'!$B$7:$R$1700,7,0)</f>
        <v>2.6676000000000002</v>
      </c>
      <c r="I8" s="66">
        <f>RANK(H8,H$8:H$27,0)</f>
        <v>8</v>
      </c>
      <c r="J8" s="65">
        <f>VLOOKUP($A8,'Return Data'!$B$7:$R$1700,8,0)</f>
        <v>5.4044999999999996</v>
      </c>
      <c r="K8" s="66">
        <f>RANK(J8,J$8:J$27,0)</f>
        <v>1</v>
      </c>
      <c r="L8" s="65">
        <f>VLOOKUP($A8,'Return Data'!$B$7:$R$1700,9,0)</f>
        <v>4.4328000000000003</v>
      </c>
      <c r="M8" s="66">
        <f>RANK(L8,L$8:L$27,0)</f>
        <v>3</v>
      </c>
      <c r="N8" s="65">
        <f>VLOOKUP($A8,'Return Data'!$B$7:$R$1700,10,0)</f>
        <v>5.8743999999999996</v>
      </c>
      <c r="O8" s="66">
        <f>RANK(N8,N$8:N$27,0)</f>
        <v>1</v>
      </c>
      <c r="P8" s="65">
        <f>VLOOKUP($A8,'Return Data'!$B$7:$R$1700,11,0)</f>
        <v>8.0577000000000005</v>
      </c>
      <c r="Q8" s="66">
        <f>RANK(P8,P$8:P$27,0)</f>
        <v>2</v>
      </c>
      <c r="R8" s="65">
        <f>VLOOKUP($A8,'Return Data'!$B$7:$R$1700,12,0)</f>
        <v>7.4715999999999996</v>
      </c>
      <c r="S8" s="66">
        <f>RANK(R8,R$8:R$27,0)</f>
        <v>1</v>
      </c>
      <c r="T8" s="65">
        <f>VLOOKUP($A8,'Return Data'!$B$7:$R$1700,13,0)</f>
        <v>7.3517000000000001</v>
      </c>
      <c r="U8" s="66">
        <f>RANK(T8,T$8:T$27,0)</f>
        <v>3</v>
      </c>
      <c r="V8" s="65">
        <f>VLOOKUP($A8,'Return Data'!$B$7:$R$1700,17,0)</f>
        <v>8.0676000000000005</v>
      </c>
      <c r="W8" s="66">
        <f>RANK(V8,V$8:V$27,0)</f>
        <v>1</v>
      </c>
      <c r="X8" s="65">
        <f>VLOOKUP($A8,'Return Data'!$B$7:$R$1700,14,0)</f>
        <v>7.7930000000000001</v>
      </c>
      <c r="Y8" s="66">
        <f>RANK(X8,X$8:X$27,0)</f>
        <v>1</v>
      </c>
      <c r="Z8" s="65">
        <f>VLOOKUP($A8,'Return Data'!$B$7:$R$1700,16,0)</f>
        <v>7.117</v>
      </c>
      <c r="AA8" s="67">
        <f>RANK(Z8,Z$8:Z$27,0)</f>
        <v>14</v>
      </c>
    </row>
    <row r="9" spans="1:27" x14ac:dyDescent="0.3">
      <c r="A9" s="63" t="s">
        <v>1244</v>
      </c>
      <c r="B9" s="64">
        <f>VLOOKUP($A9,'Return Data'!$B$7:$R$1700,3,0)</f>
        <v>44071</v>
      </c>
      <c r="C9" s="65">
        <f>VLOOKUP($A9,'Return Data'!$B$7:$R$1700,4,0)</f>
        <v>1079.1686999999999</v>
      </c>
      <c r="D9" s="65">
        <f>VLOOKUP($A9,'Return Data'!$B$7:$R$1700,5,0)</f>
        <v>3.9982000000000002</v>
      </c>
      <c r="E9" s="66">
        <f t="shared" ref="E9:E27" si="0">RANK(D9,D$8:D$27,0)</f>
        <v>4</v>
      </c>
      <c r="F9" s="65">
        <f>VLOOKUP($A9,'Return Data'!$B$7:$R$1700,6,0)</f>
        <v>7.0335000000000001</v>
      </c>
      <c r="G9" s="66">
        <f t="shared" ref="G9:G27" si="1">RANK(F9,F$8:F$27,0)</f>
        <v>1</v>
      </c>
      <c r="H9" s="65">
        <f>VLOOKUP($A9,'Return Data'!$B$7:$R$1700,7,0)</f>
        <v>3.968</v>
      </c>
      <c r="I9" s="66">
        <f t="shared" ref="I9:I27" si="2">RANK(H9,H$8:H$27,0)</f>
        <v>1</v>
      </c>
      <c r="J9" s="65">
        <f>VLOOKUP($A9,'Return Data'!$B$7:$R$1700,8,0)</f>
        <v>5.3521999999999998</v>
      </c>
      <c r="K9" s="66">
        <f t="shared" ref="K9:K27" si="3">RANK(J9,J$8:J$27,0)</f>
        <v>2</v>
      </c>
      <c r="L9" s="65">
        <f>VLOOKUP($A9,'Return Data'!$B$7:$R$1700,9,0)</f>
        <v>4.4226999999999999</v>
      </c>
      <c r="M9" s="66">
        <f t="shared" ref="M9:M27" si="4">RANK(L9,L$8:L$27,0)</f>
        <v>4</v>
      </c>
      <c r="N9" s="65">
        <f>VLOOKUP($A9,'Return Data'!$B$7:$R$1700,10,0)</f>
        <v>5.4131</v>
      </c>
      <c r="O9" s="66">
        <f t="shared" ref="O9:O27" si="5">RANK(N9,N$8:N$27,0)</f>
        <v>7</v>
      </c>
      <c r="P9" s="65">
        <f>VLOOKUP($A9,'Return Data'!$B$7:$R$1700,11,0)</f>
        <v>7.5465999999999998</v>
      </c>
      <c r="Q9" s="66">
        <f t="shared" ref="Q9:Q27" si="6">RANK(P9,P$8:P$27,0)</f>
        <v>5</v>
      </c>
      <c r="R9" s="65">
        <f>VLOOKUP($A9,'Return Data'!$B$7:$R$1700,12,0)</f>
        <v>6.9949000000000003</v>
      </c>
      <c r="S9" s="66">
        <f t="shared" ref="S9:S27" si="7">RANK(R9,R$8:R$27,0)</f>
        <v>5</v>
      </c>
      <c r="T9" s="65"/>
      <c r="U9" s="66"/>
      <c r="V9" s="65"/>
      <c r="W9" s="66"/>
      <c r="X9" s="65"/>
      <c r="Y9" s="66"/>
      <c r="Z9" s="65">
        <f>VLOOKUP($A9,'Return Data'!$B$7:$R$1700,16,0)</f>
        <v>7.4306000000000001</v>
      </c>
      <c r="AA9" s="67">
        <f t="shared" ref="AA9:AA27" si="8">RANK(Z9,Z$8:Z$27,0)</f>
        <v>10</v>
      </c>
    </row>
    <row r="10" spans="1:27" x14ac:dyDescent="0.3">
      <c r="A10" s="63" t="s">
        <v>1246</v>
      </c>
      <c r="B10" s="64">
        <f>VLOOKUP($A10,'Return Data'!$B$7:$R$1700,3,0)</f>
        <v>44071</v>
      </c>
      <c r="C10" s="65">
        <f>VLOOKUP($A10,'Return Data'!$B$7:$R$1700,4,0)</f>
        <v>1067.1884</v>
      </c>
      <c r="D10" s="65">
        <f>VLOOKUP($A10,'Return Data'!$B$7:$R$1700,5,0)</f>
        <v>2.4319000000000002</v>
      </c>
      <c r="E10" s="66">
        <f t="shared" si="0"/>
        <v>16</v>
      </c>
      <c r="F10" s="65">
        <f>VLOOKUP($A10,'Return Data'!$B$7:$R$1700,6,0)</f>
        <v>2.706</v>
      </c>
      <c r="G10" s="66">
        <f t="shared" si="1"/>
        <v>17</v>
      </c>
      <c r="H10" s="65">
        <f>VLOOKUP($A10,'Return Data'!$B$7:$R$1700,7,0)</f>
        <v>2.5493000000000001</v>
      </c>
      <c r="I10" s="66">
        <f t="shared" si="2"/>
        <v>11</v>
      </c>
      <c r="J10" s="65">
        <f>VLOOKUP($A10,'Return Data'!$B$7:$R$1700,8,0)</f>
        <v>2.742</v>
      </c>
      <c r="K10" s="66">
        <f t="shared" si="3"/>
        <v>17</v>
      </c>
      <c r="L10" s="65">
        <f>VLOOKUP($A10,'Return Data'!$B$7:$R$1700,9,0)</f>
        <v>2.7913000000000001</v>
      </c>
      <c r="M10" s="66">
        <f t="shared" si="4"/>
        <v>16</v>
      </c>
      <c r="N10" s="65">
        <f>VLOOKUP($A10,'Return Data'!$B$7:$R$1700,10,0)</f>
        <v>2.6852999999999998</v>
      </c>
      <c r="O10" s="66">
        <f t="shared" si="5"/>
        <v>19</v>
      </c>
      <c r="P10" s="65">
        <f>VLOOKUP($A10,'Return Data'!$B$7:$R$1700,11,0)</f>
        <v>4.2187999999999999</v>
      </c>
      <c r="Q10" s="66">
        <f t="shared" si="6"/>
        <v>17</v>
      </c>
      <c r="R10" s="65">
        <f>VLOOKUP($A10,'Return Data'!$B$7:$R$1700,12,0)</f>
        <v>4.3936000000000002</v>
      </c>
      <c r="S10" s="66">
        <f t="shared" si="7"/>
        <v>17</v>
      </c>
      <c r="T10" s="65">
        <f>VLOOKUP($A10,'Return Data'!$B$7:$R$1700,13,0)</f>
        <v>4.9504999999999999</v>
      </c>
      <c r="U10" s="66">
        <f t="shared" ref="U10:U27" si="9">RANK(T10,T$8:T$27,0)</f>
        <v>16</v>
      </c>
      <c r="V10" s="65"/>
      <c r="W10" s="66"/>
      <c r="X10" s="65"/>
      <c r="Y10" s="66"/>
      <c r="Z10" s="65">
        <f>VLOOKUP($A10,'Return Data'!$B$7:$R$1700,16,0)</f>
        <v>5.5946999999999996</v>
      </c>
      <c r="AA10" s="67">
        <f t="shared" si="8"/>
        <v>19</v>
      </c>
    </row>
    <row r="11" spans="1:27" x14ac:dyDescent="0.3">
      <c r="A11" s="63" t="s">
        <v>1248</v>
      </c>
      <c r="B11" s="64">
        <f>VLOOKUP($A11,'Return Data'!$B$7:$R$1700,3,0)</f>
        <v>44071</v>
      </c>
      <c r="C11" s="65">
        <f>VLOOKUP($A11,'Return Data'!$B$7:$R$1700,4,0)</f>
        <v>40.4405</v>
      </c>
      <c r="D11" s="65">
        <f>VLOOKUP($A11,'Return Data'!$B$7:$R$1700,5,0)</f>
        <v>3.1591999999999998</v>
      </c>
      <c r="E11" s="66">
        <f t="shared" si="0"/>
        <v>7</v>
      </c>
      <c r="F11" s="65">
        <f>VLOOKUP($A11,'Return Data'!$B$7:$R$1700,6,0)</f>
        <v>3.9123999999999999</v>
      </c>
      <c r="G11" s="66">
        <f t="shared" si="1"/>
        <v>9</v>
      </c>
      <c r="H11" s="65">
        <f>VLOOKUP($A11,'Return Data'!$B$7:$R$1700,7,0)</f>
        <v>1.6122000000000001</v>
      </c>
      <c r="I11" s="66">
        <f t="shared" si="2"/>
        <v>16</v>
      </c>
      <c r="J11" s="65">
        <f>VLOOKUP($A11,'Return Data'!$B$7:$R$1700,8,0)</f>
        <v>3.6152000000000002</v>
      </c>
      <c r="K11" s="66">
        <f t="shared" si="3"/>
        <v>10</v>
      </c>
      <c r="L11" s="65">
        <f>VLOOKUP($A11,'Return Data'!$B$7:$R$1700,9,0)</f>
        <v>3.4045999999999998</v>
      </c>
      <c r="M11" s="66">
        <f t="shared" si="4"/>
        <v>13</v>
      </c>
      <c r="N11" s="65">
        <f>VLOOKUP($A11,'Return Data'!$B$7:$R$1700,10,0)</f>
        <v>4.8841999999999999</v>
      </c>
      <c r="O11" s="66">
        <f t="shared" si="5"/>
        <v>11</v>
      </c>
      <c r="P11" s="65">
        <f>VLOOKUP($A11,'Return Data'!$B$7:$R$1700,11,0)</f>
        <v>7.3327999999999998</v>
      </c>
      <c r="Q11" s="66">
        <f t="shared" si="6"/>
        <v>7</v>
      </c>
      <c r="R11" s="65">
        <f>VLOOKUP($A11,'Return Data'!$B$7:$R$1700,12,0)</f>
        <v>6.5186000000000002</v>
      </c>
      <c r="S11" s="66">
        <f t="shared" si="7"/>
        <v>10</v>
      </c>
      <c r="T11" s="65">
        <f>VLOOKUP($A11,'Return Data'!$B$7:$R$1700,13,0)</f>
        <v>6.6066000000000003</v>
      </c>
      <c r="U11" s="66">
        <f t="shared" si="9"/>
        <v>9</v>
      </c>
      <c r="V11" s="65">
        <f>VLOOKUP($A11,'Return Data'!$B$7:$R$1700,17,0)</f>
        <v>7.5372000000000003</v>
      </c>
      <c r="W11" s="66">
        <f t="shared" ref="W11:W27" si="10">RANK(V11,V$8:V$27,0)</f>
        <v>9</v>
      </c>
      <c r="X11" s="65">
        <f>VLOOKUP($A11,'Return Data'!$B$7:$R$1700,14,0)</f>
        <v>7.1698000000000004</v>
      </c>
      <c r="Y11" s="66">
        <f t="shared" ref="Y11:Y27" si="11">RANK(X11,X$8:X$27,0)</f>
        <v>9</v>
      </c>
      <c r="Z11" s="65">
        <f>VLOOKUP($A11,'Return Data'!$B$7:$R$1700,16,0)</f>
        <v>6.9050000000000002</v>
      </c>
      <c r="AA11" s="67">
        <f t="shared" si="8"/>
        <v>16</v>
      </c>
    </row>
    <row r="12" spans="1:27" x14ac:dyDescent="0.3">
      <c r="A12" s="63" t="s">
        <v>1249</v>
      </c>
      <c r="B12" s="64">
        <f>VLOOKUP($A12,'Return Data'!$B$7:$R$1700,3,0)</f>
        <v>44071</v>
      </c>
      <c r="C12" s="65">
        <f>VLOOKUP($A12,'Return Data'!$B$7:$R$1700,4,0)</f>
        <v>38.1325</v>
      </c>
      <c r="D12" s="65">
        <f>VLOOKUP($A12,'Return Data'!$B$7:$R$1700,5,0)</f>
        <v>4.2121000000000004</v>
      </c>
      <c r="E12" s="66">
        <f t="shared" si="0"/>
        <v>3</v>
      </c>
      <c r="F12" s="65">
        <f>VLOOKUP($A12,'Return Data'!$B$7:$R$1700,6,0)</f>
        <v>4.1492000000000004</v>
      </c>
      <c r="G12" s="66">
        <f t="shared" si="1"/>
        <v>7</v>
      </c>
      <c r="H12" s="65">
        <f>VLOOKUP($A12,'Return Data'!$B$7:$R$1700,7,0)</f>
        <v>2.3119999999999998</v>
      </c>
      <c r="I12" s="66">
        <f t="shared" si="2"/>
        <v>14</v>
      </c>
      <c r="J12" s="65">
        <f>VLOOKUP($A12,'Return Data'!$B$7:$R$1700,8,0)</f>
        <v>3.7864</v>
      </c>
      <c r="K12" s="66">
        <f t="shared" si="3"/>
        <v>9</v>
      </c>
      <c r="L12" s="65">
        <f>VLOOKUP($A12,'Return Data'!$B$7:$R$1700,9,0)</f>
        <v>3.6143999999999998</v>
      </c>
      <c r="M12" s="66">
        <f t="shared" si="4"/>
        <v>11</v>
      </c>
      <c r="N12" s="65">
        <f>VLOOKUP($A12,'Return Data'!$B$7:$R$1700,10,0)</f>
        <v>5.3856000000000002</v>
      </c>
      <c r="O12" s="66">
        <f t="shared" si="5"/>
        <v>8</v>
      </c>
      <c r="P12" s="65">
        <f>VLOOKUP($A12,'Return Data'!$B$7:$R$1700,11,0)</f>
        <v>7.4414999999999996</v>
      </c>
      <c r="Q12" s="66">
        <f t="shared" si="6"/>
        <v>6</v>
      </c>
      <c r="R12" s="65">
        <f>VLOOKUP($A12,'Return Data'!$B$7:$R$1700,12,0)</f>
        <v>6.8726000000000003</v>
      </c>
      <c r="S12" s="66">
        <f t="shared" si="7"/>
        <v>6</v>
      </c>
      <c r="T12" s="65">
        <f>VLOOKUP($A12,'Return Data'!$B$7:$R$1700,13,0)</f>
        <v>7.0697000000000001</v>
      </c>
      <c r="U12" s="66">
        <f t="shared" si="9"/>
        <v>5</v>
      </c>
      <c r="V12" s="65">
        <f>VLOOKUP($A12,'Return Data'!$B$7:$R$1700,17,0)</f>
        <v>8.0015999999999998</v>
      </c>
      <c r="W12" s="66">
        <f t="shared" si="10"/>
        <v>2</v>
      </c>
      <c r="X12" s="65">
        <f>VLOOKUP($A12,'Return Data'!$B$7:$R$1700,14,0)</f>
        <v>7.5774999999999997</v>
      </c>
      <c r="Y12" s="66">
        <f t="shared" si="11"/>
        <v>4</v>
      </c>
      <c r="Z12" s="65">
        <f>VLOOKUP($A12,'Return Data'!$B$7:$R$1700,16,0)</f>
        <v>7.4797000000000002</v>
      </c>
      <c r="AA12" s="67">
        <f t="shared" si="8"/>
        <v>8</v>
      </c>
    </row>
    <row r="13" spans="1:27" x14ac:dyDescent="0.3">
      <c r="A13" s="63" t="s">
        <v>1251</v>
      </c>
      <c r="B13" s="64">
        <f>VLOOKUP($A13,'Return Data'!$B$7:$R$1700,3,0)</f>
        <v>44071</v>
      </c>
      <c r="C13" s="65">
        <f>VLOOKUP($A13,'Return Data'!$B$7:$R$1700,4,0)</f>
        <v>4320.4571999999998</v>
      </c>
      <c r="D13" s="65">
        <f>VLOOKUP($A13,'Return Data'!$B$7:$R$1700,5,0)</f>
        <v>5.2919</v>
      </c>
      <c r="E13" s="66">
        <f t="shared" si="0"/>
        <v>1</v>
      </c>
      <c r="F13" s="65">
        <f>VLOOKUP($A13,'Return Data'!$B$7:$R$1700,6,0)</f>
        <v>5.1516000000000002</v>
      </c>
      <c r="G13" s="66">
        <f t="shared" si="1"/>
        <v>3</v>
      </c>
      <c r="H13" s="65">
        <f>VLOOKUP($A13,'Return Data'!$B$7:$R$1700,7,0)</f>
        <v>3.0640000000000001</v>
      </c>
      <c r="I13" s="66">
        <f t="shared" si="2"/>
        <v>7</v>
      </c>
      <c r="J13" s="65">
        <f>VLOOKUP($A13,'Return Data'!$B$7:$R$1700,8,0)</f>
        <v>4.9954000000000001</v>
      </c>
      <c r="K13" s="66">
        <f t="shared" si="3"/>
        <v>5</v>
      </c>
      <c r="L13" s="65">
        <f>VLOOKUP($A13,'Return Data'!$B$7:$R$1700,9,0)</f>
        <v>4.5358000000000001</v>
      </c>
      <c r="M13" s="66">
        <f t="shared" si="4"/>
        <v>1</v>
      </c>
      <c r="N13" s="65">
        <f>VLOOKUP($A13,'Return Data'!$B$7:$R$1700,10,0)</f>
        <v>5.8304999999999998</v>
      </c>
      <c r="O13" s="66">
        <f t="shared" si="5"/>
        <v>2</v>
      </c>
      <c r="P13" s="65">
        <f>VLOOKUP($A13,'Return Data'!$B$7:$R$1700,11,0)</f>
        <v>8.3340999999999994</v>
      </c>
      <c r="Q13" s="66">
        <f t="shared" si="6"/>
        <v>1</v>
      </c>
      <c r="R13" s="65">
        <f>VLOOKUP($A13,'Return Data'!$B$7:$R$1700,12,0)</f>
        <v>7.4561000000000002</v>
      </c>
      <c r="S13" s="66">
        <f t="shared" si="7"/>
        <v>2</v>
      </c>
      <c r="T13" s="65">
        <f>VLOOKUP($A13,'Return Data'!$B$7:$R$1700,13,0)</f>
        <v>7.3921999999999999</v>
      </c>
      <c r="U13" s="66">
        <f t="shared" si="9"/>
        <v>2</v>
      </c>
      <c r="V13" s="65">
        <f>VLOOKUP($A13,'Return Data'!$B$7:$R$1700,17,0)</f>
        <v>7.9978999999999996</v>
      </c>
      <c r="W13" s="66">
        <f t="shared" si="10"/>
        <v>3</v>
      </c>
      <c r="X13" s="65">
        <f>VLOOKUP($A13,'Return Data'!$B$7:$R$1700,14,0)</f>
        <v>7.6013000000000002</v>
      </c>
      <c r="Y13" s="66">
        <f t="shared" si="11"/>
        <v>2</v>
      </c>
      <c r="Z13" s="65">
        <f>VLOOKUP($A13,'Return Data'!$B$7:$R$1700,16,0)</f>
        <v>7.2793999999999999</v>
      </c>
      <c r="AA13" s="67">
        <f t="shared" si="8"/>
        <v>13</v>
      </c>
    </row>
    <row r="14" spans="1:27" x14ac:dyDescent="0.3">
      <c r="A14" s="63" t="s">
        <v>1253</v>
      </c>
      <c r="B14" s="64">
        <f>VLOOKUP($A14,'Return Data'!$B$7:$R$1700,3,0)</f>
        <v>44071</v>
      </c>
      <c r="C14" s="65">
        <f>VLOOKUP($A14,'Return Data'!$B$7:$R$1700,4,0)</f>
        <v>286.56819999999999</v>
      </c>
      <c r="D14" s="65">
        <f>VLOOKUP($A14,'Return Data'!$B$7:$R$1700,5,0)</f>
        <v>2.8022999999999998</v>
      </c>
      <c r="E14" s="66">
        <f t="shared" si="0"/>
        <v>11</v>
      </c>
      <c r="F14" s="65">
        <f>VLOOKUP($A14,'Return Data'!$B$7:$R$1700,6,0)</f>
        <v>4.0857000000000001</v>
      </c>
      <c r="G14" s="66">
        <f t="shared" si="1"/>
        <v>8</v>
      </c>
      <c r="H14" s="65">
        <f>VLOOKUP($A14,'Return Data'!$B$7:$R$1700,7,0)</f>
        <v>3.0951</v>
      </c>
      <c r="I14" s="66">
        <f t="shared" si="2"/>
        <v>6</v>
      </c>
      <c r="J14" s="65">
        <f>VLOOKUP($A14,'Return Data'!$B$7:$R$1700,8,0)</f>
        <v>5.2946999999999997</v>
      </c>
      <c r="K14" s="66">
        <f t="shared" si="3"/>
        <v>3</v>
      </c>
      <c r="L14" s="65">
        <f>VLOOKUP($A14,'Return Data'!$B$7:$R$1700,9,0)</f>
        <v>4.4016000000000002</v>
      </c>
      <c r="M14" s="66">
        <f t="shared" si="4"/>
        <v>5</v>
      </c>
      <c r="N14" s="65">
        <f>VLOOKUP($A14,'Return Data'!$B$7:$R$1700,10,0)</f>
        <v>5.6468999999999996</v>
      </c>
      <c r="O14" s="66">
        <f t="shared" si="5"/>
        <v>5</v>
      </c>
      <c r="P14" s="65">
        <f>VLOOKUP($A14,'Return Data'!$B$7:$R$1700,11,0)</f>
        <v>7.7632000000000003</v>
      </c>
      <c r="Q14" s="66">
        <f t="shared" si="6"/>
        <v>4</v>
      </c>
      <c r="R14" s="65">
        <f>VLOOKUP($A14,'Return Data'!$B$7:$R$1700,12,0)</f>
        <v>7.0186999999999999</v>
      </c>
      <c r="S14" s="66">
        <f t="shared" si="7"/>
        <v>4</v>
      </c>
      <c r="T14" s="65">
        <f>VLOOKUP($A14,'Return Data'!$B$7:$R$1700,13,0)</f>
        <v>7.0792000000000002</v>
      </c>
      <c r="U14" s="66">
        <f t="shared" si="9"/>
        <v>4</v>
      </c>
      <c r="V14" s="65">
        <f>VLOOKUP($A14,'Return Data'!$B$7:$R$1700,17,0)</f>
        <v>7.7576000000000001</v>
      </c>
      <c r="W14" s="66">
        <f t="shared" si="10"/>
        <v>5</v>
      </c>
      <c r="X14" s="65">
        <f>VLOOKUP($A14,'Return Data'!$B$7:$R$1700,14,0)</f>
        <v>7.5361000000000002</v>
      </c>
      <c r="Y14" s="66">
        <f t="shared" si="11"/>
        <v>6</v>
      </c>
      <c r="Z14" s="65">
        <f>VLOOKUP($A14,'Return Data'!$B$7:$R$1700,16,0)</f>
        <v>7.5388999999999999</v>
      </c>
      <c r="AA14" s="67">
        <f t="shared" si="8"/>
        <v>7</v>
      </c>
    </row>
    <row r="15" spans="1:27" x14ac:dyDescent="0.3">
      <c r="A15" s="63" t="s">
        <v>1256</v>
      </c>
      <c r="B15" s="64">
        <f>VLOOKUP($A15,'Return Data'!$B$7:$R$1700,3,0)</f>
        <v>44071</v>
      </c>
      <c r="C15" s="65">
        <f>VLOOKUP($A15,'Return Data'!$B$7:$R$1700,4,0)</f>
        <v>31.359400000000001</v>
      </c>
      <c r="D15" s="65">
        <f>VLOOKUP($A15,'Return Data'!$B$7:$R$1700,5,0)</f>
        <v>1.1639999999999999</v>
      </c>
      <c r="E15" s="66">
        <f t="shared" si="0"/>
        <v>20</v>
      </c>
      <c r="F15" s="65">
        <f>VLOOKUP($A15,'Return Data'!$B$7:$R$1700,6,0)</f>
        <v>2.7940999999999998</v>
      </c>
      <c r="G15" s="66">
        <f t="shared" si="1"/>
        <v>16</v>
      </c>
      <c r="H15" s="65">
        <f>VLOOKUP($A15,'Return Data'!$B$7:$R$1700,7,0)</f>
        <v>1.1641999999999999</v>
      </c>
      <c r="I15" s="66">
        <f t="shared" si="2"/>
        <v>20</v>
      </c>
      <c r="J15" s="65">
        <f>VLOOKUP($A15,'Return Data'!$B$7:$R$1700,8,0)</f>
        <v>2.8714</v>
      </c>
      <c r="K15" s="66">
        <f t="shared" si="3"/>
        <v>16</v>
      </c>
      <c r="L15" s="65">
        <f>VLOOKUP($A15,'Return Data'!$B$7:$R$1700,9,0)</f>
        <v>2.6566999999999998</v>
      </c>
      <c r="M15" s="66">
        <f t="shared" si="4"/>
        <v>18</v>
      </c>
      <c r="N15" s="65">
        <f>VLOOKUP($A15,'Return Data'!$B$7:$R$1700,10,0)</f>
        <v>3.8887999999999998</v>
      </c>
      <c r="O15" s="66">
        <f t="shared" si="5"/>
        <v>16</v>
      </c>
      <c r="P15" s="65">
        <f>VLOOKUP($A15,'Return Data'!$B$7:$R$1700,11,0)</f>
        <v>6.2666000000000004</v>
      </c>
      <c r="Q15" s="66">
        <f t="shared" si="6"/>
        <v>14</v>
      </c>
      <c r="R15" s="65">
        <f>VLOOKUP($A15,'Return Data'!$B$7:$R$1700,12,0)</f>
        <v>5.7999000000000001</v>
      </c>
      <c r="S15" s="66">
        <f t="shared" si="7"/>
        <v>14</v>
      </c>
      <c r="T15" s="65">
        <f>VLOOKUP($A15,'Return Data'!$B$7:$R$1700,13,0)</f>
        <v>5.9962999999999997</v>
      </c>
      <c r="U15" s="66">
        <f t="shared" si="9"/>
        <v>14</v>
      </c>
      <c r="V15" s="65">
        <f>VLOOKUP($A15,'Return Data'!$B$7:$R$1700,17,0)</f>
        <v>6.5567000000000002</v>
      </c>
      <c r="W15" s="66">
        <f t="shared" si="10"/>
        <v>13</v>
      </c>
      <c r="X15" s="65">
        <f>VLOOKUP($A15,'Return Data'!$B$7:$R$1700,14,0)</f>
        <v>6.1276000000000002</v>
      </c>
      <c r="Y15" s="66">
        <f t="shared" si="11"/>
        <v>13</v>
      </c>
      <c r="Z15" s="65">
        <f>VLOOKUP($A15,'Return Data'!$B$7:$R$1700,16,0)</f>
        <v>6.7343000000000002</v>
      </c>
      <c r="AA15" s="67">
        <f t="shared" si="8"/>
        <v>17</v>
      </c>
    </row>
    <row r="16" spans="1:27" x14ac:dyDescent="0.3">
      <c r="A16" s="63" t="s">
        <v>1258</v>
      </c>
      <c r="B16" s="64">
        <f>VLOOKUP($A16,'Return Data'!$B$7:$R$1700,3,0)</f>
        <v>44071</v>
      </c>
      <c r="C16" s="65">
        <f>VLOOKUP($A16,'Return Data'!$B$7:$R$1700,4,0)</f>
        <v>1128.5304000000001</v>
      </c>
      <c r="D16" s="65">
        <f>VLOOKUP($A16,'Return Data'!$B$7:$R$1700,5,0)</f>
        <v>2.3450000000000002</v>
      </c>
      <c r="E16" s="66">
        <f t="shared" si="0"/>
        <v>17</v>
      </c>
      <c r="F16" s="65">
        <f>VLOOKUP($A16,'Return Data'!$B$7:$R$1700,6,0)</f>
        <v>2.3043</v>
      </c>
      <c r="G16" s="66">
        <f t="shared" si="1"/>
        <v>20</v>
      </c>
      <c r="H16" s="65">
        <f>VLOOKUP($A16,'Return Data'!$B$7:$R$1700,7,0)</f>
        <v>2.1230000000000002</v>
      </c>
      <c r="I16" s="66">
        <f t="shared" si="2"/>
        <v>15</v>
      </c>
      <c r="J16" s="65">
        <f>VLOOKUP($A16,'Return Data'!$B$7:$R$1700,8,0)</f>
        <v>1.9968999999999999</v>
      </c>
      <c r="K16" s="66">
        <f t="shared" si="3"/>
        <v>20</v>
      </c>
      <c r="L16" s="65">
        <f>VLOOKUP($A16,'Return Data'!$B$7:$R$1700,9,0)</f>
        <v>2.3509000000000002</v>
      </c>
      <c r="M16" s="66">
        <f t="shared" si="4"/>
        <v>20</v>
      </c>
      <c r="N16" s="65">
        <f>VLOOKUP($A16,'Return Data'!$B$7:$R$1700,10,0)</f>
        <v>2.4535</v>
      </c>
      <c r="O16" s="66">
        <f t="shared" si="5"/>
        <v>20</v>
      </c>
      <c r="P16" s="65">
        <f>VLOOKUP($A16,'Return Data'!$B$7:$R$1700,11,0)</f>
        <v>3.2504</v>
      </c>
      <c r="Q16" s="66">
        <f t="shared" si="6"/>
        <v>19</v>
      </c>
      <c r="R16" s="65">
        <f>VLOOKUP($A16,'Return Data'!$B$7:$R$1700,12,0)</f>
        <v>4.0171000000000001</v>
      </c>
      <c r="S16" s="66">
        <f t="shared" si="7"/>
        <v>18</v>
      </c>
      <c r="T16" s="65">
        <f>VLOOKUP($A16,'Return Data'!$B$7:$R$1700,13,0)</f>
        <v>4.8171999999999997</v>
      </c>
      <c r="U16" s="66">
        <f t="shared" si="9"/>
        <v>17</v>
      </c>
      <c r="V16" s="65"/>
      <c r="W16" s="66"/>
      <c r="X16" s="65"/>
      <c r="Y16" s="66"/>
      <c r="Z16" s="65">
        <f>VLOOKUP($A16,'Return Data'!$B$7:$R$1700,16,0)</f>
        <v>6.4123999999999999</v>
      </c>
      <c r="AA16" s="67">
        <f t="shared" si="8"/>
        <v>18</v>
      </c>
    </row>
    <row r="17" spans="1:27" x14ac:dyDescent="0.3">
      <c r="A17" s="63" t="s">
        <v>1259</v>
      </c>
      <c r="B17" s="64">
        <f>VLOOKUP($A17,'Return Data'!$B$7:$R$1700,3,0)</f>
        <v>44071</v>
      </c>
      <c r="C17" s="65">
        <f>VLOOKUP($A17,'Return Data'!$B$7:$R$1700,4,0)</f>
        <v>2342.4807999999998</v>
      </c>
      <c r="D17" s="65">
        <f>VLOOKUP($A17,'Return Data'!$B$7:$R$1700,5,0)</f>
        <v>2.78</v>
      </c>
      <c r="E17" s="66">
        <f t="shared" si="0"/>
        <v>13</v>
      </c>
      <c r="F17" s="65">
        <f>VLOOKUP($A17,'Return Data'!$B$7:$R$1700,6,0)</f>
        <v>3.2917999999999998</v>
      </c>
      <c r="G17" s="66">
        <f t="shared" si="1"/>
        <v>14</v>
      </c>
      <c r="H17" s="65">
        <f>VLOOKUP($A17,'Return Data'!$B$7:$R$1700,7,0)</f>
        <v>1.5965</v>
      </c>
      <c r="I17" s="66">
        <f t="shared" si="2"/>
        <v>17</v>
      </c>
      <c r="J17" s="65">
        <f>VLOOKUP($A17,'Return Data'!$B$7:$R$1700,8,0)</f>
        <v>3.0747</v>
      </c>
      <c r="K17" s="66">
        <f t="shared" si="3"/>
        <v>14</v>
      </c>
      <c r="L17" s="65">
        <f>VLOOKUP($A17,'Return Data'!$B$7:$R$1700,9,0)</f>
        <v>3.0583999999999998</v>
      </c>
      <c r="M17" s="66">
        <f t="shared" si="4"/>
        <v>14</v>
      </c>
      <c r="N17" s="65">
        <f>VLOOKUP($A17,'Return Data'!$B$7:$R$1700,10,0)</f>
        <v>4.3379000000000003</v>
      </c>
      <c r="O17" s="66">
        <f t="shared" si="5"/>
        <v>12</v>
      </c>
      <c r="P17" s="65">
        <f>VLOOKUP($A17,'Return Data'!$B$7:$R$1700,11,0)</f>
        <v>7.1418999999999997</v>
      </c>
      <c r="Q17" s="66">
        <f t="shared" si="6"/>
        <v>9</v>
      </c>
      <c r="R17" s="65">
        <f>VLOOKUP($A17,'Return Data'!$B$7:$R$1700,12,0)</f>
        <v>6.58</v>
      </c>
      <c r="S17" s="66">
        <f t="shared" si="7"/>
        <v>9</v>
      </c>
      <c r="T17" s="65">
        <f>VLOOKUP($A17,'Return Data'!$B$7:$R$1700,13,0)</f>
        <v>6.6041999999999996</v>
      </c>
      <c r="U17" s="66">
        <f t="shared" si="9"/>
        <v>10</v>
      </c>
      <c r="V17" s="65">
        <f>VLOOKUP($A17,'Return Data'!$B$7:$R$1700,17,0)</f>
        <v>7.0987999999999998</v>
      </c>
      <c r="W17" s="66">
        <f t="shared" si="10"/>
        <v>11</v>
      </c>
      <c r="X17" s="65">
        <f>VLOOKUP($A17,'Return Data'!$B$7:$R$1700,14,0)</f>
        <v>7.0975000000000001</v>
      </c>
      <c r="Y17" s="66">
        <f t="shared" si="11"/>
        <v>10</v>
      </c>
      <c r="Z17" s="65">
        <f>VLOOKUP($A17,'Return Data'!$B$7:$R$1700,16,0)</f>
        <v>8.0393000000000008</v>
      </c>
      <c r="AA17" s="67">
        <f t="shared" si="8"/>
        <v>2</v>
      </c>
    </row>
    <row r="18" spans="1:27" x14ac:dyDescent="0.3">
      <c r="A18" s="63" t="s">
        <v>1261</v>
      </c>
      <c r="B18" s="64">
        <f>VLOOKUP($A18,'Return Data'!$B$7:$R$1700,3,0)</f>
        <v>44071</v>
      </c>
      <c r="C18" s="65">
        <f>VLOOKUP($A18,'Return Data'!$B$7:$R$1700,4,0)</f>
        <v>28.222300000000001</v>
      </c>
      <c r="D18" s="65">
        <f>VLOOKUP($A18,'Return Data'!$B$7:$R$1700,5,0)</f>
        <v>2.4573999999999998</v>
      </c>
      <c r="E18" s="66">
        <f t="shared" si="0"/>
        <v>15</v>
      </c>
      <c r="F18" s="65">
        <f>VLOOKUP($A18,'Return Data'!$B$7:$R$1700,6,0)</f>
        <v>2.6303000000000001</v>
      </c>
      <c r="G18" s="66">
        <f t="shared" si="1"/>
        <v>19</v>
      </c>
      <c r="H18" s="65">
        <f>VLOOKUP($A18,'Return Data'!$B$7:$R$1700,7,0)</f>
        <v>2.6063999999999998</v>
      </c>
      <c r="I18" s="66">
        <f t="shared" si="2"/>
        <v>9</v>
      </c>
      <c r="J18" s="65">
        <f>VLOOKUP($A18,'Return Data'!$B$7:$R$1700,8,0)</f>
        <v>2.7372999999999998</v>
      </c>
      <c r="K18" s="66">
        <f t="shared" si="3"/>
        <v>18</v>
      </c>
      <c r="L18" s="65">
        <f>VLOOKUP($A18,'Return Data'!$B$7:$R$1700,9,0)</f>
        <v>2.7808999999999999</v>
      </c>
      <c r="M18" s="66">
        <f t="shared" si="4"/>
        <v>17</v>
      </c>
      <c r="N18" s="65">
        <f>VLOOKUP($A18,'Return Data'!$B$7:$R$1700,10,0)</f>
        <v>2.8115999999999999</v>
      </c>
      <c r="O18" s="66">
        <f t="shared" si="5"/>
        <v>18</v>
      </c>
      <c r="P18" s="65">
        <f>VLOOKUP($A18,'Return Data'!$B$7:$R$1700,11,0)</f>
        <v>3.5743999999999998</v>
      </c>
      <c r="Q18" s="66">
        <f t="shared" si="6"/>
        <v>18</v>
      </c>
      <c r="R18" s="65">
        <f>VLOOKUP($A18,'Return Data'!$B$7:$R$1700,12,0)</f>
        <v>3.9232</v>
      </c>
      <c r="S18" s="66">
        <f t="shared" si="7"/>
        <v>19</v>
      </c>
      <c r="T18" s="65">
        <f>VLOOKUP($A18,'Return Data'!$B$7:$R$1700,13,0)</f>
        <v>4.1576000000000004</v>
      </c>
      <c r="U18" s="66">
        <f t="shared" si="9"/>
        <v>18</v>
      </c>
      <c r="V18" s="65">
        <f>VLOOKUP($A18,'Return Data'!$B$7:$R$1700,17,0)</f>
        <v>5.6064999999999996</v>
      </c>
      <c r="W18" s="66">
        <f t="shared" si="10"/>
        <v>14</v>
      </c>
      <c r="X18" s="65">
        <f>VLOOKUP($A18,'Return Data'!$B$7:$R$1700,14,0)</f>
        <v>5.9131</v>
      </c>
      <c r="Y18" s="66">
        <f t="shared" si="11"/>
        <v>14</v>
      </c>
      <c r="Z18" s="65">
        <f>VLOOKUP($A18,'Return Data'!$B$7:$R$1700,16,0)</f>
        <v>7.7332999999999998</v>
      </c>
      <c r="AA18" s="67">
        <f t="shared" si="8"/>
        <v>5</v>
      </c>
    </row>
    <row r="19" spans="1:27" x14ac:dyDescent="0.3">
      <c r="A19" s="63" t="s">
        <v>1263</v>
      </c>
      <c r="B19" s="64">
        <f>VLOOKUP($A19,'Return Data'!$B$7:$R$1700,3,0)</f>
        <v>44071</v>
      </c>
      <c r="C19" s="65">
        <f>VLOOKUP($A19,'Return Data'!$B$7:$R$1700,4,0)</f>
        <v>3388.9045999999998</v>
      </c>
      <c r="D19" s="65">
        <f>VLOOKUP($A19,'Return Data'!$B$7:$R$1700,5,0)</f>
        <v>2.8005</v>
      </c>
      <c r="E19" s="66">
        <f t="shared" si="0"/>
        <v>12</v>
      </c>
      <c r="F19" s="65">
        <f>VLOOKUP($A19,'Return Data'!$B$7:$R$1700,6,0)</f>
        <v>3.5657000000000001</v>
      </c>
      <c r="G19" s="66">
        <f t="shared" si="1"/>
        <v>13</v>
      </c>
      <c r="H19" s="65">
        <f>VLOOKUP($A19,'Return Data'!$B$7:$R$1700,7,0)</f>
        <v>2.4922</v>
      </c>
      <c r="I19" s="66">
        <f t="shared" si="2"/>
        <v>12</v>
      </c>
      <c r="J19" s="65">
        <f>VLOOKUP($A19,'Return Data'!$B$7:$R$1700,8,0)</f>
        <v>3.5436999999999999</v>
      </c>
      <c r="K19" s="66">
        <f t="shared" si="3"/>
        <v>11</v>
      </c>
      <c r="L19" s="65">
        <f>VLOOKUP($A19,'Return Data'!$B$7:$R$1700,9,0)</f>
        <v>3.5282</v>
      </c>
      <c r="M19" s="66">
        <f t="shared" si="4"/>
        <v>12</v>
      </c>
      <c r="N19" s="65">
        <f>VLOOKUP($A19,'Return Data'!$B$7:$R$1700,10,0)</f>
        <v>4.9457000000000004</v>
      </c>
      <c r="O19" s="66">
        <f t="shared" si="5"/>
        <v>10</v>
      </c>
      <c r="P19" s="65">
        <f>VLOOKUP($A19,'Return Data'!$B$7:$R$1700,11,0)</f>
        <v>6.4794</v>
      </c>
      <c r="Q19" s="66">
        <f t="shared" si="6"/>
        <v>13</v>
      </c>
      <c r="R19" s="65">
        <f>VLOOKUP($A19,'Return Data'!$B$7:$R$1700,12,0)</f>
        <v>6.2168000000000001</v>
      </c>
      <c r="S19" s="66">
        <f t="shared" si="7"/>
        <v>12</v>
      </c>
      <c r="T19" s="65">
        <f>VLOOKUP($A19,'Return Data'!$B$7:$R$1700,13,0)</f>
        <v>6.4954999999999998</v>
      </c>
      <c r="U19" s="66">
        <f t="shared" si="9"/>
        <v>12</v>
      </c>
      <c r="V19" s="65">
        <f>VLOOKUP($A19,'Return Data'!$B$7:$R$1700,17,0)</f>
        <v>7.5568999999999997</v>
      </c>
      <c r="W19" s="66">
        <f t="shared" si="10"/>
        <v>7</v>
      </c>
      <c r="X19" s="65">
        <f>VLOOKUP($A19,'Return Data'!$B$7:$R$1700,14,0)</f>
        <v>7.3917000000000002</v>
      </c>
      <c r="Y19" s="66">
        <f t="shared" si="11"/>
        <v>7</v>
      </c>
      <c r="Z19" s="65">
        <f>VLOOKUP($A19,'Return Data'!$B$7:$R$1700,16,0)</f>
        <v>7.3818000000000001</v>
      </c>
      <c r="AA19" s="67">
        <f t="shared" si="8"/>
        <v>11</v>
      </c>
    </row>
    <row r="20" spans="1:27" x14ac:dyDescent="0.3">
      <c r="A20" s="63" t="s">
        <v>1266</v>
      </c>
      <c r="B20" s="64">
        <f>VLOOKUP($A20,'Return Data'!$B$7:$R$1700,3,0)</f>
        <v>44071</v>
      </c>
      <c r="C20" s="65">
        <f>VLOOKUP($A20,'Return Data'!$B$7:$R$1700,4,0)</f>
        <v>30.612269386530699</v>
      </c>
      <c r="D20" s="65">
        <f>VLOOKUP($A20,'Return Data'!$B$7:$R$1700,5,0)</f>
        <v>2.6827999999999999</v>
      </c>
      <c r="E20" s="66">
        <f t="shared" si="0"/>
        <v>14</v>
      </c>
      <c r="F20" s="65">
        <f>VLOOKUP($A20,'Return Data'!$B$7:$R$1700,6,0)</f>
        <v>3.5779000000000001</v>
      </c>
      <c r="G20" s="66">
        <f t="shared" si="1"/>
        <v>12</v>
      </c>
      <c r="H20" s="65">
        <f>VLOOKUP($A20,'Return Data'!$B$7:$R$1700,7,0)</f>
        <v>1.4567000000000001</v>
      </c>
      <c r="I20" s="66">
        <f t="shared" si="2"/>
        <v>19</v>
      </c>
      <c r="J20" s="65">
        <f>VLOOKUP($A20,'Return Data'!$B$7:$R$1700,8,0)</f>
        <v>2.9285999999999999</v>
      </c>
      <c r="K20" s="66">
        <f t="shared" si="3"/>
        <v>15</v>
      </c>
      <c r="L20" s="65">
        <f>VLOOKUP($A20,'Return Data'!$B$7:$R$1700,9,0)</f>
        <v>2.8858000000000001</v>
      </c>
      <c r="M20" s="66">
        <f t="shared" si="4"/>
        <v>15</v>
      </c>
      <c r="N20" s="65">
        <f>VLOOKUP($A20,'Return Data'!$B$7:$R$1700,10,0)</f>
        <v>3.8925999999999998</v>
      </c>
      <c r="O20" s="66">
        <f t="shared" si="5"/>
        <v>15</v>
      </c>
      <c r="P20" s="65">
        <f>VLOOKUP($A20,'Return Data'!$B$7:$R$1700,11,0)</f>
        <v>6.4935999999999998</v>
      </c>
      <c r="Q20" s="66">
        <f t="shared" si="6"/>
        <v>12</v>
      </c>
      <c r="R20" s="65">
        <f>VLOOKUP($A20,'Return Data'!$B$7:$R$1700,12,0)</f>
        <v>6.0888999999999998</v>
      </c>
      <c r="S20" s="66">
        <f t="shared" si="7"/>
        <v>13</v>
      </c>
      <c r="T20" s="65">
        <f>VLOOKUP($A20,'Return Data'!$B$7:$R$1700,13,0)</f>
        <v>8.3201000000000001</v>
      </c>
      <c r="U20" s="66">
        <f t="shared" si="9"/>
        <v>1</v>
      </c>
      <c r="V20" s="65">
        <f>VLOOKUP($A20,'Return Data'!$B$7:$R$1700,17,0)</f>
        <v>7.5454999999999997</v>
      </c>
      <c r="W20" s="66">
        <f t="shared" si="10"/>
        <v>8</v>
      </c>
      <c r="X20" s="65">
        <f>VLOOKUP($A20,'Return Data'!$B$7:$R$1700,14,0)</f>
        <v>7.3040000000000003</v>
      </c>
      <c r="Y20" s="66">
        <f t="shared" si="11"/>
        <v>8</v>
      </c>
      <c r="Z20" s="65">
        <f>VLOOKUP($A20,'Return Data'!$B$7:$R$1700,16,0)</f>
        <v>7.7118000000000002</v>
      </c>
      <c r="AA20" s="67">
        <f t="shared" si="8"/>
        <v>6</v>
      </c>
    </row>
    <row r="21" spans="1:27" x14ac:dyDescent="0.3">
      <c r="A21" s="63" t="s">
        <v>1267</v>
      </c>
      <c r="B21" s="64">
        <f>VLOOKUP($A21,'Return Data'!$B$7:$R$1700,3,0)</f>
        <v>44071</v>
      </c>
      <c r="C21" s="65">
        <f>VLOOKUP($A21,'Return Data'!$B$7:$R$1700,4,0)</f>
        <v>3121.9794999999999</v>
      </c>
      <c r="D21" s="65">
        <f>VLOOKUP($A21,'Return Data'!$B$7:$R$1700,5,0)</f>
        <v>1.845</v>
      </c>
      <c r="E21" s="66">
        <f t="shared" si="0"/>
        <v>19</v>
      </c>
      <c r="F21" s="65">
        <f>VLOOKUP($A21,'Return Data'!$B$7:$R$1700,6,0)</f>
        <v>3.8106</v>
      </c>
      <c r="G21" s="66">
        <f t="shared" si="1"/>
        <v>10</v>
      </c>
      <c r="H21" s="65">
        <f>VLOOKUP($A21,'Return Data'!$B$7:$R$1700,7,0)</f>
        <v>2.6015999999999999</v>
      </c>
      <c r="I21" s="66">
        <f t="shared" si="2"/>
        <v>10</v>
      </c>
      <c r="J21" s="65">
        <f>VLOOKUP($A21,'Return Data'!$B$7:$R$1700,8,0)</f>
        <v>4.4314999999999998</v>
      </c>
      <c r="K21" s="66">
        <f t="shared" si="3"/>
        <v>8</v>
      </c>
      <c r="L21" s="65">
        <f>VLOOKUP($A21,'Return Data'!$B$7:$R$1700,9,0)</f>
        <v>4.1510999999999996</v>
      </c>
      <c r="M21" s="66">
        <f t="shared" si="4"/>
        <v>8</v>
      </c>
      <c r="N21" s="65">
        <f>VLOOKUP($A21,'Return Data'!$B$7:$R$1700,10,0)</f>
        <v>5.1874000000000002</v>
      </c>
      <c r="O21" s="66">
        <f t="shared" si="5"/>
        <v>9</v>
      </c>
      <c r="P21" s="65">
        <f>VLOOKUP($A21,'Return Data'!$B$7:$R$1700,11,0)</f>
        <v>7.0457999999999998</v>
      </c>
      <c r="Q21" s="66">
        <f t="shared" si="6"/>
        <v>10</v>
      </c>
      <c r="R21" s="65">
        <f>VLOOKUP($A21,'Return Data'!$B$7:$R$1700,12,0)</f>
        <v>6.6573000000000002</v>
      </c>
      <c r="S21" s="66">
        <f t="shared" si="7"/>
        <v>8</v>
      </c>
      <c r="T21" s="65">
        <f>VLOOKUP($A21,'Return Data'!$B$7:$R$1700,13,0)</f>
        <v>6.8491</v>
      </c>
      <c r="U21" s="66">
        <f t="shared" si="9"/>
        <v>7</v>
      </c>
      <c r="V21" s="65">
        <f>VLOOKUP($A21,'Return Data'!$B$7:$R$1700,17,0)</f>
        <v>7.7866999999999997</v>
      </c>
      <c r="W21" s="66">
        <f t="shared" si="10"/>
        <v>4</v>
      </c>
      <c r="X21" s="65">
        <f>VLOOKUP($A21,'Return Data'!$B$7:$R$1700,14,0)</f>
        <v>7.5782999999999996</v>
      </c>
      <c r="Y21" s="66">
        <f t="shared" si="11"/>
        <v>3</v>
      </c>
      <c r="Z21" s="65">
        <f>VLOOKUP($A21,'Return Data'!$B$7:$R$1700,16,0)</f>
        <v>7.7702999999999998</v>
      </c>
      <c r="AA21" s="67">
        <f t="shared" si="8"/>
        <v>4</v>
      </c>
    </row>
    <row r="22" spans="1:27" x14ac:dyDescent="0.3">
      <c r="A22" s="63" t="s">
        <v>1270</v>
      </c>
      <c r="B22" s="64">
        <f>VLOOKUP($A22,'Return Data'!$B$7:$R$1700,3,0)</f>
        <v>44071</v>
      </c>
      <c r="C22" s="65">
        <f>VLOOKUP($A22,'Return Data'!$B$7:$R$1700,4,0)</f>
        <v>1025.5983000000001</v>
      </c>
      <c r="D22" s="65">
        <f>VLOOKUP($A22,'Return Data'!$B$7:$R$1700,5,0)</f>
        <v>2.1995</v>
      </c>
      <c r="E22" s="66">
        <f t="shared" si="0"/>
        <v>18</v>
      </c>
      <c r="F22" s="65">
        <f>VLOOKUP($A22,'Return Data'!$B$7:$R$1700,6,0)</f>
        <v>2.6496</v>
      </c>
      <c r="G22" s="66">
        <f t="shared" si="1"/>
        <v>18</v>
      </c>
      <c r="H22" s="65">
        <f>VLOOKUP($A22,'Return Data'!$B$7:$R$1700,7,0)</f>
        <v>1.5023</v>
      </c>
      <c r="I22" s="66">
        <f t="shared" si="2"/>
        <v>18</v>
      </c>
      <c r="J22" s="65">
        <f>VLOOKUP($A22,'Return Data'!$B$7:$R$1700,8,0)</f>
        <v>2.5224000000000002</v>
      </c>
      <c r="K22" s="66">
        <f t="shared" si="3"/>
        <v>19</v>
      </c>
      <c r="L22" s="65">
        <f>VLOOKUP($A22,'Return Data'!$B$7:$R$1700,9,0)</f>
        <v>2.5325000000000002</v>
      </c>
      <c r="M22" s="66">
        <f t="shared" si="4"/>
        <v>19</v>
      </c>
      <c r="N22" s="65">
        <f>VLOOKUP($A22,'Return Data'!$B$7:$R$1700,10,0)</f>
        <v>3.7227999999999999</v>
      </c>
      <c r="O22" s="66">
        <f t="shared" si="5"/>
        <v>17</v>
      </c>
      <c r="P22" s="65"/>
      <c r="Q22" s="66"/>
      <c r="R22" s="65"/>
      <c r="S22" s="66"/>
      <c r="T22" s="65"/>
      <c r="U22" s="66"/>
      <c r="V22" s="65"/>
      <c r="W22" s="66"/>
      <c r="X22" s="65"/>
      <c r="Y22" s="66"/>
      <c r="Z22" s="65">
        <f>VLOOKUP($A22,'Return Data'!$B$7:$R$1700,16,0)</f>
        <v>5.3391000000000002</v>
      </c>
      <c r="AA22" s="67">
        <f t="shared" si="8"/>
        <v>20</v>
      </c>
    </row>
    <row r="23" spans="1:27" x14ac:dyDescent="0.3">
      <c r="A23" s="63" t="s">
        <v>1271</v>
      </c>
      <c r="B23" s="64">
        <f>VLOOKUP($A23,'Return Data'!$B$7:$R$1700,3,0)</f>
        <v>44071</v>
      </c>
      <c r="C23" s="65">
        <f>VLOOKUP($A23,'Return Data'!$B$7:$R$1700,4,0)</f>
        <v>31.6951</v>
      </c>
      <c r="D23" s="65">
        <f>VLOOKUP($A23,'Return Data'!$B$7:$R$1700,5,0)</f>
        <v>3.2248000000000001</v>
      </c>
      <c r="E23" s="66">
        <f t="shared" si="0"/>
        <v>6</v>
      </c>
      <c r="F23" s="65">
        <f>VLOOKUP($A23,'Return Data'!$B$7:$R$1700,6,0)</f>
        <v>3.2252999999999998</v>
      </c>
      <c r="G23" s="66">
        <f t="shared" si="1"/>
        <v>15</v>
      </c>
      <c r="H23" s="65">
        <f>VLOOKUP($A23,'Return Data'!$B$7:$R$1700,7,0)</f>
        <v>3.2429000000000001</v>
      </c>
      <c r="I23" s="66">
        <f t="shared" si="2"/>
        <v>4</v>
      </c>
      <c r="J23" s="65">
        <f>VLOOKUP($A23,'Return Data'!$B$7:$R$1700,8,0)</f>
        <v>3.3521999999999998</v>
      </c>
      <c r="K23" s="66">
        <f t="shared" si="3"/>
        <v>13</v>
      </c>
      <c r="L23" s="65">
        <f>VLOOKUP($A23,'Return Data'!$B$7:$R$1700,9,0)</f>
        <v>3.6518000000000002</v>
      </c>
      <c r="M23" s="66">
        <f t="shared" si="4"/>
        <v>10</v>
      </c>
      <c r="N23" s="65">
        <f>VLOOKUP($A23,'Return Data'!$B$7:$R$1700,10,0)</f>
        <v>4.0438999999999998</v>
      </c>
      <c r="O23" s="66">
        <f t="shared" si="5"/>
        <v>14</v>
      </c>
      <c r="P23" s="65">
        <f>VLOOKUP($A23,'Return Data'!$B$7:$R$1700,11,0)</f>
        <v>4.5080999999999998</v>
      </c>
      <c r="Q23" s="66">
        <f t="shared" si="6"/>
        <v>16</v>
      </c>
      <c r="R23" s="65">
        <f>VLOOKUP($A23,'Return Data'!$B$7:$R$1700,12,0)</f>
        <v>5.1910999999999996</v>
      </c>
      <c r="S23" s="66">
        <f t="shared" si="7"/>
        <v>16</v>
      </c>
      <c r="T23" s="65">
        <f>VLOOKUP($A23,'Return Data'!$B$7:$R$1700,13,0)</f>
        <v>5.6992000000000003</v>
      </c>
      <c r="U23" s="66">
        <f t="shared" si="9"/>
        <v>15</v>
      </c>
      <c r="V23" s="65">
        <f>VLOOKUP($A23,'Return Data'!$B$7:$R$1700,17,0)</f>
        <v>6.8703000000000003</v>
      </c>
      <c r="W23" s="66">
        <f t="shared" si="10"/>
        <v>12</v>
      </c>
      <c r="X23" s="65">
        <f>VLOOKUP($A23,'Return Data'!$B$7:$R$1700,14,0)</f>
        <v>6.7758000000000003</v>
      </c>
      <c r="Y23" s="66">
        <f t="shared" si="11"/>
        <v>12</v>
      </c>
      <c r="Z23" s="65">
        <f>VLOOKUP($A23,'Return Data'!$B$7:$R$1700,16,0)</f>
        <v>8.2217000000000002</v>
      </c>
      <c r="AA23" s="67">
        <f t="shared" si="8"/>
        <v>1</v>
      </c>
    </row>
    <row r="24" spans="1:27" x14ac:dyDescent="0.3">
      <c r="A24" s="63" t="s">
        <v>1274</v>
      </c>
      <c r="B24" s="64">
        <f>VLOOKUP($A24,'Return Data'!$B$7:$R$1700,3,0)</f>
        <v>44071</v>
      </c>
      <c r="C24" s="65">
        <f>VLOOKUP($A24,'Return Data'!$B$7:$R$1700,4,0)</f>
        <v>31.892299999999999</v>
      </c>
      <c r="D24" s="65">
        <f>VLOOKUP($A24,'Return Data'!$B$7:$R$1700,5,0)</f>
        <v>4.8074000000000003</v>
      </c>
      <c r="E24" s="66">
        <f t="shared" si="0"/>
        <v>2</v>
      </c>
      <c r="F24" s="65">
        <f>VLOOKUP($A24,'Return Data'!$B$7:$R$1700,6,0)</f>
        <v>4.3506</v>
      </c>
      <c r="G24" s="66">
        <f t="shared" si="1"/>
        <v>6</v>
      </c>
      <c r="H24" s="65">
        <f>VLOOKUP($A24,'Return Data'!$B$7:$R$1700,7,0)</f>
        <v>3.1246999999999998</v>
      </c>
      <c r="I24" s="66">
        <f t="shared" si="2"/>
        <v>5</v>
      </c>
      <c r="J24" s="65">
        <f>VLOOKUP($A24,'Return Data'!$B$7:$R$1700,8,0)</f>
        <v>4.5530999999999997</v>
      </c>
      <c r="K24" s="66">
        <f t="shared" si="3"/>
        <v>7</v>
      </c>
      <c r="L24" s="65">
        <f>VLOOKUP($A24,'Return Data'!$B$7:$R$1700,9,0)</f>
        <v>4.2088999999999999</v>
      </c>
      <c r="M24" s="66">
        <f t="shared" si="4"/>
        <v>7</v>
      </c>
      <c r="N24" s="65">
        <f>VLOOKUP($A24,'Return Data'!$B$7:$R$1700,10,0)</f>
        <v>5.4375999999999998</v>
      </c>
      <c r="O24" s="66">
        <f t="shared" si="5"/>
        <v>6</v>
      </c>
      <c r="P24" s="65">
        <f>VLOOKUP($A24,'Return Data'!$B$7:$R$1700,11,0)</f>
        <v>6.8013000000000003</v>
      </c>
      <c r="Q24" s="66">
        <f t="shared" si="6"/>
        <v>11</v>
      </c>
      <c r="R24" s="65">
        <f>VLOOKUP($A24,'Return Data'!$B$7:$R$1700,12,0)</f>
        <v>6.3845000000000001</v>
      </c>
      <c r="S24" s="66">
        <f t="shared" si="7"/>
        <v>11</v>
      </c>
      <c r="T24" s="65">
        <f>VLOOKUP($A24,'Return Data'!$B$7:$R$1700,13,0)</f>
        <v>6.5906000000000002</v>
      </c>
      <c r="U24" s="66">
        <f t="shared" si="9"/>
        <v>11</v>
      </c>
      <c r="V24" s="65">
        <f>VLOOKUP($A24,'Return Data'!$B$7:$R$1700,17,0)</f>
        <v>7.3708</v>
      </c>
      <c r="W24" s="66">
        <f t="shared" si="10"/>
        <v>10</v>
      </c>
      <c r="X24" s="65">
        <f>VLOOKUP($A24,'Return Data'!$B$7:$R$1700,14,0)</f>
        <v>6.9401999999999999</v>
      </c>
      <c r="Y24" s="66">
        <f t="shared" si="11"/>
        <v>11</v>
      </c>
      <c r="Z24" s="65">
        <f>VLOOKUP($A24,'Return Data'!$B$7:$R$1700,16,0)</f>
        <v>7.4530000000000003</v>
      </c>
      <c r="AA24" s="67">
        <f t="shared" si="8"/>
        <v>9</v>
      </c>
    </row>
    <row r="25" spans="1:27" x14ac:dyDescent="0.3">
      <c r="A25" s="63" t="s">
        <v>1276</v>
      </c>
      <c r="B25" s="64">
        <f>VLOOKUP($A25,'Return Data'!$B$7:$R$1700,3,0)</f>
        <v>44071</v>
      </c>
      <c r="C25" s="65">
        <f>VLOOKUP($A25,'Return Data'!$B$7:$R$1700,4,0)</f>
        <v>11.4497</v>
      </c>
      <c r="D25" s="65">
        <f>VLOOKUP($A25,'Return Data'!$B$7:$R$1700,5,0)</f>
        <v>2.8693</v>
      </c>
      <c r="E25" s="66">
        <f t="shared" si="0"/>
        <v>9</v>
      </c>
      <c r="F25" s="65">
        <f>VLOOKUP($A25,'Return Data'!$B$7:$R$1700,6,0)</f>
        <v>3.6139999999999999</v>
      </c>
      <c r="G25" s="66">
        <f t="shared" si="1"/>
        <v>11</v>
      </c>
      <c r="H25" s="65">
        <f>VLOOKUP($A25,'Return Data'!$B$7:$R$1700,7,0)</f>
        <v>2.3235999999999999</v>
      </c>
      <c r="I25" s="66">
        <f t="shared" si="2"/>
        <v>13</v>
      </c>
      <c r="J25" s="65">
        <f>VLOOKUP($A25,'Return Data'!$B$7:$R$1700,8,0)</f>
        <v>3.42</v>
      </c>
      <c r="K25" s="66">
        <f t="shared" si="3"/>
        <v>12</v>
      </c>
      <c r="L25" s="65">
        <f>VLOOKUP($A25,'Return Data'!$B$7:$R$1700,9,0)</f>
        <v>3.7860999999999998</v>
      </c>
      <c r="M25" s="66">
        <f t="shared" si="4"/>
        <v>9</v>
      </c>
      <c r="N25" s="65">
        <f>VLOOKUP($A25,'Return Data'!$B$7:$R$1700,10,0)</f>
        <v>4.2092000000000001</v>
      </c>
      <c r="O25" s="66">
        <f t="shared" si="5"/>
        <v>13</v>
      </c>
      <c r="P25" s="65">
        <f>VLOOKUP($A25,'Return Data'!$B$7:$R$1700,11,0)</f>
        <v>5.9759000000000002</v>
      </c>
      <c r="Q25" s="66">
        <f t="shared" si="6"/>
        <v>15</v>
      </c>
      <c r="R25" s="65">
        <f>VLOOKUP($A25,'Return Data'!$B$7:$R$1700,12,0)</f>
        <v>5.7922000000000002</v>
      </c>
      <c r="S25" s="66">
        <f t="shared" si="7"/>
        <v>15</v>
      </c>
      <c r="T25" s="65">
        <f>VLOOKUP($A25,'Return Data'!$B$7:$R$1700,13,0)</f>
        <v>6.2102000000000004</v>
      </c>
      <c r="U25" s="66">
        <f t="shared" si="9"/>
        <v>13</v>
      </c>
      <c r="V25" s="65"/>
      <c r="W25" s="66"/>
      <c r="X25" s="65"/>
      <c r="Y25" s="66"/>
      <c r="Z25" s="65">
        <f>VLOOKUP($A25,'Return Data'!$B$7:$R$1700,16,0)</f>
        <v>7.2926000000000002</v>
      </c>
      <c r="AA25" s="67">
        <f t="shared" si="8"/>
        <v>12</v>
      </c>
    </row>
    <row r="26" spans="1:27" x14ac:dyDescent="0.3">
      <c r="A26" s="63" t="s">
        <v>1278</v>
      </c>
      <c r="B26" s="64">
        <f>VLOOKUP($A26,'Return Data'!$B$7:$R$1700,3,0)</f>
        <v>44071</v>
      </c>
      <c r="C26" s="65">
        <f>VLOOKUP($A26,'Return Data'!$B$7:$R$1700,4,0)</f>
        <v>3553.0902999999998</v>
      </c>
      <c r="D26" s="65">
        <f>VLOOKUP($A26,'Return Data'!$B$7:$R$1700,5,0)</f>
        <v>2.8477999999999999</v>
      </c>
      <c r="E26" s="66">
        <f t="shared" si="0"/>
        <v>10</v>
      </c>
      <c r="F26" s="65">
        <f>VLOOKUP($A26,'Return Data'!$B$7:$R$1700,6,0)</f>
        <v>5.4607000000000001</v>
      </c>
      <c r="G26" s="66">
        <f t="shared" si="1"/>
        <v>2</v>
      </c>
      <c r="H26" s="65">
        <f>VLOOKUP($A26,'Return Data'!$B$7:$R$1700,7,0)</f>
        <v>3.8618999999999999</v>
      </c>
      <c r="I26" s="66">
        <f t="shared" si="2"/>
        <v>2</v>
      </c>
      <c r="J26" s="65">
        <f>VLOOKUP($A26,'Return Data'!$B$7:$R$1700,8,0)</f>
        <v>4.8151000000000002</v>
      </c>
      <c r="K26" s="66">
        <f t="shared" si="3"/>
        <v>6</v>
      </c>
      <c r="L26" s="65">
        <f>VLOOKUP($A26,'Return Data'!$B$7:$R$1700,9,0)</f>
        <v>4.3376000000000001</v>
      </c>
      <c r="M26" s="66">
        <f t="shared" si="4"/>
        <v>6</v>
      </c>
      <c r="N26" s="65">
        <f>VLOOKUP($A26,'Return Data'!$B$7:$R$1700,10,0)</f>
        <v>5.7206000000000001</v>
      </c>
      <c r="O26" s="66">
        <f t="shared" si="5"/>
        <v>3</v>
      </c>
      <c r="P26" s="65">
        <f>VLOOKUP($A26,'Return Data'!$B$7:$R$1700,11,0)</f>
        <v>7.8188000000000004</v>
      </c>
      <c r="Q26" s="66">
        <f t="shared" si="6"/>
        <v>3</v>
      </c>
      <c r="R26" s="65">
        <f>VLOOKUP($A26,'Return Data'!$B$7:$R$1700,12,0)</f>
        <v>7.0686999999999998</v>
      </c>
      <c r="S26" s="66">
        <f t="shared" si="7"/>
        <v>3</v>
      </c>
      <c r="T26" s="65">
        <f>VLOOKUP($A26,'Return Data'!$B$7:$R$1700,13,0)</f>
        <v>7.0625</v>
      </c>
      <c r="U26" s="66">
        <f t="shared" si="9"/>
        <v>6</v>
      </c>
      <c r="V26" s="65">
        <f>VLOOKUP($A26,'Return Data'!$B$7:$R$1700,17,0)</f>
        <v>3.8696000000000002</v>
      </c>
      <c r="W26" s="66">
        <f t="shared" si="10"/>
        <v>15</v>
      </c>
      <c r="X26" s="65">
        <f>VLOOKUP($A26,'Return Data'!$B$7:$R$1700,14,0)</f>
        <v>4.984</v>
      </c>
      <c r="Y26" s="66">
        <f t="shared" si="11"/>
        <v>15</v>
      </c>
      <c r="Z26" s="65">
        <f>VLOOKUP($A26,'Return Data'!$B$7:$R$1700,16,0)</f>
        <v>6.9573</v>
      </c>
      <c r="AA26" s="67">
        <f t="shared" si="8"/>
        <v>15</v>
      </c>
    </row>
    <row r="27" spans="1:27" x14ac:dyDescent="0.3">
      <c r="A27" s="63" t="s">
        <v>1280</v>
      </c>
      <c r="B27" s="64">
        <f>VLOOKUP($A27,'Return Data'!$B$7:$R$1700,3,0)</f>
        <v>44071</v>
      </c>
      <c r="C27" s="65">
        <f>VLOOKUP($A27,'Return Data'!$B$7:$R$1700,4,0)</f>
        <v>2320.8773999999999</v>
      </c>
      <c r="D27" s="65">
        <f>VLOOKUP($A27,'Return Data'!$B$7:$R$1700,5,0)</f>
        <v>3.0276999999999998</v>
      </c>
      <c r="E27" s="66">
        <f t="shared" si="0"/>
        <v>8</v>
      </c>
      <c r="F27" s="65">
        <f>VLOOKUP($A27,'Return Data'!$B$7:$R$1700,6,0)</f>
        <v>4.5724999999999998</v>
      </c>
      <c r="G27" s="66">
        <f t="shared" si="1"/>
        <v>4</v>
      </c>
      <c r="H27" s="65">
        <f>VLOOKUP($A27,'Return Data'!$B$7:$R$1700,7,0)</f>
        <v>3.3721999999999999</v>
      </c>
      <c r="I27" s="66">
        <f t="shared" si="2"/>
        <v>3</v>
      </c>
      <c r="J27" s="65">
        <f>VLOOKUP($A27,'Return Data'!$B$7:$R$1700,8,0)</f>
        <v>5.2384000000000004</v>
      </c>
      <c r="K27" s="66">
        <f t="shared" si="3"/>
        <v>4</v>
      </c>
      <c r="L27" s="65">
        <f>VLOOKUP($A27,'Return Data'!$B$7:$R$1700,9,0)</f>
        <v>4.5271999999999997</v>
      </c>
      <c r="M27" s="66">
        <f t="shared" si="4"/>
        <v>2</v>
      </c>
      <c r="N27" s="65">
        <f>VLOOKUP($A27,'Return Data'!$B$7:$R$1700,10,0)</f>
        <v>5.6509</v>
      </c>
      <c r="O27" s="66">
        <f t="shared" si="5"/>
        <v>4</v>
      </c>
      <c r="P27" s="65">
        <f>VLOOKUP($A27,'Return Data'!$B$7:$R$1700,11,0)</f>
        <v>7.2579000000000002</v>
      </c>
      <c r="Q27" s="66">
        <f t="shared" si="6"/>
        <v>8</v>
      </c>
      <c r="R27" s="65">
        <f>VLOOKUP($A27,'Return Data'!$B$7:$R$1700,12,0)</f>
        <v>6.7533000000000003</v>
      </c>
      <c r="S27" s="66">
        <f t="shared" si="7"/>
        <v>7</v>
      </c>
      <c r="T27" s="65">
        <f>VLOOKUP($A27,'Return Data'!$B$7:$R$1700,13,0)</f>
        <v>6.8411</v>
      </c>
      <c r="U27" s="66">
        <f t="shared" si="9"/>
        <v>8</v>
      </c>
      <c r="V27" s="65">
        <f>VLOOKUP($A27,'Return Data'!$B$7:$R$1700,17,0)</f>
        <v>7.7396000000000003</v>
      </c>
      <c r="W27" s="66">
        <f t="shared" si="10"/>
        <v>6</v>
      </c>
      <c r="X27" s="65">
        <f>VLOOKUP($A27,'Return Data'!$B$7:$R$1700,14,0)</f>
        <v>7.5391000000000004</v>
      </c>
      <c r="Y27" s="66">
        <f t="shared" si="11"/>
        <v>5</v>
      </c>
      <c r="Z27" s="65">
        <f>VLOOKUP($A27,'Return Data'!$B$7:$R$1700,16,0)</f>
        <v>7.8470000000000004</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3.0185150000000003</v>
      </c>
      <c r="E29" s="74"/>
      <c r="F29" s="75">
        <f>AVERAGE(F8:F27)</f>
        <v>3.8673349999999997</v>
      </c>
      <c r="G29" s="74"/>
      <c r="H29" s="75">
        <f>AVERAGE(H8:H27)</f>
        <v>2.5368199999999996</v>
      </c>
      <c r="I29" s="74"/>
      <c r="J29" s="75">
        <f>AVERAGE(J8:J27)</f>
        <v>3.8337849999999998</v>
      </c>
      <c r="K29" s="74"/>
      <c r="L29" s="75">
        <f>AVERAGE(L8:L27)</f>
        <v>3.6029649999999998</v>
      </c>
      <c r="M29" s="74"/>
      <c r="N29" s="75">
        <f>AVERAGE(N8:N27)</f>
        <v>4.6011250000000006</v>
      </c>
      <c r="O29" s="74"/>
      <c r="P29" s="75">
        <f>AVERAGE(P8:P27)</f>
        <v>6.489936842105263</v>
      </c>
      <c r="Q29" s="74"/>
      <c r="R29" s="75">
        <f>AVERAGE(R8:R27)</f>
        <v>6.1683736842105272</v>
      </c>
      <c r="S29" s="74"/>
      <c r="T29" s="75">
        <f>AVERAGE(T8:T27)</f>
        <v>6.449638888888888</v>
      </c>
      <c r="U29" s="74"/>
      <c r="V29" s="75">
        <f>AVERAGE(V8:V27)</f>
        <v>7.1575533333333343</v>
      </c>
      <c r="W29" s="74"/>
      <c r="X29" s="75">
        <f>AVERAGE(X8:X27)</f>
        <v>7.021933333333334</v>
      </c>
      <c r="Y29" s="74"/>
      <c r="Z29" s="75">
        <f>AVERAGE(Z8:Z27)</f>
        <v>7.2119600000000004</v>
      </c>
      <c r="AA29" s="76"/>
    </row>
    <row r="30" spans="1:27" x14ac:dyDescent="0.3">
      <c r="A30" s="73" t="s">
        <v>28</v>
      </c>
      <c r="B30" s="74"/>
      <c r="C30" s="74"/>
      <c r="D30" s="75">
        <f>MIN(D8:D27)</f>
        <v>1.1639999999999999</v>
      </c>
      <c r="E30" s="74"/>
      <c r="F30" s="75">
        <f>MIN(F8:F27)</f>
        <v>2.3043</v>
      </c>
      <c r="G30" s="74"/>
      <c r="H30" s="75">
        <f>MIN(H8:H27)</f>
        <v>1.1641999999999999</v>
      </c>
      <c r="I30" s="74"/>
      <c r="J30" s="75">
        <f>MIN(J8:J27)</f>
        <v>1.9968999999999999</v>
      </c>
      <c r="K30" s="74"/>
      <c r="L30" s="75">
        <f>MIN(L8:L27)</f>
        <v>2.3509000000000002</v>
      </c>
      <c r="M30" s="74"/>
      <c r="N30" s="75">
        <f>MIN(N8:N27)</f>
        <v>2.4535</v>
      </c>
      <c r="O30" s="74"/>
      <c r="P30" s="75">
        <f>MIN(P8:P27)</f>
        <v>3.2504</v>
      </c>
      <c r="Q30" s="74"/>
      <c r="R30" s="75">
        <f>MIN(R8:R27)</f>
        <v>3.9232</v>
      </c>
      <c r="S30" s="74"/>
      <c r="T30" s="75">
        <f>MIN(T8:T27)</f>
        <v>4.1576000000000004</v>
      </c>
      <c r="U30" s="74"/>
      <c r="V30" s="75">
        <f>MIN(V8:V27)</f>
        <v>3.8696000000000002</v>
      </c>
      <c r="W30" s="74"/>
      <c r="X30" s="75">
        <f>MIN(X8:X27)</f>
        <v>4.984</v>
      </c>
      <c r="Y30" s="74"/>
      <c r="Z30" s="75">
        <f>MIN(Z8:Z27)</f>
        <v>5.3391000000000002</v>
      </c>
      <c r="AA30" s="76"/>
    </row>
    <row r="31" spans="1:27" ht="15" thickBot="1" x14ac:dyDescent="0.35">
      <c r="A31" s="77" t="s">
        <v>29</v>
      </c>
      <c r="B31" s="78"/>
      <c r="C31" s="78"/>
      <c r="D31" s="79">
        <f>MAX(D8:D27)</f>
        <v>5.2919</v>
      </c>
      <c r="E31" s="78"/>
      <c r="F31" s="79">
        <f>MAX(F8:F27)</f>
        <v>7.0335000000000001</v>
      </c>
      <c r="G31" s="78"/>
      <c r="H31" s="79">
        <f>MAX(H8:H27)</f>
        <v>3.968</v>
      </c>
      <c r="I31" s="78"/>
      <c r="J31" s="79">
        <f>MAX(J8:J27)</f>
        <v>5.4044999999999996</v>
      </c>
      <c r="K31" s="78"/>
      <c r="L31" s="79">
        <f>MAX(L8:L27)</f>
        <v>4.5358000000000001</v>
      </c>
      <c r="M31" s="78"/>
      <c r="N31" s="79">
        <f>MAX(N8:N27)</f>
        <v>5.8743999999999996</v>
      </c>
      <c r="O31" s="78"/>
      <c r="P31" s="79">
        <f>MAX(P8:P27)</f>
        <v>8.3340999999999994</v>
      </c>
      <c r="Q31" s="78"/>
      <c r="R31" s="79">
        <f>MAX(R8:R27)</f>
        <v>7.4715999999999996</v>
      </c>
      <c r="S31" s="78"/>
      <c r="T31" s="79">
        <f>MAX(T8:T27)</f>
        <v>8.3201000000000001</v>
      </c>
      <c r="U31" s="78"/>
      <c r="V31" s="79">
        <f>MAX(V8:V27)</f>
        <v>8.0676000000000005</v>
      </c>
      <c r="W31" s="78"/>
      <c r="X31" s="79">
        <f>MAX(X8:X27)</f>
        <v>7.7930000000000001</v>
      </c>
      <c r="Y31" s="78"/>
      <c r="Z31" s="79">
        <f>MAX(Z8:Z27)</f>
        <v>8.2217000000000002</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44071</v>
      </c>
      <c r="C8" s="65">
        <f>VLOOKUP($A8,'Return Data'!$B$7:$R$1700,4,0)</f>
        <v>263.209</v>
      </c>
      <c r="D8" s="65">
        <f>VLOOKUP($A8,'Return Data'!$B$7:$R$1700,5,0)</f>
        <v>-1.0815999999999999</v>
      </c>
      <c r="E8" s="66">
        <f>RANK(D8,D$8:D$14,0)</f>
        <v>2</v>
      </c>
      <c r="F8" s="65">
        <f>VLOOKUP($A8,'Return Data'!$B$7:$R$1700,6,0)</f>
        <v>-3.7892000000000001</v>
      </c>
      <c r="G8" s="66">
        <f>RANK(F8,F$8:F$14,0)</f>
        <v>3</v>
      </c>
      <c r="H8" s="65">
        <f>VLOOKUP($A8,'Return Data'!$B$7:$R$1700,7,0)</f>
        <v>-1.6536</v>
      </c>
      <c r="I8" s="66">
        <f>RANK(H8,H$8:H$14,0)</f>
        <v>4</v>
      </c>
      <c r="J8" s="65">
        <f>VLOOKUP($A8,'Return Data'!$B$7:$R$1700,8,0)</f>
        <v>-0.8427</v>
      </c>
      <c r="K8" s="66">
        <f>RANK(J8,J$8:J$14,0)</f>
        <v>3</v>
      </c>
      <c r="L8" s="65">
        <f>VLOOKUP($A8,'Return Data'!$B$7:$R$1700,9,0)</f>
        <v>3.2328000000000001</v>
      </c>
      <c r="M8" s="66">
        <f>RANK(L8,L$8:L$14,0)</f>
        <v>3</v>
      </c>
      <c r="N8" s="65">
        <f>VLOOKUP($A8,'Return Data'!$B$7:$R$1700,10,0)</f>
        <v>8.8356999999999992</v>
      </c>
      <c r="O8" s="66">
        <f>RANK(N8,N$8:N$14,0)</f>
        <v>5</v>
      </c>
      <c r="P8" s="65">
        <f>VLOOKUP($A8,'Return Data'!$B$7:$R$1700,11,0)</f>
        <v>9.6760000000000002</v>
      </c>
      <c r="Q8" s="66">
        <f>RANK(P8,P$8:P$14,0)</f>
        <v>4</v>
      </c>
      <c r="R8" s="65">
        <f>VLOOKUP($A8,'Return Data'!$B$7:$R$1700,12,0)</f>
        <v>8.8255999999999997</v>
      </c>
      <c r="S8" s="66">
        <f>RANK(R8,R$8:R$14,0)</f>
        <v>4</v>
      </c>
      <c r="T8" s="65">
        <f>VLOOKUP($A8,'Return Data'!$B$7:$R$1700,13,0)</f>
        <v>8.8063000000000002</v>
      </c>
      <c r="U8" s="66">
        <f>RANK(T8,T$8:T$14,0)</f>
        <v>4</v>
      </c>
      <c r="V8" s="65">
        <f>VLOOKUP($A8,'Return Data'!$B$7:$R$1700,17,0)</f>
        <v>9.0772999999999993</v>
      </c>
      <c r="W8" s="66">
        <f>RANK(V8,V$8:V$14,0)</f>
        <v>3</v>
      </c>
      <c r="X8" s="65">
        <f>VLOOKUP($A8,'Return Data'!$B$7:$R$1700,14,0)</f>
        <v>8.2422000000000004</v>
      </c>
      <c r="Y8" s="66">
        <f>RANK(X8,X$8:X$14,0)</f>
        <v>2</v>
      </c>
      <c r="Z8" s="65">
        <f>VLOOKUP($A8,'Return Data'!$B$7:$R$1700,16,0)</f>
        <v>8.9469999999999992</v>
      </c>
      <c r="AA8" s="67">
        <f>RANK(Z8,Z$8:Z$14,0)</f>
        <v>3</v>
      </c>
    </row>
    <row r="9" spans="1:27" x14ac:dyDescent="0.3">
      <c r="A9" s="63" t="s">
        <v>825</v>
      </c>
      <c r="B9" s="64">
        <f>VLOOKUP($A9,'Return Data'!$B$7:$R$1700,3,0)</f>
        <v>44071</v>
      </c>
      <c r="C9" s="65">
        <f>VLOOKUP($A9,'Return Data'!$B$7:$R$1700,4,0)</f>
        <v>32.183900000000001</v>
      </c>
      <c r="D9" s="65">
        <f>VLOOKUP($A9,'Return Data'!$B$7:$R$1700,5,0)</f>
        <v>-1.1341000000000001</v>
      </c>
      <c r="E9" s="66">
        <f t="shared" ref="E9:E14" si="0">RANK(D9,D$8:D$14,0)</f>
        <v>3</v>
      </c>
      <c r="F9" s="65">
        <f>VLOOKUP($A9,'Return Data'!$B$7:$R$1700,6,0)</f>
        <v>-4.3836000000000004</v>
      </c>
      <c r="G9" s="66">
        <f t="shared" ref="G9:G14" si="1">RANK(F9,F$8:F$14,0)</f>
        <v>4</v>
      </c>
      <c r="H9" s="65">
        <f>VLOOKUP($A9,'Return Data'!$B$7:$R$1700,7,0)</f>
        <v>-1.2310000000000001</v>
      </c>
      <c r="I9" s="66">
        <f t="shared" ref="I9:I14" si="2">RANK(H9,H$8:H$14,0)</f>
        <v>3</v>
      </c>
      <c r="J9" s="65">
        <f>VLOOKUP($A9,'Return Data'!$B$7:$R$1700,8,0)</f>
        <v>0.38890000000000002</v>
      </c>
      <c r="K9" s="66">
        <f t="shared" ref="K9:K14" si="3">RANK(J9,J$8:J$14,0)</f>
        <v>2</v>
      </c>
      <c r="L9" s="65">
        <f>VLOOKUP($A9,'Return Data'!$B$7:$R$1700,9,0)</f>
        <v>2.0743</v>
      </c>
      <c r="M9" s="66">
        <f t="shared" ref="M9:M14" si="4">RANK(L9,L$8:L$14,0)</f>
        <v>4</v>
      </c>
      <c r="N9" s="65">
        <f>VLOOKUP($A9,'Return Data'!$B$7:$R$1700,10,0)</f>
        <v>6.8851000000000004</v>
      </c>
      <c r="O9" s="66">
        <f t="shared" ref="O9:O14" si="5">RANK(N9,N$8:N$14,0)</f>
        <v>7</v>
      </c>
      <c r="P9" s="65">
        <f>VLOOKUP($A9,'Return Data'!$B$7:$R$1700,11,0)</f>
        <v>5.4443000000000001</v>
      </c>
      <c r="Q9" s="66">
        <f t="shared" ref="Q9:Q14" si="6">RANK(P9,P$8:P$14,0)</f>
        <v>7</v>
      </c>
      <c r="R9" s="65">
        <f>VLOOKUP($A9,'Return Data'!$B$7:$R$1700,12,0)</f>
        <v>6.1542000000000003</v>
      </c>
      <c r="S9" s="66">
        <f t="shared" ref="S9:S14" si="7">RANK(R9,R$8:R$14,0)</f>
        <v>7</v>
      </c>
      <c r="T9" s="65">
        <f>VLOOKUP($A9,'Return Data'!$B$7:$R$1700,13,0)</f>
        <v>6.8895</v>
      </c>
      <c r="U9" s="66">
        <f t="shared" ref="U9:U14" si="8">RANK(T9,T$8:T$14,0)</f>
        <v>7</v>
      </c>
      <c r="V9" s="65">
        <f>VLOOKUP($A9,'Return Data'!$B$7:$R$1700,17,0)</f>
        <v>7.3695000000000004</v>
      </c>
      <c r="W9" s="66">
        <f t="shared" ref="W9:W13" si="9">RANK(V9,V$8:V$14,0)</f>
        <v>5</v>
      </c>
      <c r="X9" s="65">
        <f>VLOOKUP($A9,'Return Data'!$B$7:$R$1700,14,0)</f>
        <v>7.2183000000000002</v>
      </c>
      <c r="Y9" s="66">
        <f t="shared" ref="Y9:Y13" si="10">RANK(X9,X$8:X$14,0)</f>
        <v>5</v>
      </c>
      <c r="Z9" s="65">
        <f>VLOOKUP($A9,'Return Data'!$B$7:$R$1700,16,0)</f>
        <v>7.2835000000000001</v>
      </c>
      <c r="AA9" s="67">
        <f t="shared" ref="AA9:AA14" si="11">RANK(Z9,Z$8:Z$14,0)</f>
        <v>7</v>
      </c>
    </row>
    <row r="10" spans="1:27" x14ac:dyDescent="0.3">
      <c r="A10" s="63" t="s">
        <v>827</v>
      </c>
      <c r="B10" s="64">
        <f>VLOOKUP($A10,'Return Data'!$B$7:$R$1700,3,0)</f>
        <v>44071</v>
      </c>
      <c r="C10" s="65">
        <f>VLOOKUP($A10,'Return Data'!$B$7:$R$1700,4,0)</f>
        <v>36.871600000000001</v>
      </c>
      <c r="D10" s="65">
        <f>VLOOKUP($A10,'Return Data'!$B$7:$R$1700,5,0)</f>
        <v>-1.1879</v>
      </c>
      <c r="E10" s="66">
        <f t="shared" si="0"/>
        <v>4</v>
      </c>
      <c r="F10" s="65">
        <f>VLOOKUP($A10,'Return Data'!$B$7:$R$1700,6,0)</f>
        <v>-0.98980000000000001</v>
      </c>
      <c r="G10" s="66">
        <f t="shared" si="1"/>
        <v>2</v>
      </c>
      <c r="H10" s="65">
        <f>VLOOKUP($A10,'Return Data'!$B$7:$R$1700,7,0)</f>
        <v>-0.46660000000000001</v>
      </c>
      <c r="I10" s="66">
        <f t="shared" si="2"/>
        <v>2</v>
      </c>
      <c r="J10" s="65">
        <f>VLOOKUP($A10,'Return Data'!$B$7:$R$1700,8,0)</f>
        <v>-2.4512999999999998</v>
      </c>
      <c r="K10" s="66">
        <f t="shared" si="3"/>
        <v>4</v>
      </c>
      <c r="L10" s="65">
        <f>VLOOKUP($A10,'Return Data'!$B$7:$R$1700,9,0)</f>
        <v>3.2629999999999999</v>
      </c>
      <c r="M10" s="66">
        <f t="shared" si="4"/>
        <v>2</v>
      </c>
      <c r="N10" s="65">
        <f>VLOOKUP($A10,'Return Data'!$B$7:$R$1700,10,0)</f>
        <v>9.2828999999999997</v>
      </c>
      <c r="O10" s="66">
        <f t="shared" si="5"/>
        <v>4</v>
      </c>
      <c r="P10" s="65">
        <f>VLOOKUP($A10,'Return Data'!$B$7:$R$1700,11,0)</f>
        <v>9.3938000000000006</v>
      </c>
      <c r="Q10" s="66">
        <f t="shared" si="6"/>
        <v>6</v>
      </c>
      <c r="R10" s="65">
        <f>VLOOKUP($A10,'Return Data'!$B$7:$R$1700,12,0)</f>
        <v>8.6374999999999993</v>
      </c>
      <c r="S10" s="66">
        <f t="shared" si="7"/>
        <v>5</v>
      </c>
      <c r="T10" s="65">
        <f>VLOOKUP($A10,'Return Data'!$B$7:$R$1700,13,0)</f>
        <v>8.7812000000000001</v>
      </c>
      <c r="U10" s="66">
        <f t="shared" si="8"/>
        <v>5</v>
      </c>
      <c r="V10" s="65">
        <f>VLOOKUP($A10,'Return Data'!$B$7:$R$1700,17,0)</f>
        <v>8.7439999999999998</v>
      </c>
      <c r="W10" s="66">
        <f t="shared" si="9"/>
        <v>4</v>
      </c>
      <c r="X10" s="65">
        <f>VLOOKUP($A10,'Return Data'!$B$7:$R$1700,14,0)</f>
        <v>8.0129999999999999</v>
      </c>
      <c r="Y10" s="66">
        <f t="shared" si="10"/>
        <v>4</v>
      </c>
      <c r="Z10" s="65">
        <f>VLOOKUP($A10,'Return Data'!$B$7:$R$1700,16,0)</f>
        <v>8.5772999999999993</v>
      </c>
      <c r="AA10" s="67">
        <f t="shared" si="11"/>
        <v>6</v>
      </c>
    </row>
    <row r="11" spans="1:27" x14ac:dyDescent="0.3">
      <c r="A11" s="63" t="s">
        <v>829</v>
      </c>
      <c r="B11" s="64">
        <f>VLOOKUP($A11,'Return Data'!$B$7:$R$1700,3,0)</f>
        <v>44071</v>
      </c>
      <c r="C11" s="65">
        <f>VLOOKUP($A11,'Return Data'!$B$7:$R$1700,4,0)</f>
        <v>331.32749999999999</v>
      </c>
      <c r="D11" s="65">
        <f>VLOOKUP($A11,'Return Data'!$B$7:$R$1700,5,0)</f>
        <v>18.880700000000001</v>
      </c>
      <c r="E11" s="66">
        <f t="shared" si="0"/>
        <v>1</v>
      </c>
      <c r="F11" s="65">
        <f>VLOOKUP($A11,'Return Data'!$B$7:$R$1700,6,0)</f>
        <v>26.3307</v>
      </c>
      <c r="G11" s="66">
        <f t="shared" si="1"/>
        <v>1</v>
      </c>
      <c r="H11" s="65">
        <f>VLOOKUP($A11,'Return Data'!$B$7:$R$1700,7,0)</f>
        <v>14.5189</v>
      </c>
      <c r="I11" s="66">
        <f t="shared" si="2"/>
        <v>1</v>
      </c>
      <c r="J11" s="65">
        <f>VLOOKUP($A11,'Return Data'!$B$7:$R$1700,8,0)</f>
        <v>5.2907000000000002</v>
      </c>
      <c r="K11" s="66">
        <f t="shared" si="3"/>
        <v>1</v>
      </c>
      <c r="L11" s="65">
        <f>VLOOKUP($A11,'Return Data'!$B$7:$R$1700,9,0)</f>
        <v>6.6707999999999998</v>
      </c>
      <c r="M11" s="66">
        <f t="shared" si="4"/>
        <v>1</v>
      </c>
      <c r="N11" s="65">
        <f>VLOOKUP($A11,'Return Data'!$B$7:$R$1700,10,0)</f>
        <v>12.481400000000001</v>
      </c>
      <c r="O11" s="66">
        <f t="shared" si="5"/>
        <v>2</v>
      </c>
      <c r="P11" s="65">
        <f>VLOOKUP($A11,'Return Data'!$B$7:$R$1700,11,0)</f>
        <v>9.8842999999999996</v>
      </c>
      <c r="Q11" s="66">
        <f t="shared" si="6"/>
        <v>3</v>
      </c>
      <c r="R11" s="65">
        <f>VLOOKUP($A11,'Return Data'!$B$7:$R$1700,12,0)</f>
        <v>9.5305999999999997</v>
      </c>
      <c r="S11" s="66">
        <f t="shared" si="7"/>
        <v>3</v>
      </c>
      <c r="T11" s="65">
        <f>VLOOKUP($A11,'Return Data'!$B$7:$R$1700,13,0)</f>
        <v>9.8270999999999997</v>
      </c>
      <c r="U11" s="66">
        <f t="shared" si="8"/>
        <v>2</v>
      </c>
      <c r="V11" s="65">
        <f>VLOOKUP($A11,'Return Data'!$B$7:$R$1700,17,0)</f>
        <v>9.2702000000000009</v>
      </c>
      <c r="W11" s="66">
        <f t="shared" si="9"/>
        <v>2</v>
      </c>
      <c r="X11" s="65">
        <f>VLOOKUP($A11,'Return Data'!$B$7:$R$1700,14,0)</f>
        <v>8.3551000000000002</v>
      </c>
      <c r="Y11" s="66">
        <f t="shared" si="10"/>
        <v>1</v>
      </c>
      <c r="Z11" s="65">
        <f>VLOOKUP($A11,'Return Data'!$B$7:$R$1700,16,0)</f>
        <v>9.0526</v>
      </c>
      <c r="AA11" s="67">
        <f t="shared" si="11"/>
        <v>2</v>
      </c>
    </row>
    <row r="12" spans="1:27" x14ac:dyDescent="0.3">
      <c r="A12" s="63" t="s">
        <v>830</v>
      </c>
      <c r="B12" s="64">
        <f>VLOOKUP($A12,'Return Data'!$B$7:$R$1700,3,0)</f>
        <v>44071</v>
      </c>
      <c r="C12" s="65">
        <f>VLOOKUP($A12,'Return Data'!$B$7:$R$1700,4,0)</f>
        <v>1116.0981999999999</v>
      </c>
      <c r="D12" s="65">
        <f>VLOOKUP($A12,'Return Data'!$B$7:$R$1700,5,0)</f>
        <v>-57.140999999999998</v>
      </c>
      <c r="E12" s="66">
        <f t="shared" si="0"/>
        <v>7</v>
      </c>
      <c r="F12" s="65">
        <f>VLOOKUP($A12,'Return Data'!$B$7:$R$1700,6,0)</f>
        <v>-55.954999999999998</v>
      </c>
      <c r="G12" s="66">
        <f t="shared" si="1"/>
        <v>7</v>
      </c>
      <c r="H12" s="65">
        <f>VLOOKUP($A12,'Return Data'!$B$7:$R$1700,7,0)</f>
        <v>-23.3812</v>
      </c>
      <c r="I12" s="66">
        <f t="shared" si="2"/>
        <v>7</v>
      </c>
      <c r="J12" s="65">
        <f>VLOOKUP($A12,'Return Data'!$B$7:$R$1700,8,0)</f>
        <v>-19.079699999999999</v>
      </c>
      <c r="K12" s="66">
        <f t="shared" si="3"/>
        <v>7</v>
      </c>
      <c r="L12" s="65">
        <f>VLOOKUP($A12,'Return Data'!$B$7:$R$1700,9,0)</f>
        <v>-5.2896000000000001</v>
      </c>
      <c r="M12" s="66">
        <f t="shared" si="4"/>
        <v>7</v>
      </c>
      <c r="N12" s="65">
        <f>VLOOKUP($A12,'Return Data'!$B$7:$R$1700,10,0)</f>
        <v>12.578099999999999</v>
      </c>
      <c r="O12" s="66">
        <f t="shared" si="5"/>
        <v>1</v>
      </c>
      <c r="P12" s="65">
        <f>VLOOKUP($A12,'Return Data'!$B$7:$R$1700,11,0)</f>
        <v>10.765700000000001</v>
      </c>
      <c r="Q12" s="66">
        <f t="shared" si="6"/>
        <v>2</v>
      </c>
      <c r="R12" s="65">
        <f>VLOOKUP($A12,'Return Data'!$B$7:$R$1700,12,0)</f>
        <v>10.3085</v>
      </c>
      <c r="S12" s="66">
        <f t="shared" si="7"/>
        <v>2</v>
      </c>
      <c r="T12" s="65">
        <f>VLOOKUP($A12,'Return Data'!$B$7:$R$1700,13,0)</f>
        <v>9.1834000000000007</v>
      </c>
      <c r="U12" s="66">
        <f t="shared" si="8"/>
        <v>3</v>
      </c>
      <c r="V12" s="65"/>
      <c r="W12" s="66"/>
      <c r="X12" s="65"/>
      <c r="Y12" s="66"/>
      <c r="Z12" s="65">
        <f>VLOOKUP($A12,'Return Data'!$B$7:$R$1700,16,0)</f>
        <v>8.8651</v>
      </c>
      <c r="AA12" s="67">
        <f t="shared" si="11"/>
        <v>4</v>
      </c>
    </row>
    <row r="13" spans="1:27" x14ac:dyDescent="0.3">
      <c r="A13" s="63" t="s">
        <v>833</v>
      </c>
      <c r="B13" s="64">
        <f>VLOOKUP($A13,'Return Data'!$B$7:$R$1700,3,0)</f>
        <v>44071</v>
      </c>
      <c r="C13" s="65">
        <f>VLOOKUP($A13,'Return Data'!$B$7:$R$1700,4,0)</f>
        <v>34.637</v>
      </c>
      <c r="D13" s="65">
        <f>VLOOKUP($A13,'Return Data'!$B$7:$R$1700,5,0)</f>
        <v>-4.6360999999999999</v>
      </c>
      <c r="E13" s="66">
        <f t="shared" si="0"/>
        <v>5</v>
      </c>
      <c r="F13" s="65">
        <f>VLOOKUP($A13,'Return Data'!$B$7:$R$1700,6,0)</f>
        <v>-18.6935</v>
      </c>
      <c r="G13" s="66">
        <f t="shared" si="1"/>
        <v>6</v>
      </c>
      <c r="H13" s="65">
        <f>VLOOKUP($A13,'Return Data'!$B$7:$R$1700,7,0)</f>
        <v>-9.4069000000000003</v>
      </c>
      <c r="I13" s="66">
        <f t="shared" si="2"/>
        <v>6</v>
      </c>
      <c r="J13" s="65">
        <f>VLOOKUP($A13,'Return Data'!$B$7:$R$1700,8,0)</f>
        <v>-7.9318999999999997</v>
      </c>
      <c r="K13" s="66">
        <f t="shared" si="3"/>
        <v>6</v>
      </c>
      <c r="L13" s="65">
        <f>VLOOKUP($A13,'Return Data'!$B$7:$R$1700,9,0)</f>
        <v>-1.3242</v>
      </c>
      <c r="M13" s="66">
        <f t="shared" si="4"/>
        <v>6</v>
      </c>
      <c r="N13" s="65">
        <f>VLOOKUP($A13,'Return Data'!$B$7:$R$1700,10,0)</f>
        <v>10.4764</v>
      </c>
      <c r="O13" s="66">
        <f t="shared" si="5"/>
        <v>3</v>
      </c>
      <c r="P13" s="65">
        <f>VLOOKUP($A13,'Return Data'!$B$7:$R$1700,11,0)</f>
        <v>11.4078</v>
      </c>
      <c r="Q13" s="66">
        <f t="shared" si="6"/>
        <v>1</v>
      </c>
      <c r="R13" s="65">
        <f>VLOOKUP($A13,'Return Data'!$B$7:$R$1700,12,0)</f>
        <v>11.2492</v>
      </c>
      <c r="S13" s="66">
        <f t="shared" si="7"/>
        <v>1</v>
      </c>
      <c r="T13" s="65">
        <f>VLOOKUP($A13,'Return Data'!$B$7:$R$1700,13,0)</f>
        <v>10.618499999999999</v>
      </c>
      <c r="U13" s="66">
        <f t="shared" si="8"/>
        <v>1</v>
      </c>
      <c r="V13" s="65">
        <f>VLOOKUP($A13,'Return Data'!$B$7:$R$1700,17,0)</f>
        <v>10.038500000000001</v>
      </c>
      <c r="W13" s="66">
        <f t="shared" si="9"/>
        <v>1</v>
      </c>
      <c r="X13" s="65">
        <f>VLOOKUP($A13,'Return Data'!$B$7:$R$1700,14,0)</f>
        <v>8.1986000000000008</v>
      </c>
      <c r="Y13" s="66">
        <f t="shared" si="10"/>
        <v>3</v>
      </c>
      <c r="Z13" s="65">
        <f>VLOOKUP($A13,'Return Data'!$B$7:$R$1700,16,0)</f>
        <v>8.8178000000000001</v>
      </c>
      <c r="AA13" s="67">
        <f t="shared" si="11"/>
        <v>5</v>
      </c>
    </row>
    <row r="14" spans="1:27" x14ac:dyDescent="0.3">
      <c r="A14" s="63" t="s">
        <v>834</v>
      </c>
      <c r="B14" s="64">
        <f>VLOOKUP($A14,'Return Data'!$B$7:$R$1700,3,0)</f>
        <v>44071</v>
      </c>
      <c r="C14" s="65">
        <f>VLOOKUP($A14,'Return Data'!$B$7:$R$1700,4,0)</f>
        <v>1173.9435000000001</v>
      </c>
      <c r="D14" s="65">
        <f>VLOOKUP($A14,'Return Data'!$B$7:$R$1700,5,0)</f>
        <v>-6.6368999999999998</v>
      </c>
      <c r="E14" s="66">
        <f t="shared" si="0"/>
        <v>6</v>
      </c>
      <c r="F14" s="65">
        <f>VLOOKUP($A14,'Return Data'!$B$7:$R$1700,6,0)</f>
        <v>-7.3083999999999998</v>
      </c>
      <c r="G14" s="66">
        <f t="shared" si="1"/>
        <v>5</v>
      </c>
      <c r="H14" s="65">
        <f>VLOOKUP($A14,'Return Data'!$B$7:$R$1700,7,0)</f>
        <v>-6.7865000000000002</v>
      </c>
      <c r="I14" s="66">
        <f t="shared" si="2"/>
        <v>5</v>
      </c>
      <c r="J14" s="65">
        <f>VLOOKUP($A14,'Return Data'!$B$7:$R$1700,8,0)</f>
        <v>-4.9043999999999999</v>
      </c>
      <c r="K14" s="66">
        <f t="shared" si="3"/>
        <v>5</v>
      </c>
      <c r="L14" s="65">
        <f>VLOOKUP($A14,'Return Data'!$B$7:$R$1700,9,0)</f>
        <v>-0.5847</v>
      </c>
      <c r="M14" s="66">
        <f t="shared" si="4"/>
        <v>5</v>
      </c>
      <c r="N14" s="65">
        <f>VLOOKUP($A14,'Return Data'!$B$7:$R$1700,10,0)</f>
        <v>7.41</v>
      </c>
      <c r="O14" s="66">
        <f t="shared" si="5"/>
        <v>6</v>
      </c>
      <c r="P14" s="65">
        <f>VLOOKUP($A14,'Return Data'!$B$7:$R$1700,11,0)</f>
        <v>9.5048999999999992</v>
      </c>
      <c r="Q14" s="66">
        <f t="shared" si="6"/>
        <v>5</v>
      </c>
      <c r="R14" s="65">
        <f>VLOOKUP($A14,'Return Data'!$B$7:$R$1700,12,0)</f>
        <v>8.5056999999999992</v>
      </c>
      <c r="S14" s="66">
        <f t="shared" si="7"/>
        <v>6</v>
      </c>
      <c r="T14" s="65">
        <f>VLOOKUP($A14,'Return Data'!$B$7:$R$1700,13,0)</f>
        <v>8.3786000000000005</v>
      </c>
      <c r="U14" s="66">
        <f t="shared" si="8"/>
        <v>6</v>
      </c>
      <c r="V14" s="65"/>
      <c r="W14" s="66"/>
      <c r="X14" s="65"/>
      <c r="Y14" s="66"/>
      <c r="Z14" s="65">
        <f>VLOOKUP($A14,'Return Data'!$B$7:$R$1700,16,0)</f>
        <v>9.1579999999999995</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-7.5624142857142846</v>
      </c>
      <c r="E16" s="74"/>
      <c r="F16" s="75">
        <f>AVERAGE(F8:F14)</f>
        <v>-9.2555428571428582</v>
      </c>
      <c r="G16" s="74"/>
      <c r="H16" s="75">
        <f>AVERAGE(H8:H14)</f>
        <v>-4.0581285714285711</v>
      </c>
      <c r="I16" s="74"/>
      <c r="J16" s="75">
        <f>AVERAGE(J8:J14)</f>
        <v>-4.218628571428571</v>
      </c>
      <c r="K16" s="74"/>
      <c r="L16" s="75">
        <f>AVERAGE(L8:L14)</f>
        <v>1.1489142857142858</v>
      </c>
      <c r="M16" s="74"/>
      <c r="N16" s="75">
        <f>AVERAGE(N8:N14)</f>
        <v>9.7070857142857143</v>
      </c>
      <c r="O16" s="74"/>
      <c r="P16" s="75">
        <f>AVERAGE(P8:P14)</f>
        <v>9.4395428571428557</v>
      </c>
      <c r="Q16" s="74"/>
      <c r="R16" s="75">
        <f>AVERAGE(R8:R14)</f>
        <v>9.0301857142857145</v>
      </c>
      <c r="S16" s="74"/>
      <c r="T16" s="75">
        <f>AVERAGE(T8:T14)</f>
        <v>8.9263714285714268</v>
      </c>
      <c r="U16" s="74"/>
      <c r="V16" s="75">
        <f>AVERAGE(V8:V14)</f>
        <v>8.8998999999999988</v>
      </c>
      <c r="W16" s="74"/>
      <c r="X16" s="75">
        <f>AVERAGE(X8:X14)</f>
        <v>8.0054400000000001</v>
      </c>
      <c r="Y16" s="74"/>
      <c r="Z16" s="75">
        <f>AVERAGE(Z8:Z14)</f>
        <v>8.6716142857142859</v>
      </c>
      <c r="AA16" s="76"/>
    </row>
    <row r="17" spans="1:27" x14ac:dyDescent="0.3">
      <c r="A17" s="73" t="s">
        <v>28</v>
      </c>
      <c r="B17" s="74"/>
      <c r="C17" s="74"/>
      <c r="D17" s="75">
        <f>MIN(D8:D14)</f>
        <v>-57.140999999999998</v>
      </c>
      <c r="E17" s="74"/>
      <c r="F17" s="75">
        <f>MIN(F8:F14)</f>
        <v>-55.954999999999998</v>
      </c>
      <c r="G17" s="74"/>
      <c r="H17" s="75">
        <f>MIN(H8:H14)</f>
        <v>-23.3812</v>
      </c>
      <c r="I17" s="74"/>
      <c r="J17" s="75">
        <f>MIN(J8:J14)</f>
        <v>-19.079699999999999</v>
      </c>
      <c r="K17" s="74"/>
      <c r="L17" s="75">
        <f>MIN(L8:L14)</f>
        <v>-5.2896000000000001</v>
      </c>
      <c r="M17" s="74"/>
      <c r="N17" s="75">
        <f>MIN(N8:N14)</f>
        <v>6.8851000000000004</v>
      </c>
      <c r="O17" s="74"/>
      <c r="P17" s="75">
        <f>MIN(P8:P14)</f>
        <v>5.4443000000000001</v>
      </c>
      <c r="Q17" s="74"/>
      <c r="R17" s="75">
        <f>MIN(R8:R14)</f>
        <v>6.1542000000000003</v>
      </c>
      <c r="S17" s="74"/>
      <c r="T17" s="75">
        <f>MIN(T8:T14)</f>
        <v>6.8895</v>
      </c>
      <c r="U17" s="74"/>
      <c r="V17" s="75">
        <f>MIN(V8:V14)</f>
        <v>7.3695000000000004</v>
      </c>
      <c r="W17" s="74"/>
      <c r="X17" s="75">
        <f>MIN(X8:X14)</f>
        <v>7.2183000000000002</v>
      </c>
      <c r="Y17" s="74"/>
      <c r="Z17" s="75">
        <f>MIN(Z8:Z14)</f>
        <v>7.2835000000000001</v>
      </c>
      <c r="AA17" s="76"/>
    </row>
    <row r="18" spans="1:27" ht="15" thickBot="1" x14ac:dyDescent="0.35">
      <c r="A18" s="77" t="s">
        <v>29</v>
      </c>
      <c r="B18" s="78"/>
      <c r="C18" s="78"/>
      <c r="D18" s="79">
        <f>MAX(D8:D14)</f>
        <v>18.880700000000001</v>
      </c>
      <c r="E18" s="78"/>
      <c r="F18" s="79">
        <f>MAX(F8:F14)</f>
        <v>26.3307</v>
      </c>
      <c r="G18" s="78"/>
      <c r="H18" s="79">
        <f>MAX(H8:H14)</f>
        <v>14.5189</v>
      </c>
      <c r="I18" s="78"/>
      <c r="J18" s="79">
        <f>MAX(J8:J14)</f>
        <v>5.2907000000000002</v>
      </c>
      <c r="K18" s="78"/>
      <c r="L18" s="79">
        <f>MAX(L8:L14)</f>
        <v>6.6707999999999998</v>
      </c>
      <c r="M18" s="78"/>
      <c r="N18" s="79">
        <f>MAX(N8:N14)</f>
        <v>12.578099999999999</v>
      </c>
      <c r="O18" s="78"/>
      <c r="P18" s="79">
        <f>MAX(P8:P14)</f>
        <v>11.4078</v>
      </c>
      <c r="Q18" s="78"/>
      <c r="R18" s="79">
        <f>MAX(R8:R14)</f>
        <v>11.2492</v>
      </c>
      <c r="S18" s="78"/>
      <c r="T18" s="79">
        <f>MAX(T8:T14)</f>
        <v>10.618499999999999</v>
      </c>
      <c r="U18" s="78"/>
      <c r="V18" s="79">
        <f>MAX(V8:V14)</f>
        <v>10.038500000000001</v>
      </c>
      <c r="W18" s="78"/>
      <c r="X18" s="79">
        <f>MAX(X8:X14)</f>
        <v>8.3551000000000002</v>
      </c>
      <c r="Y18" s="78"/>
      <c r="Z18" s="79">
        <f>MAX(Z8:Z14)</f>
        <v>9.1579999999999995</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44071</v>
      </c>
      <c r="C8" s="65">
        <f>VLOOKUP($A8,'Return Data'!$B$7:$R$1700,4,0)</f>
        <v>258.72410000000002</v>
      </c>
      <c r="D8" s="65">
        <f>VLOOKUP($A8,'Return Data'!$B$7:$R$1700,5,0)</f>
        <v>-1.2555000000000001</v>
      </c>
      <c r="E8" s="66">
        <f>RANK(D8,D$8:D$14,0)</f>
        <v>2</v>
      </c>
      <c r="F8" s="65">
        <f>VLOOKUP($A8,'Return Data'!$B$7:$R$1700,6,0)</f>
        <v>-3.9582999999999999</v>
      </c>
      <c r="G8" s="66">
        <f>RANK(F8,F$8:F$14,0)</f>
        <v>3</v>
      </c>
      <c r="H8" s="65">
        <f>VLOOKUP($A8,'Return Data'!$B$7:$R$1700,7,0)</f>
        <v>-1.8232999999999999</v>
      </c>
      <c r="I8" s="66">
        <f>RANK(H8,H$8:H$14,0)</f>
        <v>3</v>
      </c>
      <c r="J8" s="65">
        <f>VLOOKUP($A8,'Return Data'!$B$7:$R$1700,8,0)</f>
        <v>-1.0144</v>
      </c>
      <c r="K8" s="66">
        <f>RANK(J8,J$8:J$14,0)</f>
        <v>3</v>
      </c>
      <c r="L8" s="65">
        <f>VLOOKUP($A8,'Return Data'!$B$7:$R$1700,9,0)</f>
        <v>3.0615999999999999</v>
      </c>
      <c r="M8" s="66">
        <f>RANK(L8,L$8:L$14,0)</f>
        <v>2</v>
      </c>
      <c r="N8" s="65">
        <f>VLOOKUP($A8,'Return Data'!$B$7:$R$1700,10,0)</f>
        <v>8.6583000000000006</v>
      </c>
      <c r="O8" s="66">
        <f>RANK(N8,N$8:N$14,0)</f>
        <v>5</v>
      </c>
      <c r="P8" s="65">
        <f>VLOOKUP($A8,'Return Data'!$B$7:$R$1700,11,0)</f>
        <v>9.4786999999999999</v>
      </c>
      <c r="Q8" s="66">
        <f>RANK(P8,P$8:P$14,0)</f>
        <v>3</v>
      </c>
      <c r="R8" s="65">
        <f>VLOOKUP($A8,'Return Data'!$B$7:$R$1700,12,0)</f>
        <v>8.6138999999999992</v>
      </c>
      <c r="S8" s="66">
        <f>RANK(R8,R$8:R$14,0)</f>
        <v>4</v>
      </c>
      <c r="T8" s="65">
        <f>VLOOKUP($A8,'Return Data'!$B$7:$R$1700,13,0)</f>
        <v>8.5846</v>
      </c>
      <c r="U8" s="66">
        <f>RANK(T8,T$8:T$14,0)</f>
        <v>5</v>
      </c>
      <c r="V8" s="65">
        <f>VLOOKUP($A8,'Return Data'!$B$7:$R$1700,17,0)</f>
        <v>8.8437999999999999</v>
      </c>
      <c r="W8" s="66">
        <f>RANK(V8,V$8:V$14,0)</f>
        <v>2</v>
      </c>
      <c r="X8" s="65">
        <f>VLOOKUP($A8,'Return Data'!$B$7:$R$1700,14,0)</f>
        <v>7.9915000000000003</v>
      </c>
      <c r="Y8" s="66">
        <f>RANK(X8,X$8:X$14,0)</f>
        <v>1</v>
      </c>
      <c r="Z8" s="65">
        <f>VLOOKUP($A8,'Return Data'!$B$7:$R$1700,16,0)</f>
        <v>8.6658000000000008</v>
      </c>
      <c r="AA8" s="67">
        <f>RANK(Z8,Z$8:Z$14,0)</f>
        <v>1</v>
      </c>
    </row>
    <row r="9" spans="1:27" x14ac:dyDescent="0.3">
      <c r="A9" s="63" t="s">
        <v>824</v>
      </c>
      <c r="B9" s="64">
        <f>VLOOKUP($A9,'Return Data'!$B$7:$R$1700,3,0)</f>
        <v>44071</v>
      </c>
      <c r="C9" s="65">
        <f>VLOOKUP($A9,'Return Data'!$B$7:$R$1700,4,0)</f>
        <v>30.498699999999999</v>
      </c>
      <c r="D9" s="65">
        <f>VLOOKUP($A9,'Return Data'!$B$7:$R$1700,5,0)</f>
        <v>-1.9147000000000001</v>
      </c>
      <c r="E9" s="66">
        <f t="shared" ref="E9:E14" si="0">RANK(D9,D$8:D$14,0)</f>
        <v>4</v>
      </c>
      <c r="F9" s="65">
        <f>VLOOKUP($A9,'Return Data'!$B$7:$R$1700,6,0)</f>
        <v>-5.1040999999999999</v>
      </c>
      <c r="G9" s="66">
        <f t="shared" ref="G9:G14" si="1">RANK(F9,F$8:F$14,0)</f>
        <v>4</v>
      </c>
      <c r="H9" s="65">
        <f>VLOOKUP($A9,'Return Data'!$B$7:$R$1700,7,0)</f>
        <v>-1.9996</v>
      </c>
      <c r="I9" s="66">
        <f t="shared" ref="I9:I14" si="2">RANK(H9,H$8:H$14,0)</f>
        <v>4</v>
      </c>
      <c r="J9" s="65">
        <f>VLOOKUP($A9,'Return Data'!$B$7:$R$1700,8,0)</f>
        <v>-0.37609999999999999</v>
      </c>
      <c r="K9" s="66">
        <f t="shared" ref="K9:K14" si="3">RANK(J9,J$8:J$14,0)</f>
        <v>2</v>
      </c>
      <c r="L9" s="65">
        <f>VLOOKUP($A9,'Return Data'!$B$7:$R$1700,9,0)</f>
        <v>1.2947</v>
      </c>
      <c r="M9" s="66">
        <f t="shared" ref="M9:M14" si="4">RANK(L9,L$8:L$14,0)</f>
        <v>4</v>
      </c>
      <c r="N9" s="65">
        <f>VLOOKUP($A9,'Return Data'!$B$7:$R$1700,10,0)</f>
        <v>6.0594000000000001</v>
      </c>
      <c r="O9" s="66">
        <f t="shared" ref="O9:O14" si="5">RANK(N9,N$8:N$14,0)</f>
        <v>7</v>
      </c>
      <c r="P9" s="65">
        <f>VLOOKUP($A9,'Return Data'!$B$7:$R$1700,11,0)</f>
        <v>4.6154000000000002</v>
      </c>
      <c r="Q9" s="66">
        <f t="shared" ref="Q9:Q14" si="6">RANK(P9,P$8:P$14,0)</f>
        <v>7</v>
      </c>
      <c r="R9" s="65">
        <f>VLOOKUP($A9,'Return Data'!$B$7:$R$1700,12,0)</f>
        <v>5.4162999999999997</v>
      </c>
      <c r="S9" s="66">
        <f t="shared" ref="S9:S14" si="7">RANK(R9,R$8:R$14,0)</f>
        <v>7</v>
      </c>
      <c r="T9" s="65">
        <f>VLOOKUP($A9,'Return Data'!$B$7:$R$1700,13,0)</f>
        <v>6.1889000000000003</v>
      </c>
      <c r="U9" s="66">
        <f t="shared" ref="U9:U14" si="8">RANK(T9,T$8:T$14,0)</f>
        <v>7</v>
      </c>
      <c r="V9" s="65">
        <f>VLOOKUP($A9,'Return Data'!$B$7:$R$1700,17,0)</f>
        <v>6.7435999999999998</v>
      </c>
      <c r="W9" s="66">
        <f t="shared" ref="W9:W13" si="9">RANK(V9,V$8:V$14,0)</f>
        <v>5</v>
      </c>
      <c r="X9" s="65">
        <f>VLOOKUP($A9,'Return Data'!$B$7:$R$1700,14,0)</f>
        <v>6.6012000000000004</v>
      </c>
      <c r="Y9" s="66">
        <f t="shared" ref="Y9:Y13" si="10">RANK(X9,X$8:X$14,0)</f>
        <v>5</v>
      </c>
      <c r="Z9" s="65">
        <f>VLOOKUP($A9,'Return Data'!$B$7:$R$1700,16,0)</f>
        <v>5.9283999999999999</v>
      </c>
      <c r="AA9" s="67">
        <f t="shared" ref="AA9:AA14" si="11">RANK(Z9,Z$8:Z$14,0)</f>
        <v>7</v>
      </c>
    </row>
    <row r="10" spans="1:27" x14ac:dyDescent="0.3">
      <c r="A10" s="63" t="s">
        <v>826</v>
      </c>
      <c r="B10" s="64">
        <f>VLOOKUP($A10,'Return Data'!$B$7:$R$1700,3,0)</f>
        <v>44071</v>
      </c>
      <c r="C10" s="65">
        <f>VLOOKUP($A10,'Return Data'!$B$7:$R$1700,4,0)</f>
        <v>36.560499999999998</v>
      </c>
      <c r="D10" s="65">
        <f>VLOOKUP($A10,'Return Data'!$B$7:$R$1700,5,0)</f>
        <v>-1.4975000000000001</v>
      </c>
      <c r="E10" s="66">
        <f t="shared" si="0"/>
        <v>3</v>
      </c>
      <c r="F10" s="65">
        <f>VLOOKUP($A10,'Return Data'!$B$7:$R$1700,6,0)</f>
        <v>-1.2312000000000001</v>
      </c>
      <c r="G10" s="66">
        <f t="shared" si="1"/>
        <v>2</v>
      </c>
      <c r="H10" s="65">
        <f>VLOOKUP($A10,'Return Data'!$B$7:$R$1700,7,0)</f>
        <v>-0.71299999999999997</v>
      </c>
      <c r="I10" s="66">
        <f t="shared" si="2"/>
        <v>2</v>
      </c>
      <c r="J10" s="65">
        <f>VLOOKUP($A10,'Return Data'!$B$7:$R$1700,8,0)</f>
        <v>-2.7069999999999999</v>
      </c>
      <c r="K10" s="66">
        <f t="shared" si="3"/>
        <v>4</v>
      </c>
      <c r="L10" s="65">
        <f>VLOOKUP($A10,'Return Data'!$B$7:$R$1700,9,0)</f>
        <v>3.0091000000000001</v>
      </c>
      <c r="M10" s="66">
        <f t="shared" si="4"/>
        <v>3</v>
      </c>
      <c r="N10" s="65">
        <f>VLOOKUP($A10,'Return Data'!$B$7:$R$1700,10,0)</f>
        <v>9.0490999999999993</v>
      </c>
      <c r="O10" s="66">
        <f t="shared" si="5"/>
        <v>4</v>
      </c>
      <c r="P10" s="65">
        <f>VLOOKUP($A10,'Return Data'!$B$7:$R$1700,11,0)</f>
        <v>9.1944999999999997</v>
      </c>
      <c r="Q10" s="66">
        <f t="shared" si="6"/>
        <v>4</v>
      </c>
      <c r="R10" s="65">
        <f>VLOOKUP($A10,'Return Data'!$B$7:$R$1700,12,0)</f>
        <v>8.4496000000000002</v>
      </c>
      <c r="S10" s="66">
        <f t="shared" si="7"/>
        <v>5</v>
      </c>
      <c r="T10" s="65">
        <f>VLOOKUP($A10,'Return Data'!$B$7:$R$1700,13,0)</f>
        <v>8.5963999999999992</v>
      </c>
      <c r="U10" s="66">
        <f t="shared" si="8"/>
        <v>4</v>
      </c>
      <c r="V10" s="65">
        <f>VLOOKUP($A10,'Return Data'!$B$7:$R$1700,17,0)</f>
        <v>8.5702999999999996</v>
      </c>
      <c r="W10" s="66">
        <f t="shared" si="9"/>
        <v>3</v>
      </c>
      <c r="X10" s="65">
        <f>VLOOKUP($A10,'Return Data'!$B$7:$R$1700,14,0)</f>
        <v>7.8413000000000004</v>
      </c>
      <c r="Y10" s="66">
        <f t="shared" si="10"/>
        <v>2</v>
      </c>
      <c r="Z10" s="65">
        <f>VLOOKUP($A10,'Return Data'!$B$7:$R$1700,16,0)</f>
        <v>8.2571999999999992</v>
      </c>
      <c r="AA10" s="67">
        <f t="shared" si="11"/>
        <v>3</v>
      </c>
    </row>
    <row r="11" spans="1:27" x14ac:dyDescent="0.3">
      <c r="A11" s="63" t="s">
        <v>828</v>
      </c>
      <c r="B11" s="64">
        <f>VLOOKUP($A11,'Return Data'!$B$7:$R$1700,3,0)</f>
        <v>44071</v>
      </c>
      <c r="C11" s="65">
        <f>VLOOKUP($A11,'Return Data'!$B$7:$R$1700,4,0)</f>
        <v>313.46409999999997</v>
      </c>
      <c r="D11" s="65">
        <f>VLOOKUP($A11,'Return Data'!$B$7:$R$1700,5,0)</f>
        <v>18.162099999999999</v>
      </c>
      <c r="E11" s="66">
        <f t="shared" si="0"/>
        <v>1</v>
      </c>
      <c r="F11" s="65">
        <f>VLOOKUP($A11,'Return Data'!$B$7:$R$1700,6,0)</f>
        <v>25.608699999999999</v>
      </c>
      <c r="G11" s="66">
        <f t="shared" si="1"/>
        <v>1</v>
      </c>
      <c r="H11" s="65">
        <f>VLOOKUP($A11,'Return Data'!$B$7:$R$1700,7,0)</f>
        <v>13.7981</v>
      </c>
      <c r="I11" s="66">
        <f t="shared" si="2"/>
        <v>1</v>
      </c>
      <c r="J11" s="65">
        <f>VLOOKUP($A11,'Return Data'!$B$7:$R$1700,8,0)</f>
        <v>4.57</v>
      </c>
      <c r="K11" s="66">
        <f t="shared" si="3"/>
        <v>1</v>
      </c>
      <c r="L11" s="65">
        <f>VLOOKUP($A11,'Return Data'!$B$7:$R$1700,9,0)</f>
        <v>5.9473000000000003</v>
      </c>
      <c r="M11" s="66">
        <f t="shared" si="4"/>
        <v>1</v>
      </c>
      <c r="N11" s="65">
        <f>VLOOKUP($A11,'Return Data'!$B$7:$R$1700,10,0)</f>
        <v>11.738</v>
      </c>
      <c r="O11" s="66">
        <f t="shared" si="5"/>
        <v>2</v>
      </c>
      <c r="P11" s="65">
        <f>VLOOKUP($A11,'Return Data'!$B$7:$R$1700,11,0)</f>
        <v>9.1245999999999992</v>
      </c>
      <c r="Q11" s="66">
        <f t="shared" si="6"/>
        <v>5</v>
      </c>
      <c r="R11" s="65">
        <f>VLOOKUP($A11,'Return Data'!$B$7:$R$1700,12,0)</f>
        <v>8.7509999999999994</v>
      </c>
      <c r="S11" s="66">
        <f t="shared" si="7"/>
        <v>3</v>
      </c>
      <c r="T11" s="65">
        <f>VLOOKUP($A11,'Return Data'!$B$7:$R$1700,13,0)</f>
        <v>9.0263000000000009</v>
      </c>
      <c r="U11" s="66">
        <f t="shared" si="8"/>
        <v>2</v>
      </c>
      <c r="V11" s="65">
        <f>VLOOKUP($A11,'Return Data'!$B$7:$R$1700,17,0)</f>
        <v>8.4487000000000005</v>
      </c>
      <c r="W11" s="66">
        <f t="shared" si="9"/>
        <v>4</v>
      </c>
      <c r="X11" s="65">
        <f>VLOOKUP($A11,'Return Data'!$B$7:$R$1700,14,0)</f>
        <v>7.5359999999999996</v>
      </c>
      <c r="Y11" s="66">
        <f t="shared" si="10"/>
        <v>4</v>
      </c>
      <c r="Z11" s="65">
        <f>VLOOKUP($A11,'Return Data'!$B$7:$R$1700,16,0)</f>
        <v>8.0317000000000007</v>
      </c>
      <c r="AA11" s="67">
        <f t="shared" si="11"/>
        <v>5</v>
      </c>
    </row>
    <row r="12" spans="1:27" x14ac:dyDescent="0.3">
      <c r="A12" s="63" t="s">
        <v>831</v>
      </c>
      <c r="B12" s="64">
        <f>VLOOKUP($A12,'Return Data'!$B$7:$R$1700,3,0)</f>
        <v>44071</v>
      </c>
      <c r="C12" s="65">
        <f>VLOOKUP($A12,'Return Data'!$B$7:$R$1700,4,0)</f>
        <v>1111.7630999999999</v>
      </c>
      <c r="D12" s="65">
        <f>VLOOKUP($A12,'Return Data'!$B$7:$R$1700,5,0)</f>
        <v>-57.540199999999999</v>
      </c>
      <c r="E12" s="66">
        <f t="shared" si="0"/>
        <v>7</v>
      </c>
      <c r="F12" s="65">
        <f>VLOOKUP($A12,'Return Data'!$B$7:$R$1700,6,0)</f>
        <v>-56.353299999999997</v>
      </c>
      <c r="G12" s="66">
        <f t="shared" si="1"/>
        <v>7</v>
      </c>
      <c r="H12" s="65">
        <f>VLOOKUP($A12,'Return Data'!$B$7:$R$1700,7,0)</f>
        <v>-23.779599999999999</v>
      </c>
      <c r="I12" s="66">
        <f t="shared" si="2"/>
        <v>7</v>
      </c>
      <c r="J12" s="65">
        <f>VLOOKUP($A12,'Return Data'!$B$7:$R$1700,8,0)</f>
        <v>-19.477</v>
      </c>
      <c r="K12" s="66">
        <f t="shared" si="3"/>
        <v>7</v>
      </c>
      <c r="L12" s="65">
        <f>VLOOKUP($A12,'Return Data'!$B$7:$R$1700,9,0)</f>
        <v>-5.6879999999999997</v>
      </c>
      <c r="M12" s="66">
        <f t="shared" si="4"/>
        <v>7</v>
      </c>
      <c r="N12" s="65">
        <f>VLOOKUP($A12,'Return Data'!$B$7:$R$1700,10,0)</f>
        <v>12.164</v>
      </c>
      <c r="O12" s="66">
        <f t="shared" si="5"/>
        <v>1</v>
      </c>
      <c r="P12" s="65">
        <f>VLOOKUP($A12,'Return Data'!$B$7:$R$1700,11,0)</f>
        <v>10.3423</v>
      </c>
      <c r="Q12" s="66">
        <f t="shared" si="6"/>
        <v>2</v>
      </c>
      <c r="R12" s="65">
        <f>VLOOKUP($A12,'Return Data'!$B$7:$R$1700,12,0)</f>
        <v>9.9131</v>
      </c>
      <c r="S12" s="66">
        <f t="shared" si="7"/>
        <v>2</v>
      </c>
      <c r="T12" s="65">
        <f>VLOOKUP($A12,'Return Data'!$B$7:$R$1700,13,0)</f>
        <v>8.8246000000000002</v>
      </c>
      <c r="U12" s="66">
        <f t="shared" si="8"/>
        <v>3</v>
      </c>
      <c r="V12" s="65"/>
      <c r="W12" s="66"/>
      <c r="X12" s="65"/>
      <c r="Y12" s="66"/>
      <c r="Z12" s="65">
        <f>VLOOKUP($A12,'Return Data'!$B$7:$R$1700,16,0)</f>
        <v>8.5379000000000005</v>
      </c>
      <c r="AA12" s="67">
        <f t="shared" si="11"/>
        <v>2</v>
      </c>
    </row>
    <row r="13" spans="1:27" x14ac:dyDescent="0.3">
      <c r="A13" s="63" t="s">
        <v>832</v>
      </c>
      <c r="B13" s="64">
        <f>VLOOKUP($A13,'Return Data'!$B$7:$R$1700,3,0)</f>
        <v>44071</v>
      </c>
      <c r="C13" s="65">
        <f>VLOOKUP($A13,'Return Data'!$B$7:$R$1700,4,0)</f>
        <v>33.425400000000003</v>
      </c>
      <c r="D13" s="65">
        <f>VLOOKUP($A13,'Return Data'!$B$7:$R$1700,5,0)</f>
        <v>-4.9132999999999996</v>
      </c>
      <c r="E13" s="66">
        <f t="shared" si="0"/>
        <v>5</v>
      </c>
      <c r="F13" s="65">
        <f>VLOOKUP($A13,'Return Data'!$B$7:$R$1700,6,0)</f>
        <v>-19.043500000000002</v>
      </c>
      <c r="G13" s="66">
        <f t="shared" si="1"/>
        <v>6</v>
      </c>
      <c r="H13" s="65">
        <f>VLOOKUP($A13,'Return Data'!$B$7:$R$1700,7,0)</f>
        <v>-9.7471999999999994</v>
      </c>
      <c r="I13" s="66">
        <f t="shared" si="2"/>
        <v>6</v>
      </c>
      <c r="J13" s="65">
        <f>VLOOKUP($A13,'Return Data'!$B$7:$R$1700,8,0)</f>
        <v>-8.2805</v>
      </c>
      <c r="K13" s="66">
        <f t="shared" si="3"/>
        <v>6</v>
      </c>
      <c r="L13" s="65">
        <f>VLOOKUP($A13,'Return Data'!$B$7:$R$1700,9,0)</f>
        <v>-1.6708000000000001</v>
      </c>
      <c r="M13" s="66">
        <f t="shared" si="4"/>
        <v>6</v>
      </c>
      <c r="N13" s="65">
        <f>VLOOKUP($A13,'Return Data'!$B$7:$R$1700,10,0)</f>
        <v>10.1274</v>
      </c>
      <c r="O13" s="66">
        <f t="shared" si="5"/>
        <v>3</v>
      </c>
      <c r="P13" s="65">
        <f>VLOOKUP($A13,'Return Data'!$B$7:$R$1700,11,0)</f>
        <v>11.0459</v>
      </c>
      <c r="Q13" s="66">
        <f t="shared" si="6"/>
        <v>1</v>
      </c>
      <c r="R13" s="65">
        <f>VLOOKUP($A13,'Return Data'!$B$7:$R$1700,12,0)</f>
        <v>10.839600000000001</v>
      </c>
      <c r="S13" s="66">
        <f t="shared" si="7"/>
        <v>1</v>
      </c>
      <c r="T13" s="65">
        <f>VLOOKUP($A13,'Return Data'!$B$7:$R$1700,13,0)</f>
        <v>10.181100000000001</v>
      </c>
      <c r="U13" s="66">
        <f t="shared" si="8"/>
        <v>1</v>
      </c>
      <c r="V13" s="65">
        <f>VLOOKUP($A13,'Return Data'!$B$7:$R$1700,17,0)</f>
        <v>9.5742999999999991</v>
      </c>
      <c r="W13" s="66">
        <f t="shared" si="9"/>
        <v>1</v>
      </c>
      <c r="X13" s="65">
        <f>VLOOKUP($A13,'Return Data'!$B$7:$R$1700,14,0)</f>
        <v>7.7325999999999997</v>
      </c>
      <c r="Y13" s="66">
        <f t="shared" si="10"/>
        <v>3</v>
      </c>
      <c r="Z13" s="65">
        <f>VLOOKUP($A13,'Return Data'!$B$7:$R$1700,16,0)</f>
        <v>7.8352000000000004</v>
      </c>
      <c r="AA13" s="67">
        <f t="shared" si="11"/>
        <v>6</v>
      </c>
    </row>
    <row r="14" spans="1:27" x14ac:dyDescent="0.3">
      <c r="A14" s="63" t="s">
        <v>835</v>
      </c>
      <c r="B14" s="64">
        <f>VLOOKUP($A14,'Return Data'!$B$7:$R$1700,3,0)</f>
        <v>44071</v>
      </c>
      <c r="C14" s="65">
        <f>VLOOKUP($A14,'Return Data'!$B$7:$R$1700,4,0)</f>
        <v>1152.8676</v>
      </c>
      <c r="D14" s="65">
        <f>VLOOKUP($A14,'Return Data'!$B$7:$R$1700,5,0)</f>
        <v>-7.5683999999999996</v>
      </c>
      <c r="E14" s="66">
        <f t="shared" si="0"/>
        <v>6</v>
      </c>
      <c r="F14" s="65">
        <f>VLOOKUP($A14,'Return Data'!$B$7:$R$1700,6,0)</f>
        <v>-8.2377000000000002</v>
      </c>
      <c r="G14" s="66">
        <f t="shared" si="1"/>
        <v>5</v>
      </c>
      <c r="H14" s="65">
        <f>VLOOKUP($A14,'Return Data'!$B$7:$R$1700,7,0)</f>
        <v>-7.7149999999999999</v>
      </c>
      <c r="I14" s="66">
        <f t="shared" si="2"/>
        <v>5</v>
      </c>
      <c r="J14" s="65">
        <f>VLOOKUP($A14,'Return Data'!$B$7:$R$1700,8,0)</f>
        <v>-5.8323</v>
      </c>
      <c r="K14" s="66">
        <f t="shared" si="3"/>
        <v>5</v>
      </c>
      <c r="L14" s="65">
        <f>VLOOKUP($A14,'Return Data'!$B$7:$R$1700,9,0)</f>
        <v>-1.5136000000000001</v>
      </c>
      <c r="M14" s="66">
        <f t="shared" si="4"/>
        <v>5</v>
      </c>
      <c r="N14" s="65">
        <f>VLOOKUP($A14,'Return Data'!$B$7:$R$1700,10,0)</f>
        <v>6.4508999999999999</v>
      </c>
      <c r="O14" s="66">
        <f t="shared" si="5"/>
        <v>6</v>
      </c>
      <c r="P14" s="65">
        <f>VLOOKUP($A14,'Return Data'!$B$7:$R$1700,11,0)</f>
        <v>8.5107999999999997</v>
      </c>
      <c r="Q14" s="66">
        <f t="shared" si="6"/>
        <v>6</v>
      </c>
      <c r="R14" s="65">
        <f>VLOOKUP($A14,'Return Data'!$B$7:$R$1700,12,0)</f>
        <v>7.4980000000000002</v>
      </c>
      <c r="S14" s="66">
        <f t="shared" si="7"/>
        <v>6</v>
      </c>
      <c r="T14" s="65">
        <f>VLOOKUP($A14,'Return Data'!$B$7:$R$1700,13,0)</f>
        <v>7.3586</v>
      </c>
      <c r="U14" s="66">
        <f t="shared" si="8"/>
        <v>6</v>
      </c>
      <c r="V14" s="65"/>
      <c r="W14" s="66"/>
      <c r="X14" s="65"/>
      <c r="Y14" s="66"/>
      <c r="Z14" s="65">
        <f>VLOOKUP($A14,'Return Data'!$B$7:$R$1700,16,0)</f>
        <v>8.0828000000000007</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-8.0753571428571416</v>
      </c>
      <c r="E16" s="74"/>
      <c r="F16" s="75">
        <f>AVERAGE(F8:F14)</f>
        <v>-9.7599142857142862</v>
      </c>
      <c r="G16" s="74"/>
      <c r="H16" s="75">
        <f>AVERAGE(H8:H14)</f>
        <v>-4.5685142857142855</v>
      </c>
      <c r="I16" s="74"/>
      <c r="J16" s="75">
        <f>AVERAGE(J8:J14)</f>
        <v>-4.7310428571428575</v>
      </c>
      <c r="K16" s="74"/>
      <c r="L16" s="75">
        <f>AVERAGE(L8:L14)</f>
        <v>0.63432857142857135</v>
      </c>
      <c r="M16" s="74"/>
      <c r="N16" s="75">
        <f>AVERAGE(N8:N14)</f>
        <v>9.1781571428571436</v>
      </c>
      <c r="O16" s="74"/>
      <c r="P16" s="75">
        <f>AVERAGE(P8:P14)</f>
        <v>8.9017428571428585</v>
      </c>
      <c r="Q16" s="74"/>
      <c r="R16" s="75">
        <f>AVERAGE(R8:R14)</f>
        <v>8.4973571428571422</v>
      </c>
      <c r="S16" s="74"/>
      <c r="T16" s="75">
        <f>AVERAGE(T8:T14)</f>
        <v>8.3943571428571424</v>
      </c>
      <c r="U16" s="74"/>
      <c r="V16" s="75">
        <f>AVERAGE(V8:V14)</f>
        <v>8.43614</v>
      </c>
      <c r="W16" s="74"/>
      <c r="X16" s="75">
        <f>AVERAGE(X8:X14)</f>
        <v>7.540519999999999</v>
      </c>
      <c r="Y16" s="74"/>
      <c r="Z16" s="75">
        <f>AVERAGE(Z8:Z14)</f>
        <v>7.9055714285714282</v>
      </c>
      <c r="AA16" s="76"/>
    </row>
    <row r="17" spans="1:27" x14ac:dyDescent="0.3">
      <c r="A17" s="73" t="s">
        <v>28</v>
      </c>
      <c r="B17" s="74"/>
      <c r="C17" s="74"/>
      <c r="D17" s="75">
        <f>MIN(D8:D14)</f>
        <v>-57.540199999999999</v>
      </c>
      <c r="E17" s="74"/>
      <c r="F17" s="75">
        <f>MIN(F8:F14)</f>
        <v>-56.353299999999997</v>
      </c>
      <c r="G17" s="74"/>
      <c r="H17" s="75">
        <f>MIN(H8:H14)</f>
        <v>-23.779599999999999</v>
      </c>
      <c r="I17" s="74"/>
      <c r="J17" s="75">
        <f>MIN(J8:J14)</f>
        <v>-19.477</v>
      </c>
      <c r="K17" s="74"/>
      <c r="L17" s="75">
        <f>MIN(L8:L14)</f>
        <v>-5.6879999999999997</v>
      </c>
      <c r="M17" s="74"/>
      <c r="N17" s="75">
        <f>MIN(N8:N14)</f>
        <v>6.0594000000000001</v>
      </c>
      <c r="O17" s="74"/>
      <c r="P17" s="75">
        <f>MIN(P8:P14)</f>
        <v>4.6154000000000002</v>
      </c>
      <c r="Q17" s="74"/>
      <c r="R17" s="75">
        <f>MIN(R8:R14)</f>
        <v>5.4162999999999997</v>
      </c>
      <c r="S17" s="74"/>
      <c r="T17" s="75">
        <f>MIN(T8:T14)</f>
        <v>6.1889000000000003</v>
      </c>
      <c r="U17" s="74"/>
      <c r="V17" s="75">
        <f>MIN(V8:V14)</f>
        <v>6.7435999999999998</v>
      </c>
      <c r="W17" s="74"/>
      <c r="X17" s="75">
        <f>MIN(X8:X14)</f>
        <v>6.6012000000000004</v>
      </c>
      <c r="Y17" s="74"/>
      <c r="Z17" s="75">
        <f>MIN(Z8:Z14)</f>
        <v>5.9283999999999999</v>
      </c>
      <c r="AA17" s="76"/>
    </row>
    <row r="18" spans="1:27" ht="15" thickBot="1" x14ac:dyDescent="0.35">
      <c r="A18" s="77" t="s">
        <v>29</v>
      </c>
      <c r="B18" s="78"/>
      <c r="C18" s="78"/>
      <c r="D18" s="79">
        <f>MAX(D8:D14)</f>
        <v>18.162099999999999</v>
      </c>
      <c r="E18" s="78"/>
      <c r="F18" s="79">
        <f>MAX(F8:F14)</f>
        <v>25.608699999999999</v>
      </c>
      <c r="G18" s="78"/>
      <c r="H18" s="79">
        <f>MAX(H8:H14)</f>
        <v>13.7981</v>
      </c>
      <c r="I18" s="78"/>
      <c r="J18" s="79">
        <f>MAX(J8:J14)</f>
        <v>4.57</v>
      </c>
      <c r="K18" s="78"/>
      <c r="L18" s="79">
        <f>MAX(L8:L14)</f>
        <v>5.9473000000000003</v>
      </c>
      <c r="M18" s="78"/>
      <c r="N18" s="79">
        <f>MAX(N8:N14)</f>
        <v>12.164</v>
      </c>
      <c r="O18" s="78"/>
      <c r="P18" s="79">
        <f>MAX(P8:P14)</f>
        <v>11.0459</v>
      </c>
      <c r="Q18" s="78"/>
      <c r="R18" s="79">
        <f>MAX(R8:R14)</f>
        <v>10.839600000000001</v>
      </c>
      <c r="S18" s="78"/>
      <c r="T18" s="79">
        <f>MAX(T8:T14)</f>
        <v>10.181100000000001</v>
      </c>
      <c r="U18" s="78"/>
      <c r="V18" s="79">
        <f>MAX(V8:V14)</f>
        <v>9.5742999999999991</v>
      </c>
      <c r="W18" s="78"/>
      <c r="X18" s="79">
        <f>MAX(X8:X14)</f>
        <v>7.9915000000000003</v>
      </c>
      <c r="Y18" s="78"/>
      <c r="Z18" s="79">
        <f>MAX(Z8:Z14)</f>
        <v>8.6658000000000008</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44073</v>
      </c>
      <c r="C8" s="65">
        <f>VLOOKUP($A8,'Return Data'!$B$7:$R$1700,4,0)</f>
        <v>325.42009999999999</v>
      </c>
      <c r="D8" s="65">
        <f>VLOOKUP($A8,'Return Data'!$B$7:$R$1700,5,0)</f>
        <v>3.2193999999999998</v>
      </c>
      <c r="E8" s="66">
        <f t="shared" ref="E8" si="0">RANK(D8,D$8:D$50,0)</f>
        <v>10</v>
      </c>
      <c r="F8" s="65">
        <f>VLOOKUP($A8,'Return Data'!$B$7:$R$1700,6,0)</f>
        <v>3.1040000000000001</v>
      </c>
      <c r="G8" s="66">
        <f t="shared" ref="G8" si="1">RANK(F8,F$8:F$50,0)</f>
        <v>6</v>
      </c>
      <c r="H8" s="65">
        <f>VLOOKUP($A8,'Return Data'!$B$7:$R$1700,7,0)</f>
        <v>2.9434999999999998</v>
      </c>
      <c r="I8" s="66">
        <f t="shared" ref="I8" si="2">RANK(H8,H$8:H$50,0)</f>
        <v>12</v>
      </c>
      <c r="J8" s="65">
        <f>VLOOKUP($A8,'Return Data'!$B$7:$R$1700,8,0)</f>
        <v>3.3426999999999998</v>
      </c>
      <c r="K8" s="66">
        <f t="shared" ref="K8" si="3">RANK(J8,J$8:J$50,0)</f>
        <v>5</v>
      </c>
      <c r="L8" s="65">
        <f>VLOOKUP($A8,'Return Data'!$B$7:$R$1700,9,0)</f>
        <v>3.4523999999999999</v>
      </c>
      <c r="M8" s="66">
        <f t="shared" ref="M8" si="4">RANK(L8,L$8:L$50,0)</f>
        <v>4</v>
      </c>
      <c r="N8" s="65">
        <f>VLOOKUP($A8,'Return Data'!$B$7:$R$1700,10,0)</f>
        <v>3.7782</v>
      </c>
      <c r="O8" s="66">
        <f t="shared" ref="O8" si="5">RANK(N8,N$8:N$50,0)</f>
        <v>3</v>
      </c>
      <c r="P8" s="65">
        <f>VLOOKUP($A8,'Return Data'!$B$7:$R$1700,11,0)</f>
        <v>4.8087999999999997</v>
      </c>
      <c r="Q8" s="66">
        <f t="shared" ref="Q8" si="6">RANK(P8,P$8:P$50,0)</f>
        <v>7</v>
      </c>
      <c r="R8" s="65">
        <f>VLOOKUP($A8,'Return Data'!$B$7:$R$1700,12,0)</f>
        <v>4.9771000000000001</v>
      </c>
      <c r="S8" s="66">
        <f t="shared" ref="S8" si="7">RANK(R8,R$8:R$50,0)</f>
        <v>7</v>
      </c>
      <c r="T8" s="65">
        <f>VLOOKUP($A8,'Return Data'!$B$7:$R$1700,13,0)</f>
        <v>5.1936999999999998</v>
      </c>
      <c r="U8" s="66">
        <f t="shared" ref="U8" si="8">RANK(T8,T$8:T$50,0)</f>
        <v>9</v>
      </c>
      <c r="V8" s="65">
        <f>VLOOKUP($A8,'Return Data'!$B$7:$R$1700,17,0)</f>
        <v>6.3391999999999999</v>
      </c>
      <c r="W8" s="66">
        <f t="shared" ref="W8" si="9">RANK(V8,V$8:V$50,0)</f>
        <v>5</v>
      </c>
      <c r="X8" s="65">
        <f>VLOOKUP($A8,'Return Data'!$B$7:$R$1700,14,0)</f>
        <v>6.6079999999999997</v>
      </c>
      <c r="Y8" s="66">
        <f t="shared" ref="Y8" si="10">RANK(X8,X$8:X$50,0)</f>
        <v>5</v>
      </c>
      <c r="Z8" s="65">
        <f>VLOOKUP($A8,'Return Data'!$B$7:$R$1700,16,0)</f>
        <v>7.7210000000000001</v>
      </c>
      <c r="AA8" s="67">
        <f t="shared" ref="AA8" si="11">RANK(Z8,Z$8:Z$50,0)</f>
        <v>3</v>
      </c>
    </row>
    <row r="9" spans="1:27" x14ac:dyDescent="0.3">
      <c r="A9" s="63" t="s">
        <v>119</v>
      </c>
      <c r="B9" s="64">
        <f>VLOOKUP($A9,'Return Data'!$B$7:$R$1700,3,0)</f>
        <v>44073</v>
      </c>
      <c r="C9" s="65">
        <f>VLOOKUP($A9,'Return Data'!$B$7:$R$1700,4,0)</f>
        <v>2242.6768000000002</v>
      </c>
      <c r="D9" s="65">
        <f>VLOOKUP($A9,'Return Data'!$B$7:$R$1700,5,0)</f>
        <v>3.2244000000000002</v>
      </c>
      <c r="E9" s="66">
        <f t="shared" ref="E9:E50" si="12">RANK(D9,D$8:D$50,0)</f>
        <v>9</v>
      </c>
      <c r="F9" s="65">
        <f>VLOOKUP($A9,'Return Data'!$B$7:$R$1700,6,0)</f>
        <v>3.0003000000000002</v>
      </c>
      <c r="G9" s="66">
        <f t="shared" ref="G9:G50" si="13">RANK(F9,F$8:F$50,0)</f>
        <v>18</v>
      </c>
      <c r="H9" s="65">
        <f>VLOOKUP($A9,'Return Data'!$B$7:$R$1700,7,0)</f>
        <v>2.8422999999999998</v>
      </c>
      <c r="I9" s="66">
        <f t="shared" ref="I9:I50" si="14">RANK(H9,H$8:H$50,0)</f>
        <v>22</v>
      </c>
      <c r="J9" s="65">
        <f>VLOOKUP($A9,'Return Data'!$B$7:$R$1700,8,0)</f>
        <v>3.2928999999999999</v>
      </c>
      <c r="K9" s="66">
        <f t="shared" ref="K9:K50" si="15">RANK(J9,J$8:J$50,0)</f>
        <v>7</v>
      </c>
      <c r="L9" s="65">
        <f>VLOOKUP($A9,'Return Data'!$B$7:$R$1700,9,0)</f>
        <v>3.3963999999999999</v>
      </c>
      <c r="M9" s="66">
        <f t="shared" ref="M9:M50" si="16">RANK(L9,L$8:L$50,0)</f>
        <v>10</v>
      </c>
      <c r="N9" s="65">
        <f>VLOOKUP($A9,'Return Data'!$B$7:$R$1700,10,0)</f>
        <v>3.4775</v>
      </c>
      <c r="O9" s="66">
        <f t="shared" ref="O9:O50" si="17">RANK(N9,N$8:N$50,0)</f>
        <v>14</v>
      </c>
      <c r="P9" s="65">
        <f>VLOOKUP($A9,'Return Data'!$B$7:$R$1700,11,0)</f>
        <v>4.6951999999999998</v>
      </c>
      <c r="Q9" s="66">
        <f t="shared" ref="Q9:Q50" si="18">RANK(P9,P$8:P$50,0)</f>
        <v>12</v>
      </c>
      <c r="R9" s="65">
        <f>VLOOKUP($A9,'Return Data'!$B$7:$R$1700,12,0)</f>
        <v>4.9009999999999998</v>
      </c>
      <c r="S9" s="66">
        <f t="shared" ref="S9:S50" si="19">RANK(R9,R$8:R$50,0)</f>
        <v>13</v>
      </c>
      <c r="T9" s="65">
        <f>VLOOKUP($A9,'Return Data'!$B$7:$R$1700,13,0)</f>
        <v>5.1319999999999997</v>
      </c>
      <c r="U9" s="66">
        <f t="shared" ref="U9:U50" si="20">RANK(T9,T$8:T$50,0)</f>
        <v>13</v>
      </c>
      <c r="V9" s="65">
        <f>VLOOKUP($A9,'Return Data'!$B$7:$R$1700,17,0)</f>
        <v>6.2614999999999998</v>
      </c>
      <c r="W9" s="66">
        <f t="shared" ref="W9:W49" si="21">RANK(V9,V$8:V$50,0)</f>
        <v>11</v>
      </c>
      <c r="X9" s="65">
        <f>VLOOKUP($A9,'Return Data'!$B$7:$R$1700,14,0)</f>
        <v>6.5579999999999998</v>
      </c>
      <c r="Y9" s="66">
        <f t="shared" ref="Y9:Y49" si="22">RANK(X9,X$8:X$50,0)</f>
        <v>10</v>
      </c>
      <c r="Z9" s="65">
        <f>VLOOKUP($A9,'Return Data'!$B$7:$R$1700,16,0)</f>
        <v>7.6646000000000001</v>
      </c>
      <c r="AA9" s="67">
        <f t="shared" ref="AA9:AA50" si="23">RANK(Z9,Z$8:Z$50,0)</f>
        <v>9</v>
      </c>
    </row>
    <row r="10" spans="1:27" x14ac:dyDescent="0.3">
      <c r="A10" s="63" t="s">
        <v>120</v>
      </c>
      <c r="B10" s="64">
        <f>VLOOKUP($A10,'Return Data'!$B$7:$R$1700,3,0)</f>
        <v>44073</v>
      </c>
      <c r="C10" s="65">
        <f>VLOOKUP($A10,'Return Data'!$B$7:$R$1700,4,0)</f>
        <v>2325.0282000000002</v>
      </c>
      <c r="D10" s="65">
        <f>VLOOKUP($A10,'Return Data'!$B$7:$R$1700,5,0)</f>
        <v>3.1164999999999998</v>
      </c>
      <c r="E10" s="66">
        <f t="shared" si="12"/>
        <v>23</v>
      </c>
      <c r="F10" s="65">
        <f>VLOOKUP($A10,'Return Data'!$B$7:$R$1700,6,0)</f>
        <v>3.2584</v>
      </c>
      <c r="G10" s="66">
        <f t="shared" si="13"/>
        <v>3</v>
      </c>
      <c r="H10" s="65">
        <f>VLOOKUP($A10,'Return Data'!$B$7:$R$1700,7,0)</f>
        <v>3.0514000000000001</v>
      </c>
      <c r="I10" s="66">
        <f t="shared" si="14"/>
        <v>4</v>
      </c>
      <c r="J10" s="65">
        <f>VLOOKUP($A10,'Return Data'!$B$7:$R$1700,8,0)</f>
        <v>3.2498</v>
      </c>
      <c r="K10" s="66">
        <f t="shared" si="15"/>
        <v>11</v>
      </c>
      <c r="L10" s="65">
        <f>VLOOKUP($A10,'Return Data'!$B$7:$R$1700,9,0)</f>
        <v>3.3681999999999999</v>
      </c>
      <c r="M10" s="66">
        <f t="shared" si="16"/>
        <v>14</v>
      </c>
      <c r="N10" s="65">
        <f>VLOOKUP($A10,'Return Data'!$B$7:$R$1700,10,0)</f>
        <v>3.2563</v>
      </c>
      <c r="O10" s="66">
        <f t="shared" si="17"/>
        <v>29</v>
      </c>
      <c r="P10" s="65">
        <f>VLOOKUP($A10,'Return Data'!$B$7:$R$1700,11,0)</f>
        <v>4.468</v>
      </c>
      <c r="Q10" s="66">
        <f t="shared" si="18"/>
        <v>23</v>
      </c>
      <c r="R10" s="65">
        <f>VLOOKUP($A10,'Return Data'!$B$7:$R$1700,12,0)</f>
        <v>4.7671000000000001</v>
      </c>
      <c r="S10" s="66">
        <f t="shared" si="19"/>
        <v>20</v>
      </c>
      <c r="T10" s="65">
        <f>VLOOKUP($A10,'Return Data'!$B$7:$R$1700,13,0)</f>
        <v>5.0536000000000003</v>
      </c>
      <c r="U10" s="66">
        <f t="shared" si="20"/>
        <v>16</v>
      </c>
      <c r="V10" s="65">
        <f>VLOOKUP($A10,'Return Data'!$B$7:$R$1700,17,0)</f>
        <v>6.2276999999999996</v>
      </c>
      <c r="W10" s="66">
        <f t="shared" si="21"/>
        <v>14</v>
      </c>
      <c r="X10" s="65">
        <f>VLOOKUP($A10,'Return Data'!$B$7:$R$1700,14,0)</f>
        <v>6.5480999999999998</v>
      </c>
      <c r="Y10" s="66">
        <f t="shared" si="22"/>
        <v>13</v>
      </c>
      <c r="Z10" s="65">
        <f>VLOOKUP($A10,'Return Data'!$B$7:$R$1700,16,0)</f>
        <v>7.7022000000000004</v>
      </c>
      <c r="AA10" s="67">
        <f t="shared" si="23"/>
        <v>4</v>
      </c>
    </row>
    <row r="11" spans="1:27" x14ac:dyDescent="0.3">
      <c r="A11" s="63" t="s">
        <v>121</v>
      </c>
      <c r="B11" s="64">
        <f>VLOOKUP($A11,'Return Data'!$B$7:$R$1700,3,0)</f>
        <v>44073</v>
      </c>
      <c r="C11" s="65">
        <f>VLOOKUP($A11,'Return Data'!$B$7:$R$1700,4,0)</f>
        <v>3106.6781999999998</v>
      </c>
      <c r="D11" s="65">
        <f>VLOOKUP($A11,'Return Data'!$B$7:$R$1700,5,0)</f>
        <v>3.2685</v>
      </c>
      <c r="E11" s="66">
        <f t="shared" si="12"/>
        <v>3</v>
      </c>
      <c r="F11" s="65">
        <f>VLOOKUP($A11,'Return Data'!$B$7:$R$1700,6,0)</f>
        <v>3.0394000000000001</v>
      </c>
      <c r="G11" s="66">
        <f t="shared" si="13"/>
        <v>11</v>
      </c>
      <c r="H11" s="65">
        <f>VLOOKUP($A11,'Return Data'!$B$7:$R$1700,7,0)</f>
        <v>2.6516000000000002</v>
      </c>
      <c r="I11" s="66">
        <f t="shared" si="14"/>
        <v>37</v>
      </c>
      <c r="J11" s="65">
        <f>VLOOKUP($A11,'Return Data'!$B$7:$R$1700,8,0)</f>
        <v>3.1829999999999998</v>
      </c>
      <c r="K11" s="66">
        <f t="shared" si="15"/>
        <v>21</v>
      </c>
      <c r="L11" s="65">
        <f>VLOOKUP($A11,'Return Data'!$B$7:$R$1700,9,0)</f>
        <v>3.3921999999999999</v>
      </c>
      <c r="M11" s="66">
        <f t="shared" si="16"/>
        <v>12</v>
      </c>
      <c r="N11" s="65">
        <f>VLOOKUP($A11,'Return Data'!$B$7:$R$1700,10,0)</f>
        <v>3.3081</v>
      </c>
      <c r="O11" s="66">
        <f t="shared" si="17"/>
        <v>27</v>
      </c>
      <c r="P11" s="65">
        <f>VLOOKUP($A11,'Return Data'!$B$7:$R$1700,11,0)</f>
        <v>4.4329999999999998</v>
      </c>
      <c r="Q11" s="66">
        <f t="shared" si="18"/>
        <v>24</v>
      </c>
      <c r="R11" s="65">
        <f>VLOOKUP($A11,'Return Data'!$B$7:$R$1700,12,0)</f>
        <v>4.7586000000000004</v>
      </c>
      <c r="S11" s="66">
        <f t="shared" si="19"/>
        <v>21</v>
      </c>
      <c r="T11" s="65">
        <f>VLOOKUP($A11,'Return Data'!$B$7:$R$1700,13,0)</f>
        <v>5.0747</v>
      </c>
      <c r="U11" s="66">
        <f t="shared" si="20"/>
        <v>14</v>
      </c>
      <c r="V11" s="65">
        <f>VLOOKUP($A11,'Return Data'!$B$7:$R$1700,17,0)</f>
        <v>6.2676999999999996</v>
      </c>
      <c r="W11" s="66">
        <f t="shared" si="21"/>
        <v>10</v>
      </c>
      <c r="X11" s="65">
        <f>VLOOKUP($A11,'Return Data'!$B$7:$R$1700,14,0)</f>
        <v>6.5572999999999997</v>
      </c>
      <c r="Y11" s="66">
        <f t="shared" si="22"/>
        <v>11</v>
      </c>
      <c r="Z11" s="65">
        <f>VLOOKUP($A11,'Return Data'!$B$7:$R$1700,16,0)</f>
        <v>7.6334999999999997</v>
      </c>
      <c r="AA11" s="67">
        <f t="shared" si="23"/>
        <v>16</v>
      </c>
    </row>
    <row r="12" spans="1:27" x14ac:dyDescent="0.3">
      <c r="A12" s="63" t="s">
        <v>122</v>
      </c>
      <c r="B12" s="64">
        <f>VLOOKUP($A12,'Return Data'!$B$7:$R$1700,3,0)</f>
        <v>44073</v>
      </c>
      <c r="C12" s="65">
        <f>VLOOKUP($A12,'Return Data'!$B$7:$R$1700,4,0)</f>
        <v>2323.8568</v>
      </c>
      <c r="D12" s="65">
        <f>VLOOKUP($A12,'Return Data'!$B$7:$R$1700,5,0)</f>
        <v>3.2406000000000001</v>
      </c>
      <c r="E12" s="66">
        <f t="shared" si="12"/>
        <v>6</v>
      </c>
      <c r="F12" s="65">
        <f>VLOOKUP($A12,'Return Data'!$B$7:$R$1700,6,0)</f>
        <v>2.9599000000000002</v>
      </c>
      <c r="G12" s="66">
        <f t="shared" si="13"/>
        <v>22</v>
      </c>
      <c r="H12" s="65">
        <f>VLOOKUP($A12,'Return Data'!$B$7:$R$1700,7,0)</f>
        <v>2.8746</v>
      </c>
      <c r="I12" s="66">
        <f t="shared" si="14"/>
        <v>20</v>
      </c>
      <c r="J12" s="65">
        <f>VLOOKUP($A12,'Return Data'!$B$7:$R$1700,8,0)</f>
        <v>3.1431</v>
      </c>
      <c r="K12" s="66">
        <f t="shared" si="15"/>
        <v>27</v>
      </c>
      <c r="L12" s="65">
        <f>VLOOKUP($A12,'Return Data'!$B$7:$R$1700,9,0)</f>
        <v>3.2214</v>
      </c>
      <c r="M12" s="66">
        <f t="shared" si="16"/>
        <v>28</v>
      </c>
      <c r="N12" s="65">
        <f>VLOOKUP($A12,'Return Data'!$B$7:$R$1700,10,0)</f>
        <v>3.3639000000000001</v>
      </c>
      <c r="O12" s="66">
        <f t="shared" si="17"/>
        <v>23</v>
      </c>
      <c r="P12" s="65">
        <f>VLOOKUP($A12,'Return Data'!$B$7:$R$1700,11,0)</f>
        <v>4.5282</v>
      </c>
      <c r="Q12" s="66">
        <f t="shared" si="18"/>
        <v>18</v>
      </c>
      <c r="R12" s="65">
        <f>VLOOKUP($A12,'Return Data'!$B$7:$R$1700,12,0)</f>
        <v>4.6989000000000001</v>
      </c>
      <c r="S12" s="66">
        <f t="shared" si="19"/>
        <v>23</v>
      </c>
      <c r="T12" s="65">
        <f>VLOOKUP($A12,'Return Data'!$B$7:$R$1700,13,0)</f>
        <v>4.9291999999999998</v>
      </c>
      <c r="U12" s="66">
        <f t="shared" si="20"/>
        <v>25</v>
      </c>
      <c r="V12" s="65">
        <f>VLOOKUP($A12,'Return Data'!$B$7:$R$1700,17,0)</f>
        <v>6.0913000000000004</v>
      </c>
      <c r="W12" s="66">
        <f t="shared" si="21"/>
        <v>25</v>
      </c>
      <c r="X12" s="65">
        <f>VLOOKUP($A12,'Return Data'!$B$7:$R$1700,14,0)</f>
        <v>6.4603999999999999</v>
      </c>
      <c r="Y12" s="66">
        <f t="shared" si="22"/>
        <v>21</v>
      </c>
      <c r="Z12" s="65">
        <f>VLOOKUP($A12,'Return Data'!$B$7:$R$1700,16,0)</f>
        <v>7.6321000000000003</v>
      </c>
      <c r="AA12" s="67">
        <f t="shared" si="23"/>
        <v>17</v>
      </c>
    </row>
    <row r="13" spans="1:27" x14ac:dyDescent="0.3">
      <c r="A13" s="63" t="s">
        <v>123</v>
      </c>
      <c r="B13" s="64">
        <f>VLOOKUP($A13,'Return Data'!$B$7:$R$1700,3,0)</f>
        <v>44073</v>
      </c>
      <c r="C13" s="65">
        <f>VLOOKUP($A13,'Return Data'!$B$7:$R$1700,4,0)</f>
        <v>2422.8090999999999</v>
      </c>
      <c r="D13" s="65">
        <f>VLOOKUP($A13,'Return Data'!$B$7:$R$1700,5,0)</f>
        <v>3.0404</v>
      </c>
      <c r="E13" s="66">
        <f t="shared" si="12"/>
        <v>32</v>
      </c>
      <c r="F13" s="65">
        <f>VLOOKUP($A13,'Return Data'!$B$7:$R$1700,6,0)</f>
        <v>2.8976999999999999</v>
      </c>
      <c r="G13" s="66">
        <f t="shared" si="13"/>
        <v>28</v>
      </c>
      <c r="H13" s="65">
        <f>VLOOKUP($A13,'Return Data'!$B$7:$R$1700,7,0)</f>
        <v>2.8795000000000002</v>
      </c>
      <c r="I13" s="66">
        <f t="shared" si="14"/>
        <v>19</v>
      </c>
      <c r="J13" s="65">
        <f>VLOOKUP($A13,'Return Data'!$B$7:$R$1700,8,0)</f>
        <v>3.081</v>
      </c>
      <c r="K13" s="66">
        <f t="shared" si="15"/>
        <v>28</v>
      </c>
      <c r="L13" s="65">
        <f>VLOOKUP($A13,'Return Data'!$B$7:$R$1700,9,0)</f>
        <v>3.149</v>
      </c>
      <c r="M13" s="66">
        <f t="shared" si="16"/>
        <v>30</v>
      </c>
      <c r="N13" s="65">
        <f>VLOOKUP($A13,'Return Data'!$B$7:$R$1700,10,0)</f>
        <v>3.1183000000000001</v>
      </c>
      <c r="O13" s="66">
        <f t="shared" si="17"/>
        <v>30</v>
      </c>
      <c r="P13" s="65">
        <f>VLOOKUP($A13,'Return Data'!$B$7:$R$1700,11,0)</f>
        <v>3.5741000000000001</v>
      </c>
      <c r="Q13" s="66">
        <f t="shared" si="18"/>
        <v>35</v>
      </c>
      <c r="R13" s="65">
        <f>VLOOKUP($A13,'Return Data'!$B$7:$R$1700,12,0)</f>
        <v>4.0841000000000003</v>
      </c>
      <c r="S13" s="66">
        <f t="shared" si="19"/>
        <v>34</v>
      </c>
      <c r="T13" s="65">
        <f>VLOOKUP($A13,'Return Data'!$B$7:$R$1700,13,0)</f>
        <v>4.4314999999999998</v>
      </c>
      <c r="U13" s="66">
        <f t="shared" si="20"/>
        <v>32</v>
      </c>
      <c r="V13" s="65">
        <f>VLOOKUP($A13,'Return Data'!$B$7:$R$1700,17,0)</f>
        <v>5.7713999999999999</v>
      </c>
      <c r="W13" s="66">
        <f t="shared" si="21"/>
        <v>30</v>
      </c>
      <c r="X13" s="65">
        <f>VLOOKUP($A13,'Return Data'!$B$7:$R$1700,14,0)</f>
        <v>6.1948999999999996</v>
      </c>
      <c r="Y13" s="66">
        <f t="shared" si="22"/>
        <v>30</v>
      </c>
      <c r="Z13" s="65">
        <f>VLOOKUP($A13,'Return Data'!$B$7:$R$1700,16,0)</f>
        <v>7.4459</v>
      </c>
      <c r="AA13" s="67">
        <f t="shared" si="23"/>
        <v>28</v>
      </c>
    </row>
    <row r="14" spans="1:27" x14ac:dyDescent="0.3">
      <c r="A14" s="63" t="s">
        <v>124</v>
      </c>
      <c r="B14" s="64">
        <f>VLOOKUP($A14,'Return Data'!$B$7:$R$1700,3,0)</f>
        <v>44073</v>
      </c>
      <c r="C14" s="65">
        <f>VLOOKUP($A14,'Return Data'!$B$7:$R$1700,4,0)</f>
        <v>2887.252</v>
      </c>
      <c r="D14" s="65">
        <f>VLOOKUP($A14,'Return Data'!$B$7:$R$1700,5,0)</f>
        <v>3.1253000000000002</v>
      </c>
      <c r="E14" s="66">
        <f t="shared" si="12"/>
        <v>22</v>
      </c>
      <c r="F14" s="65">
        <f>VLOOKUP($A14,'Return Data'!$B$7:$R$1700,6,0)</f>
        <v>2.8999000000000001</v>
      </c>
      <c r="G14" s="66">
        <f t="shared" si="13"/>
        <v>27</v>
      </c>
      <c r="H14" s="65">
        <f>VLOOKUP($A14,'Return Data'!$B$7:$R$1700,7,0)</f>
        <v>2.968</v>
      </c>
      <c r="I14" s="66">
        <f t="shared" si="14"/>
        <v>10</v>
      </c>
      <c r="J14" s="65">
        <f>VLOOKUP($A14,'Return Data'!$B$7:$R$1700,8,0)</f>
        <v>3.1957</v>
      </c>
      <c r="K14" s="66">
        <f t="shared" si="15"/>
        <v>20</v>
      </c>
      <c r="L14" s="65">
        <f>VLOOKUP($A14,'Return Data'!$B$7:$R$1700,9,0)</f>
        <v>3.3050000000000002</v>
      </c>
      <c r="M14" s="66">
        <f t="shared" si="16"/>
        <v>20</v>
      </c>
      <c r="N14" s="65">
        <f>VLOOKUP($A14,'Return Data'!$B$7:$R$1700,10,0)</f>
        <v>3.3592</v>
      </c>
      <c r="O14" s="66">
        <f t="shared" si="17"/>
        <v>24</v>
      </c>
      <c r="P14" s="65">
        <f>VLOOKUP($A14,'Return Data'!$B$7:$R$1700,11,0)</f>
        <v>4.5530999999999997</v>
      </c>
      <c r="Q14" s="66">
        <f t="shared" si="18"/>
        <v>17</v>
      </c>
      <c r="R14" s="65">
        <f>VLOOKUP($A14,'Return Data'!$B$7:$R$1700,12,0)</f>
        <v>4.7839</v>
      </c>
      <c r="S14" s="66">
        <f t="shared" si="19"/>
        <v>17</v>
      </c>
      <c r="T14" s="65">
        <f>VLOOKUP($A14,'Return Data'!$B$7:$R$1700,13,0)</f>
        <v>5.0027999999999997</v>
      </c>
      <c r="U14" s="66">
        <f t="shared" si="20"/>
        <v>21</v>
      </c>
      <c r="V14" s="65">
        <f>VLOOKUP($A14,'Return Data'!$B$7:$R$1700,17,0)</f>
        <v>6.1795</v>
      </c>
      <c r="W14" s="66">
        <f t="shared" si="21"/>
        <v>18</v>
      </c>
      <c r="X14" s="65">
        <f>VLOOKUP($A14,'Return Data'!$B$7:$R$1700,14,0)</f>
        <v>6.4966999999999997</v>
      </c>
      <c r="Y14" s="66">
        <f t="shared" si="22"/>
        <v>18</v>
      </c>
      <c r="Z14" s="65">
        <f>VLOOKUP($A14,'Return Data'!$B$7:$R$1700,16,0)</f>
        <v>7.6234000000000002</v>
      </c>
      <c r="AA14" s="67">
        <f t="shared" si="23"/>
        <v>19</v>
      </c>
    </row>
    <row r="15" spans="1:27" x14ac:dyDescent="0.3">
      <c r="A15" s="63" t="s">
        <v>125</v>
      </c>
      <c r="B15" s="64">
        <f>VLOOKUP($A15,'Return Data'!$B$7:$R$1700,3,0)</f>
        <v>44073</v>
      </c>
      <c r="C15" s="65">
        <f>VLOOKUP($A15,'Return Data'!$B$7:$R$1700,4,0)</f>
        <v>2602.5410000000002</v>
      </c>
      <c r="D15" s="65">
        <f>VLOOKUP($A15,'Return Data'!$B$7:$R$1700,5,0)</f>
        <v>3.1951000000000001</v>
      </c>
      <c r="E15" s="66">
        <f t="shared" si="12"/>
        <v>13</v>
      </c>
      <c r="F15" s="65">
        <f>VLOOKUP($A15,'Return Data'!$B$7:$R$1700,6,0)</f>
        <v>2.9899</v>
      </c>
      <c r="G15" s="66">
        <f t="shared" si="13"/>
        <v>20</v>
      </c>
      <c r="H15" s="65">
        <f>VLOOKUP($A15,'Return Data'!$B$7:$R$1700,7,0)</f>
        <v>2.7770000000000001</v>
      </c>
      <c r="I15" s="66">
        <f t="shared" si="14"/>
        <v>30</v>
      </c>
      <c r="J15" s="65">
        <f>VLOOKUP($A15,'Return Data'!$B$7:$R$1700,8,0)</f>
        <v>3.2401</v>
      </c>
      <c r="K15" s="66">
        <f t="shared" si="15"/>
        <v>14</v>
      </c>
      <c r="L15" s="65">
        <f>VLOOKUP($A15,'Return Data'!$B$7:$R$1700,9,0)</f>
        <v>3.3182</v>
      </c>
      <c r="M15" s="66">
        <f t="shared" si="16"/>
        <v>18</v>
      </c>
      <c r="N15" s="65">
        <f>VLOOKUP($A15,'Return Data'!$B$7:$R$1700,10,0)</f>
        <v>3.3340999999999998</v>
      </c>
      <c r="O15" s="66">
        <f t="shared" si="17"/>
        <v>25</v>
      </c>
      <c r="P15" s="65">
        <f>VLOOKUP($A15,'Return Data'!$B$7:$R$1700,11,0)</f>
        <v>4.7091000000000003</v>
      </c>
      <c r="Q15" s="66">
        <f t="shared" si="18"/>
        <v>11</v>
      </c>
      <c r="R15" s="65">
        <f>VLOOKUP($A15,'Return Data'!$B$7:$R$1700,12,0)</f>
        <v>4.9161999999999999</v>
      </c>
      <c r="S15" s="66">
        <f t="shared" si="19"/>
        <v>12</v>
      </c>
      <c r="T15" s="65">
        <f>VLOOKUP($A15,'Return Data'!$B$7:$R$1700,13,0)</f>
        <v>5.1982999999999997</v>
      </c>
      <c r="U15" s="66">
        <f t="shared" si="20"/>
        <v>8</v>
      </c>
      <c r="V15" s="65">
        <f>VLOOKUP($A15,'Return Data'!$B$7:$R$1700,17,0)</f>
        <v>6.3212999999999999</v>
      </c>
      <c r="W15" s="66">
        <f t="shared" si="21"/>
        <v>8</v>
      </c>
      <c r="X15" s="65">
        <f>VLOOKUP($A15,'Return Data'!$B$7:$R$1700,14,0)</f>
        <v>6.6044</v>
      </c>
      <c r="Y15" s="66">
        <f t="shared" si="22"/>
        <v>6</v>
      </c>
      <c r="Z15" s="65">
        <f>VLOOKUP($A15,'Return Data'!$B$7:$R$1700,16,0)</f>
        <v>7.5529000000000002</v>
      </c>
      <c r="AA15" s="67">
        <f t="shared" si="23"/>
        <v>27</v>
      </c>
    </row>
    <row r="16" spans="1:27" x14ac:dyDescent="0.3">
      <c r="A16" s="63" t="s">
        <v>126</v>
      </c>
      <c r="B16" s="64">
        <f>VLOOKUP($A16,'Return Data'!$B$7:$R$1700,3,0)</f>
        <v>44073</v>
      </c>
      <c r="C16" s="65">
        <f>VLOOKUP($A16,'Return Data'!$B$7:$R$1700,4,0)</f>
        <v>2209.7024000000001</v>
      </c>
      <c r="D16" s="65">
        <f>VLOOKUP($A16,'Return Data'!$B$7:$R$1700,5,0)</f>
        <v>3.0554999999999999</v>
      </c>
      <c r="E16" s="66">
        <f t="shared" si="12"/>
        <v>29</v>
      </c>
      <c r="F16" s="65">
        <f>VLOOKUP($A16,'Return Data'!$B$7:$R$1700,6,0)</f>
        <v>3.0632000000000001</v>
      </c>
      <c r="G16" s="66">
        <f t="shared" si="13"/>
        <v>9</v>
      </c>
      <c r="H16" s="65">
        <f>VLOOKUP($A16,'Return Data'!$B$7:$R$1700,7,0)</f>
        <v>2.8814000000000002</v>
      </c>
      <c r="I16" s="66">
        <f t="shared" si="14"/>
        <v>18</v>
      </c>
      <c r="J16" s="65">
        <f>VLOOKUP($A16,'Return Data'!$B$7:$R$1700,8,0)</f>
        <v>2.9432999999999998</v>
      </c>
      <c r="K16" s="66">
        <f t="shared" si="15"/>
        <v>35</v>
      </c>
      <c r="L16" s="65">
        <f>VLOOKUP($A16,'Return Data'!$B$7:$R$1700,9,0)</f>
        <v>3.0121000000000002</v>
      </c>
      <c r="M16" s="66">
        <f t="shared" si="16"/>
        <v>37</v>
      </c>
      <c r="N16" s="65">
        <f>VLOOKUP($A16,'Return Data'!$B$7:$R$1700,10,0)</f>
        <v>3.0851000000000002</v>
      </c>
      <c r="O16" s="66">
        <f t="shared" si="17"/>
        <v>31</v>
      </c>
      <c r="P16" s="65">
        <f>VLOOKUP($A16,'Return Data'!$B$7:$R$1700,11,0)</f>
        <v>3.7686999999999999</v>
      </c>
      <c r="Q16" s="66">
        <f t="shared" si="18"/>
        <v>31</v>
      </c>
      <c r="R16" s="65">
        <f>VLOOKUP($A16,'Return Data'!$B$7:$R$1700,12,0)</f>
        <v>4.1485000000000003</v>
      </c>
      <c r="S16" s="66">
        <f t="shared" si="19"/>
        <v>31</v>
      </c>
      <c r="T16" s="65">
        <f>VLOOKUP($A16,'Return Data'!$B$7:$R$1700,13,0)</f>
        <v>4.3937999999999997</v>
      </c>
      <c r="U16" s="66">
        <f t="shared" si="20"/>
        <v>34</v>
      </c>
      <c r="V16" s="65">
        <f>VLOOKUP($A16,'Return Data'!$B$7:$R$1700,17,0)</f>
        <v>5.8192000000000004</v>
      </c>
      <c r="W16" s="66">
        <f t="shared" si="21"/>
        <v>29</v>
      </c>
      <c r="X16" s="65">
        <f>VLOOKUP($A16,'Return Data'!$B$7:$R$1700,14,0)</f>
        <v>6.2667999999999999</v>
      </c>
      <c r="Y16" s="66">
        <f t="shared" si="22"/>
        <v>29</v>
      </c>
      <c r="Z16" s="65">
        <f>VLOOKUP($A16,'Return Data'!$B$7:$R$1700,16,0)</f>
        <v>7.6410999999999998</v>
      </c>
      <c r="AA16" s="67">
        <f t="shared" si="23"/>
        <v>14</v>
      </c>
    </row>
    <row r="17" spans="1:27" x14ac:dyDescent="0.3">
      <c r="A17" s="63" t="s">
        <v>127</v>
      </c>
      <c r="B17" s="64">
        <f>VLOOKUP($A17,'Return Data'!$B$7:$R$1700,3,0)</f>
        <v>44073</v>
      </c>
      <c r="C17" s="65">
        <f>VLOOKUP($A17,'Return Data'!$B$7:$R$1700,4,0)</f>
        <v>3035.1761000000001</v>
      </c>
      <c r="D17" s="65">
        <f>VLOOKUP($A17,'Return Data'!$B$7:$R$1700,5,0)</f>
        <v>3.1726000000000001</v>
      </c>
      <c r="E17" s="66">
        <f t="shared" si="12"/>
        <v>14</v>
      </c>
      <c r="F17" s="65">
        <f>VLOOKUP($A17,'Return Data'!$B$7:$R$1700,6,0)</f>
        <v>3.0116000000000001</v>
      </c>
      <c r="G17" s="66">
        <f t="shared" si="13"/>
        <v>17</v>
      </c>
      <c r="H17" s="65">
        <f>VLOOKUP($A17,'Return Data'!$B$7:$R$1700,7,0)</f>
        <v>2.8542000000000001</v>
      </c>
      <c r="I17" s="66">
        <f t="shared" si="14"/>
        <v>21</v>
      </c>
      <c r="J17" s="65">
        <f>VLOOKUP($A17,'Return Data'!$B$7:$R$1700,8,0)</f>
        <v>3.2345000000000002</v>
      </c>
      <c r="K17" s="66">
        <f t="shared" si="15"/>
        <v>15</v>
      </c>
      <c r="L17" s="65">
        <f>VLOOKUP($A17,'Return Data'!$B$7:$R$1700,9,0)</f>
        <v>3.2972999999999999</v>
      </c>
      <c r="M17" s="66">
        <f t="shared" si="16"/>
        <v>22</v>
      </c>
      <c r="N17" s="65">
        <f>VLOOKUP($A17,'Return Data'!$B$7:$R$1700,10,0)</f>
        <v>3.3877000000000002</v>
      </c>
      <c r="O17" s="66">
        <f t="shared" si="17"/>
        <v>20</v>
      </c>
      <c r="P17" s="65">
        <f>VLOOKUP($A17,'Return Data'!$B$7:$R$1700,11,0)</f>
        <v>4.7721</v>
      </c>
      <c r="Q17" s="66">
        <f t="shared" si="18"/>
        <v>8</v>
      </c>
      <c r="R17" s="65">
        <f>VLOOKUP($A17,'Return Data'!$B$7:$R$1700,12,0)</f>
        <v>5.0453999999999999</v>
      </c>
      <c r="S17" s="66">
        <f t="shared" si="19"/>
        <v>3</v>
      </c>
      <c r="T17" s="65">
        <f>VLOOKUP($A17,'Return Data'!$B$7:$R$1700,13,0)</f>
        <v>5.3460999999999999</v>
      </c>
      <c r="U17" s="66">
        <f t="shared" si="20"/>
        <v>2</v>
      </c>
      <c r="V17" s="65">
        <f>VLOOKUP($A17,'Return Data'!$B$7:$R$1700,17,0)</f>
        <v>6.4595000000000002</v>
      </c>
      <c r="W17" s="66">
        <f t="shared" si="21"/>
        <v>2</v>
      </c>
      <c r="X17" s="65">
        <f>VLOOKUP($A17,'Return Data'!$B$7:$R$1700,14,0)</f>
        <v>6.6708999999999996</v>
      </c>
      <c r="Y17" s="66">
        <f t="shared" si="22"/>
        <v>2</v>
      </c>
      <c r="Z17" s="65">
        <f>VLOOKUP($A17,'Return Data'!$B$7:$R$1700,16,0)</f>
        <v>7.7732000000000001</v>
      </c>
      <c r="AA17" s="67">
        <f t="shared" si="23"/>
        <v>2</v>
      </c>
    </row>
    <row r="18" spans="1:27" x14ac:dyDescent="0.3">
      <c r="A18" s="63" t="s">
        <v>128</v>
      </c>
      <c r="B18" s="64">
        <f>VLOOKUP($A18,'Return Data'!$B$7:$R$1700,3,0)</f>
        <v>44073</v>
      </c>
      <c r="C18" s="65">
        <f>VLOOKUP($A18,'Return Data'!$B$7:$R$1700,4,0)</f>
        <v>3972.6509999999998</v>
      </c>
      <c r="D18" s="65">
        <f>VLOOKUP($A18,'Return Data'!$B$7:$R$1700,5,0)</f>
        <v>3.1286999999999998</v>
      </c>
      <c r="E18" s="66">
        <f t="shared" si="12"/>
        <v>21</v>
      </c>
      <c r="F18" s="65">
        <f>VLOOKUP($A18,'Return Data'!$B$7:$R$1700,6,0)</f>
        <v>2.9628999999999999</v>
      </c>
      <c r="G18" s="66">
        <f t="shared" si="13"/>
        <v>21</v>
      </c>
      <c r="H18" s="65">
        <f>VLOOKUP($A18,'Return Data'!$B$7:$R$1700,7,0)</f>
        <v>2.5861999999999998</v>
      </c>
      <c r="I18" s="66">
        <f t="shared" si="14"/>
        <v>40</v>
      </c>
      <c r="J18" s="65">
        <f>VLOOKUP($A18,'Return Data'!$B$7:$R$1700,8,0)</f>
        <v>3.0038999999999998</v>
      </c>
      <c r="K18" s="66">
        <f t="shared" si="15"/>
        <v>30</v>
      </c>
      <c r="L18" s="65">
        <f>VLOOKUP($A18,'Return Data'!$B$7:$R$1700,9,0)</f>
        <v>3.2778999999999998</v>
      </c>
      <c r="M18" s="66">
        <f t="shared" si="16"/>
        <v>25</v>
      </c>
      <c r="N18" s="65">
        <f>VLOOKUP($A18,'Return Data'!$B$7:$R$1700,10,0)</f>
        <v>3.3843999999999999</v>
      </c>
      <c r="O18" s="66">
        <f t="shared" si="17"/>
        <v>21</v>
      </c>
      <c r="P18" s="65">
        <f>VLOOKUP($A18,'Return Data'!$B$7:$R$1700,11,0)</f>
        <v>4.5260999999999996</v>
      </c>
      <c r="Q18" s="66">
        <f t="shared" si="18"/>
        <v>19</v>
      </c>
      <c r="R18" s="65">
        <f>VLOOKUP($A18,'Return Data'!$B$7:$R$1700,12,0)</f>
        <v>4.7302999999999997</v>
      </c>
      <c r="S18" s="66">
        <f t="shared" si="19"/>
        <v>22</v>
      </c>
      <c r="T18" s="65">
        <f>VLOOKUP($A18,'Return Data'!$B$7:$R$1700,13,0)</f>
        <v>4.9828000000000001</v>
      </c>
      <c r="U18" s="66">
        <f t="shared" si="20"/>
        <v>22</v>
      </c>
      <c r="V18" s="65">
        <f>VLOOKUP($A18,'Return Data'!$B$7:$R$1700,17,0)</f>
        <v>6.1506999999999996</v>
      </c>
      <c r="W18" s="66">
        <f t="shared" si="21"/>
        <v>21</v>
      </c>
      <c r="X18" s="65">
        <f>VLOOKUP($A18,'Return Data'!$B$7:$R$1700,14,0)</f>
        <v>6.4169</v>
      </c>
      <c r="Y18" s="66">
        <f t="shared" si="22"/>
        <v>25</v>
      </c>
      <c r="Z18" s="65">
        <f>VLOOKUP($A18,'Return Data'!$B$7:$R$1700,16,0)</f>
        <v>7.6007999999999996</v>
      </c>
      <c r="AA18" s="67">
        <f t="shared" si="23"/>
        <v>23</v>
      </c>
    </row>
    <row r="19" spans="1:27" x14ac:dyDescent="0.3">
      <c r="A19" s="63" t="s">
        <v>129</v>
      </c>
      <c r="B19" s="64">
        <f>VLOOKUP($A19,'Return Data'!$B$7:$R$1700,3,0)</f>
        <v>44073</v>
      </c>
      <c r="C19" s="65">
        <f>VLOOKUP($A19,'Return Data'!$B$7:$R$1700,4,0)</f>
        <v>2011.3272999999999</v>
      </c>
      <c r="D19" s="65">
        <f>VLOOKUP($A19,'Return Data'!$B$7:$R$1700,5,0)</f>
        <v>3.1291000000000002</v>
      </c>
      <c r="E19" s="66">
        <f t="shared" si="12"/>
        <v>20</v>
      </c>
      <c r="F19" s="65">
        <f>VLOOKUP($A19,'Return Data'!$B$7:$R$1700,6,0)</f>
        <v>2.9973999999999998</v>
      </c>
      <c r="G19" s="66">
        <f t="shared" si="13"/>
        <v>19</v>
      </c>
      <c r="H19" s="65">
        <f>VLOOKUP($A19,'Return Data'!$B$7:$R$1700,7,0)</f>
        <v>2.9498000000000002</v>
      </c>
      <c r="I19" s="66">
        <f t="shared" si="14"/>
        <v>11</v>
      </c>
      <c r="J19" s="65">
        <f>VLOOKUP($A19,'Return Data'!$B$7:$R$1700,8,0)</f>
        <v>3.2477</v>
      </c>
      <c r="K19" s="66">
        <f t="shared" si="15"/>
        <v>12</v>
      </c>
      <c r="L19" s="65">
        <f>VLOOKUP($A19,'Return Data'!$B$7:$R$1700,9,0)</f>
        <v>3.3117999999999999</v>
      </c>
      <c r="M19" s="66">
        <f t="shared" si="16"/>
        <v>19</v>
      </c>
      <c r="N19" s="65">
        <f>VLOOKUP($A19,'Return Data'!$B$7:$R$1700,10,0)</f>
        <v>3.4514999999999998</v>
      </c>
      <c r="O19" s="66">
        <f t="shared" si="17"/>
        <v>17</v>
      </c>
      <c r="P19" s="65">
        <f>VLOOKUP($A19,'Return Data'!$B$7:$R$1700,11,0)</f>
        <v>4.2847</v>
      </c>
      <c r="Q19" s="66">
        <f t="shared" si="18"/>
        <v>27</v>
      </c>
      <c r="R19" s="65">
        <f>VLOOKUP($A19,'Return Data'!$B$7:$R$1700,12,0)</f>
        <v>4.6273999999999997</v>
      </c>
      <c r="S19" s="66">
        <f t="shared" si="19"/>
        <v>26</v>
      </c>
      <c r="T19" s="65">
        <f>VLOOKUP($A19,'Return Data'!$B$7:$R$1700,13,0)</f>
        <v>4.952</v>
      </c>
      <c r="U19" s="66">
        <f t="shared" si="20"/>
        <v>23</v>
      </c>
      <c r="V19" s="65">
        <f>VLOOKUP($A19,'Return Data'!$B$7:$R$1700,17,0)</f>
        <v>6.1798999999999999</v>
      </c>
      <c r="W19" s="66">
        <f t="shared" si="21"/>
        <v>17</v>
      </c>
      <c r="X19" s="65">
        <f>VLOOKUP($A19,'Return Data'!$B$7:$R$1700,14,0)</f>
        <v>6.4969000000000001</v>
      </c>
      <c r="Y19" s="66">
        <f t="shared" si="22"/>
        <v>17</v>
      </c>
      <c r="Z19" s="65">
        <f>VLOOKUP($A19,'Return Data'!$B$7:$R$1700,16,0)</f>
        <v>7.6174999999999997</v>
      </c>
      <c r="AA19" s="67">
        <f t="shared" si="23"/>
        <v>22</v>
      </c>
    </row>
    <row r="20" spans="1:27" x14ac:dyDescent="0.3">
      <c r="A20" s="63" t="s">
        <v>130</v>
      </c>
      <c r="B20" s="64">
        <f>VLOOKUP($A20,'Return Data'!$B$7:$R$1700,3,0)</f>
        <v>44073</v>
      </c>
      <c r="C20" s="65">
        <f>VLOOKUP($A20,'Return Data'!$B$7:$R$1700,4,0)</f>
        <v>299.08170000000001</v>
      </c>
      <c r="D20" s="65">
        <f>VLOOKUP($A20,'Return Data'!$B$7:$R$1700,5,0)</f>
        <v>3.1610999999999998</v>
      </c>
      <c r="E20" s="66">
        <f t="shared" si="12"/>
        <v>16</v>
      </c>
      <c r="F20" s="65">
        <f>VLOOKUP($A20,'Return Data'!$B$7:$R$1700,6,0)</f>
        <v>2.8197999999999999</v>
      </c>
      <c r="G20" s="66">
        <f t="shared" si="13"/>
        <v>32</v>
      </c>
      <c r="H20" s="65">
        <f>VLOOKUP($A20,'Return Data'!$B$7:$R$1700,7,0)</f>
        <v>2.7507999999999999</v>
      </c>
      <c r="I20" s="66">
        <f t="shared" si="14"/>
        <v>33</v>
      </c>
      <c r="J20" s="65">
        <f>VLOOKUP($A20,'Return Data'!$B$7:$R$1700,8,0)</f>
        <v>3.2162000000000002</v>
      </c>
      <c r="K20" s="66">
        <f t="shared" si="15"/>
        <v>18</v>
      </c>
      <c r="L20" s="65">
        <f>VLOOKUP($A20,'Return Data'!$B$7:$R$1700,9,0)</f>
        <v>3.3961999999999999</v>
      </c>
      <c r="M20" s="66">
        <f t="shared" si="16"/>
        <v>11</v>
      </c>
      <c r="N20" s="65">
        <f>VLOOKUP($A20,'Return Data'!$B$7:$R$1700,10,0)</f>
        <v>3.6440999999999999</v>
      </c>
      <c r="O20" s="66">
        <f t="shared" si="17"/>
        <v>6</v>
      </c>
      <c r="P20" s="65">
        <f>VLOOKUP($A20,'Return Data'!$B$7:$R$1700,11,0)</f>
        <v>4.8109000000000002</v>
      </c>
      <c r="Q20" s="66">
        <f t="shared" si="18"/>
        <v>6</v>
      </c>
      <c r="R20" s="65">
        <f>VLOOKUP($A20,'Return Data'!$B$7:$R$1700,12,0)</f>
        <v>4.9503000000000004</v>
      </c>
      <c r="S20" s="66">
        <f t="shared" si="19"/>
        <v>9</v>
      </c>
      <c r="T20" s="65">
        <f>VLOOKUP($A20,'Return Data'!$B$7:$R$1700,13,0)</f>
        <v>5.1605999999999996</v>
      </c>
      <c r="U20" s="66">
        <f t="shared" si="20"/>
        <v>11</v>
      </c>
      <c r="V20" s="65">
        <f>VLOOKUP($A20,'Return Data'!$B$7:$R$1700,17,0)</f>
        <v>6.2596999999999996</v>
      </c>
      <c r="W20" s="66">
        <f t="shared" si="21"/>
        <v>13</v>
      </c>
      <c r="X20" s="65">
        <f>VLOOKUP($A20,'Return Data'!$B$7:$R$1700,14,0)</f>
        <v>6.5377000000000001</v>
      </c>
      <c r="Y20" s="66">
        <f t="shared" si="22"/>
        <v>14</v>
      </c>
      <c r="Z20" s="65">
        <f>VLOOKUP($A20,'Return Data'!$B$7:$R$1700,16,0)</f>
        <v>7.6559999999999997</v>
      </c>
      <c r="AA20" s="67">
        <f t="shared" si="23"/>
        <v>12</v>
      </c>
    </row>
    <row r="21" spans="1:27" x14ac:dyDescent="0.3">
      <c r="A21" s="63" t="s">
        <v>131</v>
      </c>
      <c r="B21" s="64">
        <f>VLOOKUP($A21,'Return Data'!$B$7:$R$1700,3,0)</f>
        <v>44073</v>
      </c>
      <c r="C21" s="65">
        <f>VLOOKUP($A21,'Return Data'!$B$7:$R$1700,4,0)</f>
        <v>2170.6653000000001</v>
      </c>
      <c r="D21" s="65">
        <f>VLOOKUP($A21,'Return Data'!$B$7:$R$1700,5,0)</f>
        <v>3.7703000000000002</v>
      </c>
      <c r="E21" s="66">
        <f t="shared" si="12"/>
        <v>2</v>
      </c>
      <c r="F21" s="65">
        <f>VLOOKUP($A21,'Return Data'!$B$7:$R$1700,6,0)</f>
        <v>3.2305000000000001</v>
      </c>
      <c r="G21" s="66">
        <f t="shared" si="13"/>
        <v>4</v>
      </c>
      <c r="H21" s="65">
        <f>VLOOKUP($A21,'Return Data'!$B$7:$R$1700,7,0)</f>
        <v>3.2238000000000002</v>
      </c>
      <c r="I21" s="66">
        <f t="shared" si="14"/>
        <v>3</v>
      </c>
      <c r="J21" s="65">
        <f>VLOOKUP($A21,'Return Data'!$B$7:$R$1700,8,0)</f>
        <v>3.4148000000000001</v>
      </c>
      <c r="K21" s="66">
        <f t="shared" si="15"/>
        <v>3</v>
      </c>
      <c r="L21" s="65">
        <f>VLOOKUP($A21,'Return Data'!$B$7:$R$1700,9,0)</f>
        <v>3.6215999999999999</v>
      </c>
      <c r="M21" s="66">
        <f t="shared" si="16"/>
        <v>3</v>
      </c>
      <c r="N21" s="65">
        <f>VLOOKUP($A21,'Return Data'!$B$7:$R$1700,10,0)</f>
        <v>3.8778999999999999</v>
      </c>
      <c r="O21" s="66">
        <f t="shared" si="17"/>
        <v>2</v>
      </c>
      <c r="P21" s="65">
        <f>VLOOKUP($A21,'Return Data'!$B$7:$R$1700,11,0)</f>
        <v>4.9828000000000001</v>
      </c>
      <c r="Q21" s="66">
        <f t="shared" si="18"/>
        <v>2</v>
      </c>
      <c r="R21" s="65">
        <f>VLOOKUP($A21,'Return Data'!$B$7:$R$1700,12,0)</f>
        <v>5.1189999999999998</v>
      </c>
      <c r="S21" s="66">
        <f t="shared" si="19"/>
        <v>2</v>
      </c>
      <c r="T21" s="65">
        <f>VLOOKUP($A21,'Return Data'!$B$7:$R$1700,13,0)</f>
        <v>5.3444000000000003</v>
      </c>
      <c r="U21" s="66">
        <f t="shared" si="20"/>
        <v>3</v>
      </c>
      <c r="V21" s="65">
        <f>VLOOKUP($A21,'Return Data'!$B$7:$R$1700,17,0)</f>
        <v>6.4016000000000002</v>
      </c>
      <c r="W21" s="66">
        <f t="shared" si="21"/>
        <v>3</v>
      </c>
      <c r="X21" s="65">
        <f>VLOOKUP($A21,'Return Data'!$B$7:$R$1700,14,0)</f>
        <v>6.6490999999999998</v>
      </c>
      <c r="Y21" s="66">
        <f t="shared" si="22"/>
        <v>3</v>
      </c>
      <c r="Z21" s="65">
        <f>VLOOKUP($A21,'Return Data'!$B$7:$R$1700,16,0)</f>
        <v>7.6577000000000002</v>
      </c>
      <c r="AA21" s="67">
        <f t="shared" si="23"/>
        <v>11</v>
      </c>
    </row>
    <row r="22" spans="1:27" x14ac:dyDescent="0.3">
      <c r="A22" s="63" t="s">
        <v>132</v>
      </c>
      <c r="B22" s="64">
        <f>VLOOKUP($A22,'Return Data'!$B$7:$R$1700,3,0)</f>
        <v>44073</v>
      </c>
      <c r="C22" s="65">
        <f>VLOOKUP($A22,'Return Data'!$B$7:$R$1700,4,0)</f>
        <v>2441.2791999999999</v>
      </c>
      <c r="D22" s="65">
        <f>VLOOKUP($A22,'Return Data'!$B$7:$R$1700,5,0)</f>
        <v>3.0548000000000002</v>
      </c>
      <c r="E22" s="66">
        <f t="shared" si="12"/>
        <v>30</v>
      </c>
      <c r="F22" s="65">
        <f>VLOOKUP($A22,'Return Data'!$B$7:$R$1700,6,0)</f>
        <v>3.0129000000000001</v>
      </c>
      <c r="G22" s="66">
        <f t="shared" si="13"/>
        <v>16</v>
      </c>
      <c r="H22" s="65">
        <f>VLOOKUP($A22,'Return Data'!$B$7:$R$1700,7,0)</f>
        <v>2.9245999999999999</v>
      </c>
      <c r="I22" s="66">
        <f t="shared" si="14"/>
        <v>13</v>
      </c>
      <c r="J22" s="65">
        <f>VLOOKUP($A22,'Return Data'!$B$7:$R$1700,8,0)</f>
        <v>3.1595</v>
      </c>
      <c r="K22" s="66">
        <f t="shared" si="15"/>
        <v>25</v>
      </c>
      <c r="L22" s="65">
        <f>VLOOKUP($A22,'Return Data'!$B$7:$R$1700,9,0)</f>
        <v>3.2421000000000002</v>
      </c>
      <c r="M22" s="66">
        <f t="shared" si="16"/>
        <v>27</v>
      </c>
      <c r="N22" s="65">
        <f>VLOOKUP($A22,'Return Data'!$B$7:$R$1700,10,0)</f>
        <v>3.3146</v>
      </c>
      <c r="O22" s="66">
        <f t="shared" si="17"/>
        <v>26</v>
      </c>
      <c r="P22" s="65">
        <f>VLOOKUP($A22,'Return Data'!$B$7:$R$1700,11,0)</f>
        <v>4.3277000000000001</v>
      </c>
      <c r="Q22" s="66">
        <f t="shared" si="18"/>
        <v>26</v>
      </c>
      <c r="R22" s="65">
        <f>VLOOKUP($A22,'Return Data'!$B$7:$R$1700,12,0)</f>
        <v>4.5787000000000004</v>
      </c>
      <c r="S22" s="66">
        <f t="shared" si="19"/>
        <v>27</v>
      </c>
      <c r="T22" s="65">
        <f>VLOOKUP($A22,'Return Data'!$B$7:$R$1700,13,0)</f>
        <v>4.8116000000000003</v>
      </c>
      <c r="U22" s="66">
        <f t="shared" si="20"/>
        <v>28</v>
      </c>
      <c r="V22" s="65">
        <f>VLOOKUP($A22,'Return Data'!$B$7:$R$1700,17,0)</f>
        <v>5.9702000000000002</v>
      </c>
      <c r="W22" s="66">
        <f t="shared" si="21"/>
        <v>28</v>
      </c>
      <c r="X22" s="65">
        <f>VLOOKUP($A22,'Return Data'!$B$7:$R$1700,14,0)</f>
        <v>6.3406000000000002</v>
      </c>
      <c r="Y22" s="66">
        <f t="shared" si="22"/>
        <v>28</v>
      </c>
      <c r="Z22" s="65">
        <f>VLOOKUP($A22,'Return Data'!$B$7:$R$1700,16,0)</f>
        <v>7.5555000000000003</v>
      </c>
      <c r="AA22" s="67">
        <f t="shared" si="23"/>
        <v>26</v>
      </c>
    </row>
    <row r="23" spans="1:27" x14ac:dyDescent="0.3">
      <c r="A23" s="63" t="s">
        <v>133</v>
      </c>
      <c r="B23" s="64">
        <f>VLOOKUP($A23,'Return Data'!$B$7:$R$1700,3,0)</f>
        <v>44073</v>
      </c>
      <c r="C23" s="65">
        <f>VLOOKUP($A23,'Return Data'!$B$7:$R$1700,4,0)</f>
        <v>1564.4708000000001</v>
      </c>
      <c r="D23" s="65">
        <f>VLOOKUP($A23,'Return Data'!$B$7:$R$1700,5,0)</f>
        <v>2.9786000000000001</v>
      </c>
      <c r="E23" s="66">
        <f t="shared" si="12"/>
        <v>33</v>
      </c>
      <c r="F23" s="65">
        <f>VLOOKUP($A23,'Return Data'!$B$7:$R$1700,6,0)</f>
        <v>2.7014999999999998</v>
      </c>
      <c r="G23" s="66">
        <f t="shared" si="13"/>
        <v>38</v>
      </c>
      <c r="H23" s="65">
        <f>VLOOKUP($A23,'Return Data'!$B$7:$R$1700,7,0)</f>
        <v>2.6046999999999998</v>
      </c>
      <c r="I23" s="66">
        <f t="shared" si="14"/>
        <v>38</v>
      </c>
      <c r="J23" s="65">
        <f>VLOOKUP($A23,'Return Data'!$B$7:$R$1700,8,0)</f>
        <v>2.8936999999999999</v>
      </c>
      <c r="K23" s="66">
        <f t="shared" si="15"/>
        <v>37</v>
      </c>
      <c r="L23" s="65">
        <f>VLOOKUP($A23,'Return Data'!$B$7:$R$1700,9,0)</f>
        <v>3.0787</v>
      </c>
      <c r="M23" s="66">
        <f t="shared" si="16"/>
        <v>35</v>
      </c>
      <c r="N23" s="65">
        <f>VLOOKUP($A23,'Return Data'!$B$7:$R$1700,10,0)</f>
        <v>3.0499000000000001</v>
      </c>
      <c r="O23" s="66">
        <f t="shared" si="17"/>
        <v>36</v>
      </c>
      <c r="P23" s="65">
        <f>VLOOKUP($A23,'Return Data'!$B$7:$R$1700,11,0)</f>
        <v>3.4645000000000001</v>
      </c>
      <c r="Q23" s="66">
        <f t="shared" si="18"/>
        <v>36</v>
      </c>
      <c r="R23" s="65">
        <f>VLOOKUP($A23,'Return Data'!$B$7:$R$1700,12,0)</f>
        <v>3.9043999999999999</v>
      </c>
      <c r="S23" s="66">
        <f t="shared" si="19"/>
        <v>36</v>
      </c>
      <c r="T23" s="65">
        <f>VLOOKUP($A23,'Return Data'!$B$7:$R$1700,13,0)</f>
        <v>4.2229000000000001</v>
      </c>
      <c r="U23" s="66">
        <f t="shared" si="20"/>
        <v>36</v>
      </c>
      <c r="V23" s="65">
        <f>VLOOKUP($A23,'Return Data'!$B$7:$R$1700,17,0)</f>
        <v>5.3952999999999998</v>
      </c>
      <c r="W23" s="66">
        <f t="shared" si="21"/>
        <v>33</v>
      </c>
      <c r="X23" s="65">
        <f>VLOOKUP($A23,'Return Data'!$B$7:$R$1700,14,0)</f>
        <v>5.8173000000000004</v>
      </c>
      <c r="Y23" s="66">
        <f t="shared" si="22"/>
        <v>31</v>
      </c>
      <c r="Z23" s="65">
        <f>VLOOKUP($A23,'Return Data'!$B$7:$R$1700,16,0)</f>
        <v>6.7992999999999997</v>
      </c>
      <c r="AA23" s="67">
        <f t="shared" si="23"/>
        <v>32</v>
      </c>
    </row>
    <row r="24" spans="1:27" x14ac:dyDescent="0.3">
      <c r="A24" s="63" t="s">
        <v>134</v>
      </c>
      <c r="B24" s="64">
        <f>VLOOKUP($A24,'Return Data'!$B$7:$R$1700,3,0)</f>
        <v>44073</v>
      </c>
      <c r="C24" s="65">
        <f>VLOOKUP($A24,'Return Data'!$B$7:$R$1700,4,0)</f>
        <v>1968.0577000000001</v>
      </c>
      <c r="D24" s="65">
        <f>VLOOKUP($A24,'Return Data'!$B$7:$R$1700,5,0)</f>
        <v>2.9304999999999999</v>
      </c>
      <c r="E24" s="66">
        <f t="shared" si="12"/>
        <v>35</v>
      </c>
      <c r="F24" s="65">
        <f>VLOOKUP($A24,'Return Data'!$B$7:$R$1700,6,0)</f>
        <v>2.7101999999999999</v>
      </c>
      <c r="G24" s="66">
        <f t="shared" si="13"/>
        <v>37</v>
      </c>
      <c r="H24" s="65">
        <f>VLOOKUP($A24,'Return Data'!$B$7:$R$1700,7,0)</f>
        <v>2.7866</v>
      </c>
      <c r="I24" s="66">
        <f t="shared" si="14"/>
        <v>28</v>
      </c>
      <c r="J24" s="65">
        <f>VLOOKUP($A24,'Return Data'!$B$7:$R$1700,8,0)</f>
        <v>3.0003000000000002</v>
      </c>
      <c r="K24" s="66">
        <f t="shared" si="15"/>
        <v>32</v>
      </c>
      <c r="L24" s="65">
        <f>VLOOKUP($A24,'Return Data'!$B$7:$R$1700,9,0)</f>
        <v>3.1149</v>
      </c>
      <c r="M24" s="66">
        <f t="shared" si="16"/>
        <v>31</v>
      </c>
      <c r="N24" s="65">
        <f>VLOOKUP($A24,'Return Data'!$B$7:$R$1700,10,0)</f>
        <v>3.0832999999999999</v>
      </c>
      <c r="O24" s="66">
        <f t="shared" si="17"/>
        <v>33</v>
      </c>
      <c r="P24" s="65">
        <f>VLOOKUP($A24,'Return Data'!$B$7:$R$1700,11,0)</f>
        <v>4.0328999999999997</v>
      </c>
      <c r="Q24" s="66">
        <f t="shared" si="18"/>
        <v>29</v>
      </c>
      <c r="R24" s="65">
        <f>VLOOKUP($A24,'Return Data'!$B$7:$R$1700,12,0)</f>
        <v>4.4813000000000001</v>
      </c>
      <c r="S24" s="66">
        <f t="shared" si="19"/>
        <v>29</v>
      </c>
      <c r="T24" s="65">
        <f>VLOOKUP($A24,'Return Data'!$B$7:$R$1700,13,0)</f>
        <v>4.8079000000000001</v>
      </c>
      <c r="U24" s="66">
        <f t="shared" si="20"/>
        <v>29</v>
      </c>
      <c r="V24" s="65">
        <f>VLOOKUP($A24,'Return Data'!$B$7:$R$1700,17,0)</f>
        <v>6.0431999999999997</v>
      </c>
      <c r="W24" s="66">
        <f t="shared" si="21"/>
        <v>27</v>
      </c>
      <c r="X24" s="65">
        <f>VLOOKUP($A24,'Return Data'!$B$7:$R$1700,14,0)</f>
        <v>6.4076000000000004</v>
      </c>
      <c r="Y24" s="66">
        <f t="shared" si="22"/>
        <v>27</v>
      </c>
      <c r="Z24" s="65">
        <f>VLOOKUP($A24,'Return Data'!$B$7:$R$1700,16,0)</f>
        <v>7.6641000000000004</v>
      </c>
      <c r="AA24" s="67">
        <f t="shared" si="23"/>
        <v>10</v>
      </c>
    </row>
    <row r="25" spans="1:27" x14ac:dyDescent="0.3">
      <c r="A25" s="63" t="s">
        <v>135</v>
      </c>
      <c r="B25" s="64">
        <f>VLOOKUP($A25,'Return Data'!$B$7:$R$1700,3,0)</f>
        <v>44073</v>
      </c>
      <c r="C25" s="65">
        <f>VLOOKUP($A25,'Return Data'!$B$7:$R$1700,4,0)</f>
        <v>1963.8345999999999</v>
      </c>
      <c r="D25" s="65">
        <f>VLOOKUP($A25,'Return Data'!$B$7:$R$1700,5,0)</f>
        <v>2.7955999999999999</v>
      </c>
      <c r="E25" s="66">
        <f t="shared" si="12"/>
        <v>40</v>
      </c>
      <c r="F25" s="65">
        <f>VLOOKUP($A25,'Return Data'!$B$7:$R$1700,6,0)</f>
        <v>2.7953999999999999</v>
      </c>
      <c r="G25" s="66">
        <f t="shared" si="13"/>
        <v>33</v>
      </c>
      <c r="H25" s="65">
        <f>VLOOKUP($A25,'Return Data'!$B$7:$R$1700,7,0)</f>
        <v>2.9962</v>
      </c>
      <c r="I25" s="66">
        <f t="shared" si="14"/>
        <v>7</v>
      </c>
      <c r="J25" s="65">
        <f>VLOOKUP($A25,'Return Data'!$B$7:$R$1700,8,0)</f>
        <v>2.7978999999999998</v>
      </c>
      <c r="K25" s="66">
        <f t="shared" si="15"/>
        <v>41</v>
      </c>
      <c r="L25" s="65">
        <f>VLOOKUP($A25,'Return Data'!$B$7:$R$1700,9,0)</f>
        <v>2.5750999999999999</v>
      </c>
      <c r="M25" s="66">
        <f t="shared" si="16"/>
        <v>42</v>
      </c>
      <c r="N25" s="65">
        <f>VLOOKUP($A25,'Return Data'!$B$7:$R$1700,10,0)</f>
        <v>2.4607000000000001</v>
      </c>
      <c r="O25" s="66">
        <f t="shared" si="17"/>
        <v>43</v>
      </c>
      <c r="P25" s="65"/>
      <c r="Q25" s="66"/>
      <c r="R25" s="65"/>
      <c r="S25" s="66"/>
      <c r="T25" s="65"/>
      <c r="U25" s="66"/>
      <c r="V25" s="65"/>
      <c r="W25" s="66"/>
      <c r="X25" s="65"/>
      <c r="Y25" s="66"/>
      <c r="Z25" s="65">
        <f>VLOOKUP($A25,'Return Data'!$B$7:$R$1700,16,0)</f>
        <v>3.9121000000000001</v>
      </c>
      <c r="AA25" s="67">
        <f t="shared" si="23"/>
        <v>43</v>
      </c>
    </row>
    <row r="26" spans="1:27" x14ac:dyDescent="0.3">
      <c r="A26" s="63" t="s">
        <v>136</v>
      </c>
      <c r="B26" s="64">
        <f>VLOOKUP($A26,'Return Data'!$B$7:$R$1700,3,0)</f>
        <v>44073</v>
      </c>
      <c r="C26" s="65">
        <f>VLOOKUP($A26,'Return Data'!$B$7:$R$1700,4,0)</f>
        <v>1968.6405999999999</v>
      </c>
      <c r="D26" s="65">
        <f>VLOOKUP($A26,'Return Data'!$B$7:$R$1700,5,0)</f>
        <v>2.8685</v>
      </c>
      <c r="E26" s="66">
        <f t="shared" si="12"/>
        <v>37</v>
      </c>
      <c r="F26" s="65">
        <f>VLOOKUP($A26,'Return Data'!$B$7:$R$1700,6,0)</f>
        <v>2.6617999999999999</v>
      </c>
      <c r="G26" s="66">
        <f t="shared" si="13"/>
        <v>41</v>
      </c>
      <c r="H26" s="65">
        <f>VLOOKUP($A26,'Return Data'!$B$7:$R$1700,7,0)</f>
        <v>2.6749000000000001</v>
      </c>
      <c r="I26" s="66">
        <f t="shared" si="14"/>
        <v>35</v>
      </c>
      <c r="J26" s="65">
        <f>VLOOKUP($A26,'Return Data'!$B$7:$R$1700,8,0)</f>
        <v>2.8549000000000002</v>
      </c>
      <c r="K26" s="66">
        <f t="shared" si="15"/>
        <v>39</v>
      </c>
      <c r="L26" s="65">
        <f>VLOOKUP($A26,'Return Data'!$B$7:$R$1700,9,0)</f>
        <v>3.0061</v>
      </c>
      <c r="M26" s="66">
        <f t="shared" si="16"/>
        <v>38</v>
      </c>
      <c r="N26" s="65">
        <f>VLOOKUP($A26,'Return Data'!$B$7:$R$1700,10,0)</f>
        <v>3.0668000000000002</v>
      </c>
      <c r="O26" s="66">
        <f t="shared" si="17"/>
        <v>34</v>
      </c>
      <c r="P26" s="65"/>
      <c r="Q26" s="66"/>
      <c r="R26" s="65"/>
      <c r="S26" s="66"/>
      <c r="T26" s="65"/>
      <c r="U26" s="66"/>
      <c r="V26" s="65"/>
      <c r="W26" s="66"/>
      <c r="X26" s="65"/>
      <c r="Y26" s="66"/>
      <c r="Z26" s="65">
        <f>VLOOKUP($A26,'Return Data'!$B$7:$R$1700,16,0)</f>
        <v>4.2945000000000002</v>
      </c>
      <c r="AA26" s="67">
        <f t="shared" si="23"/>
        <v>40</v>
      </c>
    </row>
    <row r="27" spans="1:27" x14ac:dyDescent="0.3">
      <c r="A27" s="63" t="s">
        <v>137</v>
      </c>
      <c r="B27" s="64">
        <f>VLOOKUP($A27,'Return Data'!$B$7:$R$1700,3,0)</f>
        <v>44073</v>
      </c>
      <c r="C27" s="65">
        <f>VLOOKUP($A27,'Return Data'!$B$7:$R$1700,4,0)</f>
        <v>1968.4184</v>
      </c>
      <c r="D27" s="65">
        <f>VLOOKUP($A27,'Return Data'!$B$7:$R$1700,5,0)</f>
        <v>2.8557999999999999</v>
      </c>
      <c r="E27" s="66">
        <f t="shared" si="12"/>
        <v>39</v>
      </c>
      <c r="F27" s="65">
        <f>VLOOKUP($A27,'Return Data'!$B$7:$R$1700,6,0)</f>
        <v>2.6880999999999999</v>
      </c>
      <c r="G27" s="66">
        <f t="shared" si="13"/>
        <v>40</v>
      </c>
      <c r="H27" s="65">
        <f>VLOOKUP($A27,'Return Data'!$B$7:$R$1700,7,0)</f>
        <v>2.7768000000000002</v>
      </c>
      <c r="I27" s="66">
        <f t="shared" si="14"/>
        <v>31</v>
      </c>
      <c r="J27" s="65">
        <f>VLOOKUP($A27,'Return Data'!$B$7:$R$1700,8,0)</f>
        <v>3.0009999999999999</v>
      </c>
      <c r="K27" s="66">
        <f t="shared" si="15"/>
        <v>31</v>
      </c>
      <c r="L27" s="65">
        <f>VLOOKUP($A27,'Return Data'!$B$7:$R$1700,9,0)</f>
        <v>3.1128999999999998</v>
      </c>
      <c r="M27" s="66">
        <f t="shared" si="16"/>
        <v>32</v>
      </c>
      <c r="N27" s="65">
        <f>VLOOKUP($A27,'Return Data'!$B$7:$R$1700,10,0)</f>
        <v>3.0836999999999999</v>
      </c>
      <c r="O27" s="66">
        <f t="shared" si="17"/>
        <v>32</v>
      </c>
      <c r="P27" s="65"/>
      <c r="Q27" s="66"/>
      <c r="R27" s="65"/>
      <c r="S27" s="66"/>
      <c r="T27" s="65"/>
      <c r="U27" s="66"/>
      <c r="V27" s="65"/>
      <c r="W27" s="66"/>
      <c r="X27" s="65"/>
      <c r="Y27" s="66"/>
      <c r="Z27" s="65">
        <f>VLOOKUP($A27,'Return Data'!$B$7:$R$1700,16,0)</f>
        <v>4.2786999999999997</v>
      </c>
      <c r="AA27" s="67">
        <f t="shared" si="23"/>
        <v>41</v>
      </c>
    </row>
    <row r="28" spans="1:27" x14ac:dyDescent="0.3">
      <c r="A28" s="63" t="s">
        <v>138</v>
      </c>
      <c r="B28" s="64">
        <f>VLOOKUP($A28,'Return Data'!$B$7:$R$1700,3,0)</f>
        <v>44073</v>
      </c>
      <c r="C28" s="65">
        <f>VLOOKUP($A28,'Return Data'!$B$7:$R$1700,4,0)</f>
        <v>1968.3278</v>
      </c>
      <c r="D28" s="65">
        <f>VLOOKUP($A28,'Return Data'!$B$7:$R$1700,5,0)</f>
        <v>2.7780999999999998</v>
      </c>
      <c r="E28" s="66">
        <f t="shared" si="12"/>
        <v>42</v>
      </c>
      <c r="F28" s="65">
        <f>VLOOKUP($A28,'Return Data'!$B$7:$R$1700,6,0)</f>
        <v>2.5718999999999999</v>
      </c>
      <c r="G28" s="66">
        <f t="shared" si="13"/>
        <v>42</v>
      </c>
      <c r="H28" s="65">
        <f>VLOOKUP($A28,'Return Data'!$B$7:$R$1700,7,0)</f>
        <v>2.6682000000000001</v>
      </c>
      <c r="I28" s="66">
        <f t="shared" si="14"/>
        <v>36</v>
      </c>
      <c r="J28" s="65">
        <f>VLOOKUP($A28,'Return Data'!$B$7:$R$1700,8,0)</f>
        <v>2.9235000000000002</v>
      </c>
      <c r="K28" s="66">
        <f t="shared" si="15"/>
        <v>36</v>
      </c>
      <c r="L28" s="65">
        <f>VLOOKUP($A28,'Return Data'!$B$7:$R$1700,9,0)</f>
        <v>3.0386000000000002</v>
      </c>
      <c r="M28" s="66">
        <f t="shared" si="16"/>
        <v>36</v>
      </c>
      <c r="N28" s="65">
        <f>VLOOKUP($A28,'Return Data'!$B$7:$R$1700,10,0)</f>
        <v>3.0364</v>
      </c>
      <c r="O28" s="66">
        <f t="shared" si="17"/>
        <v>38</v>
      </c>
      <c r="P28" s="65"/>
      <c r="Q28" s="66"/>
      <c r="R28" s="65"/>
      <c r="S28" s="66"/>
      <c r="T28" s="65"/>
      <c r="U28" s="66"/>
      <c r="V28" s="65"/>
      <c r="W28" s="66"/>
      <c r="X28" s="65"/>
      <c r="Y28" s="66"/>
      <c r="Z28" s="65">
        <f>VLOOKUP($A28,'Return Data'!$B$7:$R$1700,16,0)</f>
        <v>4.2653999999999996</v>
      </c>
      <c r="AA28" s="67">
        <f t="shared" si="23"/>
        <v>42</v>
      </c>
    </row>
    <row r="29" spans="1:27" x14ac:dyDescent="0.3">
      <c r="A29" s="63" t="s">
        <v>139</v>
      </c>
      <c r="B29" s="64">
        <f>VLOOKUP($A29,'Return Data'!$B$7:$R$1700,3,0)</f>
        <v>44073</v>
      </c>
      <c r="C29" s="65">
        <f>VLOOKUP($A29,'Return Data'!$B$7:$R$1700,4,0)</f>
        <v>2774.3458999999998</v>
      </c>
      <c r="D29" s="65">
        <f>VLOOKUP($A29,'Return Data'!$B$7:$R$1700,5,0)</f>
        <v>3.1315</v>
      </c>
      <c r="E29" s="66">
        <f t="shared" si="12"/>
        <v>19</v>
      </c>
      <c r="F29" s="65">
        <f>VLOOKUP($A29,'Return Data'!$B$7:$R$1700,6,0)</f>
        <v>3.0169999999999999</v>
      </c>
      <c r="G29" s="66">
        <f t="shared" si="13"/>
        <v>14</v>
      </c>
      <c r="H29" s="65">
        <f>VLOOKUP($A29,'Return Data'!$B$7:$R$1700,7,0)</f>
        <v>2.9891000000000001</v>
      </c>
      <c r="I29" s="66">
        <f t="shared" si="14"/>
        <v>8</v>
      </c>
      <c r="J29" s="65">
        <f>VLOOKUP($A29,'Return Data'!$B$7:$R$1700,8,0)</f>
        <v>3.2471000000000001</v>
      </c>
      <c r="K29" s="66">
        <f t="shared" si="15"/>
        <v>13</v>
      </c>
      <c r="L29" s="65">
        <f>VLOOKUP($A29,'Return Data'!$B$7:$R$1700,9,0)</f>
        <v>3.2995000000000001</v>
      </c>
      <c r="M29" s="66">
        <f t="shared" si="16"/>
        <v>21</v>
      </c>
      <c r="N29" s="65">
        <f>VLOOKUP($A29,'Return Data'!$B$7:$R$1700,10,0)</f>
        <v>3.3769</v>
      </c>
      <c r="O29" s="66">
        <f t="shared" si="17"/>
        <v>22</v>
      </c>
      <c r="P29" s="65">
        <f>VLOOKUP($A29,'Return Data'!$B$7:$R$1700,11,0)</f>
        <v>4.4114000000000004</v>
      </c>
      <c r="Q29" s="66">
        <f t="shared" si="18"/>
        <v>25</v>
      </c>
      <c r="R29" s="65">
        <f>VLOOKUP($A29,'Return Data'!$B$7:$R$1700,12,0)</f>
        <v>4.6425000000000001</v>
      </c>
      <c r="S29" s="66">
        <f t="shared" si="19"/>
        <v>25</v>
      </c>
      <c r="T29" s="65">
        <f>VLOOKUP($A29,'Return Data'!$B$7:$R$1700,13,0)</f>
        <v>4.8933999999999997</v>
      </c>
      <c r="U29" s="66">
        <f t="shared" si="20"/>
        <v>26</v>
      </c>
      <c r="V29" s="65">
        <f>VLOOKUP($A29,'Return Data'!$B$7:$R$1700,17,0)</f>
        <v>6.0937999999999999</v>
      </c>
      <c r="W29" s="66">
        <f t="shared" si="21"/>
        <v>24</v>
      </c>
      <c r="X29" s="65">
        <f>VLOOKUP($A29,'Return Data'!$B$7:$R$1700,14,0)</f>
        <v>6.4326999999999996</v>
      </c>
      <c r="Y29" s="66">
        <f t="shared" si="22"/>
        <v>24</v>
      </c>
      <c r="Z29" s="65">
        <f>VLOOKUP($A29,'Return Data'!$B$7:$R$1700,16,0)</f>
        <v>7.6257000000000001</v>
      </c>
      <c r="AA29" s="67">
        <f t="shared" si="23"/>
        <v>18</v>
      </c>
    </row>
    <row r="30" spans="1:27" x14ac:dyDescent="0.3">
      <c r="A30" s="63" t="s">
        <v>140</v>
      </c>
      <c r="B30" s="64">
        <f>VLOOKUP($A30,'Return Data'!$B$7:$R$1700,3,0)</f>
        <v>44073</v>
      </c>
      <c r="C30" s="65">
        <f>VLOOKUP($A30,'Return Data'!$B$7:$R$1700,4,0)</f>
        <v>1061.5831000000001</v>
      </c>
      <c r="D30" s="65">
        <f>VLOOKUP($A30,'Return Data'!$B$7:$R$1700,5,0)</f>
        <v>2.9159000000000002</v>
      </c>
      <c r="E30" s="66">
        <f t="shared" si="12"/>
        <v>36</v>
      </c>
      <c r="F30" s="65">
        <f>VLOOKUP($A30,'Return Data'!$B$7:$R$1700,6,0)</f>
        <v>2.8624999999999998</v>
      </c>
      <c r="G30" s="66">
        <f t="shared" si="13"/>
        <v>29</v>
      </c>
      <c r="H30" s="65">
        <f>VLOOKUP($A30,'Return Data'!$B$7:$R$1700,7,0)</f>
        <v>2.8361000000000001</v>
      </c>
      <c r="I30" s="66">
        <f t="shared" si="14"/>
        <v>23</v>
      </c>
      <c r="J30" s="65">
        <f>VLOOKUP($A30,'Return Data'!$B$7:$R$1700,8,0)</f>
        <v>2.8529</v>
      </c>
      <c r="K30" s="66">
        <f t="shared" si="15"/>
        <v>40</v>
      </c>
      <c r="L30" s="65">
        <f>VLOOKUP($A30,'Return Data'!$B$7:$R$1700,9,0)</f>
        <v>2.9363999999999999</v>
      </c>
      <c r="M30" s="66">
        <f t="shared" si="16"/>
        <v>41</v>
      </c>
      <c r="N30" s="65">
        <f>VLOOKUP($A30,'Return Data'!$B$7:$R$1700,10,0)</f>
        <v>2.9032</v>
      </c>
      <c r="O30" s="66">
        <f t="shared" si="17"/>
        <v>41</v>
      </c>
      <c r="P30" s="65">
        <f>VLOOKUP($A30,'Return Data'!$B$7:$R$1700,11,0)</f>
        <v>3.0451000000000001</v>
      </c>
      <c r="Q30" s="66">
        <f t="shared" si="18"/>
        <v>38</v>
      </c>
      <c r="R30" s="65">
        <f>VLOOKUP($A30,'Return Data'!$B$7:$R$1700,12,0)</f>
        <v>3.6114999999999999</v>
      </c>
      <c r="S30" s="66">
        <f t="shared" si="19"/>
        <v>38</v>
      </c>
      <c r="T30" s="65">
        <f>VLOOKUP($A30,'Return Data'!$B$7:$R$1700,13,0)</f>
        <v>3.9918</v>
      </c>
      <c r="U30" s="66">
        <f t="shared" si="20"/>
        <v>38</v>
      </c>
      <c r="V30" s="65"/>
      <c r="W30" s="66"/>
      <c r="X30" s="65"/>
      <c r="Y30" s="66"/>
      <c r="Z30" s="65">
        <f>VLOOKUP($A30,'Return Data'!$B$7:$R$1700,16,0)</f>
        <v>4.5077999999999996</v>
      </c>
      <c r="AA30" s="67">
        <f t="shared" si="23"/>
        <v>39</v>
      </c>
    </row>
    <row r="31" spans="1:27" x14ac:dyDescent="0.3">
      <c r="A31" s="63" t="s">
        <v>141</v>
      </c>
      <c r="B31" s="64">
        <f>VLOOKUP($A31,'Return Data'!$B$7:$R$1700,3,0)</f>
        <v>44073</v>
      </c>
      <c r="C31" s="65">
        <f>VLOOKUP($A31,'Return Data'!$B$7:$R$1700,4,0)</f>
        <v>55.213799999999999</v>
      </c>
      <c r="D31" s="65">
        <f>VLOOKUP($A31,'Return Data'!$B$7:$R$1700,5,0)</f>
        <v>3.0411999999999999</v>
      </c>
      <c r="E31" s="66">
        <f t="shared" si="12"/>
        <v>31</v>
      </c>
      <c r="F31" s="65">
        <f>VLOOKUP($A31,'Return Data'!$B$7:$R$1700,6,0)</f>
        <v>3.0417000000000001</v>
      </c>
      <c r="G31" s="66">
        <f t="shared" si="13"/>
        <v>10</v>
      </c>
      <c r="H31" s="65">
        <f>VLOOKUP($A31,'Return Data'!$B$7:$R$1700,7,0)</f>
        <v>3.0331999999999999</v>
      </c>
      <c r="I31" s="66">
        <f t="shared" si="14"/>
        <v>5</v>
      </c>
      <c r="J31" s="65">
        <f>VLOOKUP($A31,'Return Data'!$B$7:$R$1700,8,0)</f>
        <v>3.177</v>
      </c>
      <c r="K31" s="66">
        <f t="shared" si="15"/>
        <v>23</v>
      </c>
      <c r="L31" s="65">
        <f>VLOOKUP($A31,'Return Data'!$B$7:$R$1700,9,0)</f>
        <v>3.2717000000000001</v>
      </c>
      <c r="M31" s="66">
        <f t="shared" si="16"/>
        <v>26</v>
      </c>
      <c r="N31" s="65">
        <f>VLOOKUP($A31,'Return Data'!$B$7:$R$1700,10,0)</f>
        <v>3.4076</v>
      </c>
      <c r="O31" s="66">
        <f t="shared" si="17"/>
        <v>19</v>
      </c>
      <c r="P31" s="65">
        <f>VLOOKUP($A31,'Return Data'!$B$7:$R$1700,11,0)</f>
        <v>4.1974</v>
      </c>
      <c r="Q31" s="66">
        <f t="shared" si="18"/>
        <v>28</v>
      </c>
      <c r="R31" s="65">
        <f>VLOOKUP($A31,'Return Data'!$B$7:$R$1700,12,0)</f>
        <v>4.5343</v>
      </c>
      <c r="S31" s="66">
        <f t="shared" si="19"/>
        <v>28</v>
      </c>
      <c r="T31" s="65">
        <f>VLOOKUP($A31,'Return Data'!$B$7:$R$1700,13,0)</f>
        <v>4.8235999999999999</v>
      </c>
      <c r="U31" s="66">
        <f t="shared" si="20"/>
        <v>27</v>
      </c>
      <c r="V31" s="65">
        <f>VLOOKUP($A31,'Return Data'!$B$7:$R$1700,17,0)</f>
        <v>6.1219000000000001</v>
      </c>
      <c r="W31" s="66">
        <f t="shared" si="21"/>
        <v>23</v>
      </c>
      <c r="X31" s="65">
        <f>VLOOKUP($A31,'Return Data'!$B$7:$R$1700,14,0)</f>
        <v>6.4523000000000001</v>
      </c>
      <c r="Y31" s="66">
        <f t="shared" si="22"/>
        <v>22</v>
      </c>
      <c r="Z31" s="65">
        <f>VLOOKUP($A31,'Return Data'!$B$7:$R$1700,16,0)</f>
        <v>7.6764999999999999</v>
      </c>
      <c r="AA31" s="67">
        <f t="shared" si="23"/>
        <v>7</v>
      </c>
    </row>
    <row r="32" spans="1:27" x14ac:dyDescent="0.3">
      <c r="A32" s="63" t="s">
        <v>142</v>
      </c>
      <c r="B32" s="64">
        <f>VLOOKUP($A32,'Return Data'!$B$7:$R$1700,3,0)</f>
        <v>44073</v>
      </c>
      <c r="C32" s="65">
        <f>VLOOKUP($A32,'Return Data'!$B$7:$R$1700,4,0)</f>
        <v>4083.0387000000001</v>
      </c>
      <c r="D32" s="65">
        <f>VLOOKUP($A32,'Return Data'!$B$7:$R$1700,5,0)</f>
        <v>3.2263999999999999</v>
      </c>
      <c r="E32" s="66">
        <f t="shared" si="12"/>
        <v>8</v>
      </c>
      <c r="F32" s="65">
        <f>VLOOKUP($A32,'Return Data'!$B$7:$R$1700,6,0)</f>
        <v>2.9573</v>
      </c>
      <c r="G32" s="66">
        <f t="shared" si="13"/>
        <v>23</v>
      </c>
      <c r="H32" s="65">
        <f>VLOOKUP($A32,'Return Data'!$B$7:$R$1700,7,0)</f>
        <v>2.8096000000000001</v>
      </c>
      <c r="I32" s="66">
        <f t="shared" si="14"/>
        <v>25</v>
      </c>
      <c r="J32" s="65">
        <f>VLOOKUP($A32,'Return Data'!$B$7:$R$1700,8,0)</f>
        <v>3.1701999999999999</v>
      </c>
      <c r="K32" s="66">
        <f t="shared" si="15"/>
        <v>24</v>
      </c>
      <c r="L32" s="65">
        <f>VLOOKUP($A32,'Return Data'!$B$7:$R$1700,9,0)</f>
        <v>3.3309000000000002</v>
      </c>
      <c r="M32" s="66">
        <f t="shared" si="16"/>
        <v>17</v>
      </c>
      <c r="N32" s="65">
        <f>VLOOKUP($A32,'Return Data'!$B$7:$R$1700,10,0)</f>
        <v>3.5246</v>
      </c>
      <c r="O32" s="66">
        <f t="shared" si="17"/>
        <v>9</v>
      </c>
      <c r="P32" s="65">
        <f>VLOOKUP($A32,'Return Data'!$B$7:$R$1700,11,0)</f>
        <v>4.4734999999999996</v>
      </c>
      <c r="Q32" s="66">
        <f t="shared" si="18"/>
        <v>22</v>
      </c>
      <c r="R32" s="65">
        <f>VLOOKUP($A32,'Return Data'!$B$7:$R$1700,12,0)</f>
        <v>4.6973000000000003</v>
      </c>
      <c r="S32" s="66">
        <f t="shared" si="19"/>
        <v>24</v>
      </c>
      <c r="T32" s="65">
        <f>VLOOKUP($A32,'Return Data'!$B$7:$R$1700,13,0)</f>
        <v>4.9451000000000001</v>
      </c>
      <c r="U32" s="66">
        <f t="shared" si="20"/>
        <v>24</v>
      </c>
      <c r="V32" s="65">
        <f>VLOOKUP($A32,'Return Data'!$B$7:$R$1700,17,0)</f>
        <v>6.0869</v>
      </c>
      <c r="W32" s="66">
        <f t="shared" si="21"/>
        <v>26</v>
      </c>
      <c r="X32" s="65">
        <f>VLOOKUP($A32,'Return Data'!$B$7:$R$1700,14,0)</f>
        <v>6.4141000000000004</v>
      </c>
      <c r="Y32" s="66">
        <f t="shared" si="22"/>
        <v>26</v>
      </c>
      <c r="Z32" s="65">
        <f>VLOOKUP($A32,'Return Data'!$B$7:$R$1700,16,0)</f>
        <v>7.5898000000000003</v>
      </c>
      <c r="AA32" s="67">
        <f t="shared" si="23"/>
        <v>24</v>
      </c>
    </row>
    <row r="33" spans="1:27" x14ac:dyDescent="0.3">
      <c r="A33" s="63" t="s">
        <v>143</v>
      </c>
      <c r="B33" s="64">
        <f>VLOOKUP($A33,'Return Data'!$B$7:$R$1700,3,0)</f>
        <v>44073</v>
      </c>
      <c r="C33" s="65">
        <f>VLOOKUP($A33,'Return Data'!$B$7:$R$1700,4,0)</f>
        <v>2767.7334000000001</v>
      </c>
      <c r="D33" s="65">
        <f>VLOOKUP($A33,'Return Data'!$B$7:$R$1700,5,0)</f>
        <v>3.0821999999999998</v>
      </c>
      <c r="E33" s="66">
        <f t="shared" si="12"/>
        <v>28</v>
      </c>
      <c r="F33" s="65">
        <f>VLOOKUP($A33,'Return Data'!$B$7:$R$1700,6,0)</f>
        <v>2.8605999999999998</v>
      </c>
      <c r="G33" s="66">
        <f t="shared" si="13"/>
        <v>30</v>
      </c>
      <c r="H33" s="65">
        <f>VLOOKUP($A33,'Return Data'!$B$7:$R$1700,7,0)</f>
        <v>2.7103000000000002</v>
      </c>
      <c r="I33" s="66">
        <f t="shared" si="14"/>
        <v>34</v>
      </c>
      <c r="J33" s="65">
        <f>VLOOKUP($A33,'Return Data'!$B$7:$R$1700,8,0)</f>
        <v>3.1577000000000002</v>
      </c>
      <c r="K33" s="66">
        <f t="shared" si="15"/>
        <v>26</v>
      </c>
      <c r="L33" s="65">
        <f>VLOOKUP($A33,'Return Data'!$B$7:$R$1700,9,0)</f>
        <v>3.2921</v>
      </c>
      <c r="M33" s="66">
        <f t="shared" si="16"/>
        <v>24</v>
      </c>
      <c r="N33" s="65">
        <f>VLOOKUP($A33,'Return Data'!$B$7:$R$1700,10,0)</f>
        <v>3.4676999999999998</v>
      </c>
      <c r="O33" s="66">
        <f t="shared" si="17"/>
        <v>16</v>
      </c>
      <c r="P33" s="65">
        <f>VLOOKUP($A33,'Return Data'!$B$7:$R$1700,11,0)</f>
        <v>4.6069000000000004</v>
      </c>
      <c r="Q33" s="66">
        <f t="shared" si="18"/>
        <v>14</v>
      </c>
      <c r="R33" s="65">
        <f>VLOOKUP($A33,'Return Data'!$B$7:$R$1700,12,0)</f>
        <v>4.8178999999999998</v>
      </c>
      <c r="S33" s="66">
        <f t="shared" si="19"/>
        <v>14</v>
      </c>
      <c r="T33" s="65">
        <f>VLOOKUP($A33,'Return Data'!$B$7:$R$1700,13,0)</f>
        <v>5.0464000000000002</v>
      </c>
      <c r="U33" s="66">
        <f t="shared" si="20"/>
        <v>17</v>
      </c>
      <c r="V33" s="65">
        <f>VLOOKUP($A33,'Return Data'!$B$7:$R$1700,17,0)</f>
        <v>6.1649000000000003</v>
      </c>
      <c r="W33" s="66">
        <f t="shared" si="21"/>
        <v>20</v>
      </c>
      <c r="X33" s="65">
        <f>VLOOKUP($A33,'Return Data'!$B$7:$R$1700,14,0)</f>
        <v>6.4870999999999999</v>
      </c>
      <c r="Y33" s="66">
        <f t="shared" si="22"/>
        <v>20</v>
      </c>
      <c r="Z33" s="65">
        <f>VLOOKUP($A33,'Return Data'!$B$7:$R$1700,16,0)</f>
        <v>7.6234000000000002</v>
      </c>
      <c r="AA33" s="67">
        <f t="shared" si="23"/>
        <v>19</v>
      </c>
    </row>
    <row r="34" spans="1:27" x14ac:dyDescent="0.3">
      <c r="A34" s="63" t="s">
        <v>144</v>
      </c>
      <c r="B34" s="64">
        <f>VLOOKUP($A34,'Return Data'!$B$7:$R$1700,3,0)</f>
        <v>44073</v>
      </c>
      <c r="C34" s="65">
        <f>VLOOKUP($A34,'Return Data'!$B$7:$R$1700,4,0)</f>
        <v>3666.9535999999998</v>
      </c>
      <c r="D34" s="65">
        <f>VLOOKUP($A34,'Return Data'!$B$7:$R$1700,5,0)</f>
        <v>3.0969000000000002</v>
      </c>
      <c r="E34" s="66">
        <f t="shared" si="12"/>
        <v>24</v>
      </c>
      <c r="F34" s="65">
        <f>VLOOKUP($A34,'Return Data'!$B$7:$R$1700,6,0)</f>
        <v>3.0164</v>
      </c>
      <c r="G34" s="66">
        <f t="shared" si="13"/>
        <v>15</v>
      </c>
      <c r="H34" s="65">
        <f>VLOOKUP($A34,'Return Data'!$B$7:$R$1700,7,0)</f>
        <v>2.9216000000000002</v>
      </c>
      <c r="I34" s="66">
        <f t="shared" si="14"/>
        <v>14</v>
      </c>
      <c r="J34" s="65">
        <f>VLOOKUP($A34,'Return Data'!$B$7:$R$1700,8,0)</f>
        <v>3.2833000000000001</v>
      </c>
      <c r="K34" s="66">
        <f t="shared" si="15"/>
        <v>9</v>
      </c>
      <c r="L34" s="65">
        <f>VLOOKUP($A34,'Return Data'!$B$7:$R$1700,9,0)</f>
        <v>3.3980000000000001</v>
      </c>
      <c r="M34" s="66">
        <f t="shared" si="16"/>
        <v>9</v>
      </c>
      <c r="N34" s="65">
        <f>VLOOKUP($A34,'Return Data'!$B$7:$R$1700,10,0)</f>
        <v>3.6413000000000002</v>
      </c>
      <c r="O34" s="66">
        <f t="shared" si="17"/>
        <v>7</v>
      </c>
      <c r="P34" s="65">
        <f>VLOOKUP($A34,'Return Data'!$B$7:$R$1700,11,0)</f>
        <v>4.8116000000000003</v>
      </c>
      <c r="Q34" s="66">
        <f t="shared" si="18"/>
        <v>5</v>
      </c>
      <c r="R34" s="65">
        <f>VLOOKUP($A34,'Return Data'!$B$7:$R$1700,12,0)</f>
        <v>4.9999000000000002</v>
      </c>
      <c r="S34" s="66">
        <f t="shared" si="19"/>
        <v>5</v>
      </c>
      <c r="T34" s="65">
        <f>VLOOKUP($A34,'Return Data'!$B$7:$R$1700,13,0)</f>
        <v>5.2163000000000004</v>
      </c>
      <c r="U34" s="66">
        <f t="shared" si="20"/>
        <v>5</v>
      </c>
      <c r="V34" s="65">
        <f>VLOOKUP($A34,'Return Data'!$B$7:$R$1700,17,0)</f>
        <v>6.2603</v>
      </c>
      <c r="W34" s="66">
        <f t="shared" si="21"/>
        <v>12</v>
      </c>
      <c r="X34" s="65">
        <f>VLOOKUP($A34,'Return Data'!$B$7:$R$1700,14,0)</f>
        <v>6.5530999999999997</v>
      </c>
      <c r="Y34" s="66">
        <f t="shared" si="22"/>
        <v>12</v>
      </c>
      <c r="Z34" s="65">
        <f>VLOOKUP($A34,'Return Data'!$B$7:$R$1700,16,0)</f>
        <v>7.6412000000000004</v>
      </c>
      <c r="AA34" s="67">
        <f t="shared" si="23"/>
        <v>13</v>
      </c>
    </row>
    <row r="35" spans="1:27" x14ac:dyDescent="0.3">
      <c r="A35" s="63" t="s">
        <v>437</v>
      </c>
      <c r="B35" s="64">
        <f>VLOOKUP($A35,'Return Data'!$B$7:$R$1700,3,0)</f>
        <v>44073</v>
      </c>
      <c r="C35" s="65">
        <f>VLOOKUP($A35,'Return Data'!$B$7:$R$1700,4,0)</f>
        <v>1311.8146999999999</v>
      </c>
      <c r="D35" s="65">
        <f>VLOOKUP($A35,'Return Data'!$B$7:$R$1700,5,0)</f>
        <v>3.2418</v>
      </c>
      <c r="E35" s="66">
        <f t="shared" si="12"/>
        <v>5</v>
      </c>
      <c r="F35" s="65">
        <f>VLOOKUP($A35,'Return Data'!$B$7:$R$1700,6,0)</f>
        <v>3.298</v>
      </c>
      <c r="G35" s="66">
        <f t="shared" si="13"/>
        <v>2</v>
      </c>
      <c r="H35" s="65">
        <f>VLOOKUP($A35,'Return Data'!$B$7:$R$1700,7,0)</f>
        <v>3.3681000000000001</v>
      </c>
      <c r="I35" s="66">
        <f t="shared" si="14"/>
        <v>2</v>
      </c>
      <c r="J35" s="65">
        <f>VLOOKUP($A35,'Return Data'!$B$7:$R$1700,8,0)</f>
        <v>3.5488</v>
      </c>
      <c r="K35" s="66">
        <f t="shared" si="15"/>
        <v>2</v>
      </c>
      <c r="L35" s="65">
        <f>VLOOKUP($A35,'Return Data'!$B$7:$R$1700,9,0)</f>
        <v>3.625</v>
      </c>
      <c r="M35" s="66">
        <f t="shared" si="16"/>
        <v>2</v>
      </c>
      <c r="N35" s="65">
        <f>VLOOKUP($A35,'Return Data'!$B$7:$R$1700,10,0)</f>
        <v>3.7155</v>
      </c>
      <c r="O35" s="66">
        <f t="shared" si="17"/>
        <v>4</v>
      </c>
      <c r="P35" s="65">
        <f>VLOOKUP($A35,'Return Data'!$B$7:$R$1700,11,0)</f>
        <v>4.6920999999999999</v>
      </c>
      <c r="Q35" s="66">
        <f t="shared" si="18"/>
        <v>13</v>
      </c>
      <c r="R35" s="65">
        <f>VLOOKUP($A35,'Return Data'!$B$7:$R$1700,12,0)</f>
        <v>4.9436999999999998</v>
      </c>
      <c r="S35" s="66">
        <f t="shared" si="19"/>
        <v>10</v>
      </c>
      <c r="T35" s="65">
        <f>VLOOKUP($A35,'Return Data'!$B$7:$R$1700,13,0)</f>
        <v>5.2198000000000002</v>
      </c>
      <c r="U35" s="66">
        <f t="shared" si="20"/>
        <v>4</v>
      </c>
      <c r="V35" s="65">
        <f>VLOOKUP($A35,'Return Data'!$B$7:$R$1700,17,0)</f>
        <v>6.3606999999999996</v>
      </c>
      <c r="W35" s="66">
        <f t="shared" si="21"/>
        <v>4</v>
      </c>
      <c r="X35" s="65">
        <f>VLOOKUP($A35,'Return Data'!$B$7:$R$1700,14,0)</f>
        <v>6.6222000000000003</v>
      </c>
      <c r="Y35" s="66">
        <f t="shared" si="22"/>
        <v>4</v>
      </c>
      <c r="Z35" s="65">
        <f>VLOOKUP($A35,'Return Data'!$B$7:$R$1700,16,0)</f>
        <v>6.7396000000000003</v>
      </c>
      <c r="AA35" s="67">
        <f t="shared" si="23"/>
        <v>33</v>
      </c>
    </row>
    <row r="36" spans="1:27" x14ac:dyDescent="0.3">
      <c r="A36" s="63" t="s">
        <v>146</v>
      </c>
      <c r="B36" s="64">
        <f>VLOOKUP($A36,'Return Data'!$B$7:$R$1700,3,0)</f>
        <v>44073</v>
      </c>
      <c r="C36" s="65">
        <f>VLOOKUP($A36,'Return Data'!$B$7:$R$1700,4,0)</f>
        <v>2129.9504000000002</v>
      </c>
      <c r="D36" s="65">
        <f>VLOOKUP($A36,'Return Data'!$B$7:$R$1700,5,0)</f>
        <v>3.2</v>
      </c>
      <c r="E36" s="66">
        <f t="shared" si="12"/>
        <v>12</v>
      </c>
      <c r="F36" s="65">
        <f>VLOOKUP($A36,'Return Data'!$B$7:$R$1700,6,0)</f>
        <v>3.0865</v>
      </c>
      <c r="G36" s="66">
        <f t="shared" si="13"/>
        <v>7</v>
      </c>
      <c r="H36" s="65">
        <f>VLOOKUP($A36,'Return Data'!$B$7:$R$1700,7,0)</f>
        <v>3.0053000000000001</v>
      </c>
      <c r="I36" s="66">
        <f t="shared" si="14"/>
        <v>6</v>
      </c>
      <c r="J36" s="65">
        <f>VLOOKUP($A36,'Return Data'!$B$7:$R$1700,8,0)</f>
        <v>3.3340000000000001</v>
      </c>
      <c r="K36" s="66">
        <f t="shared" si="15"/>
        <v>6</v>
      </c>
      <c r="L36" s="65">
        <f>VLOOKUP($A36,'Return Data'!$B$7:$R$1700,9,0)</f>
        <v>3.4133</v>
      </c>
      <c r="M36" s="66">
        <f t="shared" si="16"/>
        <v>7</v>
      </c>
      <c r="N36" s="65">
        <f>VLOOKUP($A36,'Return Data'!$B$7:$R$1700,10,0)</f>
        <v>3.4712999999999998</v>
      </c>
      <c r="O36" s="66">
        <f t="shared" si="17"/>
        <v>15</v>
      </c>
      <c r="P36" s="65">
        <f>VLOOKUP($A36,'Return Data'!$B$7:$R$1700,11,0)</f>
        <v>4.5084</v>
      </c>
      <c r="Q36" s="66">
        <f t="shared" si="18"/>
        <v>20</v>
      </c>
      <c r="R36" s="65">
        <f>VLOOKUP($A36,'Return Data'!$B$7:$R$1700,12,0)</f>
        <v>4.7816999999999998</v>
      </c>
      <c r="S36" s="66">
        <f t="shared" si="19"/>
        <v>18</v>
      </c>
      <c r="T36" s="65">
        <f>VLOOKUP($A36,'Return Data'!$B$7:$R$1700,13,0)</f>
        <v>5.0259999999999998</v>
      </c>
      <c r="U36" s="66">
        <f t="shared" si="20"/>
        <v>19</v>
      </c>
      <c r="V36" s="65">
        <f>VLOOKUP($A36,'Return Data'!$B$7:$R$1700,17,0)</f>
        <v>6.1742999999999997</v>
      </c>
      <c r="W36" s="66">
        <f t="shared" si="21"/>
        <v>19</v>
      </c>
      <c r="X36" s="65">
        <f>VLOOKUP($A36,'Return Data'!$B$7:$R$1700,14,0)</f>
        <v>6.4947999999999997</v>
      </c>
      <c r="Y36" s="66">
        <f t="shared" si="22"/>
        <v>19</v>
      </c>
      <c r="Z36" s="65">
        <f>VLOOKUP($A36,'Return Data'!$B$7:$R$1700,16,0)</f>
        <v>7.399</v>
      </c>
      <c r="AA36" s="67">
        <f t="shared" si="23"/>
        <v>29</v>
      </c>
    </row>
    <row r="37" spans="1:27" x14ac:dyDescent="0.3">
      <c r="A37" s="63" t="s">
        <v>147</v>
      </c>
      <c r="B37" s="64">
        <f>VLOOKUP($A37,'Return Data'!$B$7:$R$1700,3,0)</f>
        <v>44073</v>
      </c>
      <c r="C37" s="65">
        <f>VLOOKUP($A37,'Return Data'!$B$7:$R$1700,4,0)</f>
        <v>10.8491</v>
      </c>
      <c r="D37" s="65">
        <f>VLOOKUP($A37,'Return Data'!$B$7:$R$1700,5,0)</f>
        <v>2.8601000000000001</v>
      </c>
      <c r="E37" s="66">
        <f t="shared" si="12"/>
        <v>38</v>
      </c>
      <c r="F37" s="65">
        <f>VLOOKUP($A37,'Return Data'!$B$7:$R$1700,6,0)</f>
        <v>2.6920999999999999</v>
      </c>
      <c r="G37" s="66">
        <f t="shared" si="13"/>
        <v>39</v>
      </c>
      <c r="H37" s="65">
        <f>VLOOKUP($A37,'Return Data'!$B$7:$R$1700,7,0)</f>
        <v>2.5485000000000002</v>
      </c>
      <c r="I37" s="66">
        <f t="shared" si="14"/>
        <v>41</v>
      </c>
      <c r="J37" s="65">
        <f>VLOOKUP($A37,'Return Data'!$B$7:$R$1700,8,0)</f>
        <v>2.8628</v>
      </c>
      <c r="K37" s="66">
        <f t="shared" si="15"/>
        <v>38</v>
      </c>
      <c r="L37" s="65">
        <f>VLOOKUP($A37,'Return Data'!$B$7:$R$1700,9,0)</f>
        <v>3.0030000000000001</v>
      </c>
      <c r="M37" s="66">
        <f t="shared" si="16"/>
        <v>39</v>
      </c>
      <c r="N37" s="65">
        <f>VLOOKUP($A37,'Return Data'!$B$7:$R$1700,10,0)</f>
        <v>2.9559000000000002</v>
      </c>
      <c r="O37" s="66">
        <f t="shared" si="17"/>
        <v>40</v>
      </c>
      <c r="P37" s="65">
        <f>VLOOKUP($A37,'Return Data'!$B$7:$R$1700,11,0)</f>
        <v>3.4356</v>
      </c>
      <c r="Q37" s="66">
        <f t="shared" si="18"/>
        <v>37</v>
      </c>
      <c r="R37" s="65">
        <f>VLOOKUP($A37,'Return Data'!$B$7:$R$1700,12,0)</f>
        <v>3.8574000000000002</v>
      </c>
      <c r="S37" s="66">
        <f t="shared" si="19"/>
        <v>37</v>
      </c>
      <c r="T37" s="65">
        <f>VLOOKUP($A37,'Return Data'!$B$7:$R$1700,13,0)</f>
        <v>4.1715999999999998</v>
      </c>
      <c r="U37" s="66">
        <f t="shared" si="20"/>
        <v>37</v>
      </c>
      <c r="V37" s="65"/>
      <c r="W37" s="66"/>
      <c r="X37" s="65"/>
      <c r="Y37" s="66"/>
      <c r="Z37" s="65">
        <f>VLOOKUP($A37,'Return Data'!$B$7:$R$1700,16,0)</f>
        <v>4.9147999999999996</v>
      </c>
      <c r="AA37" s="67">
        <f t="shared" si="23"/>
        <v>38</v>
      </c>
    </row>
    <row r="38" spans="1:27" x14ac:dyDescent="0.3">
      <c r="A38" s="63" t="s">
        <v>148</v>
      </c>
      <c r="B38" s="64">
        <f>VLOOKUP($A38,'Return Data'!$B$7:$R$1700,3,0)</f>
        <v>44073</v>
      </c>
      <c r="C38" s="65">
        <f>VLOOKUP($A38,'Return Data'!$B$7:$R$1700,4,0)</f>
        <v>4939.4969000000001</v>
      </c>
      <c r="D38" s="65">
        <f>VLOOKUP($A38,'Return Data'!$B$7:$R$1700,5,0)</f>
        <v>3.2153999999999998</v>
      </c>
      <c r="E38" s="66">
        <f t="shared" si="12"/>
        <v>11</v>
      </c>
      <c r="F38" s="65">
        <f>VLOOKUP($A38,'Return Data'!$B$7:$R$1700,6,0)</f>
        <v>2.9498000000000002</v>
      </c>
      <c r="G38" s="66">
        <f t="shared" si="13"/>
        <v>24</v>
      </c>
      <c r="H38" s="65">
        <f>VLOOKUP($A38,'Return Data'!$B$7:$R$1700,7,0)</f>
        <v>2.7835000000000001</v>
      </c>
      <c r="I38" s="66">
        <f t="shared" si="14"/>
        <v>29</v>
      </c>
      <c r="J38" s="65">
        <f>VLOOKUP($A38,'Return Data'!$B$7:$R$1700,8,0)</f>
        <v>3.2341000000000002</v>
      </c>
      <c r="K38" s="66">
        <f t="shared" si="15"/>
        <v>16</v>
      </c>
      <c r="L38" s="65">
        <f>VLOOKUP($A38,'Return Data'!$B$7:$R$1700,9,0)</f>
        <v>3.3685</v>
      </c>
      <c r="M38" s="66">
        <f t="shared" si="16"/>
        <v>13</v>
      </c>
      <c r="N38" s="65">
        <f>VLOOKUP($A38,'Return Data'!$B$7:$R$1700,10,0)</f>
        <v>3.5939000000000001</v>
      </c>
      <c r="O38" s="66">
        <f t="shared" si="17"/>
        <v>8</v>
      </c>
      <c r="P38" s="65">
        <f>VLOOKUP($A38,'Return Data'!$B$7:$R$1700,11,0)</f>
        <v>4.7629000000000001</v>
      </c>
      <c r="Q38" s="66">
        <f t="shared" si="18"/>
        <v>9</v>
      </c>
      <c r="R38" s="65">
        <f>VLOOKUP($A38,'Return Data'!$B$7:$R$1700,12,0)</f>
        <v>4.9245999999999999</v>
      </c>
      <c r="S38" s="66">
        <f t="shared" si="19"/>
        <v>11</v>
      </c>
      <c r="T38" s="65">
        <f>VLOOKUP($A38,'Return Data'!$B$7:$R$1700,13,0)</f>
        <v>5.1700999999999997</v>
      </c>
      <c r="U38" s="66">
        <f t="shared" si="20"/>
        <v>10</v>
      </c>
      <c r="V38" s="65">
        <f>VLOOKUP($A38,'Return Data'!$B$7:$R$1700,17,0)</f>
        <v>6.3337000000000003</v>
      </c>
      <c r="W38" s="66">
        <f t="shared" si="21"/>
        <v>6</v>
      </c>
      <c r="X38" s="65">
        <f>VLOOKUP($A38,'Return Data'!$B$7:$R$1700,14,0)</f>
        <v>6.5980999999999996</v>
      </c>
      <c r="Y38" s="66">
        <f t="shared" si="22"/>
        <v>7</v>
      </c>
      <c r="Z38" s="65">
        <f>VLOOKUP($A38,'Return Data'!$B$7:$R$1700,16,0)</f>
        <v>7.6951999999999998</v>
      </c>
      <c r="AA38" s="67">
        <f t="shared" si="23"/>
        <v>6</v>
      </c>
    </row>
    <row r="39" spans="1:27" x14ac:dyDescent="0.3">
      <c r="A39" s="63" t="s">
        <v>149</v>
      </c>
      <c r="B39" s="64">
        <f>VLOOKUP($A39,'Return Data'!$B$7:$R$1700,3,0)</f>
        <v>44073</v>
      </c>
      <c r="C39" s="65">
        <f>VLOOKUP($A39,'Return Data'!$B$7:$R$1700,4,0)</f>
        <v>1132.798</v>
      </c>
      <c r="D39" s="65">
        <f>VLOOKUP($A39,'Return Data'!$B$7:$R$1700,5,0)</f>
        <v>3.0889000000000002</v>
      </c>
      <c r="E39" s="66">
        <f t="shared" si="12"/>
        <v>26</v>
      </c>
      <c r="F39" s="65">
        <f>VLOOKUP($A39,'Return Data'!$B$7:$R$1700,6,0)</f>
        <v>2.7835000000000001</v>
      </c>
      <c r="G39" s="66">
        <f t="shared" si="13"/>
        <v>35</v>
      </c>
      <c r="H39" s="65">
        <f>VLOOKUP($A39,'Return Data'!$B$7:$R$1700,7,0)</f>
        <v>2.5116999999999998</v>
      </c>
      <c r="I39" s="66">
        <f t="shared" si="14"/>
        <v>42</v>
      </c>
      <c r="J39" s="65">
        <f>VLOOKUP($A39,'Return Data'!$B$7:$R$1700,8,0)</f>
        <v>2.9628999999999999</v>
      </c>
      <c r="K39" s="66">
        <f t="shared" si="15"/>
        <v>34</v>
      </c>
      <c r="L39" s="65">
        <f>VLOOKUP($A39,'Return Data'!$B$7:$R$1700,9,0)</f>
        <v>3.1021000000000001</v>
      </c>
      <c r="M39" s="66">
        <f t="shared" si="16"/>
        <v>33</v>
      </c>
      <c r="N39" s="65">
        <f>VLOOKUP($A39,'Return Data'!$B$7:$R$1700,10,0)</f>
        <v>3.0449999999999999</v>
      </c>
      <c r="O39" s="66">
        <f t="shared" si="17"/>
        <v>37</v>
      </c>
      <c r="P39" s="65">
        <f>VLOOKUP($A39,'Return Data'!$B$7:$R$1700,11,0)</f>
        <v>3.7248999999999999</v>
      </c>
      <c r="Q39" s="66">
        <f t="shared" si="18"/>
        <v>32</v>
      </c>
      <c r="R39" s="65">
        <f>VLOOKUP($A39,'Return Data'!$B$7:$R$1700,12,0)</f>
        <v>4.1134000000000004</v>
      </c>
      <c r="S39" s="66">
        <f t="shared" si="19"/>
        <v>33</v>
      </c>
      <c r="T39" s="65">
        <f>VLOOKUP($A39,'Return Data'!$B$7:$R$1700,13,0)</f>
        <v>4.4187000000000003</v>
      </c>
      <c r="U39" s="66">
        <f t="shared" si="20"/>
        <v>33</v>
      </c>
      <c r="V39" s="65">
        <f>VLOOKUP($A39,'Return Data'!$B$7:$R$1700,17,0)</f>
        <v>5.4261999999999997</v>
      </c>
      <c r="W39" s="66">
        <f t="shared" si="21"/>
        <v>32</v>
      </c>
      <c r="X39" s="65"/>
      <c r="Y39" s="66"/>
      <c r="Z39" s="65">
        <f>VLOOKUP($A39,'Return Data'!$B$7:$R$1700,16,0)</f>
        <v>5.5540000000000003</v>
      </c>
      <c r="AA39" s="67">
        <f t="shared" si="23"/>
        <v>37</v>
      </c>
    </row>
    <row r="40" spans="1:27" x14ac:dyDescent="0.3">
      <c r="A40" s="63" t="s">
        <v>150</v>
      </c>
      <c r="B40" s="64">
        <f>VLOOKUP($A40,'Return Data'!$B$7:$R$1700,3,0)</f>
        <v>44073</v>
      </c>
      <c r="C40" s="65">
        <f>VLOOKUP($A40,'Return Data'!$B$7:$R$1700,4,0)</f>
        <v>263.09559999999999</v>
      </c>
      <c r="D40" s="65">
        <f>VLOOKUP($A40,'Return Data'!$B$7:$R$1700,5,0)</f>
        <v>3.1356000000000002</v>
      </c>
      <c r="E40" s="66">
        <f t="shared" si="12"/>
        <v>18</v>
      </c>
      <c r="F40" s="65">
        <f>VLOOKUP($A40,'Return Data'!$B$7:$R$1700,6,0)</f>
        <v>3.2056</v>
      </c>
      <c r="G40" s="66">
        <f t="shared" si="13"/>
        <v>5</v>
      </c>
      <c r="H40" s="65">
        <f>VLOOKUP($A40,'Return Data'!$B$7:$R$1700,7,0)</f>
        <v>2.9070999999999998</v>
      </c>
      <c r="I40" s="66">
        <f t="shared" si="14"/>
        <v>15</v>
      </c>
      <c r="J40" s="65">
        <f>VLOOKUP($A40,'Return Data'!$B$7:$R$1700,8,0)</f>
        <v>3.2027000000000001</v>
      </c>
      <c r="K40" s="66">
        <f t="shared" si="15"/>
        <v>19</v>
      </c>
      <c r="L40" s="65">
        <f>VLOOKUP($A40,'Return Data'!$B$7:$R$1700,9,0)</f>
        <v>3.4295</v>
      </c>
      <c r="M40" s="66">
        <f t="shared" si="16"/>
        <v>6</v>
      </c>
      <c r="N40" s="65">
        <f>VLOOKUP($A40,'Return Data'!$B$7:$R$1700,10,0)</f>
        <v>3.7042000000000002</v>
      </c>
      <c r="O40" s="66">
        <f t="shared" si="17"/>
        <v>5</v>
      </c>
      <c r="P40" s="65">
        <f>VLOOKUP($A40,'Return Data'!$B$7:$R$1700,11,0)</f>
        <v>4.7239000000000004</v>
      </c>
      <c r="Q40" s="66">
        <f t="shared" si="18"/>
        <v>10</v>
      </c>
      <c r="R40" s="65">
        <f>VLOOKUP($A40,'Return Data'!$B$7:$R$1700,12,0)</f>
        <v>4.9522000000000004</v>
      </c>
      <c r="S40" s="66">
        <f t="shared" si="19"/>
        <v>8</v>
      </c>
      <c r="T40" s="65">
        <f>VLOOKUP($A40,'Return Data'!$B$7:$R$1700,13,0)</f>
        <v>5.2041000000000004</v>
      </c>
      <c r="U40" s="66">
        <f t="shared" si="20"/>
        <v>6</v>
      </c>
      <c r="V40" s="65">
        <f>VLOOKUP($A40,'Return Data'!$B$7:$R$1700,17,0)</f>
        <v>6.3334000000000001</v>
      </c>
      <c r="W40" s="66">
        <f t="shared" si="21"/>
        <v>7</v>
      </c>
      <c r="X40" s="65">
        <f>VLOOKUP($A40,'Return Data'!$B$7:$R$1700,14,0)</f>
        <v>6.5919999999999996</v>
      </c>
      <c r="Y40" s="66">
        <f t="shared" si="22"/>
        <v>8</v>
      </c>
      <c r="Z40" s="65">
        <f>VLOOKUP($A40,'Return Data'!$B$7:$R$1700,16,0)</f>
        <v>7.6712999999999996</v>
      </c>
      <c r="AA40" s="67">
        <f t="shared" si="23"/>
        <v>8</v>
      </c>
    </row>
    <row r="41" spans="1:27" x14ac:dyDescent="0.3">
      <c r="A41" s="63" t="s">
        <v>151</v>
      </c>
      <c r="B41" s="64">
        <f>VLOOKUP($A41,'Return Data'!$B$7:$R$1700,3,0)</f>
        <v>44073</v>
      </c>
      <c r="C41" s="65">
        <f>VLOOKUP($A41,'Return Data'!$B$7:$R$1700,4,0)</f>
        <v>2855.6225599999998</v>
      </c>
      <c r="D41" s="65">
        <f>VLOOKUP($A41,'Return Data'!$B$7:$R$1700,5,0)</f>
        <v>3.2273999999999998</v>
      </c>
      <c r="E41" s="66">
        <f t="shared" si="12"/>
        <v>7</v>
      </c>
      <c r="F41" s="65">
        <f>VLOOKUP($A41,'Return Data'!$B$7:$R$1700,6,0)</f>
        <v>2.8473999999999999</v>
      </c>
      <c r="G41" s="66">
        <f t="shared" si="13"/>
        <v>31</v>
      </c>
      <c r="H41" s="65">
        <f>VLOOKUP($A41,'Return Data'!$B$7:$R$1700,7,0)</f>
        <v>2.8161</v>
      </c>
      <c r="I41" s="66">
        <f t="shared" si="14"/>
        <v>24</v>
      </c>
      <c r="J41" s="65">
        <f>VLOOKUP($A41,'Return Data'!$B$7:$R$1700,8,0)</f>
        <v>3.0789</v>
      </c>
      <c r="K41" s="66">
        <f t="shared" si="15"/>
        <v>29</v>
      </c>
      <c r="L41" s="65">
        <f>VLOOKUP($A41,'Return Data'!$B$7:$R$1700,9,0)</f>
        <v>3.2170000000000001</v>
      </c>
      <c r="M41" s="66">
        <f t="shared" si="16"/>
        <v>29</v>
      </c>
      <c r="N41" s="65">
        <f>VLOOKUP($A41,'Return Data'!$B$7:$R$1700,10,0)</f>
        <v>3.2656000000000001</v>
      </c>
      <c r="O41" s="66">
        <f t="shared" si="17"/>
        <v>28</v>
      </c>
      <c r="P41" s="65">
        <f>VLOOKUP($A41,'Return Data'!$B$7:$R$1700,11,0)</f>
        <v>3.8578999999999999</v>
      </c>
      <c r="Q41" s="66">
        <f t="shared" si="18"/>
        <v>30</v>
      </c>
      <c r="R41" s="65">
        <f>VLOOKUP($A41,'Return Data'!$B$7:$R$1700,12,0)</f>
        <v>4.2786</v>
      </c>
      <c r="S41" s="66">
        <f t="shared" si="19"/>
        <v>30</v>
      </c>
      <c r="T41" s="65">
        <f>VLOOKUP($A41,'Return Data'!$B$7:$R$1700,13,0)</f>
        <v>4.5945999999999998</v>
      </c>
      <c r="U41" s="66">
        <f t="shared" si="20"/>
        <v>30</v>
      </c>
      <c r="V41" s="65">
        <f>VLOOKUP($A41,'Return Data'!$B$7:$R$1700,17,0)</f>
        <v>1.1308</v>
      </c>
      <c r="W41" s="66">
        <f t="shared" si="21"/>
        <v>36</v>
      </c>
      <c r="X41" s="65">
        <f>VLOOKUP($A41,'Return Data'!$B$7:$R$1700,14,0)</f>
        <v>3.1063999999999998</v>
      </c>
      <c r="Y41" s="66">
        <f t="shared" si="22"/>
        <v>35</v>
      </c>
      <c r="Z41" s="65">
        <f>VLOOKUP($A41,'Return Data'!$B$7:$R$1700,16,0)</f>
        <v>6.3048000000000002</v>
      </c>
      <c r="AA41" s="67">
        <f t="shared" si="23"/>
        <v>35</v>
      </c>
    </row>
    <row r="42" spans="1:27" x14ac:dyDescent="0.3">
      <c r="A42" s="63" t="s">
        <v>152</v>
      </c>
      <c r="B42" s="64">
        <f>VLOOKUP($A42,'Return Data'!$B$7:$R$1700,3,0)</f>
        <v>44073</v>
      </c>
      <c r="C42" s="65">
        <f>VLOOKUP($A42,'Return Data'!$B$7:$R$1700,4,0)</f>
        <v>32.024700000000003</v>
      </c>
      <c r="D42" s="65">
        <f>VLOOKUP($A42,'Return Data'!$B$7:$R$1700,5,0)</f>
        <v>5.0163000000000002</v>
      </c>
      <c r="E42" s="66">
        <f t="shared" si="12"/>
        <v>1</v>
      </c>
      <c r="F42" s="65">
        <f>VLOOKUP($A42,'Return Data'!$B$7:$R$1700,6,0)</f>
        <v>5.0549999999999997</v>
      </c>
      <c r="G42" s="66">
        <f t="shared" si="13"/>
        <v>1</v>
      </c>
      <c r="H42" s="65">
        <f>VLOOKUP($A42,'Return Data'!$B$7:$R$1700,7,0)</f>
        <v>5.2807000000000004</v>
      </c>
      <c r="I42" s="66">
        <f t="shared" si="14"/>
        <v>1</v>
      </c>
      <c r="J42" s="65">
        <f>VLOOKUP($A42,'Return Data'!$B$7:$R$1700,8,0)</f>
        <v>4.7222</v>
      </c>
      <c r="K42" s="66">
        <f t="shared" si="15"/>
        <v>1</v>
      </c>
      <c r="L42" s="65">
        <f>VLOOKUP($A42,'Return Data'!$B$7:$R$1700,9,0)</f>
        <v>4.7583000000000002</v>
      </c>
      <c r="M42" s="66">
        <f t="shared" si="16"/>
        <v>1</v>
      </c>
      <c r="N42" s="65">
        <f>VLOOKUP($A42,'Return Data'!$B$7:$R$1700,10,0)</f>
        <v>4.7117000000000004</v>
      </c>
      <c r="O42" s="66">
        <f t="shared" si="17"/>
        <v>1</v>
      </c>
      <c r="P42" s="65">
        <f>VLOOKUP($A42,'Return Data'!$B$7:$R$1700,11,0)</f>
        <v>5.0895000000000001</v>
      </c>
      <c r="Q42" s="66">
        <f t="shared" si="18"/>
        <v>1</v>
      </c>
      <c r="R42" s="65">
        <f>VLOOKUP($A42,'Return Data'!$B$7:$R$1700,12,0)</f>
        <v>5.5217999999999998</v>
      </c>
      <c r="S42" s="66">
        <f t="shared" si="19"/>
        <v>1</v>
      </c>
      <c r="T42" s="65">
        <f>VLOOKUP($A42,'Return Data'!$B$7:$R$1700,13,0)</f>
        <v>5.8836000000000004</v>
      </c>
      <c r="U42" s="66">
        <f t="shared" si="20"/>
        <v>1</v>
      </c>
      <c r="V42" s="65">
        <f>VLOOKUP($A42,'Return Data'!$B$7:$R$1700,17,0)</f>
        <v>6.8474000000000004</v>
      </c>
      <c r="W42" s="66">
        <f t="shared" si="21"/>
        <v>1</v>
      </c>
      <c r="X42" s="65">
        <f>VLOOKUP($A42,'Return Data'!$B$7:$R$1700,14,0)</f>
        <v>6.8781999999999996</v>
      </c>
      <c r="Y42" s="66">
        <f t="shared" si="22"/>
        <v>1</v>
      </c>
      <c r="Z42" s="65">
        <f>VLOOKUP($A42,'Return Data'!$B$7:$R$1700,16,0)</f>
        <v>8.0373999999999999</v>
      </c>
      <c r="AA42" s="67">
        <f t="shared" si="23"/>
        <v>1</v>
      </c>
    </row>
    <row r="43" spans="1:27" x14ac:dyDescent="0.3">
      <c r="A43" s="63" t="s">
        <v>153</v>
      </c>
      <c r="B43" s="64">
        <f>VLOOKUP($A43,'Return Data'!$B$7:$R$1700,3,0)</f>
        <v>44073</v>
      </c>
      <c r="C43" s="65">
        <f>VLOOKUP($A43,'Return Data'!$B$7:$R$1700,4,0)</f>
        <v>27.2971</v>
      </c>
      <c r="D43" s="65">
        <f>VLOOKUP($A43,'Return Data'!$B$7:$R$1700,5,0)</f>
        <v>2.9419</v>
      </c>
      <c r="E43" s="66">
        <f t="shared" si="12"/>
        <v>34</v>
      </c>
      <c r="F43" s="65">
        <f>VLOOKUP($A43,'Return Data'!$B$7:$R$1700,6,0)</f>
        <v>2.7195</v>
      </c>
      <c r="G43" s="66">
        <f t="shared" si="13"/>
        <v>36</v>
      </c>
      <c r="H43" s="65">
        <f>VLOOKUP($A43,'Return Data'!$B$7:$R$1700,7,0)</f>
        <v>2.5992000000000002</v>
      </c>
      <c r="I43" s="66">
        <f t="shared" si="14"/>
        <v>39</v>
      </c>
      <c r="J43" s="65">
        <f>VLOOKUP($A43,'Return Data'!$B$7:$R$1700,8,0)</f>
        <v>2.9832999999999998</v>
      </c>
      <c r="K43" s="66">
        <f t="shared" si="15"/>
        <v>33</v>
      </c>
      <c r="L43" s="65">
        <f>VLOOKUP($A43,'Return Data'!$B$7:$R$1700,9,0)</f>
        <v>3.0878000000000001</v>
      </c>
      <c r="M43" s="66">
        <f t="shared" si="16"/>
        <v>34</v>
      </c>
      <c r="N43" s="65">
        <f>VLOOKUP($A43,'Return Data'!$B$7:$R$1700,10,0)</f>
        <v>3.0581</v>
      </c>
      <c r="O43" s="66">
        <f t="shared" si="17"/>
        <v>35</v>
      </c>
      <c r="P43" s="65">
        <f>VLOOKUP($A43,'Return Data'!$B$7:$R$1700,11,0)</f>
        <v>3.6132</v>
      </c>
      <c r="Q43" s="66">
        <f t="shared" si="18"/>
        <v>33</v>
      </c>
      <c r="R43" s="65">
        <f>VLOOKUP($A43,'Return Data'!$B$7:$R$1700,12,0)</f>
        <v>4.0286999999999997</v>
      </c>
      <c r="S43" s="66">
        <f t="shared" si="19"/>
        <v>35</v>
      </c>
      <c r="T43" s="65">
        <f>VLOOKUP($A43,'Return Data'!$B$7:$R$1700,13,0)</f>
        <v>4.3535000000000004</v>
      </c>
      <c r="U43" s="66">
        <f t="shared" si="20"/>
        <v>35</v>
      </c>
      <c r="V43" s="65">
        <f>VLOOKUP($A43,'Return Data'!$B$7:$R$1700,17,0)</f>
        <v>5.5138999999999996</v>
      </c>
      <c r="W43" s="66">
        <f t="shared" si="21"/>
        <v>31</v>
      </c>
      <c r="X43" s="65">
        <f>VLOOKUP($A43,'Return Data'!$B$7:$R$1700,14,0)</f>
        <v>5.7579000000000002</v>
      </c>
      <c r="Y43" s="66">
        <f t="shared" si="22"/>
        <v>32</v>
      </c>
      <c r="Z43" s="65">
        <f>VLOOKUP($A43,'Return Data'!$B$7:$R$1700,16,0)</f>
        <v>7.2182000000000004</v>
      </c>
      <c r="AA43" s="67">
        <f t="shared" si="23"/>
        <v>30</v>
      </c>
    </row>
    <row r="44" spans="1:27" x14ac:dyDescent="0.3">
      <c r="A44" s="63" t="s">
        <v>156</v>
      </c>
      <c r="B44" s="64">
        <f>VLOOKUP($A44,'Return Data'!$B$7:$R$1700,3,0)</f>
        <v>44073</v>
      </c>
      <c r="C44" s="65">
        <f>VLOOKUP($A44,'Return Data'!$B$7:$R$1700,4,0)</f>
        <v>3162.2914999999998</v>
      </c>
      <c r="D44" s="65">
        <f>VLOOKUP($A44,'Return Data'!$B$7:$R$1700,5,0)</f>
        <v>3.1467000000000001</v>
      </c>
      <c r="E44" s="66">
        <f t="shared" si="12"/>
        <v>17</v>
      </c>
      <c r="F44" s="65">
        <f>VLOOKUP($A44,'Return Data'!$B$7:$R$1700,6,0)</f>
        <v>2.9036</v>
      </c>
      <c r="G44" s="66">
        <f t="shared" si="13"/>
        <v>26</v>
      </c>
      <c r="H44" s="65">
        <f>VLOOKUP($A44,'Return Data'!$B$7:$R$1700,7,0)</f>
        <v>2.7574000000000001</v>
      </c>
      <c r="I44" s="66">
        <f t="shared" si="14"/>
        <v>32</v>
      </c>
      <c r="J44" s="65">
        <f>VLOOKUP($A44,'Return Data'!$B$7:$R$1700,8,0)</f>
        <v>3.1827999999999999</v>
      </c>
      <c r="K44" s="66">
        <f t="shared" si="15"/>
        <v>22</v>
      </c>
      <c r="L44" s="65">
        <f>VLOOKUP($A44,'Return Data'!$B$7:$R$1700,9,0)</f>
        <v>3.2957999999999998</v>
      </c>
      <c r="M44" s="66">
        <f t="shared" si="16"/>
        <v>23</v>
      </c>
      <c r="N44" s="65">
        <f>VLOOKUP($A44,'Return Data'!$B$7:$R$1700,10,0)</f>
        <v>3.4805999999999999</v>
      </c>
      <c r="O44" s="66">
        <f t="shared" si="17"/>
        <v>13</v>
      </c>
      <c r="P44" s="65">
        <f>VLOOKUP($A44,'Return Data'!$B$7:$R$1700,11,0)</f>
        <v>4.5858999999999996</v>
      </c>
      <c r="Q44" s="66">
        <f t="shared" si="18"/>
        <v>16</v>
      </c>
      <c r="R44" s="65">
        <f>VLOOKUP($A44,'Return Data'!$B$7:$R$1700,12,0)</f>
        <v>4.79</v>
      </c>
      <c r="S44" s="66">
        <f t="shared" si="19"/>
        <v>16</v>
      </c>
      <c r="T44" s="65">
        <f>VLOOKUP($A44,'Return Data'!$B$7:$R$1700,13,0)</f>
        <v>5.0266999999999999</v>
      </c>
      <c r="U44" s="66">
        <f t="shared" si="20"/>
        <v>18</v>
      </c>
      <c r="V44" s="65">
        <f>VLOOKUP($A44,'Return Data'!$B$7:$R$1700,17,0)</f>
        <v>6.1497999999999999</v>
      </c>
      <c r="W44" s="66">
        <f t="shared" si="21"/>
        <v>22</v>
      </c>
      <c r="X44" s="65">
        <f>VLOOKUP($A44,'Return Data'!$B$7:$R$1700,14,0)</f>
        <v>6.4473000000000003</v>
      </c>
      <c r="Y44" s="66">
        <f t="shared" si="22"/>
        <v>23</v>
      </c>
      <c r="Z44" s="65">
        <f>VLOOKUP($A44,'Return Data'!$B$7:$R$1700,16,0)</f>
        <v>7.5823999999999998</v>
      </c>
      <c r="AA44" s="67">
        <f t="shared" si="23"/>
        <v>25</v>
      </c>
    </row>
    <row r="45" spans="1:27" x14ac:dyDescent="0.3">
      <c r="A45" s="63" t="s">
        <v>157</v>
      </c>
      <c r="B45" s="64">
        <f>VLOOKUP($A45,'Return Data'!$B$7:$R$1700,3,0)</f>
        <v>44073</v>
      </c>
      <c r="C45" s="65">
        <f>VLOOKUP($A45,'Return Data'!$B$7:$R$1700,4,0)</f>
        <v>42.579799999999999</v>
      </c>
      <c r="D45" s="65">
        <f>VLOOKUP($A45,'Return Data'!$B$7:$R$1700,5,0)</f>
        <v>3.0861999999999998</v>
      </c>
      <c r="E45" s="66">
        <f t="shared" si="12"/>
        <v>27</v>
      </c>
      <c r="F45" s="65">
        <f>VLOOKUP($A45,'Return Data'!$B$7:$R$1700,6,0)</f>
        <v>2.9438</v>
      </c>
      <c r="G45" s="66">
        <f t="shared" si="13"/>
        <v>25</v>
      </c>
      <c r="H45" s="65">
        <f>VLOOKUP($A45,'Return Data'!$B$7:$R$1700,7,0)</f>
        <v>2.9039000000000001</v>
      </c>
      <c r="I45" s="66">
        <f t="shared" si="14"/>
        <v>16</v>
      </c>
      <c r="J45" s="65">
        <f>VLOOKUP($A45,'Return Data'!$B$7:$R$1700,8,0)</f>
        <v>3.2307999999999999</v>
      </c>
      <c r="K45" s="66">
        <f t="shared" si="15"/>
        <v>17</v>
      </c>
      <c r="L45" s="65">
        <f>VLOOKUP($A45,'Return Data'!$B$7:$R$1700,9,0)</f>
        <v>3.3582000000000001</v>
      </c>
      <c r="M45" s="66">
        <f t="shared" si="16"/>
        <v>16</v>
      </c>
      <c r="N45" s="65">
        <f>VLOOKUP($A45,'Return Data'!$B$7:$R$1700,10,0)</f>
        <v>3.4417</v>
      </c>
      <c r="O45" s="66">
        <f t="shared" si="17"/>
        <v>18</v>
      </c>
      <c r="P45" s="65">
        <f>VLOOKUP($A45,'Return Data'!$B$7:$R$1700,11,0)</f>
        <v>4.4869000000000003</v>
      </c>
      <c r="Q45" s="66">
        <f t="shared" si="18"/>
        <v>21</v>
      </c>
      <c r="R45" s="65">
        <f>VLOOKUP($A45,'Return Data'!$B$7:$R$1700,12,0)</f>
        <v>4.7674000000000003</v>
      </c>
      <c r="S45" s="66">
        <f t="shared" si="19"/>
        <v>19</v>
      </c>
      <c r="T45" s="65">
        <f>VLOOKUP($A45,'Return Data'!$B$7:$R$1700,13,0)</f>
        <v>5.0172999999999996</v>
      </c>
      <c r="U45" s="66">
        <f t="shared" si="20"/>
        <v>20</v>
      </c>
      <c r="V45" s="65">
        <f>VLOOKUP($A45,'Return Data'!$B$7:$R$1700,17,0)</f>
        <v>6.2119999999999997</v>
      </c>
      <c r="W45" s="66">
        <f t="shared" si="21"/>
        <v>16</v>
      </c>
      <c r="X45" s="65">
        <f>VLOOKUP($A45,'Return Data'!$B$7:$R$1700,14,0)</f>
        <v>6.5034000000000001</v>
      </c>
      <c r="Y45" s="66">
        <f t="shared" si="22"/>
        <v>16</v>
      </c>
      <c r="Z45" s="65">
        <f>VLOOKUP($A45,'Return Data'!$B$7:$R$1700,16,0)</f>
        <v>7.6360000000000001</v>
      </c>
      <c r="AA45" s="67">
        <f t="shared" si="23"/>
        <v>15</v>
      </c>
    </row>
    <row r="46" spans="1:27" x14ac:dyDescent="0.3">
      <c r="A46" s="63" t="s">
        <v>158</v>
      </c>
      <c r="B46" s="64">
        <f>VLOOKUP($A46,'Return Data'!$B$7:$R$1700,3,0)</f>
        <v>44073</v>
      </c>
      <c r="C46" s="65">
        <f>VLOOKUP($A46,'Return Data'!$B$7:$R$1700,4,0)</f>
        <v>3187.8449000000001</v>
      </c>
      <c r="D46" s="65">
        <f>VLOOKUP($A46,'Return Data'!$B$7:$R$1700,5,0)</f>
        <v>3.0951</v>
      </c>
      <c r="E46" s="66">
        <f t="shared" si="12"/>
        <v>25</v>
      </c>
      <c r="F46" s="65">
        <f>VLOOKUP($A46,'Return Data'!$B$7:$R$1700,6,0)</f>
        <v>3.0196999999999998</v>
      </c>
      <c r="G46" s="66">
        <f t="shared" si="13"/>
        <v>13</v>
      </c>
      <c r="H46" s="65">
        <f>VLOOKUP($A46,'Return Data'!$B$7:$R$1700,7,0)</f>
        <v>2.8077000000000001</v>
      </c>
      <c r="I46" s="66">
        <f t="shared" si="14"/>
        <v>26</v>
      </c>
      <c r="J46" s="65">
        <f>VLOOKUP($A46,'Return Data'!$B$7:$R$1700,8,0)</f>
        <v>3.2852000000000001</v>
      </c>
      <c r="K46" s="66">
        <f t="shared" si="15"/>
        <v>8</v>
      </c>
      <c r="L46" s="65">
        <f>VLOOKUP($A46,'Return Data'!$B$7:$R$1700,9,0)</f>
        <v>3.4081999999999999</v>
      </c>
      <c r="M46" s="66">
        <f t="shared" si="16"/>
        <v>8</v>
      </c>
      <c r="N46" s="65">
        <f>VLOOKUP($A46,'Return Data'!$B$7:$R$1700,10,0)</f>
        <v>3.5078999999999998</v>
      </c>
      <c r="O46" s="66">
        <f t="shared" si="17"/>
        <v>11</v>
      </c>
      <c r="P46" s="65">
        <f>VLOOKUP($A46,'Return Data'!$B$7:$R$1700,11,0)</f>
        <v>4.8611000000000004</v>
      </c>
      <c r="Q46" s="66">
        <f t="shared" si="18"/>
        <v>3</v>
      </c>
      <c r="R46" s="65">
        <f>VLOOKUP($A46,'Return Data'!$B$7:$R$1700,12,0)</f>
        <v>5.0038999999999998</v>
      </c>
      <c r="S46" s="66">
        <f t="shared" si="19"/>
        <v>4</v>
      </c>
      <c r="T46" s="65">
        <f>VLOOKUP($A46,'Return Data'!$B$7:$R$1700,13,0)</f>
        <v>5.2016</v>
      </c>
      <c r="U46" s="66">
        <f t="shared" si="20"/>
        <v>7</v>
      </c>
      <c r="V46" s="65">
        <f>VLOOKUP($A46,'Return Data'!$B$7:$R$1700,17,0)</f>
        <v>6.2910000000000004</v>
      </c>
      <c r="W46" s="66">
        <f t="shared" si="21"/>
        <v>9</v>
      </c>
      <c r="X46" s="65">
        <f>VLOOKUP($A46,'Return Data'!$B$7:$R$1700,14,0)</f>
        <v>6.5669000000000004</v>
      </c>
      <c r="Y46" s="66">
        <f t="shared" si="22"/>
        <v>9</v>
      </c>
      <c r="Z46" s="65">
        <f>VLOOKUP($A46,'Return Data'!$B$7:$R$1700,16,0)</f>
        <v>7.6958000000000002</v>
      </c>
      <c r="AA46" s="67">
        <f t="shared" si="23"/>
        <v>5</v>
      </c>
    </row>
    <row r="47" spans="1:27" x14ac:dyDescent="0.3">
      <c r="A47" s="63" t="s">
        <v>159</v>
      </c>
      <c r="B47" s="64">
        <f>VLOOKUP($A47,'Return Data'!$B$7:$R$1700,3,0)</f>
        <v>44073</v>
      </c>
      <c r="C47" s="65">
        <f>VLOOKUP($A47,'Return Data'!$B$7:$R$1700,4,0)</f>
        <v>1981.2692</v>
      </c>
      <c r="D47" s="65">
        <f>VLOOKUP($A47,'Return Data'!$B$7:$R$1700,5,0)</f>
        <v>2.4845999999999999</v>
      </c>
      <c r="E47" s="66">
        <f t="shared" si="12"/>
        <v>43</v>
      </c>
      <c r="F47" s="65">
        <f>VLOOKUP($A47,'Return Data'!$B$7:$R$1700,6,0)</f>
        <v>2.4839000000000002</v>
      </c>
      <c r="G47" s="66">
        <f t="shared" si="13"/>
        <v>43</v>
      </c>
      <c r="H47" s="65">
        <f>VLOOKUP($A47,'Return Data'!$B$7:$R$1700,7,0)</f>
        <v>2.4144999999999999</v>
      </c>
      <c r="I47" s="66">
        <f t="shared" si="14"/>
        <v>43</v>
      </c>
      <c r="J47" s="65">
        <f>VLOOKUP($A47,'Return Data'!$B$7:$R$1700,8,0)</f>
        <v>2.4228000000000001</v>
      </c>
      <c r="K47" s="66">
        <f t="shared" si="15"/>
        <v>43</v>
      </c>
      <c r="L47" s="65">
        <f>VLOOKUP($A47,'Return Data'!$B$7:$R$1700,9,0)</f>
        <v>2.4965000000000002</v>
      </c>
      <c r="M47" s="66">
        <f t="shared" si="16"/>
        <v>43</v>
      </c>
      <c r="N47" s="65">
        <f>VLOOKUP($A47,'Return Data'!$B$7:$R$1700,10,0)</f>
        <v>2.6082000000000001</v>
      </c>
      <c r="O47" s="66">
        <f t="shared" si="17"/>
        <v>42</v>
      </c>
      <c r="P47" s="65">
        <f>VLOOKUP($A47,'Return Data'!$B$7:$R$1700,11,0)</f>
        <v>2.6920999999999999</v>
      </c>
      <c r="Q47" s="66">
        <f t="shared" si="18"/>
        <v>39</v>
      </c>
      <c r="R47" s="65">
        <f>VLOOKUP($A47,'Return Data'!$B$7:$R$1700,12,0)</f>
        <v>3.2685</v>
      </c>
      <c r="S47" s="66">
        <f t="shared" si="19"/>
        <v>39</v>
      </c>
      <c r="T47" s="65">
        <f>VLOOKUP($A47,'Return Data'!$B$7:$R$1700,13,0)</f>
        <v>3.6166</v>
      </c>
      <c r="U47" s="66">
        <f t="shared" si="20"/>
        <v>39</v>
      </c>
      <c r="V47" s="65">
        <f>VLOOKUP($A47,'Return Data'!$B$7:$R$1700,17,0)</f>
        <v>4.6904000000000003</v>
      </c>
      <c r="W47" s="66">
        <f t="shared" si="21"/>
        <v>34</v>
      </c>
      <c r="X47" s="65">
        <f>VLOOKUP($A47,'Return Data'!$B$7:$R$1700,14,0)</f>
        <v>4.9931999999999999</v>
      </c>
      <c r="Y47" s="66">
        <f t="shared" si="22"/>
        <v>34</v>
      </c>
      <c r="Z47" s="65">
        <f>VLOOKUP($A47,'Return Data'!$B$7:$R$1700,16,0)</f>
        <v>6.3135000000000003</v>
      </c>
      <c r="AA47" s="67">
        <f t="shared" si="23"/>
        <v>34</v>
      </c>
    </row>
    <row r="48" spans="1:27" x14ac:dyDescent="0.3">
      <c r="A48" s="63" t="s">
        <v>160</v>
      </c>
      <c r="B48" s="64">
        <f>VLOOKUP($A48,'Return Data'!$B$7:$R$1700,3,0)</f>
        <v>44073</v>
      </c>
      <c r="C48" s="65">
        <f>VLOOKUP($A48,'Return Data'!$B$7:$R$1700,4,0)</f>
        <v>1945.2206000000001</v>
      </c>
      <c r="D48" s="65">
        <f>VLOOKUP($A48,'Return Data'!$B$7:$R$1700,5,0)</f>
        <v>3.2446000000000002</v>
      </c>
      <c r="E48" s="66">
        <f t="shared" si="12"/>
        <v>4</v>
      </c>
      <c r="F48" s="65">
        <f>VLOOKUP($A48,'Return Data'!$B$7:$R$1700,6,0)</f>
        <v>3.0674000000000001</v>
      </c>
      <c r="G48" s="66">
        <f t="shared" si="13"/>
        <v>8</v>
      </c>
      <c r="H48" s="65">
        <f>VLOOKUP($A48,'Return Data'!$B$7:$R$1700,7,0)</f>
        <v>2.9857</v>
      </c>
      <c r="I48" s="66">
        <f t="shared" si="14"/>
        <v>9</v>
      </c>
      <c r="J48" s="65">
        <f>VLOOKUP($A48,'Return Data'!$B$7:$R$1700,8,0)</f>
        <v>3.3763999999999998</v>
      </c>
      <c r="K48" s="66">
        <f t="shared" si="15"/>
        <v>4</v>
      </c>
      <c r="L48" s="65">
        <f>VLOOKUP($A48,'Return Data'!$B$7:$R$1700,9,0)</f>
        <v>3.4392999999999998</v>
      </c>
      <c r="M48" s="66">
        <f t="shared" si="16"/>
        <v>5</v>
      </c>
      <c r="N48" s="65">
        <f>VLOOKUP($A48,'Return Data'!$B$7:$R$1700,10,0)</f>
        <v>3.4897999999999998</v>
      </c>
      <c r="O48" s="66">
        <f t="shared" si="17"/>
        <v>12</v>
      </c>
      <c r="P48" s="65">
        <f>VLOOKUP($A48,'Return Data'!$B$7:$R$1700,11,0)</f>
        <v>4.8456000000000001</v>
      </c>
      <c r="Q48" s="66">
        <f t="shared" si="18"/>
        <v>4</v>
      </c>
      <c r="R48" s="65">
        <f>VLOOKUP($A48,'Return Data'!$B$7:$R$1700,12,0)</f>
        <v>4.9927999999999999</v>
      </c>
      <c r="S48" s="66">
        <f t="shared" si="19"/>
        <v>6</v>
      </c>
      <c r="T48" s="65">
        <f>VLOOKUP($A48,'Return Data'!$B$7:$R$1700,13,0)</f>
        <v>5.1524999999999999</v>
      </c>
      <c r="U48" s="66">
        <f t="shared" si="20"/>
        <v>12</v>
      </c>
      <c r="V48" s="65">
        <f>VLOOKUP($A48,'Return Data'!$B$7:$R$1700,17,0)</f>
        <v>4.3136999999999999</v>
      </c>
      <c r="W48" s="66">
        <f t="shared" si="21"/>
        <v>35</v>
      </c>
      <c r="X48" s="65">
        <f>VLOOKUP($A48,'Return Data'!$B$7:$R$1700,14,0)</f>
        <v>5.2263999999999999</v>
      </c>
      <c r="Y48" s="66">
        <f t="shared" si="22"/>
        <v>33</v>
      </c>
      <c r="Z48" s="65">
        <f>VLOOKUP($A48,'Return Data'!$B$7:$R$1700,16,0)</f>
        <v>7.0861999999999998</v>
      </c>
      <c r="AA48" s="67">
        <f t="shared" si="23"/>
        <v>31</v>
      </c>
    </row>
    <row r="49" spans="1:27" x14ac:dyDescent="0.3">
      <c r="A49" s="63" t="s">
        <v>161</v>
      </c>
      <c r="B49" s="64">
        <f>VLOOKUP($A49,'Return Data'!$B$7:$R$1700,3,0)</f>
        <v>44073</v>
      </c>
      <c r="C49" s="65">
        <f>VLOOKUP($A49,'Return Data'!$B$7:$R$1700,4,0)</f>
        <v>3308.1460000000002</v>
      </c>
      <c r="D49" s="65">
        <f>VLOOKUP($A49,'Return Data'!$B$7:$R$1700,5,0)</f>
        <v>3.1635</v>
      </c>
      <c r="E49" s="66">
        <f t="shared" si="12"/>
        <v>15</v>
      </c>
      <c r="F49" s="65">
        <f>VLOOKUP($A49,'Return Data'!$B$7:$R$1700,6,0)</f>
        <v>3.0249999999999999</v>
      </c>
      <c r="G49" s="66">
        <f t="shared" si="13"/>
        <v>12</v>
      </c>
      <c r="H49" s="65">
        <f>VLOOKUP($A49,'Return Data'!$B$7:$R$1700,7,0)</f>
        <v>2.8818000000000001</v>
      </c>
      <c r="I49" s="66">
        <f t="shared" si="14"/>
        <v>17</v>
      </c>
      <c r="J49" s="65">
        <f>VLOOKUP($A49,'Return Data'!$B$7:$R$1700,8,0)</f>
        <v>3.2549999999999999</v>
      </c>
      <c r="K49" s="66">
        <f t="shared" si="15"/>
        <v>10</v>
      </c>
      <c r="L49" s="65">
        <f>VLOOKUP($A49,'Return Data'!$B$7:$R$1700,9,0)</f>
        <v>3.3632</v>
      </c>
      <c r="M49" s="66">
        <f t="shared" si="16"/>
        <v>15</v>
      </c>
      <c r="N49" s="65">
        <f>VLOOKUP($A49,'Return Data'!$B$7:$R$1700,10,0)</f>
        <v>3.5082</v>
      </c>
      <c r="O49" s="66">
        <f t="shared" si="17"/>
        <v>10</v>
      </c>
      <c r="P49" s="65">
        <f>VLOOKUP($A49,'Return Data'!$B$7:$R$1700,11,0)</f>
        <v>4.6013999999999999</v>
      </c>
      <c r="Q49" s="66">
        <f t="shared" si="18"/>
        <v>15</v>
      </c>
      <c r="R49" s="65">
        <f>VLOOKUP($A49,'Return Data'!$B$7:$R$1700,12,0)</f>
        <v>4.8030999999999997</v>
      </c>
      <c r="S49" s="66">
        <f t="shared" si="19"/>
        <v>15</v>
      </c>
      <c r="T49" s="65">
        <f>VLOOKUP($A49,'Return Data'!$B$7:$R$1700,13,0)</f>
        <v>5.0548999999999999</v>
      </c>
      <c r="U49" s="66">
        <f t="shared" si="20"/>
        <v>15</v>
      </c>
      <c r="V49" s="65">
        <f>VLOOKUP($A49,'Return Data'!$B$7:$R$1700,17,0)</f>
        <v>6.2266000000000004</v>
      </c>
      <c r="W49" s="66">
        <f t="shared" si="21"/>
        <v>15</v>
      </c>
      <c r="X49" s="65">
        <f>VLOOKUP($A49,'Return Data'!$B$7:$R$1700,14,0)</f>
        <v>6.5221</v>
      </c>
      <c r="Y49" s="66">
        <f t="shared" si="22"/>
        <v>15</v>
      </c>
      <c r="Z49" s="65">
        <f>VLOOKUP($A49,'Return Data'!$B$7:$R$1700,16,0)</f>
        <v>7.6181000000000001</v>
      </c>
      <c r="AA49" s="67">
        <f t="shared" si="23"/>
        <v>21</v>
      </c>
    </row>
    <row r="50" spans="1:27" x14ac:dyDescent="0.3">
      <c r="A50" s="63" t="s">
        <v>162</v>
      </c>
      <c r="B50" s="64">
        <f>VLOOKUP($A50,'Return Data'!$B$7:$R$1700,3,0)</f>
        <v>44073</v>
      </c>
      <c r="C50" s="65">
        <f>VLOOKUP($A50,'Return Data'!$B$7:$R$1700,4,0)</f>
        <v>1092.8461</v>
      </c>
      <c r="D50" s="65">
        <f>VLOOKUP($A50,'Return Data'!$B$7:$R$1700,5,0)</f>
        <v>2.7858999999999998</v>
      </c>
      <c r="E50" s="66">
        <f t="shared" si="12"/>
        <v>41</v>
      </c>
      <c r="F50" s="65">
        <f>VLOOKUP($A50,'Return Data'!$B$7:$R$1700,6,0)</f>
        <v>2.7917000000000001</v>
      </c>
      <c r="G50" s="66">
        <f t="shared" si="13"/>
        <v>34</v>
      </c>
      <c r="H50" s="65">
        <f>VLOOKUP($A50,'Return Data'!$B$7:$R$1700,7,0)</f>
        <v>2.7932000000000001</v>
      </c>
      <c r="I50" s="66">
        <f t="shared" si="14"/>
        <v>27</v>
      </c>
      <c r="J50" s="65">
        <f>VLOOKUP($A50,'Return Data'!$B$7:$R$1700,8,0)</f>
        <v>2.7953999999999999</v>
      </c>
      <c r="K50" s="66">
        <f t="shared" si="15"/>
        <v>42</v>
      </c>
      <c r="L50" s="65">
        <f>VLOOKUP($A50,'Return Data'!$B$7:$R$1700,9,0)</f>
        <v>2.9424999999999999</v>
      </c>
      <c r="M50" s="66">
        <f t="shared" si="16"/>
        <v>40</v>
      </c>
      <c r="N50" s="65">
        <f>VLOOKUP($A50,'Return Data'!$B$7:$R$1700,10,0)</f>
        <v>2.9967999999999999</v>
      </c>
      <c r="O50" s="66">
        <f t="shared" si="17"/>
        <v>39</v>
      </c>
      <c r="P50" s="65">
        <f>VLOOKUP($A50,'Return Data'!$B$7:$R$1700,11,0)</f>
        <v>3.5868000000000002</v>
      </c>
      <c r="Q50" s="66">
        <f t="shared" si="18"/>
        <v>34</v>
      </c>
      <c r="R50" s="65">
        <f>VLOOKUP($A50,'Return Data'!$B$7:$R$1700,12,0)</f>
        <v>4.1342999999999996</v>
      </c>
      <c r="S50" s="66">
        <f t="shared" si="19"/>
        <v>32</v>
      </c>
      <c r="T50" s="65">
        <f>VLOOKUP($A50,'Return Data'!$B$7:$R$1700,13,0)</f>
        <v>4.5944000000000003</v>
      </c>
      <c r="U50" s="66">
        <f t="shared" si="20"/>
        <v>31</v>
      </c>
      <c r="V50" s="65"/>
      <c r="W50" s="66"/>
      <c r="X50" s="65"/>
      <c r="Y50" s="66"/>
      <c r="Z50" s="65">
        <f>VLOOKUP($A50,'Return Data'!$B$7:$R$1700,16,0)</f>
        <v>5.6127000000000002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3.1287790697674418</v>
      </c>
      <c r="E52" s="74"/>
      <c r="F52" s="75">
        <f>AVERAGE(F8:F50)</f>
        <v>2.9768534883720932</v>
      </c>
      <c r="G52" s="74"/>
      <c r="H52" s="75">
        <f>AVERAGE(H8:H50)</f>
        <v>2.8914046511627909</v>
      </c>
      <c r="I52" s="74"/>
      <c r="J52" s="75">
        <f>AVERAGE(J8:J50)</f>
        <v>3.1578093023255813</v>
      </c>
      <c r="K52" s="74"/>
      <c r="L52" s="75">
        <f>AVERAGE(L8:L50)</f>
        <v>3.268020930232558</v>
      </c>
      <c r="M52" s="74"/>
      <c r="N52" s="75">
        <f>AVERAGE(N8:N50)</f>
        <v>3.3441255813953492</v>
      </c>
      <c r="O52" s="74"/>
      <c r="P52" s="75">
        <f>AVERAGE(P8:P50)</f>
        <v>4.3167692307692311</v>
      </c>
      <c r="Q52" s="74"/>
      <c r="R52" s="75">
        <f>AVERAGE(R8:R50)</f>
        <v>4.6137871794871792</v>
      </c>
      <c r="S52" s="74"/>
      <c r="T52" s="75">
        <f>AVERAGE(T8:T50)</f>
        <v>4.8887307692307695</v>
      </c>
      <c r="U52" s="74"/>
      <c r="V52" s="75">
        <f>AVERAGE(V8:V50)</f>
        <v>5.9130722222222225</v>
      </c>
      <c r="W52" s="74"/>
      <c r="X52" s="75">
        <f>AVERAGE(X8:X50)</f>
        <v>6.2937085714285717</v>
      </c>
      <c r="Y52" s="74"/>
      <c r="Z52" s="75">
        <f>AVERAGE(Z8:Z50)</f>
        <v>6.9636023255813972</v>
      </c>
      <c r="AA52" s="76"/>
    </row>
    <row r="53" spans="1:27" x14ac:dyDescent="0.3">
      <c r="A53" s="73" t="s">
        <v>28</v>
      </c>
      <c r="B53" s="74"/>
      <c r="C53" s="74"/>
      <c r="D53" s="75">
        <f>MIN(D8:D50)</f>
        <v>2.4845999999999999</v>
      </c>
      <c r="E53" s="74"/>
      <c r="F53" s="75">
        <f>MIN(F8:F50)</f>
        <v>2.4839000000000002</v>
      </c>
      <c r="G53" s="74"/>
      <c r="H53" s="75">
        <f>MIN(H8:H50)</f>
        <v>2.4144999999999999</v>
      </c>
      <c r="I53" s="74"/>
      <c r="J53" s="75">
        <f>MIN(J8:J50)</f>
        <v>2.4228000000000001</v>
      </c>
      <c r="K53" s="74"/>
      <c r="L53" s="75">
        <f>MIN(L8:L50)</f>
        <v>2.4965000000000002</v>
      </c>
      <c r="M53" s="74"/>
      <c r="N53" s="75">
        <f>MIN(N8:N50)</f>
        <v>2.4607000000000001</v>
      </c>
      <c r="O53" s="74"/>
      <c r="P53" s="75">
        <f>MIN(P8:P50)</f>
        <v>2.6920999999999999</v>
      </c>
      <c r="Q53" s="74"/>
      <c r="R53" s="75">
        <f>MIN(R8:R50)</f>
        <v>3.2685</v>
      </c>
      <c r="S53" s="74"/>
      <c r="T53" s="75">
        <f>MIN(T8:T50)</f>
        <v>3.6166</v>
      </c>
      <c r="U53" s="74"/>
      <c r="V53" s="75">
        <f>MIN(V8:V50)</f>
        <v>1.1308</v>
      </c>
      <c r="W53" s="74"/>
      <c r="X53" s="75">
        <f>MIN(X8:X50)</f>
        <v>3.1063999999999998</v>
      </c>
      <c r="Y53" s="74"/>
      <c r="Z53" s="75">
        <f>MIN(Z8:Z50)</f>
        <v>3.9121000000000001</v>
      </c>
      <c r="AA53" s="76"/>
    </row>
    <row r="54" spans="1:27" ht="15" thickBot="1" x14ac:dyDescent="0.35">
      <c r="A54" s="77" t="s">
        <v>29</v>
      </c>
      <c r="B54" s="78"/>
      <c r="C54" s="78"/>
      <c r="D54" s="79">
        <f>MAX(D8:D50)</f>
        <v>5.0163000000000002</v>
      </c>
      <c r="E54" s="78"/>
      <c r="F54" s="79">
        <f>MAX(F8:F50)</f>
        <v>5.0549999999999997</v>
      </c>
      <c r="G54" s="78"/>
      <c r="H54" s="79">
        <f>MAX(H8:H50)</f>
        <v>5.2807000000000004</v>
      </c>
      <c r="I54" s="78"/>
      <c r="J54" s="79">
        <f>MAX(J8:J50)</f>
        <v>4.7222</v>
      </c>
      <c r="K54" s="78"/>
      <c r="L54" s="79">
        <f>MAX(L8:L50)</f>
        <v>4.7583000000000002</v>
      </c>
      <c r="M54" s="78"/>
      <c r="N54" s="79">
        <f>MAX(N8:N50)</f>
        <v>4.7117000000000004</v>
      </c>
      <c r="O54" s="78"/>
      <c r="P54" s="79">
        <f>MAX(P8:P50)</f>
        <v>5.0895000000000001</v>
      </c>
      <c r="Q54" s="78"/>
      <c r="R54" s="79">
        <f>MAX(R8:R50)</f>
        <v>5.5217999999999998</v>
      </c>
      <c r="S54" s="78"/>
      <c r="T54" s="79">
        <f>MAX(T8:T50)</f>
        <v>5.8836000000000004</v>
      </c>
      <c r="U54" s="78"/>
      <c r="V54" s="79">
        <f>MAX(V8:V50)</f>
        <v>6.8474000000000004</v>
      </c>
      <c r="W54" s="78"/>
      <c r="X54" s="79">
        <f>MAX(X8:X50)</f>
        <v>6.8781999999999996</v>
      </c>
      <c r="Y54" s="78"/>
      <c r="Z54" s="79">
        <f>MAX(Z8:Z50)</f>
        <v>8.0373999999999999</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44073</v>
      </c>
      <c r="C8" s="65">
        <f>VLOOKUP($A8,'Return Data'!$B$7:$R$1700,4,0)</f>
        <v>323.43520000000001</v>
      </c>
      <c r="D8" s="65">
        <f>VLOOKUP($A8,'Return Data'!$B$7:$R$1700,5,0)</f>
        <v>3.1261999999999999</v>
      </c>
      <c r="E8" s="66">
        <f>RANK(D8,D$8:D$45,0)</f>
        <v>11</v>
      </c>
      <c r="F8" s="65">
        <f>VLOOKUP($A8,'Return Data'!$B$7:$R$1700,6,0)</f>
        <v>3.0026000000000002</v>
      </c>
      <c r="G8" s="66">
        <f>RANK(F8,F$8:F$45,0)</f>
        <v>8</v>
      </c>
      <c r="H8" s="65">
        <f>VLOOKUP($A8,'Return Data'!$B$7:$R$1700,7,0)</f>
        <v>2.8422000000000001</v>
      </c>
      <c r="I8" s="66">
        <f>RANK(H8,H$8:H$45,0)</f>
        <v>14</v>
      </c>
      <c r="J8" s="65">
        <f>VLOOKUP($A8,'Return Data'!$B$7:$R$1700,8,0)</f>
        <v>3.242</v>
      </c>
      <c r="K8" s="66">
        <f>RANK(J8,J$8:J$45,0)</f>
        <v>6</v>
      </c>
      <c r="L8" s="65">
        <f>VLOOKUP($A8,'Return Data'!$B$7:$R$1700,9,0)</f>
        <v>3.3517000000000001</v>
      </c>
      <c r="M8" s="66">
        <f>RANK(L8,L$8:L$45,0)</f>
        <v>5</v>
      </c>
      <c r="N8" s="65">
        <f>VLOOKUP($A8,'Return Data'!$B$7:$R$1700,10,0)</f>
        <v>3.6663999999999999</v>
      </c>
      <c r="O8" s="66">
        <f>RANK(N8,N$8:N$45,0)</f>
        <v>4</v>
      </c>
      <c r="P8" s="65">
        <f>VLOOKUP($A8,'Return Data'!$B$7:$R$1700,11,0)</f>
        <v>4.7061999999999999</v>
      </c>
      <c r="Q8" s="66">
        <f>RANK(P8,P$8:P$45,0)</f>
        <v>5</v>
      </c>
      <c r="R8" s="65">
        <f>VLOOKUP($A8,'Return Data'!$B$7:$R$1700,12,0)</f>
        <v>4.8746999999999998</v>
      </c>
      <c r="S8" s="66">
        <f>RANK(R8,R$8:R$45,0)</f>
        <v>5</v>
      </c>
      <c r="T8" s="65">
        <f>VLOOKUP($A8,'Return Data'!$B$7:$R$1700,13,0)</f>
        <v>5.0921000000000003</v>
      </c>
      <c r="U8" s="66">
        <f>RANK(T8,T$8:T$45,0)</f>
        <v>4</v>
      </c>
      <c r="V8" s="65">
        <f>VLOOKUP($A8,'Return Data'!$B$7:$R$1700,17,0)</f>
        <v>6.2401</v>
      </c>
      <c r="W8" s="66">
        <f>RANK(V8,V$8:V$45,0)</f>
        <v>5</v>
      </c>
      <c r="X8" s="65">
        <f>VLOOKUP($A8,'Return Data'!$B$7:$R$1700,14,0)</f>
        <v>6.5103</v>
      </c>
      <c r="Y8" s="66">
        <f>RANK(X8,X$8:X$45,0)</f>
        <v>3</v>
      </c>
      <c r="Z8" s="65">
        <f>VLOOKUP($A8,'Return Data'!$B$7:$R$1700,16,0)</f>
        <v>7.4050000000000002</v>
      </c>
      <c r="AA8" s="67">
        <f>RANK(Z8,Z$8:Z$45,0)</f>
        <v>16</v>
      </c>
    </row>
    <row r="9" spans="1:27" x14ac:dyDescent="0.3">
      <c r="A9" s="63" t="s">
        <v>228</v>
      </c>
      <c r="B9" s="64">
        <f>VLOOKUP($A9,'Return Data'!$B$7:$R$1700,3,0)</f>
        <v>44073</v>
      </c>
      <c r="C9" s="65">
        <f>VLOOKUP($A9,'Return Data'!$B$7:$R$1700,4,0)</f>
        <v>2231.7628</v>
      </c>
      <c r="D9" s="65">
        <f>VLOOKUP($A9,'Return Data'!$B$7:$R$1700,5,0)</f>
        <v>3.1535000000000002</v>
      </c>
      <c r="E9" s="66">
        <f t="shared" ref="E9:E45" si="0">RANK(D9,D$8:D$45,0)</f>
        <v>7</v>
      </c>
      <c r="F9" s="65">
        <f>VLOOKUP($A9,'Return Data'!$B$7:$R$1700,6,0)</f>
        <v>2.9281999999999999</v>
      </c>
      <c r="G9" s="66">
        <f t="shared" ref="G9:G45" si="1">RANK(F9,F$8:F$45,0)</f>
        <v>16</v>
      </c>
      <c r="H9" s="65">
        <f>VLOOKUP($A9,'Return Data'!$B$7:$R$1700,7,0)</f>
        <v>2.7703000000000002</v>
      </c>
      <c r="I9" s="66">
        <f t="shared" ref="I9:I45" si="2">RANK(H9,H$8:H$45,0)</f>
        <v>20</v>
      </c>
      <c r="J9" s="65">
        <f>VLOOKUP($A9,'Return Data'!$B$7:$R$1700,8,0)</f>
        <v>3.2212000000000001</v>
      </c>
      <c r="K9" s="66">
        <f t="shared" ref="K9:K45" si="3">RANK(J9,J$8:J$45,0)</f>
        <v>8</v>
      </c>
      <c r="L9" s="65">
        <f>VLOOKUP($A9,'Return Data'!$B$7:$R$1700,9,0)</f>
        <v>3.3246000000000002</v>
      </c>
      <c r="M9" s="66">
        <f t="shared" ref="M9:M45" si="4">RANK(L9,L$8:L$45,0)</f>
        <v>7</v>
      </c>
      <c r="N9" s="65">
        <f>VLOOKUP($A9,'Return Data'!$B$7:$R$1700,10,0)</f>
        <v>3.4054000000000002</v>
      </c>
      <c r="O9" s="66">
        <f t="shared" ref="O9:O45" si="5">RANK(N9,N$8:N$45,0)</f>
        <v>13</v>
      </c>
      <c r="P9" s="65">
        <f>VLOOKUP($A9,'Return Data'!$B$7:$R$1700,11,0)</f>
        <v>4.6313000000000004</v>
      </c>
      <c r="Q9" s="66">
        <f t="shared" ref="Q9:Q45" si="6">RANK(P9,P$8:P$45,0)</f>
        <v>9</v>
      </c>
      <c r="R9" s="65">
        <f>VLOOKUP($A9,'Return Data'!$B$7:$R$1700,12,0)</f>
        <v>4.8391999999999999</v>
      </c>
      <c r="S9" s="66">
        <f t="shared" ref="S9:S45" si="7">RANK(R9,R$8:R$45,0)</f>
        <v>8</v>
      </c>
      <c r="T9" s="65">
        <f>VLOOKUP($A9,'Return Data'!$B$7:$R$1700,13,0)</f>
        <v>5.0707000000000004</v>
      </c>
      <c r="U9" s="66">
        <f t="shared" ref="U9:W45" si="8">RANK(T9,T$8:T$45,0)</f>
        <v>8</v>
      </c>
      <c r="V9" s="65">
        <f>VLOOKUP($A9,'Return Data'!$B$7:$R$1700,17,0)</f>
        <v>6.2028999999999996</v>
      </c>
      <c r="W9" s="66">
        <f t="shared" si="8"/>
        <v>7</v>
      </c>
      <c r="X9" s="65">
        <f>VLOOKUP($A9,'Return Data'!$B$7:$R$1700,14,0)</f>
        <v>6.4988000000000001</v>
      </c>
      <c r="Y9" s="66">
        <f t="shared" ref="Y9:Y44" si="9">RANK(X9,X$8:X$45,0)</f>
        <v>5</v>
      </c>
      <c r="Z9" s="65">
        <f>VLOOKUP($A9,'Return Data'!$B$7:$R$1700,16,0)</f>
        <v>7.6440999999999999</v>
      </c>
      <c r="AA9" s="67">
        <f t="shared" ref="AA9:AA45" si="10">RANK(Z9,Z$8:Z$45,0)</f>
        <v>8</v>
      </c>
    </row>
    <row r="10" spans="1:27" x14ac:dyDescent="0.3">
      <c r="A10" s="63" t="s">
        <v>229</v>
      </c>
      <c r="B10" s="64">
        <f>VLOOKUP($A10,'Return Data'!$B$7:$R$1700,3,0)</f>
        <v>44073</v>
      </c>
      <c r="C10" s="65">
        <f>VLOOKUP($A10,'Return Data'!$B$7:$R$1700,4,0)</f>
        <v>2308.0796999999998</v>
      </c>
      <c r="D10" s="65">
        <f>VLOOKUP($A10,'Return Data'!$B$7:$R$1700,5,0)</f>
        <v>3.0175999999999998</v>
      </c>
      <c r="E10" s="66">
        <f t="shared" si="0"/>
        <v>24</v>
      </c>
      <c r="F10" s="65">
        <f>VLOOKUP($A10,'Return Data'!$B$7:$R$1700,6,0)</f>
        <v>3.1583999999999999</v>
      </c>
      <c r="G10" s="66">
        <f t="shared" si="1"/>
        <v>5</v>
      </c>
      <c r="H10" s="65">
        <f>VLOOKUP($A10,'Return Data'!$B$7:$R$1700,7,0)</f>
        <v>2.9512</v>
      </c>
      <c r="I10" s="66">
        <f t="shared" si="2"/>
        <v>5</v>
      </c>
      <c r="J10" s="65">
        <f>VLOOKUP($A10,'Return Data'!$B$7:$R$1700,8,0)</f>
        <v>3.1497000000000002</v>
      </c>
      <c r="K10" s="66">
        <f t="shared" si="3"/>
        <v>12</v>
      </c>
      <c r="L10" s="65">
        <f>VLOOKUP($A10,'Return Data'!$B$7:$R$1700,9,0)</f>
        <v>3.2679999999999998</v>
      </c>
      <c r="M10" s="66">
        <f t="shared" si="4"/>
        <v>16</v>
      </c>
      <c r="N10" s="65">
        <f>VLOOKUP($A10,'Return Data'!$B$7:$R$1700,10,0)</f>
        <v>3.1555</v>
      </c>
      <c r="O10" s="66">
        <f t="shared" si="5"/>
        <v>28</v>
      </c>
      <c r="P10" s="65">
        <f>VLOOKUP($A10,'Return Data'!$B$7:$R$1700,11,0)</f>
        <v>4.3658000000000001</v>
      </c>
      <c r="Q10" s="66">
        <f t="shared" si="6"/>
        <v>22</v>
      </c>
      <c r="R10" s="65">
        <f>VLOOKUP($A10,'Return Data'!$B$7:$R$1700,12,0)</f>
        <v>4.6637000000000004</v>
      </c>
      <c r="S10" s="66">
        <f t="shared" si="7"/>
        <v>18</v>
      </c>
      <c r="T10" s="65">
        <f>VLOOKUP($A10,'Return Data'!$B$7:$R$1700,13,0)</f>
        <v>4.9486999999999997</v>
      </c>
      <c r="U10" s="66">
        <f t="shared" si="8"/>
        <v>15</v>
      </c>
      <c r="V10" s="65">
        <f>VLOOKUP($A10,'Return Data'!$B$7:$R$1700,17,0)</f>
        <v>6.1237000000000004</v>
      </c>
      <c r="W10" s="66">
        <f t="shared" si="8"/>
        <v>13</v>
      </c>
      <c r="X10" s="65">
        <f>VLOOKUP($A10,'Return Data'!$B$7:$R$1700,14,0)</f>
        <v>6.4423000000000004</v>
      </c>
      <c r="Y10" s="66">
        <f t="shared" si="9"/>
        <v>11</v>
      </c>
      <c r="Z10" s="65">
        <f>VLOOKUP($A10,'Return Data'!$B$7:$R$1700,16,0)</f>
        <v>7.4950999999999999</v>
      </c>
      <c r="AA10" s="67">
        <f t="shared" si="10"/>
        <v>14</v>
      </c>
    </row>
    <row r="11" spans="1:27" x14ac:dyDescent="0.3">
      <c r="A11" s="63" t="s">
        <v>230</v>
      </c>
      <c r="B11" s="64">
        <f>VLOOKUP($A11,'Return Data'!$B$7:$R$1700,3,0)</f>
        <v>44073</v>
      </c>
      <c r="C11" s="65">
        <f>VLOOKUP($A11,'Return Data'!$B$7:$R$1700,4,0)</f>
        <v>3083.3973000000001</v>
      </c>
      <c r="D11" s="65">
        <f>VLOOKUP($A11,'Return Data'!$B$7:$R$1700,5,0)</f>
        <v>3.1682999999999999</v>
      </c>
      <c r="E11" s="66">
        <f t="shared" si="0"/>
        <v>4</v>
      </c>
      <c r="F11" s="65">
        <f>VLOOKUP($A11,'Return Data'!$B$7:$R$1700,6,0)</f>
        <v>2.9388000000000001</v>
      </c>
      <c r="G11" s="66">
        <f t="shared" si="1"/>
        <v>15</v>
      </c>
      <c r="H11" s="65">
        <f>VLOOKUP($A11,'Return Data'!$B$7:$R$1700,7,0)</f>
        <v>2.5510999999999999</v>
      </c>
      <c r="I11" s="66">
        <f t="shared" si="2"/>
        <v>33</v>
      </c>
      <c r="J11" s="65">
        <f>VLOOKUP($A11,'Return Data'!$B$7:$R$1700,8,0)</f>
        <v>3.0823999999999998</v>
      </c>
      <c r="K11" s="66">
        <f t="shared" si="3"/>
        <v>24</v>
      </c>
      <c r="L11" s="65">
        <f>VLOOKUP($A11,'Return Data'!$B$7:$R$1700,9,0)</f>
        <v>3.2913999999999999</v>
      </c>
      <c r="M11" s="66">
        <f t="shared" si="4"/>
        <v>11</v>
      </c>
      <c r="N11" s="65">
        <f>VLOOKUP($A11,'Return Data'!$B$7:$R$1700,10,0)</f>
        <v>3.2067000000000001</v>
      </c>
      <c r="O11" s="66">
        <f t="shared" si="5"/>
        <v>26</v>
      </c>
      <c r="P11" s="65">
        <f>VLOOKUP($A11,'Return Data'!$B$7:$R$1700,11,0)</f>
        <v>4.3301999999999996</v>
      </c>
      <c r="Q11" s="66">
        <f t="shared" si="6"/>
        <v>24</v>
      </c>
      <c r="R11" s="65">
        <f>VLOOKUP($A11,'Return Data'!$B$7:$R$1700,12,0)</f>
        <v>4.6494</v>
      </c>
      <c r="S11" s="66">
        <f t="shared" si="7"/>
        <v>19</v>
      </c>
      <c r="T11" s="65">
        <f>VLOOKUP($A11,'Return Data'!$B$7:$R$1700,13,0)</f>
        <v>4.9584000000000001</v>
      </c>
      <c r="U11" s="66">
        <f t="shared" si="8"/>
        <v>13</v>
      </c>
      <c r="V11" s="65">
        <f>VLOOKUP($A11,'Return Data'!$B$7:$R$1700,17,0)</f>
        <v>6.1403999999999996</v>
      </c>
      <c r="W11" s="66">
        <f t="shared" si="8"/>
        <v>11</v>
      </c>
      <c r="X11" s="65">
        <f>VLOOKUP($A11,'Return Data'!$B$7:$R$1700,14,0)</f>
        <v>6.4212999999999996</v>
      </c>
      <c r="Y11" s="66">
        <f t="shared" si="9"/>
        <v>14</v>
      </c>
      <c r="Z11" s="65">
        <f>VLOOKUP($A11,'Return Data'!$B$7:$R$1700,16,0)</f>
        <v>7.29</v>
      </c>
      <c r="AA11" s="67">
        <f t="shared" si="10"/>
        <v>19</v>
      </c>
    </row>
    <row r="12" spans="1:27" x14ac:dyDescent="0.3">
      <c r="A12" s="63" t="s">
        <v>231</v>
      </c>
      <c r="B12" s="64">
        <f>VLOOKUP($A12,'Return Data'!$B$7:$R$1700,3,0)</f>
        <v>44073</v>
      </c>
      <c r="C12" s="65">
        <f>VLOOKUP($A12,'Return Data'!$B$7:$R$1700,4,0)</f>
        <v>2307.0551999999998</v>
      </c>
      <c r="D12" s="65">
        <f>VLOOKUP($A12,'Return Data'!$B$7:$R$1700,5,0)</f>
        <v>3.1581999999999999</v>
      </c>
      <c r="E12" s="66">
        <f t="shared" si="0"/>
        <v>6</v>
      </c>
      <c r="F12" s="65">
        <f>VLOOKUP($A12,'Return Data'!$B$7:$R$1700,6,0)</f>
        <v>2.8769</v>
      </c>
      <c r="G12" s="66">
        <f t="shared" si="1"/>
        <v>20</v>
      </c>
      <c r="H12" s="65">
        <f>VLOOKUP($A12,'Return Data'!$B$7:$R$1700,7,0)</f>
        <v>2.7913999999999999</v>
      </c>
      <c r="I12" s="66">
        <f t="shared" si="2"/>
        <v>18</v>
      </c>
      <c r="J12" s="65">
        <f>VLOOKUP($A12,'Return Data'!$B$7:$R$1700,8,0)</f>
        <v>3.0642999999999998</v>
      </c>
      <c r="K12" s="66">
        <f t="shared" si="3"/>
        <v>26</v>
      </c>
      <c r="L12" s="65">
        <f>VLOOKUP($A12,'Return Data'!$B$7:$R$1700,9,0)</f>
        <v>3.1400999999999999</v>
      </c>
      <c r="M12" s="66">
        <f t="shared" si="4"/>
        <v>27</v>
      </c>
      <c r="N12" s="65">
        <f>VLOOKUP($A12,'Return Data'!$B$7:$R$1700,10,0)</f>
        <v>3.2808000000000002</v>
      </c>
      <c r="O12" s="66">
        <f t="shared" si="5"/>
        <v>24</v>
      </c>
      <c r="P12" s="65">
        <f>VLOOKUP($A12,'Return Data'!$B$7:$R$1700,11,0)</f>
        <v>4.4436</v>
      </c>
      <c r="Q12" s="66">
        <f t="shared" si="6"/>
        <v>17</v>
      </c>
      <c r="R12" s="65">
        <f>VLOOKUP($A12,'Return Data'!$B$7:$R$1700,12,0)</f>
        <v>4.6132</v>
      </c>
      <c r="S12" s="66">
        <f t="shared" si="7"/>
        <v>23</v>
      </c>
      <c r="T12" s="65">
        <f>VLOOKUP($A12,'Return Data'!$B$7:$R$1700,13,0)</f>
        <v>4.8422999999999998</v>
      </c>
      <c r="U12" s="66">
        <f t="shared" si="8"/>
        <v>24</v>
      </c>
      <c r="V12" s="65">
        <f>VLOOKUP($A12,'Return Data'!$B$7:$R$1700,17,0)</f>
        <v>6.0022000000000002</v>
      </c>
      <c r="W12" s="66">
        <f t="shared" si="8"/>
        <v>25</v>
      </c>
      <c r="X12" s="65">
        <f>VLOOKUP($A12,'Return Data'!$B$7:$R$1700,14,0)</f>
        <v>6.3677000000000001</v>
      </c>
      <c r="Y12" s="66">
        <f t="shared" si="9"/>
        <v>21</v>
      </c>
      <c r="Z12" s="65">
        <f>VLOOKUP($A12,'Return Data'!$B$7:$R$1700,16,0)</f>
        <v>7.1338999999999997</v>
      </c>
      <c r="AA12" s="67">
        <f t="shared" si="10"/>
        <v>27</v>
      </c>
    </row>
    <row r="13" spans="1:27" x14ac:dyDescent="0.3">
      <c r="A13" s="63" t="s">
        <v>232</v>
      </c>
      <c r="B13" s="64">
        <f>VLOOKUP($A13,'Return Data'!$B$7:$R$1700,3,0)</f>
        <v>44073</v>
      </c>
      <c r="C13" s="65">
        <f>VLOOKUP($A13,'Return Data'!$B$7:$R$1700,4,0)</f>
        <v>2415.6797000000001</v>
      </c>
      <c r="D13" s="65">
        <f>VLOOKUP($A13,'Return Data'!$B$7:$R$1700,5,0)</f>
        <v>3.0222000000000002</v>
      </c>
      <c r="E13" s="66">
        <f t="shared" si="0"/>
        <v>22</v>
      </c>
      <c r="F13" s="65">
        <f>VLOOKUP($A13,'Return Data'!$B$7:$R$1700,6,0)</f>
        <v>2.8769999999999998</v>
      </c>
      <c r="G13" s="66">
        <f t="shared" si="1"/>
        <v>19</v>
      </c>
      <c r="H13" s="65">
        <f>VLOOKUP($A13,'Return Data'!$B$7:$R$1700,7,0)</f>
        <v>2.8586</v>
      </c>
      <c r="I13" s="66">
        <f t="shared" si="2"/>
        <v>12</v>
      </c>
      <c r="J13" s="65">
        <f>VLOOKUP($A13,'Return Data'!$B$7:$R$1700,8,0)</f>
        <v>3.0615000000000001</v>
      </c>
      <c r="K13" s="66">
        <f t="shared" si="3"/>
        <v>27</v>
      </c>
      <c r="L13" s="65">
        <f>VLOOKUP($A13,'Return Data'!$B$7:$R$1700,9,0)</f>
        <v>3.1242999999999999</v>
      </c>
      <c r="M13" s="66">
        <f t="shared" si="4"/>
        <v>29</v>
      </c>
      <c r="N13" s="65">
        <f>VLOOKUP($A13,'Return Data'!$B$7:$R$1700,10,0)</f>
        <v>3.0950000000000002</v>
      </c>
      <c r="O13" s="66">
        <f t="shared" si="5"/>
        <v>29</v>
      </c>
      <c r="P13" s="65">
        <f>VLOOKUP($A13,'Return Data'!$B$7:$R$1700,11,0)</f>
        <v>3.5550000000000002</v>
      </c>
      <c r="Q13" s="66">
        <f t="shared" si="6"/>
        <v>33</v>
      </c>
      <c r="R13" s="65">
        <f>VLOOKUP($A13,'Return Data'!$B$7:$R$1700,12,0)</f>
        <v>4.0643000000000002</v>
      </c>
      <c r="S13" s="66">
        <f t="shared" si="7"/>
        <v>31</v>
      </c>
      <c r="T13" s="65">
        <f>VLOOKUP($A13,'Return Data'!$B$7:$R$1700,13,0)</f>
        <v>4.4104999999999999</v>
      </c>
      <c r="U13" s="66">
        <f t="shared" si="8"/>
        <v>31</v>
      </c>
      <c r="V13" s="65">
        <f>VLOOKUP($A13,'Return Data'!$B$7:$R$1700,17,0)</f>
        <v>5.7436999999999996</v>
      </c>
      <c r="W13" s="66">
        <f t="shared" si="8"/>
        <v>28</v>
      </c>
      <c r="X13" s="65">
        <f>VLOOKUP($A13,'Return Data'!$B$7:$R$1700,14,0)</f>
        <v>6.1593999999999998</v>
      </c>
      <c r="Y13" s="66">
        <f t="shared" si="9"/>
        <v>29</v>
      </c>
      <c r="Z13" s="65">
        <f>VLOOKUP($A13,'Return Data'!$B$7:$R$1700,16,0)</f>
        <v>7.5007000000000001</v>
      </c>
      <c r="AA13" s="67">
        <f t="shared" si="10"/>
        <v>13</v>
      </c>
    </row>
    <row r="14" spans="1:27" x14ac:dyDescent="0.3">
      <c r="A14" s="63" t="s">
        <v>233</v>
      </c>
      <c r="B14" s="64">
        <f>VLOOKUP($A14,'Return Data'!$B$7:$R$1700,3,0)</f>
        <v>44073</v>
      </c>
      <c r="C14" s="65">
        <f>VLOOKUP($A14,'Return Data'!$B$7:$R$1700,4,0)</f>
        <v>2867.4758000000002</v>
      </c>
      <c r="D14" s="65">
        <f>VLOOKUP($A14,'Return Data'!$B$7:$R$1700,5,0)</f>
        <v>3.0653999999999999</v>
      </c>
      <c r="E14" s="66">
        <f t="shared" si="0"/>
        <v>16</v>
      </c>
      <c r="F14" s="65">
        <f>VLOOKUP($A14,'Return Data'!$B$7:$R$1700,6,0)</f>
        <v>2.8401000000000001</v>
      </c>
      <c r="G14" s="66">
        <f t="shared" si="1"/>
        <v>26</v>
      </c>
      <c r="H14" s="65">
        <f>VLOOKUP($A14,'Return Data'!$B$7:$R$1700,7,0)</f>
        <v>2.9081999999999999</v>
      </c>
      <c r="I14" s="66">
        <f t="shared" si="2"/>
        <v>9</v>
      </c>
      <c r="J14" s="65">
        <f>VLOOKUP($A14,'Return Data'!$B$7:$R$1700,8,0)</f>
        <v>3.1356999999999999</v>
      </c>
      <c r="K14" s="66">
        <f t="shared" si="3"/>
        <v>16</v>
      </c>
      <c r="L14" s="65">
        <f>VLOOKUP($A14,'Return Data'!$B$7:$R$1700,9,0)</f>
        <v>3.2423000000000002</v>
      </c>
      <c r="M14" s="66">
        <f t="shared" si="4"/>
        <v>19</v>
      </c>
      <c r="N14" s="65">
        <f>VLOOKUP($A14,'Return Data'!$B$7:$R$1700,10,0)</f>
        <v>3.2845</v>
      </c>
      <c r="O14" s="66">
        <f t="shared" si="5"/>
        <v>22</v>
      </c>
      <c r="P14" s="65">
        <f>VLOOKUP($A14,'Return Data'!$B$7:$R$1700,11,0)</f>
        <v>4.4713000000000003</v>
      </c>
      <c r="Q14" s="66">
        <f t="shared" si="6"/>
        <v>15</v>
      </c>
      <c r="R14" s="65">
        <f>VLOOKUP($A14,'Return Data'!$B$7:$R$1700,12,0)</f>
        <v>4.6942000000000004</v>
      </c>
      <c r="S14" s="66">
        <f t="shared" si="7"/>
        <v>15</v>
      </c>
      <c r="T14" s="65">
        <f>VLOOKUP($A14,'Return Data'!$B$7:$R$1700,13,0)</f>
        <v>4.9085000000000001</v>
      </c>
      <c r="U14" s="66">
        <f t="shared" si="8"/>
        <v>20</v>
      </c>
      <c r="V14" s="65">
        <f>VLOOKUP($A14,'Return Data'!$B$7:$R$1700,17,0)</f>
        <v>6.0796000000000001</v>
      </c>
      <c r="W14" s="66">
        <f t="shared" si="8"/>
        <v>19</v>
      </c>
      <c r="X14" s="65">
        <f>VLOOKUP($A14,'Return Data'!$B$7:$R$1700,14,0)</f>
        <v>6.3936999999999999</v>
      </c>
      <c r="Y14" s="66">
        <f t="shared" si="9"/>
        <v>19</v>
      </c>
      <c r="Z14" s="65">
        <f>VLOOKUP($A14,'Return Data'!$B$7:$R$1700,16,0)</f>
        <v>7.3871000000000002</v>
      </c>
      <c r="AA14" s="67">
        <f t="shared" si="10"/>
        <v>18</v>
      </c>
    </row>
    <row r="15" spans="1:27" x14ac:dyDescent="0.3">
      <c r="A15" s="63" t="s">
        <v>234</v>
      </c>
      <c r="B15" s="64">
        <f>VLOOKUP($A15,'Return Data'!$B$7:$R$1700,3,0)</f>
        <v>44073</v>
      </c>
      <c r="C15" s="65">
        <f>VLOOKUP($A15,'Return Data'!$B$7:$R$1700,4,0)</f>
        <v>2576.6758</v>
      </c>
      <c r="D15" s="65">
        <f>VLOOKUP($A15,'Return Data'!$B$7:$R$1700,5,0)</f>
        <v>2.9453</v>
      </c>
      <c r="E15" s="66">
        <f t="shared" si="0"/>
        <v>33</v>
      </c>
      <c r="F15" s="65">
        <f>VLOOKUP($A15,'Return Data'!$B$7:$R$1700,6,0)</f>
        <v>2.7397999999999998</v>
      </c>
      <c r="G15" s="66">
        <f t="shared" si="1"/>
        <v>31</v>
      </c>
      <c r="H15" s="65">
        <f>VLOOKUP($A15,'Return Data'!$B$7:$R$1700,7,0)</f>
        <v>2.5268999999999999</v>
      </c>
      <c r="I15" s="66">
        <f t="shared" si="2"/>
        <v>34</v>
      </c>
      <c r="J15" s="65">
        <f>VLOOKUP($A15,'Return Data'!$B$7:$R$1700,8,0)</f>
        <v>2.9899</v>
      </c>
      <c r="K15" s="66">
        <f t="shared" si="3"/>
        <v>29</v>
      </c>
      <c r="L15" s="65">
        <f>VLOOKUP($A15,'Return Data'!$B$7:$R$1700,9,0)</f>
        <v>3.0676000000000001</v>
      </c>
      <c r="M15" s="66">
        <f t="shared" si="4"/>
        <v>30</v>
      </c>
      <c r="N15" s="65">
        <f>VLOOKUP($A15,'Return Data'!$B$7:$R$1700,10,0)</f>
        <v>3.0821999999999998</v>
      </c>
      <c r="O15" s="66">
        <f t="shared" si="5"/>
        <v>30</v>
      </c>
      <c r="P15" s="65">
        <f>VLOOKUP($A15,'Return Data'!$B$7:$R$1700,11,0)</f>
        <v>4.4466999999999999</v>
      </c>
      <c r="Q15" s="66">
        <f t="shared" si="6"/>
        <v>16</v>
      </c>
      <c r="R15" s="65">
        <f>VLOOKUP($A15,'Return Data'!$B$7:$R$1700,12,0)</f>
        <v>4.6487999999999996</v>
      </c>
      <c r="S15" s="66">
        <f t="shared" si="7"/>
        <v>20</v>
      </c>
      <c r="T15" s="65">
        <f>VLOOKUP($A15,'Return Data'!$B$7:$R$1700,13,0)</f>
        <v>4.9267000000000003</v>
      </c>
      <c r="U15" s="66">
        <f t="shared" si="8"/>
        <v>18</v>
      </c>
      <c r="V15" s="65">
        <f>VLOOKUP($A15,'Return Data'!$B$7:$R$1700,17,0)</f>
        <v>6.1139999999999999</v>
      </c>
      <c r="W15" s="66">
        <f t="shared" si="8"/>
        <v>15</v>
      </c>
      <c r="X15" s="65">
        <f>VLOOKUP($A15,'Return Data'!$B$7:$R$1700,14,0)</f>
        <v>6.4230999999999998</v>
      </c>
      <c r="Y15" s="66">
        <f t="shared" si="9"/>
        <v>13</v>
      </c>
      <c r="Z15" s="65">
        <f>VLOOKUP($A15,'Return Data'!$B$7:$R$1700,16,0)</f>
        <v>7.5106000000000002</v>
      </c>
      <c r="AA15" s="67">
        <f t="shared" si="10"/>
        <v>12</v>
      </c>
    </row>
    <row r="16" spans="1:27" x14ac:dyDescent="0.3">
      <c r="A16" s="63" t="s">
        <v>235</v>
      </c>
      <c r="B16" s="64">
        <f>VLOOKUP($A16,'Return Data'!$B$7:$R$1700,3,0)</f>
        <v>44073</v>
      </c>
      <c r="C16" s="65">
        <f>VLOOKUP($A16,'Return Data'!$B$7:$R$1700,4,0)</f>
        <v>2195.1122</v>
      </c>
      <c r="D16" s="65">
        <f>VLOOKUP($A16,'Return Data'!$B$7:$R$1700,5,0)</f>
        <v>3.0059999999999998</v>
      </c>
      <c r="E16" s="66">
        <f t="shared" si="0"/>
        <v>26</v>
      </c>
      <c r="F16" s="65">
        <f>VLOOKUP($A16,'Return Data'!$B$7:$R$1700,6,0)</f>
        <v>3.0143</v>
      </c>
      <c r="G16" s="66">
        <f t="shared" si="1"/>
        <v>7</v>
      </c>
      <c r="H16" s="65">
        <f>VLOOKUP($A16,'Return Data'!$B$7:$R$1700,7,0)</f>
        <v>2.8334999999999999</v>
      </c>
      <c r="I16" s="66">
        <f t="shared" si="2"/>
        <v>15</v>
      </c>
      <c r="J16" s="65">
        <f>VLOOKUP($A16,'Return Data'!$B$7:$R$1700,8,0)</f>
        <v>2.8944000000000001</v>
      </c>
      <c r="K16" s="66">
        <f t="shared" si="3"/>
        <v>32</v>
      </c>
      <c r="L16" s="65">
        <f>VLOOKUP($A16,'Return Data'!$B$7:$R$1700,9,0)</f>
        <v>2.9624000000000001</v>
      </c>
      <c r="M16" s="66">
        <f t="shared" si="4"/>
        <v>35</v>
      </c>
      <c r="N16" s="65">
        <f>VLOOKUP($A16,'Return Data'!$B$7:$R$1700,10,0)</f>
        <v>3.0352000000000001</v>
      </c>
      <c r="O16" s="66">
        <f t="shared" si="5"/>
        <v>31</v>
      </c>
      <c r="P16" s="65">
        <f>VLOOKUP($A16,'Return Data'!$B$7:$R$1700,11,0)</f>
        <v>3.7178</v>
      </c>
      <c r="Q16" s="66">
        <f t="shared" si="6"/>
        <v>31</v>
      </c>
      <c r="R16" s="65">
        <f>VLOOKUP($A16,'Return Data'!$B$7:$R$1700,12,0)</f>
        <v>4.0970000000000004</v>
      </c>
      <c r="S16" s="66">
        <f t="shared" si="7"/>
        <v>30</v>
      </c>
      <c r="T16" s="65">
        <f>VLOOKUP($A16,'Return Data'!$B$7:$R$1700,13,0)</f>
        <v>4.3323999999999998</v>
      </c>
      <c r="U16" s="66">
        <f t="shared" si="8"/>
        <v>32</v>
      </c>
      <c r="V16" s="65">
        <f>VLOOKUP($A16,'Return Data'!$B$7:$R$1700,17,0)</f>
        <v>5.7294</v>
      </c>
      <c r="W16" s="66">
        <f t="shared" si="8"/>
        <v>29</v>
      </c>
      <c r="X16" s="65">
        <f>VLOOKUP($A16,'Return Data'!$B$7:$R$1700,14,0)</f>
        <v>6.1677</v>
      </c>
      <c r="Y16" s="66">
        <f t="shared" si="9"/>
        <v>28</v>
      </c>
      <c r="Z16" s="65">
        <f>VLOOKUP($A16,'Return Data'!$B$7:$R$1700,16,0)</f>
        <v>7.7492000000000001</v>
      </c>
      <c r="AA16" s="67">
        <f t="shared" si="10"/>
        <v>5</v>
      </c>
    </row>
    <row r="17" spans="1:27" x14ac:dyDescent="0.3">
      <c r="A17" s="63" t="s">
        <v>236</v>
      </c>
      <c r="B17" s="64">
        <f>VLOOKUP($A17,'Return Data'!$B$7:$R$1700,3,0)</f>
        <v>44073</v>
      </c>
      <c r="C17" s="65">
        <f>VLOOKUP($A17,'Return Data'!$B$7:$R$1700,4,0)</f>
        <v>3947.6122</v>
      </c>
      <c r="D17" s="65">
        <f>VLOOKUP($A17,'Return Data'!$B$7:$R$1700,5,0)</f>
        <v>3.0283000000000002</v>
      </c>
      <c r="E17" s="66">
        <f t="shared" si="0"/>
        <v>21</v>
      </c>
      <c r="F17" s="65">
        <f>VLOOKUP($A17,'Return Data'!$B$7:$R$1700,6,0)</f>
        <v>2.8626</v>
      </c>
      <c r="G17" s="66">
        <f t="shared" si="1"/>
        <v>24</v>
      </c>
      <c r="H17" s="65">
        <f>VLOOKUP($A17,'Return Data'!$B$7:$R$1700,7,0)</f>
        <v>2.4861</v>
      </c>
      <c r="I17" s="66">
        <f t="shared" si="2"/>
        <v>36</v>
      </c>
      <c r="J17" s="65">
        <f>VLOOKUP($A17,'Return Data'!$B$7:$R$1700,8,0)</f>
        <v>2.9037000000000002</v>
      </c>
      <c r="K17" s="66">
        <f t="shared" si="3"/>
        <v>30</v>
      </c>
      <c r="L17" s="65">
        <f>VLOOKUP($A17,'Return Data'!$B$7:$R$1700,9,0)</f>
        <v>3.1775000000000002</v>
      </c>
      <c r="M17" s="66">
        <f t="shared" si="4"/>
        <v>26</v>
      </c>
      <c r="N17" s="65">
        <f>VLOOKUP($A17,'Return Data'!$B$7:$R$1700,10,0)</f>
        <v>3.2835000000000001</v>
      </c>
      <c r="O17" s="66">
        <f t="shared" si="5"/>
        <v>23</v>
      </c>
      <c r="P17" s="65">
        <f>VLOOKUP($A17,'Return Data'!$B$7:$R$1700,11,0)</f>
        <v>4.423</v>
      </c>
      <c r="Q17" s="66">
        <f t="shared" si="6"/>
        <v>18</v>
      </c>
      <c r="R17" s="65">
        <f>VLOOKUP($A17,'Return Data'!$B$7:$R$1700,12,0)</f>
        <v>4.6262999999999996</v>
      </c>
      <c r="S17" s="66">
        <f t="shared" si="7"/>
        <v>22</v>
      </c>
      <c r="T17" s="65">
        <f>VLOOKUP($A17,'Return Data'!$B$7:$R$1700,13,0)</f>
        <v>4.8775000000000004</v>
      </c>
      <c r="U17" s="66">
        <f t="shared" si="8"/>
        <v>22</v>
      </c>
      <c r="V17" s="65">
        <f>VLOOKUP($A17,'Return Data'!$B$7:$R$1700,17,0)</f>
        <v>6.0444000000000004</v>
      </c>
      <c r="W17" s="66">
        <f t="shared" si="8"/>
        <v>21</v>
      </c>
      <c r="X17" s="65">
        <f>VLOOKUP($A17,'Return Data'!$B$7:$R$1700,14,0)</f>
        <v>6.3102</v>
      </c>
      <c r="Y17" s="66">
        <f t="shared" si="9"/>
        <v>25</v>
      </c>
      <c r="Z17" s="65">
        <f>VLOOKUP($A17,'Return Data'!$B$7:$R$1700,16,0)</f>
        <v>7.1502999999999997</v>
      </c>
      <c r="AA17" s="67">
        <f t="shared" si="10"/>
        <v>25</v>
      </c>
    </row>
    <row r="18" spans="1:27" x14ac:dyDescent="0.3">
      <c r="A18" s="63" t="s">
        <v>237</v>
      </c>
      <c r="B18" s="64">
        <f>VLOOKUP($A18,'Return Data'!$B$7:$R$1700,3,0)</f>
        <v>44073</v>
      </c>
      <c r="C18" s="65">
        <f>VLOOKUP($A18,'Return Data'!$B$7:$R$1700,4,0)</f>
        <v>2002.2863</v>
      </c>
      <c r="D18" s="65">
        <f>VLOOKUP($A18,'Return Data'!$B$7:$R$1700,5,0)</f>
        <v>3.0310999999999999</v>
      </c>
      <c r="E18" s="66">
        <f t="shared" si="0"/>
        <v>19</v>
      </c>
      <c r="F18" s="65">
        <f>VLOOKUP($A18,'Return Data'!$B$7:$R$1700,6,0)</f>
        <v>2.8990999999999998</v>
      </c>
      <c r="G18" s="66">
        <f t="shared" si="1"/>
        <v>18</v>
      </c>
      <c r="H18" s="65">
        <f>VLOOKUP($A18,'Return Data'!$B$7:$R$1700,7,0)</f>
        <v>2.851</v>
      </c>
      <c r="I18" s="66">
        <f t="shared" si="2"/>
        <v>13</v>
      </c>
      <c r="J18" s="65">
        <f>VLOOKUP($A18,'Return Data'!$B$7:$R$1700,8,0)</f>
        <v>3.1488</v>
      </c>
      <c r="K18" s="66">
        <f t="shared" si="3"/>
        <v>13</v>
      </c>
      <c r="L18" s="65">
        <f>VLOOKUP($A18,'Return Data'!$B$7:$R$1700,9,0)</f>
        <v>3.2124999999999999</v>
      </c>
      <c r="M18" s="66">
        <f t="shared" si="4"/>
        <v>23</v>
      </c>
      <c r="N18" s="65">
        <f>VLOOKUP($A18,'Return Data'!$B$7:$R$1700,10,0)</f>
        <v>3.3517000000000001</v>
      </c>
      <c r="O18" s="66">
        <f t="shared" si="5"/>
        <v>18</v>
      </c>
      <c r="P18" s="65">
        <f>VLOOKUP($A18,'Return Data'!$B$7:$R$1700,11,0)</f>
        <v>4.1818999999999997</v>
      </c>
      <c r="Q18" s="66">
        <f t="shared" si="6"/>
        <v>26</v>
      </c>
      <c r="R18" s="65">
        <f>VLOOKUP($A18,'Return Data'!$B$7:$R$1700,12,0)</f>
        <v>4.5227000000000004</v>
      </c>
      <c r="S18" s="66">
        <f t="shared" si="7"/>
        <v>26</v>
      </c>
      <c r="T18" s="65">
        <f>VLOOKUP($A18,'Return Data'!$B$7:$R$1700,13,0)</f>
        <v>4.8464999999999998</v>
      </c>
      <c r="U18" s="66">
        <f t="shared" si="8"/>
        <v>23</v>
      </c>
      <c r="V18" s="65">
        <f>VLOOKUP($A18,'Return Data'!$B$7:$R$1700,17,0)</f>
        <v>6.0911999999999997</v>
      </c>
      <c r="W18" s="66">
        <f t="shared" si="8"/>
        <v>17</v>
      </c>
      <c r="X18" s="65">
        <f>VLOOKUP($A18,'Return Data'!$B$7:$R$1700,14,0)</f>
        <v>6.4161999999999999</v>
      </c>
      <c r="Y18" s="66">
        <f t="shared" si="9"/>
        <v>15</v>
      </c>
      <c r="Z18" s="65">
        <f>VLOOKUP($A18,'Return Data'!$B$7:$R$1700,16,0)</f>
        <v>4.3631000000000002</v>
      </c>
      <c r="AA18" s="67">
        <f t="shared" si="10"/>
        <v>38</v>
      </c>
    </row>
    <row r="19" spans="1:27" x14ac:dyDescent="0.3">
      <c r="A19" s="63" t="s">
        <v>238</v>
      </c>
      <c r="B19" s="64">
        <f>VLOOKUP($A19,'Return Data'!$B$7:$R$1700,3,0)</f>
        <v>44073</v>
      </c>
      <c r="C19" s="65">
        <f>VLOOKUP($A19,'Return Data'!$B$7:$R$1700,4,0)</f>
        <v>297.62830000000002</v>
      </c>
      <c r="D19" s="65">
        <f>VLOOKUP($A19,'Return Data'!$B$7:$R$1700,5,0)</f>
        <v>3.0293999999999999</v>
      </c>
      <c r="E19" s="66">
        <f t="shared" si="0"/>
        <v>20</v>
      </c>
      <c r="F19" s="65">
        <f>VLOOKUP($A19,'Return Data'!$B$7:$R$1700,6,0)</f>
        <v>2.6985999999999999</v>
      </c>
      <c r="G19" s="66">
        <f t="shared" si="1"/>
        <v>33</v>
      </c>
      <c r="H19" s="65">
        <f>VLOOKUP($A19,'Return Data'!$B$7:$R$1700,7,0)</f>
        <v>2.6309999999999998</v>
      </c>
      <c r="I19" s="66">
        <f t="shared" si="2"/>
        <v>31</v>
      </c>
      <c r="J19" s="65">
        <f>VLOOKUP($A19,'Return Data'!$B$7:$R$1700,8,0)</f>
        <v>3.0958999999999999</v>
      </c>
      <c r="K19" s="66">
        <f t="shared" si="3"/>
        <v>22</v>
      </c>
      <c r="L19" s="65">
        <f>VLOOKUP($A19,'Return Data'!$B$7:$R$1700,9,0)</f>
        <v>3.2755999999999998</v>
      </c>
      <c r="M19" s="66">
        <f t="shared" si="4"/>
        <v>13</v>
      </c>
      <c r="N19" s="65">
        <f>VLOOKUP($A19,'Return Data'!$B$7:$R$1700,10,0)</f>
        <v>3.5228999999999999</v>
      </c>
      <c r="O19" s="66">
        <f t="shared" si="5"/>
        <v>7</v>
      </c>
      <c r="P19" s="65">
        <f>VLOOKUP($A19,'Return Data'!$B$7:$R$1700,11,0)</f>
        <v>4.6902999999999997</v>
      </c>
      <c r="Q19" s="66">
        <f t="shared" si="6"/>
        <v>6</v>
      </c>
      <c r="R19" s="65">
        <f>VLOOKUP($A19,'Return Data'!$B$7:$R$1700,12,0)</f>
        <v>4.8414000000000001</v>
      </c>
      <c r="S19" s="66">
        <f t="shared" si="7"/>
        <v>7</v>
      </c>
      <c r="T19" s="65">
        <f>VLOOKUP($A19,'Return Data'!$B$7:$R$1700,13,0)</f>
        <v>5.0594999999999999</v>
      </c>
      <c r="U19" s="66">
        <f t="shared" si="8"/>
        <v>9</v>
      </c>
      <c r="V19" s="65">
        <f>VLOOKUP($A19,'Return Data'!$B$7:$R$1700,17,0)</f>
        <v>6.1714000000000002</v>
      </c>
      <c r="W19" s="66">
        <f t="shared" si="8"/>
        <v>9</v>
      </c>
      <c r="X19" s="65">
        <f>VLOOKUP($A19,'Return Data'!$B$7:$R$1700,14,0)</f>
        <v>6.4537000000000004</v>
      </c>
      <c r="Y19" s="66">
        <f t="shared" si="9"/>
        <v>9</v>
      </c>
      <c r="Z19" s="65">
        <f>VLOOKUP($A19,'Return Data'!$B$7:$R$1700,16,0)</f>
        <v>7.6506999999999996</v>
      </c>
      <c r="AA19" s="67">
        <f t="shared" si="10"/>
        <v>7</v>
      </c>
    </row>
    <row r="20" spans="1:27" x14ac:dyDescent="0.3">
      <c r="A20" s="63" t="s">
        <v>239</v>
      </c>
      <c r="B20" s="64">
        <f>VLOOKUP($A20,'Return Data'!$B$7:$R$1700,3,0)</f>
        <v>44073</v>
      </c>
      <c r="C20" s="65">
        <f>VLOOKUP($A20,'Return Data'!$B$7:$R$1700,4,0)</f>
        <v>2154.4830000000002</v>
      </c>
      <c r="D20" s="65">
        <f>VLOOKUP($A20,'Return Data'!$B$7:$R$1700,5,0)</f>
        <v>3.7309000000000001</v>
      </c>
      <c r="E20" s="66">
        <f t="shared" si="0"/>
        <v>3</v>
      </c>
      <c r="F20" s="65">
        <f>VLOOKUP($A20,'Return Data'!$B$7:$R$1700,6,0)</f>
        <v>3.1898</v>
      </c>
      <c r="G20" s="66">
        <f t="shared" si="1"/>
        <v>3</v>
      </c>
      <c r="H20" s="65">
        <f>VLOOKUP($A20,'Return Data'!$B$7:$R$1700,7,0)</f>
        <v>3.1838000000000002</v>
      </c>
      <c r="I20" s="66">
        <f t="shared" si="2"/>
        <v>4</v>
      </c>
      <c r="J20" s="65">
        <f>VLOOKUP($A20,'Return Data'!$B$7:$R$1700,8,0)</f>
        <v>3.3746999999999998</v>
      </c>
      <c r="K20" s="66">
        <f t="shared" si="3"/>
        <v>4</v>
      </c>
      <c r="L20" s="65">
        <f>VLOOKUP($A20,'Return Data'!$B$7:$R$1700,9,0)</f>
        <v>3.5815000000000001</v>
      </c>
      <c r="M20" s="66">
        <f t="shared" si="4"/>
        <v>3</v>
      </c>
      <c r="N20" s="65">
        <f>VLOOKUP($A20,'Return Data'!$B$7:$R$1700,10,0)</f>
        <v>3.8374000000000001</v>
      </c>
      <c r="O20" s="66">
        <f t="shared" si="5"/>
        <v>3</v>
      </c>
      <c r="P20" s="65">
        <f>VLOOKUP($A20,'Return Data'!$B$7:$R$1700,11,0)</f>
        <v>4.9417</v>
      </c>
      <c r="Q20" s="66">
        <f t="shared" si="6"/>
        <v>1</v>
      </c>
      <c r="R20" s="65">
        <f>VLOOKUP($A20,'Return Data'!$B$7:$R$1700,12,0)</f>
        <v>5.0769000000000002</v>
      </c>
      <c r="S20" s="66">
        <f t="shared" si="7"/>
        <v>2</v>
      </c>
      <c r="T20" s="65">
        <f>VLOOKUP($A20,'Return Data'!$B$7:$R$1700,13,0)</f>
        <v>5.2918000000000003</v>
      </c>
      <c r="U20" s="66">
        <f t="shared" si="8"/>
        <v>2</v>
      </c>
      <c r="V20" s="65">
        <f>VLOOKUP($A20,'Return Data'!$B$7:$R$1700,17,0)</f>
        <v>6.3154000000000003</v>
      </c>
      <c r="W20" s="66">
        <f t="shared" si="8"/>
        <v>2</v>
      </c>
      <c r="X20" s="65">
        <f>VLOOKUP($A20,'Return Data'!$B$7:$R$1700,14,0)</f>
        <v>6.5483000000000002</v>
      </c>
      <c r="Y20" s="66">
        <f t="shared" si="9"/>
        <v>2</v>
      </c>
      <c r="Z20" s="65">
        <f>VLOOKUP($A20,'Return Data'!$B$7:$R$1700,16,0)</f>
        <v>7.8548</v>
      </c>
      <c r="AA20" s="67">
        <f t="shared" si="10"/>
        <v>2</v>
      </c>
    </row>
    <row r="21" spans="1:27" x14ac:dyDescent="0.3">
      <c r="A21" s="63" t="s">
        <v>240</v>
      </c>
      <c r="B21" s="64">
        <f>VLOOKUP($A21,'Return Data'!$B$7:$R$1700,3,0)</f>
        <v>44073</v>
      </c>
      <c r="C21" s="65">
        <f>VLOOKUP($A21,'Return Data'!$B$7:$R$1700,4,0)</f>
        <v>2429.7028</v>
      </c>
      <c r="D21" s="65">
        <f>VLOOKUP($A21,'Return Data'!$B$7:$R$1700,5,0)</f>
        <v>3.0062000000000002</v>
      </c>
      <c r="E21" s="66">
        <f t="shared" si="0"/>
        <v>25</v>
      </c>
      <c r="F21" s="65">
        <f>VLOOKUP($A21,'Return Data'!$B$7:$R$1700,6,0)</f>
        <v>2.9630999999999998</v>
      </c>
      <c r="G21" s="66">
        <f t="shared" si="1"/>
        <v>11</v>
      </c>
      <c r="H21" s="65">
        <f>VLOOKUP($A21,'Return Data'!$B$7:$R$1700,7,0)</f>
        <v>2.8746999999999998</v>
      </c>
      <c r="I21" s="66">
        <f t="shared" si="2"/>
        <v>11</v>
      </c>
      <c r="J21" s="65">
        <f>VLOOKUP($A21,'Return Data'!$B$7:$R$1700,8,0)</f>
        <v>3.1095000000000002</v>
      </c>
      <c r="K21" s="66">
        <f t="shared" si="3"/>
        <v>18</v>
      </c>
      <c r="L21" s="65">
        <f>VLOOKUP($A21,'Return Data'!$B$7:$R$1700,9,0)</f>
        <v>3.1920000000000002</v>
      </c>
      <c r="M21" s="66">
        <f t="shared" si="4"/>
        <v>25</v>
      </c>
      <c r="N21" s="65">
        <f>VLOOKUP($A21,'Return Data'!$B$7:$R$1700,10,0)</f>
        <v>3.2639999999999998</v>
      </c>
      <c r="O21" s="66">
        <f t="shared" si="5"/>
        <v>25</v>
      </c>
      <c r="P21" s="65">
        <f>VLOOKUP($A21,'Return Data'!$B$7:$R$1700,11,0)</f>
        <v>4.2751000000000001</v>
      </c>
      <c r="Q21" s="66">
        <f t="shared" si="6"/>
        <v>25</v>
      </c>
      <c r="R21" s="65">
        <f>VLOOKUP($A21,'Return Data'!$B$7:$R$1700,12,0)</f>
        <v>4.5250000000000004</v>
      </c>
      <c r="S21" s="66">
        <f t="shared" si="7"/>
        <v>25</v>
      </c>
      <c r="T21" s="65">
        <f>VLOOKUP($A21,'Return Data'!$B$7:$R$1700,13,0)</f>
        <v>4.7569999999999997</v>
      </c>
      <c r="U21" s="66">
        <f t="shared" si="8"/>
        <v>26</v>
      </c>
      <c r="V21" s="65">
        <f>VLOOKUP($A21,'Return Data'!$B$7:$R$1700,17,0)</f>
        <v>5.9077999999999999</v>
      </c>
      <c r="W21" s="66">
        <f t="shared" si="8"/>
        <v>27</v>
      </c>
      <c r="X21" s="65">
        <f>VLOOKUP($A21,'Return Data'!$B$7:$R$1700,14,0)</f>
        <v>6.2701000000000002</v>
      </c>
      <c r="Y21" s="66">
        <f t="shared" si="9"/>
        <v>27</v>
      </c>
      <c r="Z21" s="65">
        <f>VLOOKUP($A21,'Return Data'!$B$7:$R$1700,16,0)</f>
        <v>5.5540000000000003</v>
      </c>
      <c r="AA21" s="67">
        <f t="shared" si="10"/>
        <v>33</v>
      </c>
    </row>
    <row r="22" spans="1:27" x14ac:dyDescent="0.3">
      <c r="A22" s="63" t="s">
        <v>241</v>
      </c>
      <c r="B22" s="64">
        <f>VLOOKUP($A22,'Return Data'!$B$7:$R$1700,3,0)</f>
        <v>44073</v>
      </c>
      <c r="C22" s="65">
        <f>VLOOKUP($A22,'Return Data'!$B$7:$R$1700,4,0)</f>
        <v>1559.155</v>
      </c>
      <c r="D22" s="65">
        <f>VLOOKUP($A22,'Return Data'!$B$7:$R$1700,5,0)</f>
        <v>2.9291</v>
      </c>
      <c r="E22" s="66">
        <f t="shared" si="0"/>
        <v>34</v>
      </c>
      <c r="F22" s="65">
        <f>VLOOKUP($A22,'Return Data'!$B$7:$R$1700,6,0)</f>
        <v>2.6522000000000001</v>
      </c>
      <c r="G22" s="66">
        <f t="shared" si="1"/>
        <v>35</v>
      </c>
      <c r="H22" s="65">
        <f>VLOOKUP($A22,'Return Data'!$B$7:$R$1700,7,0)</f>
        <v>2.5550000000000002</v>
      </c>
      <c r="I22" s="66">
        <f t="shared" si="2"/>
        <v>32</v>
      </c>
      <c r="J22" s="65">
        <f>VLOOKUP($A22,'Return Data'!$B$7:$R$1700,8,0)</f>
        <v>2.8437000000000001</v>
      </c>
      <c r="K22" s="66">
        <f t="shared" si="3"/>
        <v>35</v>
      </c>
      <c r="L22" s="65">
        <f>VLOOKUP($A22,'Return Data'!$B$7:$R$1700,9,0)</f>
        <v>3.0325000000000002</v>
      </c>
      <c r="M22" s="66">
        <f t="shared" si="4"/>
        <v>31</v>
      </c>
      <c r="N22" s="65">
        <f>VLOOKUP($A22,'Return Data'!$B$7:$R$1700,10,0)</f>
        <v>2.9996999999999998</v>
      </c>
      <c r="O22" s="66">
        <f t="shared" si="5"/>
        <v>32</v>
      </c>
      <c r="P22" s="65">
        <f>VLOOKUP($A22,'Return Data'!$B$7:$R$1700,11,0)</f>
        <v>3.4138999999999999</v>
      </c>
      <c r="Q22" s="66">
        <f t="shared" si="6"/>
        <v>36</v>
      </c>
      <c r="R22" s="65">
        <f>VLOOKUP($A22,'Return Data'!$B$7:$R$1700,12,0)</f>
        <v>3.8531</v>
      </c>
      <c r="S22" s="66">
        <f t="shared" si="7"/>
        <v>36</v>
      </c>
      <c r="T22" s="65">
        <f>VLOOKUP($A22,'Return Data'!$B$7:$R$1700,13,0)</f>
        <v>4.1710000000000003</v>
      </c>
      <c r="U22" s="66">
        <f t="shared" si="8"/>
        <v>35</v>
      </c>
      <c r="V22" s="65">
        <f>VLOOKUP($A22,'Return Data'!$B$7:$R$1700,17,0)</f>
        <v>5.3426999999999998</v>
      </c>
      <c r="W22" s="66">
        <f t="shared" si="8"/>
        <v>31</v>
      </c>
      <c r="X22" s="65">
        <f>VLOOKUP($A22,'Return Data'!$B$7:$R$1700,14,0)</f>
        <v>5.7645</v>
      </c>
      <c r="Y22" s="66">
        <f t="shared" si="9"/>
        <v>30</v>
      </c>
      <c r="Z22" s="65">
        <f>VLOOKUP($A22,'Return Data'!$B$7:$R$1700,16,0)</f>
        <v>6.7458999999999998</v>
      </c>
      <c r="AA22" s="67">
        <f t="shared" si="10"/>
        <v>28</v>
      </c>
    </row>
    <row r="23" spans="1:27" x14ac:dyDescent="0.3">
      <c r="A23" s="63" t="s">
        <v>242</v>
      </c>
      <c r="B23" s="64">
        <f>VLOOKUP($A23,'Return Data'!$B$7:$R$1700,3,0)</f>
        <v>44073</v>
      </c>
      <c r="C23" s="65">
        <f>VLOOKUP($A23,'Return Data'!$B$7:$R$1700,4,0)</f>
        <v>1953.3720000000001</v>
      </c>
      <c r="D23" s="65">
        <f>VLOOKUP($A23,'Return Data'!$B$7:$R$1700,5,0)</f>
        <v>2.8311000000000002</v>
      </c>
      <c r="E23" s="66">
        <f t="shared" si="0"/>
        <v>35</v>
      </c>
      <c r="F23" s="65">
        <f>VLOOKUP($A23,'Return Data'!$B$7:$R$1700,6,0)</f>
        <v>2.6103000000000001</v>
      </c>
      <c r="G23" s="66">
        <f t="shared" si="1"/>
        <v>37</v>
      </c>
      <c r="H23" s="65">
        <f>VLOOKUP($A23,'Return Data'!$B$7:$R$1700,7,0)</f>
        <v>2.6829999999999998</v>
      </c>
      <c r="I23" s="66">
        <f t="shared" si="2"/>
        <v>28</v>
      </c>
      <c r="J23" s="65">
        <f>VLOOKUP($A23,'Return Data'!$B$7:$R$1700,8,0)</f>
        <v>2.8984000000000001</v>
      </c>
      <c r="K23" s="66">
        <f t="shared" si="3"/>
        <v>31</v>
      </c>
      <c r="L23" s="65">
        <f>VLOOKUP($A23,'Return Data'!$B$7:$R$1700,9,0)</f>
        <v>3.0139</v>
      </c>
      <c r="M23" s="66">
        <f t="shared" si="4"/>
        <v>32</v>
      </c>
      <c r="N23" s="65">
        <f>VLOOKUP($A23,'Return Data'!$B$7:$R$1700,10,0)</f>
        <v>2.9824000000000002</v>
      </c>
      <c r="O23" s="66">
        <f t="shared" si="5"/>
        <v>33</v>
      </c>
      <c r="P23" s="65">
        <f>VLOOKUP($A23,'Return Data'!$B$7:$R$1700,11,0)</f>
        <v>3.931</v>
      </c>
      <c r="Q23" s="66">
        <f t="shared" si="6"/>
        <v>28</v>
      </c>
      <c r="R23" s="65">
        <f>VLOOKUP($A23,'Return Data'!$B$7:$R$1700,12,0)</f>
        <v>4.3784000000000001</v>
      </c>
      <c r="S23" s="66">
        <f t="shared" si="7"/>
        <v>28</v>
      </c>
      <c r="T23" s="65">
        <f>VLOOKUP($A23,'Return Data'!$B$7:$R$1700,13,0)</f>
        <v>4.7032999999999996</v>
      </c>
      <c r="U23" s="66">
        <f t="shared" si="8"/>
        <v>28</v>
      </c>
      <c r="V23" s="65">
        <f>VLOOKUP($A23,'Return Data'!$B$7:$R$1700,17,0)</f>
        <v>5.9371999999999998</v>
      </c>
      <c r="W23" s="66">
        <f t="shared" si="8"/>
        <v>26</v>
      </c>
      <c r="X23" s="65">
        <f>VLOOKUP($A23,'Return Data'!$B$7:$R$1700,14,0)</f>
        <v>6.3011999999999997</v>
      </c>
      <c r="Y23" s="66">
        <f t="shared" si="9"/>
        <v>26</v>
      </c>
      <c r="Z23" s="65">
        <f>VLOOKUP($A23,'Return Data'!$B$7:$R$1700,16,0)</f>
        <v>7.8547000000000002</v>
      </c>
      <c r="AA23" s="67">
        <f t="shared" si="10"/>
        <v>3</v>
      </c>
    </row>
    <row r="24" spans="1:27" x14ac:dyDescent="0.3">
      <c r="A24" s="63" t="s">
        <v>243</v>
      </c>
      <c r="B24" s="64">
        <f>VLOOKUP($A24,'Return Data'!$B$7:$R$1700,3,0)</f>
        <v>44073</v>
      </c>
      <c r="C24" s="65">
        <f>VLOOKUP($A24,'Return Data'!$B$7:$R$1700,4,0)</f>
        <v>2759.9394000000002</v>
      </c>
      <c r="D24" s="65">
        <f>VLOOKUP($A24,'Return Data'!$B$7:$R$1700,5,0)</f>
        <v>3.0605000000000002</v>
      </c>
      <c r="E24" s="66">
        <f t="shared" si="0"/>
        <v>17</v>
      </c>
      <c r="F24" s="65">
        <f>VLOOKUP($A24,'Return Data'!$B$7:$R$1700,6,0)</f>
        <v>2.9472</v>
      </c>
      <c r="G24" s="66">
        <f t="shared" si="1"/>
        <v>14</v>
      </c>
      <c r="H24" s="65">
        <f>VLOOKUP($A24,'Return Data'!$B$7:$R$1700,7,0)</f>
        <v>2.9190999999999998</v>
      </c>
      <c r="I24" s="66">
        <f t="shared" si="2"/>
        <v>7</v>
      </c>
      <c r="J24" s="65">
        <f>VLOOKUP($A24,'Return Data'!$B$7:$R$1700,8,0)</f>
        <v>3.1747999999999998</v>
      </c>
      <c r="K24" s="66">
        <f t="shared" si="3"/>
        <v>11</v>
      </c>
      <c r="L24" s="65">
        <f>VLOOKUP($A24,'Return Data'!$B$7:$R$1700,9,0)</f>
        <v>3.2282000000000002</v>
      </c>
      <c r="M24" s="66">
        <f t="shared" si="4"/>
        <v>21</v>
      </c>
      <c r="N24" s="65">
        <f>VLOOKUP($A24,'Return Data'!$B$7:$R$1700,10,0)</f>
        <v>3.3058999999999998</v>
      </c>
      <c r="O24" s="66">
        <f t="shared" si="5"/>
        <v>21</v>
      </c>
      <c r="P24" s="65">
        <f>VLOOKUP($A24,'Return Data'!$B$7:$R$1700,11,0)</f>
        <v>4.3395000000000001</v>
      </c>
      <c r="Q24" s="66">
        <f t="shared" si="6"/>
        <v>23</v>
      </c>
      <c r="R24" s="65">
        <f>VLOOKUP($A24,'Return Data'!$B$7:$R$1700,12,0)</f>
        <v>4.57</v>
      </c>
      <c r="S24" s="66">
        <f t="shared" si="7"/>
        <v>24</v>
      </c>
      <c r="T24" s="65">
        <f>VLOOKUP($A24,'Return Data'!$B$7:$R$1700,13,0)</f>
        <v>4.8198999999999996</v>
      </c>
      <c r="U24" s="66">
        <f t="shared" si="8"/>
        <v>25</v>
      </c>
      <c r="V24" s="65">
        <f>VLOOKUP($A24,'Return Data'!$B$7:$R$1700,17,0)</f>
        <v>6.0194999999999999</v>
      </c>
      <c r="W24" s="66">
        <f t="shared" si="8"/>
        <v>24</v>
      </c>
      <c r="X24" s="65">
        <f>VLOOKUP($A24,'Return Data'!$B$7:$R$1700,14,0)</f>
        <v>6.3582000000000001</v>
      </c>
      <c r="Y24" s="66">
        <f t="shared" si="9"/>
        <v>24</v>
      </c>
      <c r="Z24" s="65">
        <f>VLOOKUP($A24,'Return Data'!$B$7:$R$1700,16,0)</f>
        <v>7.6371000000000002</v>
      </c>
      <c r="AA24" s="67">
        <f t="shared" si="10"/>
        <v>9</v>
      </c>
    </row>
    <row r="25" spans="1:27" x14ac:dyDescent="0.3">
      <c r="A25" s="63" t="s">
        <v>244</v>
      </c>
      <c r="B25" s="64">
        <f>VLOOKUP($A25,'Return Data'!$B$7:$R$1700,3,0)</f>
        <v>44073</v>
      </c>
      <c r="C25" s="65">
        <f>VLOOKUP($A25,'Return Data'!$B$7:$R$1700,4,0)</f>
        <v>1060.0043000000001</v>
      </c>
      <c r="D25" s="65">
        <f>VLOOKUP($A25,'Return Data'!$B$7:$R$1700,5,0)</f>
        <v>2.8031000000000001</v>
      </c>
      <c r="E25" s="66">
        <f t="shared" si="0"/>
        <v>36</v>
      </c>
      <c r="F25" s="65">
        <f>VLOOKUP($A25,'Return Data'!$B$7:$R$1700,6,0)</f>
        <v>2.7519</v>
      </c>
      <c r="G25" s="66">
        <f t="shared" si="1"/>
        <v>30</v>
      </c>
      <c r="H25" s="65">
        <f>VLOOKUP($A25,'Return Data'!$B$7:$R$1700,7,0)</f>
        <v>2.7256</v>
      </c>
      <c r="I25" s="66">
        <f t="shared" si="2"/>
        <v>24</v>
      </c>
      <c r="J25" s="65">
        <f>VLOOKUP($A25,'Return Data'!$B$7:$R$1700,8,0)</f>
        <v>2.7427999999999999</v>
      </c>
      <c r="K25" s="66">
        <f t="shared" si="3"/>
        <v>36</v>
      </c>
      <c r="L25" s="65">
        <f>VLOOKUP($A25,'Return Data'!$B$7:$R$1700,9,0)</f>
        <v>2.8260999999999998</v>
      </c>
      <c r="M25" s="66">
        <f t="shared" si="4"/>
        <v>38</v>
      </c>
      <c r="N25" s="65">
        <f>VLOOKUP($A25,'Return Data'!$B$7:$R$1700,10,0)</f>
        <v>2.7924000000000002</v>
      </c>
      <c r="O25" s="66">
        <f t="shared" si="5"/>
        <v>38</v>
      </c>
      <c r="P25" s="65">
        <f>VLOOKUP($A25,'Return Data'!$B$7:$R$1700,11,0)</f>
        <v>2.9338000000000002</v>
      </c>
      <c r="Q25" s="66">
        <f t="shared" si="6"/>
        <v>38</v>
      </c>
      <c r="R25" s="65">
        <f>VLOOKUP($A25,'Return Data'!$B$7:$R$1700,12,0)</f>
        <v>3.4988999999999999</v>
      </c>
      <c r="S25" s="66">
        <f t="shared" si="7"/>
        <v>38</v>
      </c>
      <c r="T25" s="65">
        <f>VLOOKUP($A25,'Return Data'!$B$7:$R$1700,13,0)</f>
        <v>3.8776999999999999</v>
      </c>
      <c r="U25" s="66">
        <f t="shared" si="8"/>
        <v>38</v>
      </c>
      <c r="V25" s="65"/>
      <c r="W25" s="66"/>
      <c r="X25" s="65"/>
      <c r="Y25" s="66"/>
      <c r="Z25" s="65">
        <f>VLOOKUP($A25,'Return Data'!$B$7:$R$1700,16,0)</f>
        <v>4.3930999999999996</v>
      </c>
      <c r="AA25" s="67">
        <f t="shared" si="10"/>
        <v>37</v>
      </c>
    </row>
    <row r="26" spans="1:27" x14ac:dyDescent="0.3">
      <c r="A26" s="63" t="s">
        <v>245</v>
      </c>
      <c r="B26" s="64">
        <f>VLOOKUP($A26,'Return Data'!$B$7:$R$1700,3,0)</f>
        <v>44073</v>
      </c>
      <c r="C26" s="65">
        <f>VLOOKUP($A26,'Return Data'!$B$7:$R$1700,4,0)</f>
        <v>54.879399999999997</v>
      </c>
      <c r="D26" s="65">
        <f>VLOOKUP($A26,'Return Data'!$B$7:$R$1700,5,0)</f>
        <v>2.9931999999999999</v>
      </c>
      <c r="E26" s="66">
        <f t="shared" si="0"/>
        <v>27</v>
      </c>
      <c r="F26" s="65">
        <f>VLOOKUP($A26,'Return Data'!$B$7:$R$1700,6,0)</f>
        <v>2.9493</v>
      </c>
      <c r="G26" s="66">
        <f t="shared" si="1"/>
        <v>13</v>
      </c>
      <c r="H26" s="65">
        <f>VLOOKUP($A26,'Return Data'!$B$7:$R$1700,7,0)</f>
        <v>2.9470999999999998</v>
      </c>
      <c r="I26" s="66">
        <f t="shared" si="2"/>
        <v>6</v>
      </c>
      <c r="J26" s="65">
        <f>VLOOKUP($A26,'Return Data'!$B$7:$R$1700,8,0)</f>
        <v>3.0964</v>
      </c>
      <c r="K26" s="66">
        <f t="shared" si="3"/>
        <v>21</v>
      </c>
      <c r="L26" s="65">
        <f>VLOOKUP($A26,'Return Data'!$B$7:$R$1700,9,0)</f>
        <v>3.1924999999999999</v>
      </c>
      <c r="M26" s="66">
        <f t="shared" si="4"/>
        <v>24</v>
      </c>
      <c r="N26" s="65">
        <f>VLOOKUP($A26,'Return Data'!$B$7:$R$1700,10,0)</f>
        <v>3.3271000000000002</v>
      </c>
      <c r="O26" s="66">
        <f t="shared" si="5"/>
        <v>20</v>
      </c>
      <c r="P26" s="65">
        <f>VLOOKUP($A26,'Return Data'!$B$7:$R$1700,11,0)</f>
        <v>4.1158999999999999</v>
      </c>
      <c r="Q26" s="66">
        <f t="shared" si="6"/>
        <v>27</v>
      </c>
      <c r="R26" s="65">
        <f>VLOOKUP($A26,'Return Data'!$B$7:$R$1700,12,0)</f>
        <v>4.4515000000000002</v>
      </c>
      <c r="S26" s="66">
        <f t="shared" si="7"/>
        <v>27</v>
      </c>
      <c r="T26" s="65">
        <f>VLOOKUP($A26,'Return Data'!$B$7:$R$1700,13,0)</f>
        <v>4.7398999999999996</v>
      </c>
      <c r="U26" s="66">
        <f t="shared" si="8"/>
        <v>27</v>
      </c>
      <c r="V26" s="65">
        <f>VLOOKUP($A26,'Return Data'!$B$7:$R$1700,17,0)</f>
        <v>6.0370999999999997</v>
      </c>
      <c r="W26" s="66">
        <f t="shared" si="8"/>
        <v>22</v>
      </c>
      <c r="X26" s="65">
        <f>VLOOKUP($A26,'Return Data'!$B$7:$R$1700,14,0)</f>
        <v>6.3678999999999997</v>
      </c>
      <c r="Y26" s="66">
        <f t="shared" si="9"/>
        <v>20</v>
      </c>
      <c r="Z26" s="65">
        <f>VLOOKUP($A26,'Return Data'!$B$7:$R$1700,16,0)</f>
        <v>7.7960000000000003</v>
      </c>
      <c r="AA26" s="67">
        <f t="shared" si="10"/>
        <v>4</v>
      </c>
    </row>
    <row r="27" spans="1:27" x14ac:dyDescent="0.3">
      <c r="A27" s="63" t="s">
        <v>246</v>
      </c>
      <c r="B27" s="64">
        <f>VLOOKUP($A27,'Return Data'!$B$7:$R$1700,3,0)</f>
        <v>44073</v>
      </c>
      <c r="C27" s="65">
        <f>VLOOKUP($A27,'Return Data'!$B$7:$R$1700,4,0)</f>
        <v>4067.4838</v>
      </c>
      <c r="D27" s="65">
        <f>VLOOKUP($A27,'Return Data'!$B$7:$R$1700,5,0)</f>
        <v>3.1440000000000001</v>
      </c>
      <c r="E27" s="66">
        <f t="shared" si="0"/>
        <v>9</v>
      </c>
      <c r="F27" s="65">
        <f>VLOOKUP($A27,'Return Data'!$B$7:$R$1700,6,0)</f>
        <v>2.8755000000000002</v>
      </c>
      <c r="G27" s="66">
        <f t="shared" si="1"/>
        <v>22</v>
      </c>
      <c r="H27" s="65">
        <f>VLOOKUP($A27,'Return Data'!$B$7:$R$1700,7,0)</f>
        <v>2.7280000000000002</v>
      </c>
      <c r="I27" s="66">
        <f t="shared" si="2"/>
        <v>23</v>
      </c>
      <c r="J27" s="65">
        <f>VLOOKUP($A27,'Return Data'!$B$7:$R$1700,8,0)</f>
        <v>3.0928</v>
      </c>
      <c r="K27" s="66">
        <f t="shared" si="3"/>
        <v>23</v>
      </c>
      <c r="L27" s="65">
        <f>VLOOKUP($A27,'Return Data'!$B$7:$R$1700,9,0)</f>
        <v>3.2673999999999999</v>
      </c>
      <c r="M27" s="66">
        <f t="shared" si="4"/>
        <v>17</v>
      </c>
      <c r="N27" s="65">
        <f>VLOOKUP($A27,'Return Data'!$B$7:$R$1700,10,0)</f>
        <v>3.4687999999999999</v>
      </c>
      <c r="O27" s="66">
        <f t="shared" si="5"/>
        <v>10</v>
      </c>
      <c r="P27" s="65">
        <f>VLOOKUP($A27,'Return Data'!$B$7:$R$1700,11,0)</f>
        <v>4.4184000000000001</v>
      </c>
      <c r="Q27" s="66">
        <f t="shared" si="6"/>
        <v>19</v>
      </c>
      <c r="R27" s="65">
        <f>VLOOKUP($A27,'Return Data'!$B$7:$R$1700,12,0)</f>
        <v>4.6424000000000003</v>
      </c>
      <c r="S27" s="66">
        <f t="shared" si="7"/>
        <v>21</v>
      </c>
      <c r="T27" s="65">
        <f>VLOOKUP($A27,'Return Data'!$B$7:$R$1700,13,0)</f>
        <v>4.8898000000000001</v>
      </c>
      <c r="U27" s="66">
        <f t="shared" si="8"/>
        <v>21</v>
      </c>
      <c r="V27" s="65">
        <f>VLOOKUP($A27,'Return Data'!$B$7:$R$1700,17,0)</f>
        <v>6.0321999999999996</v>
      </c>
      <c r="W27" s="66">
        <f t="shared" si="8"/>
        <v>23</v>
      </c>
      <c r="X27" s="65">
        <f>VLOOKUP($A27,'Return Data'!$B$7:$R$1700,14,0)</f>
        <v>6.3597999999999999</v>
      </c>
      <c r="Y27" s="66">
        <f t="shared" si="9"/>
        <v>23</v>
      </c>
      <c r="Z27" s="65">
        <f>VLOOKUP($A27,'Return Data'!$B$7:$R$1700,16,0)</f>
        <v>7.2717999999999998</v>
      </c>
      <c r="AA27" s="67">
        <f t="shared" si="10"/>
        <v>20</v>
      </c>
    </row>
    <row r="28" spans="1:27" x14ac:dyDescent="0.3">
      <c r="A28" s="63" t="s">
        <v>247</v>
      </c>
      <c r="B28" s="64">
        <f>VLOOKUP($A28,'Return Data'!$B$7:$R$1700,3,0)</f>
        <v>44073</v>
      </c>
      <c r="C28" s="65">
        <f>VLOOKUP($A28,'Return Data'!$B$7:$R$1700,4,0)</f>
        <v>2756.0666000000001</v>
      </c>
      <c r="D28" s="65">
        <f>VLOOKUP($A28,'Return Data'!$B$7:$R$1700,5,0)</f>
        <v>3.0329999999999999</v>
      </c>
      <c r="E28" s="66">
        <f t="shared" si="0"/>
        <v>18</v>
      </c>
      <c r="F28" s="65">
        <f>VLOOKUP($A28,'Return Data'!$B$7:$R$1700,6,0)</f>
        <v>2.8109000000000002</v>
      </c>
      <c r="G28" s="66">
        <f t="shared" si="1"/>
        <v>28</v>
      </c>
      <c r="H28" s="65">
        <f>VLOOKUP($A28,'Return Data'!$B$7:$R$1700,7,0)</f>
        <v>2.6602999999999999</v>
      </c>
      <c r="I28" s="66">
        <f t="shared" si="2"/>
        <v>30</v>
      </c>
      <c r="J28" s="65">
        <f>VLOOKUP($A28,'Return Data'!$B$7:$R$1700,8,0)</f>
        <v>3.1076999999999999</v>
      </c>
      <c r="K28" s="66">
        <f t="shared" si="3"/>
        <v>19</v>
      </c>
      <c r="L28" s="65">
        <f>VLOOKUP($A28,'Return Data'!$B$7:$R$1700,9,0)</f>
        <v>3.2418999999999998</v>
      </c>
      <c r="M28" s="66">
        <f t="shared" si="4"/>
        <v>20</v>
      </c>
      <c r="N28" s="65">
        <f>VLOOKUP($A28,'Return Data'!$B$7:$R$1700,10,0)</f>
        <v>3.4171999999999998</v>
      </c>
      <c r="O28" s="66">
        <f t="shared" si="5"/>
        <v>12</v>
      </c>
      <c r="P28" s="65">
        <f>VLOOKUP($A28,'Return Data'!$B$7:$R$1700,11,0)</f>
        <v>4.5557999999999996</v>
      </c>
      <c r="Q28" s="66">
        <f t="shared" si="6"/>
        <v>11</v>
      </c>
      <c r="R28" s="65">
        <f>VLOOKUP($A28,'Return Data'!$B$7:$R$1700,12,0)</f>
        <v>4.7662000000000004</v>
      </c>
      <c r="S28" s="66">
        <f t="shared" si="7"/>
        <v>11</v>
      </c>
      <c r="T28" s="65">
        <f>VLOOKUP($A28,'Return Data'!$B$7:$R$1700,13,0)</f>
        <v>4.9939999999999998</v>
      </c>
      <c r="U28" s="66">
        <f t="shared" si="8"/>
        <v>12</v>
      </c>
      <c r="V28" s="65">
        <f>VLOOKUP($A28,'Return Data'!$B$7:$R$1700,17,0)</f>
        <v>6.1112000000000002</v>
      </c>
      <c r="W28" s="66">
        <f t="shared" si="8"/>
        <v>16</v>
      </c>
      <c r="X28" s="65">
        <f>VLOOKUP($A28,'Return Data'!$B$7:$R$1700,14,0)</f>
        <v>6.4301000000000004</v>
      </c>
      <c r="Y28" s="66">
        <f t="shared" si="9"/>
        <v>12</v>
      </c>
      <c r="Z28" s="65">
        <f>VLOOKUP($A28,'Return Data'!$B$7:$R$1700,16,0)</f>
        <v>7.5560999999999998</v>
      </c>
      <c r="AA28" s="67">
        <f t="shared" si="10"/>
        <v>10</v>
      </c>
    </row>
    <row r="29" spans="1:27" x14ac:dyDescent="0.3">
      <c r="A29" s="63" t="s">
        <v>248</v>
      </c>
      <c r="B29" s="64">
        <f>VLOOKUP($A29,'Return Data'!$B$7:$R$1700,3,0)</f>
        <v>44073</v>
      </c>
      <c r="C29" s="65">
        <f>VLOOKUP($A29,'Return Data'!$B$7:$R$1700,4,0)</f>
        <v>3636.5149000000001</v>
      </c>
      <c r="D29" s="65">
        <f>VLOOKUP($A29,'Return Data'!$B$7:$R$1700,5,0)</f>
        <v>2.9571999999999998</v>
      </c>
      <c r="E29" s="66">
        <f t="shared" si="0"/>
        <v>31</v>
      </c>
      <c r="F29" s="65">
        <f>VLOOKUP($A29,'Return Data'!$B$7:$R$1700,6,0)</f>
        <v>2.8765999999999998</v>
      </c>
      <c r="G29" s="66">
        <f t="shared" si="1"/>
        <v>21</v>
      </c>
      <c r="H29" s="65">
        <f>VLOOKUP($A29,'Return Data'!$B$7:$R$1700,7,0)</f>
        <v>2.7818000000000001</v>
      </c>
      <c r="I29" s="66">
        <f t="shared" si="2"/>
        <v>19</v>
      </c>
      <c r="J29" s="65">
        <f>VLOOKUP($A29,'Return Data'!$B$7:$R$1700,8,0)</f>
        <v>3.1432000000000002</v>
      </c>
      <c r="K29" s="66">
        <f t="shared" si="3"/>
        <v>15</v>
      </c>
      <c r="L29" s="65">
        <f>VLOOKUP($A29,'Return Data'!$B$7:$R$1700,9,0)</f>
        <v>3.2576999999999998</v>
      </c>
      <c r="M29" s="66">
        <f t="shared" si="4"/>
        <v>18</v>
      </c>
      <c r="N29" s="65">
        <f>VLOOKUP($A29,'Return Data'!$B$7:$R$1700,10,0)</f>
        <v>3.5</v>
      </c>
      <c r="O29" s="66">
        <f t="shared" si="5"/>
        <v>8</v>
      </c>
      <c r="P29" s="65">
        <f>VLOOKUP($A29,'Return Data'!$B$7:$R$1700,11,0)</f>
        <v>4.6683000000000003</v>
      </c>
      <c r="Q29" s="66">
        <f t="shared" si="6"/>
        <v>7</v>
      </c>
      <c r="R29" s="65">
        <f>VLOOKUP($A29,'Return Data'!$B$7:$R$1700,12,0)</f>
        <v>4.8548999999999998</v>
      </c>
      <c r="S29" s="66">
        <f t="shared" si="7"/>
        <v>6</v>
      </c>
      <c r="T29" s="65">
        <f>VLOOKUP($A29,'Return Data'!$B$7:$R$1700,13,0)</f>
        <v>5.0749000000000004</v>
      </c>
      <c r="U29" s="66">
        <f t="shared" si="8"/>
        <v>5</v>
      </c>
      <c r="V29" s="65">
        <f>VLOOKUP($A29,'Return Data'!$B$7:$R$1700,17,0)</f>
        <v>6.1146000000000003</v>
      </c>
      <c r="W29" s="66">
        <f t="shared" si="8"/>
        <v>14</v>
      </c>
      <c r="X29" s="65">
        <f>VLOOKUP($A29,'Return Data'!$B$7:$R$1700,14,0)</f>
        <v>6.4059999999999997</v>
      </c>
      <c r="Y29" s="66">
        <f t="shared" si="9"/>
        <v>17</v>
      </c>
      <c r="Z29" s="65">
        <f>VLOOKUP($A29,'Return Data'!$B$7:$R$1700,16,0)</f>
        <v>7.2361000000000004</v>
      </c>
      <c r="AA29" s="67">
        <f t="shared" si="10"/>
        <v>23</v>
      </c>
    </row>
    <row r="30" spans="1:27" x14ac:dyDescent="0.3">
      <c r="A30" s="63" t="s">
        <v>438</v>
      </c>
      <c r="B30" s="64">
        <f>VLOOKUP($A30,'Return Data'!$B$7:$R$1700,3,0)</f>
        <v>44073</v>
      </c>
      <c r="C30" s="65">
        <f>VLOOKUP($A30,'Return Data'!$B$7:$R$1700,4,0)</f>
        <v>1304.8569</v>
      </c>
      <c r="D30" s="65">
        <f>VLOOKUP($A30,'Return Data'!$B$7:$R$1700,5,0)</f>
        <v>3.1303999999999998</v>
      </c>
      <c r="E30" s="66">
        <f t="shared" si="0"/>
        <v>10</v>
      </c>
      <c r="F30" s="65">
        <f>VLOOKUP($A30,'Return Data'!$B$7:$R$1700,6,0)</f>
        <v>3.1878000000000002</v>
      </c>
      <c r="G30" s="66">
        <f t="shared" si="1"/>
        <v>4</v>
      </c>
      <c r="H30" s="65">
        <f>VLOOKUP($A30,'Return Data'!$B$7:$R$1700,7,0)</f>
        <v>3.258</v>
      </c>
      <c r="I30" s="66">
        <f t="shared" si="2"/>
        <v>3</v>
      </c>
      <c r="J30" s="65">
        <f>VLOOKUP($A30,'Return Data'!$B$7:$R$1700,8,0)</f>
        <v>3.4384999999999999</v>
      </c>
      <c r="K30" s="66">
        <f t="shared" si="3"/>
        <v>3</v>
      </c>
      <c r="L30" s="65">
        <f>VLOOKUP($A30,'Return Data'!$B$7:$R$1700,9,0)</f>
        <v>3.5127000000000002</v>
      </c>
      <c r="M30" s="66">
        <f t="shared" si="4"/>
        <v>4</v>
      </c>
      <c r="N30" s="65">
        <f>VLOOKUP($A30,'Return Data'!$B$7:$R$1700,10,0)</f>
        <v>3.6036999999999999</v>
      </c>
      <c r="O30" s="66">
        <f t="shared" si="5"/>
        <v>5</v>
      </c>
      <c r="P30" s="65">
        <f>VLOOKUP($A30,'Return Data'!$B$7:$R$1700,11,0)</f>
        <v>4.58</v>
      </c>
      <c r="Q30" s="66">
        <f t="shared" si="6"/>
        <v>10</v>
      </c>
      <c r="R30" s="65">
        <f>VLOOKUP($A30,'Return Data'!$B$7:$R$1700,12,0)</f>
        <v>4.83</v>
      </c>
      <c r="S30" s="66">
        <f t="shared" si="7"/>
        <v>9</v>
      </c>
      <c r="T30" s="65">
        <f>VLOOKUP($A30,'Return Data'!$B$7:$R$1700,13,0)</f>
        <v>5.1044999999999998</v>
      </c>
      <c r="U30" s="66">
        <f t="shared" si="8"/>
        <v>3</v>
      </c>
      <c r="V30" s="65">
        <f>VLOOKUP($A30,'Return Data'!$B$7:$R$1700,17,0)</f>
        <v>6.2415000000000003</v>
      </c>
      <c r="W30" s="66">
        <f t="shared" si="8"/>
        <v>4</v>
      </c>
      <c r="X30" s="65">
        <f>VLOOKUP($A30,'Return Data'!$B$7:$R$1700,14,0)</f>
        <v>6.4903000000000004</v>
      </c>
      <c r="Y30" s="66">
        <f t="shared" si="9"/>
        <v>7</v>
      </c>
      <c r="Z30" s="65">
        <f>VLOOKUP($A30,'Return Data'!$B$7:$R$1700,16,0)</f>
        <v>6.6032000000000002</v>
      </c>
      <c r="AA30" s="67">
        <f t="shared" si="10"/>
        <v>30</v>
      </c>
    </row>
    <row r="31" spans="1:27" x14ac:dyDescent="0.3">
      <c r="A31" s="63" t="s">
        <v>250</v>
      </c>
      <c r="B31" s="64">
        <f>VLOOKUP($A31,'Return Data'!$B$7:$R$1700,3,0)</f>
        <v>44073</v>
      </c>
      <c r="C31" s="65">
        <f>VLOOKUP($A31,'Return Data'!$B$7:$R$1700,4,0)</f>
        <v>2104.0457000000001</v>
      </c>
      <c r="D31" s="65">
        <f>VLOOKUP($A31,'Return Data'!$B$7:$R$1700,5,0)</f>
        <v>3.1057000000000001</v>
      </c>
      <c r="E31" s="66">
        <f t="shared" si="0"/>
        <v>13</v>
      </c>
      <c r="F31" s="65">
        <f>VLOOKUP($A31,'Return Data'!$B$7:$R$1700,6,0)</f>
        <v>2.992</v>
      </c>
      <c r="G31" s="66">
        <f t="shared" si="1"/>
        <v>9</v>
      </c>
      <c r="H31" s="65">
        <f>VLOOKUP($A31,'Return Data'!$B$7:$R$1700,7,0)</f>
        <v>2.9125000000000001</v>
      </c>
      <c r="I31" s="66">
        <f t="shared" si="2"/>
        <v>8</v>
      </c>
      <c r="J31" s="65">
        <f>VLOOKUP($A31,'Return Data'!$B$7:$R$1700,8,0)</f>
        <v>3.2416</v>
      </c>
      <c r="K31" s="66">
        <f t="shared" si="3"/>
        <v>7</v>
      </c>
      <c r="L31" s="65">
        <f>VLOOKUP($A31,'Return Data'!$B$7:$R$1700,9,0)</f>
        <v>3.3178999999999998</v>
      </c>
      <c r="M31" s="66">
        <f t="shared" si="4"/>
        <v>8</v>
      </c>
      <c r="N31" s="65">
        <f>VLOOKUP($A31,'Return Data'!$B$7:$R$1700,10,0)</f>
        <v>3.3803000000000001</v>
      </c>
      <c r="O31" s="66">
        <f t="shared" si="5"/>
        <v>17</v>
      </c>
      <c r="P31" s="65">
        <f>VLOOKUP($A31,'Return Data'!$B$7:$R$1700,11,0)</f>
        <v>4.4034000000000004</v>
      </c>
      <c r="Q31" s="66">
        <f t="shared" si="6"/>
        <v>20</v>
      </c>
      <c r="R31" s="65">
        <f>VLOOKUP($A31,'Return Data'!$B$7:$R$1700,12,0)</f>
        <v>4.6757999999999997</v>
      </c>
      <c r="S31" s="66">
        <f t="shared" si="7"/>
        <v>17</v>
      </c>
      <c r="T31" s="65">
        <f>VLOOKUP($A31,'Return Data'!$B$7:$R$1700,13,0)</f>
        <v>4.9218999999999999</v>
      </c>
      <c r="U31" s="66">
        <f t="shared" si="8"/>
        <v>19</v>
      </c>
      <c r="V31" s="65">
        <f>VLOOKUP($A31,'Return Data'!$B$7:$R$1700,17,0)</f>
        <v>6.0911</v>
      </c>
      <c r="W31" s="66">
        <f t="shared" si="8"/>
        <v>18</v>
      </c>
      <c r="X31" s="65">
        <f>VLOOKUP($A31,'Return Data'!$B$7:$R$1700,14,0)</f>
        <v>6.4008000000000003</v>
      </c>
      <c r="Y31" s="66">
        <f t="shared" si="9"/>
        <v>18</v>
      </c>
      <c r="Z31" s="65">
        <f>VLOOKUP($A31,'Return Data'!$B$7:$R$1700,16,0)</f>
        <v>6.6001000000000003</v>
      </c>
      <c r="AA31" s="67">
        <f t="shared" si="10"/>
        <v>31</v>
      </c>
    </row>
    <row r="32" spans="1:27" x14ac:dyDescent="0.3">
      <c r="A32" s="63" t="s">
        <v>251</v>
      </c>
      <c r="B32" s="64">
        <f>VLOOKUP($A32,'Return Data'!$B$7:$R$1700,3,0)</f>
        <v>44073</v>
      </c>
      <c r="C32" s="65">
        <f>VLOOKUP($A32,'Return Data'!$B$7:$R$1700,4,0)</f>
        <v>10.8215</v>
      </c>
      <c r="D32" s="65">
        <f>VLOOKUP($A32,'Return Data'!$B$7:$R$1700,5,0)</f>
        <v>2.6987000000000001</v>
      </c>
      <c r="E32" s="66">
        <f t="shared" si="0"/>
        <v>38</v>
      </c>
      <c r="F32" s="65">
        <f>VLOOKUP($A32,'Return Data'!$B$7:$R$1700,6,0)</f>
        <v>2.5865</v>
      </c>
      <c r="G32" s="66">
        <f t="shared" si="1"/>
        <v>38</v>
      </c>
      <c r="H32" s="65">
        <f>VLOOKUP($A32,'Return Data'!$B$7:$R$1700,7,0)</f>
        <v>2.4102999999999999</v>
      </c>
      <c r="I32" s="66">
        <f t="shared" si="2"/>
        <v>38</v>
      </c>
      <c r="J32" s="65">
        <f>VLOOKUP($A32,'Return Data'!$B$7:$R$1700,8,0)</f>
        <v>2.7010999999999998</v>
      </c>
      <c r="K32" s="66">
        <f t="shared" si="3"/>
        <v>38</v>
      </c>
      <c r="L32" s="65">
        <f>VLOOKUP($A32,'Return Data'!$B$7:$R$1700,9,0)</f>
        <v>2.8576000000000001</v>
      </c>
      <c r="M32" s="66">
        <f t="shared" si="4"/>
        <v>37</v>
      </c>
      <c r="N32" s="65">
        <f>VLOOKUP($A32,'Return Data'!$B$7:$R$1700,10,0)</f>
        <v>2.8052999999999999</v>
      </c>
      <c r="O32" s="66">
        <f t="shared" si="5"/>
        <v>37</v>
      </c>
      <c r="P32" s="65">
        <f>VLOOKUP($A32,'Return Data'!$B$7:$R$1700,11,0)</f>
        <v>3.2814999999999999</v>
      </c>
      <c r="Q32" s="66">
        <f t="shared" si="6"/>
        <v>37</v>
      </c>
      <c r="R32" s="65">
        <f>VLOOKUP($A32,'Return Data'!$B$7:$R$1700,12,0)</f>
        <v>3.7027999999999999</v>
      </c>
      <c r="S32" s="66">
        <f t="shared" si="7"/>
        <v>37</v>
      </c>
      <c r="T32" s="65">
        <f>VLOOKUP($A32,'Return Data'!$B$7:$R$1700,13,0)</f>
        <v>4.0159000000000002</v>
      </c>
      <c r="U32" s="66">
        <f t="shared" si="8"/>
        <v>37</v>
      </c>
      <c r="V32" s="65"/>
      <c r="W32" s="66"/>
      <c r="X32" s="65"/>
      <c r="Y32" s="66"/>
      <c r="Z32" s="65">
        <f>VLOOKUP($A32,'Return Data'!$B$7:$R$1700,16,0)</f>
        <v>4.7576000000000001</v>
      </c>
      <c r="AA32" s="67">
        <f t="shared" si="10"/>
        <v>36</v>
      </c>
    </row>
    <row r="33" spans="1:27" x14ac:dyDescent="0.3">
      <c r="A33" s="63" t="s">
        <v>252</v>
      </c>
      <c r="B33" s="64">
        <f>VLOOKUP($A33,'Return Data'!$B$7:$R$1700,3,0)</f>
        <v>44073</v>
      </c>
      <c r="C33" s="65">
        <f>VLOOKUP($A33,'Return Data'!$B$7:$R$1700,4,0)</f>
        <v>4908.7142000000003</v>
      </c>
      <c r="D33" s="65">
        <f>VLOOKUP($A33,'Return Data'!$B$7:$R$1700,5,0)</f>
        <v>3.1151</v>
      </c>
      <c r="E33" s="66">
        <f t="shared" si="0"/>
        <v>12</v>
      </c>
      <c r="F33" s="65">
        <f>VLOOKUP($A33,'Return Data'!$B$7:$R$1700,6,0)</f>
        <v>2.85</v>
      </c>
      <c r="G33" s="66">
        <f t="shared" si="1"/>
        <v>25</v>
      </c>
      <c r="H33" s="65">
        <f>VLOOKUP($A33,'Return Data'!$B$7:$R$1700,7,0)</f>
        <v>2.6836000000000002</v>
      </c>
      <c r="I33" s="66">
        <f t="shared" si="2"/>
        <v>27</v>
      </c>
      <c r="J33" s="65">
        <f>VLOOKUP($A33,'Return Data'!$B$7:$R$1700,8,0)</f>
        <v>3.1339999999999999</v>
      </c>
      <c r="K33" s="66">
        <f t="shared" si="3"/>
        <v>17</v>
      </c>
      <c r="L33" s="65">
        <f>VLOOKUP($A33,'Return Data'!$B$7:$R$1700,9,0)</f>
        <v>3.2692999999999999</v>
      </c>
      <c r="M33" s="66">
        <f t="shared" si="4"/>
        <v>14</v>
      </c>
      <c r="N33" s="65">
        <f>VLOOKUP($A33,'Return Data'!$B$7:$R$1700,10,0)</f>
        <v>3.5</v>
      </c>
      <c r="O33" s="66">
        <f t="shared" si="5"/>
        <v>8</v>
      </c>
      <c r="P33" s="65">
        <f>VLOOKUP($A33,'Return Data'!$B$7:$R$1700,11,0)</f>
        <v>4.6531000000000002</v>
      </c>
      <c r="Q33" s="66">
        <f t="shared" si="6"/>
        <v>8</v>
      </c>
      <c r="R33" s="65">
        <f>VLOOKUP($A33,'Return Data'!$B$7:$R$1700,12,0)</f>
        <v>4.8230000000000004</v>
      </c>
      <c r="S33" s="66">
        <f t="shared" si="7"/>
        <v>10</v>
      </c>
      <c r="T33" s="65">
        <f>VLOOKUP($A33,'Return Data'!$B$7:$R$1700,13,0)</f>
        <v>5.0717999999999996</v>
      </c>
      <c r="U33" s="66">
        <f t="shared" si="8"/>
        <v>7</v>
      </c>
      <c r="V33" s="65">
        <f>VLOOKUP($A33,'Return Data'!$B$7:$R$1700,17,0)</f>
        <v>6.2416999999999998</v>
      </c>
      <c r="W33" s="66">
        <f t="shared" si="8"/>
        <v>3</v>
      </c>
      <c r="X33" s="65">
        <f>VLOOKUP($A33,'Return Data'!$B$7:$R$1700,14,0)</f>
        <v>6.508</v>
      </c>
      <c r="Y33" s="66">
        <f t="shared" si="9"/>
        <v>4</v>
      </c>
      <c r="Z33" s="65">
        <f>VLOOKUP($A33,'Return Data'!$B$7:$R$1700,16,0)</f>
        <v>7.2535999999999996</v>
      </c>
      <c r="AA33" s="67">
        <f t="shared" si="10"/>
        <v>21</v>
      </c>
    </row>
    <row r="34" spans="1:27" x14ac:dyDescent="0.3">
      <c r="A34" s="63" t="s">
        <v>253</v>
      </c>
      <c r="B34" s="64">
        <f>VLOOKUP($A34,'Return Data'!$B$7:$R$1700,3,0)</f>
        <v>44073</v>
      </c>
      <c r="C34" s="65">
        <f>VLOOKUP($A34,'Return Data'!$B$7:$R$1700,4,0)</f>
        <v>1130.0609999999999</v>
      </c>
      <c r="D34" s="65">
        <f>VLOOKUP($A34,'Return Data'!$B$7:$R$1700,5,0)</f>
        <v>2.9897999999999998</v>
      </c>
      <c r="E34" s="66">
        <f t="shared" si="0"/>
        <v>28</v>
      </c>
      <c r="F34" s="65">
        <f>VLOOKUP($A34,'Return Data'!$B$7:$R$1700,6,0)</f>
        <v>2.6836000000000002</v>
      </c>
      <c r="G34" s="66">
        <f t="shared" si="1"/>
        <v>34</v>
      </c>
      <c r="H34" s="65">
        <f>VLOOKUP($A34,'Return Data'!$B$7:$R$1700,7,0)</f>
        <v>2.4116</v>
      </c>
      <c r="I34" s="66">
        <f t="shared" si="2"/>
        <v>37</v>
      </c>
      <c r="J34" s="65">
        <f>VLOOKUP($A34,'Return Data'!$B$7:$R$1700,8,0)</f>
        <v>2.8622999999999998</v>
      </c>
      <c r="K34" s="66">
        <f t="shared" si="3"/>
        <v>34</v>
      </c>
      <c r="L34" s="65">
        <f>VLOOKUP($A34,'Return Data'!$B$7:$R$1700,9,0)</f>
        <v>3.0017</v>
      </c>
      <c r="M34" s="66">
        <f t="shared" si="4"/>
        <v>33</v>
      </c>
      <c r="N34" s="65">
        <f>VLOOKUP($A34,'Return Data'!$B$7:$R$1700,10,0)</f>
        <v>2.9441999999999999</v>
      </c>
      <c r="O34" s="66">
        <f t="shared" si="5"/>
        <v>35</v>
      </c>
      <c r="P34" s="65">
        <f>VLOOKUP($A34,'Return Data'!$B$7:$R$1700,11,0)</f>
        <v>3.6234999999999999</v>
      </c>
      <c r="Q34" s="66">
        <f t="shared" si="6"/>
        <v>32</v>
      </c>
      <c r="R34" s="65">
        <f>VLOOKUP($A34,'Return Data'!$B$7:$R$1700,12,0)</f>
        <v>4.0110000000000001</v>
      </c>
      <c r="S34" s="66">
        <f t="shared" si="7"/>
        <v>33</v>
      </c>
      <c r="T34" s="65">
        <f>VLOOKUP($A34,'Return Data'!$B$7:$R$1700,13,0)</f>
        <v>4.3148</v>
      </c>
      <c r="U34" s="66">
        <f t="shared" si="8"/>
        <v>33</v>
      </c>
      <c r="V34" s="65">
        <f>VLOOKUP($A34,'Return Data'!$B$7:$R$1700,17,0)</f>
        <v>5.3194999999999997</v>
      </c>
      <c r="W34" s="66">
        <f t="shared" si="8"/>
        <v>32</v>
      </c>
      <c r="X34" s="65"/>
      <c r="Y34" s="66"/>
      <c r="Z34" s="65">
        <f>VLOOKUP($A34,'Return Data'!$B$7:$R$1700,16,0)</f>
        <v>5.4433999999999996</v>
      </c>
      <c r="AA34" s="67">
        <f t="shared" si="10"/>
        <v>35</v>
      </c>
    </row>
    <row r="35" spans="1:27" x14ac:dyDescent="0.3">
      <c r="A35" s="63" t="s">
        <v>254</v>
      </c>
      <c r="B35" s="64">
        <f>VLOOKUP($A35,'Return Data'!$B$7:$R$1700,3,0)</f>
        <v>44073</v>
      </c>
      <c r="C35" s="65">
        <f>VLOOKUP($A35,'Return Data'!$B$7:$R$1700,4,0)</f>
        <v>261.54340000000002</v>
      </c>
      <c r="D35" s="65">
        <f>VLOOKUP($A35,'Return Data'!$B$7:$R$1700,5,0)</f>
        <v>2.9866999999999999</v>
      </c>
      <c r="E35" s="66">
        <f t="shared" si="0"/>
        <v>29</v>
      </c>
      <c r="F35" s="65">
        <f>VLOOKUP($A35,'Return Data'!$B$7:$R$1700,6,0)</f>
        <v>3.0663999999999998</v>
      </c>
      <c r="G35" s="66">
        <f t="shared" si="1"/>
        <v>6</v>
      </c>
      <c r="H35" s="65">
        <f>VLOOKUP($A35,'Return Data'!$B$7:$R$1700,7,0)</f>
        <v>2.7686999999999999</v>
      </c>
      <c r="I35" s="66">
        <f t="shared" si="2"/>
        <v>21</v>
      </c>
      <c r="J35" s="65">
        <f>VLOOKUP($A35,'Return Data'!$B$7:$R$1700,8,0)</f>
        <v>3.0649000000000002</v>
      </c>
      <c r="K35" s="66">
        <f t="shared" si="3"/>
        <v>25</v>
      </c>
      <c r="L35" s="65">
        <f>VLOOKUP($A35,'Return Data'!$B$7:$R$1700,9,0)</f>
        <v>3.2900999999999998</v>
      </c>
      <c r="M35" s="66">
        <f t="shared" si="4"/>
        <v>12</v>
      </c>
      <c r="N35" s="65">
        <f>VLOOKUP($A35,'Return Data'!$B$7:$R$1700,10,0)</f>
        <v>3.5379</v>
      </c>
      <c r="O35" s="66">
        <f t="shared" si="5"/>
        <v>6</v>
      </c>
      <c r="P35" s="65">
        <f>VLOOKUP($A35,'Return Data'!$B$7:$R$1700,11,0)</f>
        <v>4.5364000000000004</v>
      </c>
      <c r="Q35" s="66">
        <f t="shared" si="6"/>
        <v>12</v>
      </c>
      <c r="R35" s="65">
        <f>VLOOKUP($A35,'Return Data'!$B$7:$R$1700,12,0)</f>
        <v>4.7568000000000001</v>
      </c>
      <c r="S35" s="66">
        <f t="shared" si="7"/>
        <v>12</v>
      </c>
      <c r="T35" s="65">
        <f>VLOOKUP($A35,'Return Data'!$B$7:$R$1700,13,0)</f>
        <v>5.0297000000000001</v>
      </c>
      <c r="U35" s="66">
        <f t="shared" si="8"/>
        <v>11</v>
      </c>
      <c r="V35" s="65">
        <f>VLOOKUP($A35,'Return Data'!$B$7:$R$1700,17,0)</f>
        <v>6.2179000000000002</v>
      </c>
      <c r="W35" s="66">
        <f t="shared" si="8"/>
        <v>6</v>
      </c>
      <c r="X35" s="65">
        <f>VLOOKUP($A35,'Return Data'!$B$7:$R$1700,14,0)</f>
        <v>6.4950999999999999</v>
      </c>
      <c r="Y35" s="66">
        <f t="shared" si="9"/>
        <v>6</v>
      </c>
      <c r="Z35" s="65">
        <f>VLOOKUP($A35,'Return Data'!$B$7:$R$1700,16,0)</f>
        <v>7.6776</v>
      </c>
      <c r="AA35" s="67">
        <f t="shared" si="10"/>
        <v>6</v>
      </c>
    </row>
    <row r="36" spans="1:27" x14ac:dyDescent="0.3">
      <c r="A36" s="63" t="s">
        <v>255</v>
      </c>
      <c r="B36" s="64">
        <f>VLOOKUP($A36,'Return Data'!$B$7:$R$1700,3,0)</f>
        <v>44073</v>
      </c>
      <c r="C36" s="65">
        <f>VLOOKUP($A36,'Return Data'!$B$7:$R$1700,4,0)</f>
        <v>2839.9131200000002</v>
      </c>
      <c r="D36" s="65">
        <f>VLOOKUP($A36,'Return Data'!$B$7:$R$1700,5,0)</f>
        <v>3.1671</v>
      </c>
      <c r="E36" s="66">
        <f t="shared" si="0"/>
        <v>5</v>
      </c>
      <c r="F36" s="65">
        <f>VLOOKUP($A36,'Return Data'!$B$7:$R$1700,6,0)</f>
        <v>2.7877000000000001</v>
      </c>
      <c r="G36" s="66">
        <f t="shared" si="1"/>
        <v>29</v>
      </c>
      <c r="H36" s="65">
        <f>VLOOKUP($A36,'Return Data'!$B$7:$R$1700,7,0)</f>
        <v>2.7564000000000002</v>
      </c>
      <c r="I36" s="66">
        <f t="shared" si="2"/>
        <v>22</v>
      </c>
      <c r="J36" s="65">
        <f>VLOOKUP($A36,'Return Data'!$B$7:$R$1700,8,0)</f>
        <v>3.0104000000000002</v>
      </c>
      <c r="K36" s="66">
        <f t="shared" si="3"/>
        <v>28</v>
      </c>
      <c r="L36" s="65">
        <f>VLOOKUP($A36,'Return Data'!$B$7:$R$1700,9,0)</f>
        <v>3.1312000000000002</v>
      </c>
      <c r="M36" s="66">
        <f t="shared" si="4"/>
        <v>28</v>
      </c>
      <c r="N36" s="65">
        <f>VLOOKUP($A36,'Return Data'!$B$7:$R$1700,10,0)</f>
        <v>3.1697000000000002</v>
      </c>
      <c r="O36" s="66">
        <f t="shared" si="5"/>
        <v>27</v>
      </c>
      <c r="P36" s="65">
        <f>VLOOKUP($A36,'Return Data'!$B$7:$R$1700,11,0)</f>
        <v>3.7618</v>
      </c>
      <c r="Q36" s="66">
        <f t="shared" si="6"/>
        <v>29</v>
      </c>
      <c r="R36" s="65">
        <f>VLOOKUP($A36,'Return Data'!$B$7:$R$1700,12,0)</f>
        <v>4.1974999999999998</v>
      </c>
      <c r="S36" s="66">
        <f t="shared" si="7"/>
        <v>29</v>
      </c>
      <c r="T36" s="65">
        <f>VLOOKUP($A36,'Return Data'!$B$7:$R$1700,13,0)</f>
        <v>4.5579000000000001</v>
      </c>
      <c r="U36" s="66">
        <f t="shared" si="8"/>
        <v>29</v>
      </c>
      <c r="V36" s="65">
        <f>VLOOKUP($A36,'Return Data'!$B$7:$R$1700,17,0)</f>
        <v>1.0729</v>
      </c>
      <c r="W36" s="66">
        <f t="shared" si="8"/>
        <v>35</v>
      </c>
      <c r="X36" s="65">
        <f>VLOOKUP($A36,'Return Data'!$B$7:$R$1700,14,0)</f>
        <v>3.0448</v>
      </c>
      <c r="Y36" s="66">
        <f t="shared" si="9"/>
        <v>34</v>
      </c>
      <c r="Z36" s="65">
        <f>VLOOKUP($A36,'Return Data'!$B$7:$R$1700,16,0)</f>
        <v>6.7363</v>
      </c>
      <c r="AA36" s="67">
        <f t="shared" si="10"/>
        <v>29</v>
      </c>
    </row>
    <row r="37" spans="1:27" x14ac:dyDescent="0.3">
      <c r="A37" s="63" t="s">
        <v>256</v>
      </c>
      <c r="B37" s="64">
        <f>VLOOKUP($A37,'Return Data'!$B$7:$R$1700,3,0)</f>
        <v>44073</v>
      </c>
      <c r="C37" s="65">
        <f>VLOOKUP($A37,'Return Data'!$B$7:$R$1700,4,0)</f>
        <v>31.626999999999999</v>
      </c>
      <c r="D37" s="65">
        <f>VLOOKUP($A37,'Return Data'!$B$7:$R$1700,5,0)</f>
        <v>4.6752000000000002</v>
      </c>
      <c r="E37" s="66">
        <f t="shared" si="0"/>
        <v>2</v>
      </c>
      <c r="F37" s="65">
        <f>VLOOKUP($A37,'Return Data'!$B$7:$R$1700,6,0)</f>
        <v>4.6951000000000001</v>
      </c>
      <c r="G37" s="66">
        <f t="shared" si="1"/>
        <v>2</v>
      </c>
      <c r="H37" s="65">
        <f>VLOOKUP($A37,'Return Data'!$B$7:$R$1700,7,0)</f>
        <v>4.9341999999999997</v>
      </c>
      <c r="I37" s="66">
        <f t="shared" si="2"/>
        <v>2</v>
      </c>
      <c r="J37" s="65">
        <f>VLOOKUP($A37,'Return Data'!$B$7:$R$1700,8,0)</f>
        <v>4.3762999999999996</v>
      </c>
      <c r="K37" s="66">
        <f t="shared" si="3"/>
        <v>2</v>
      </c>
      <c r="L37" s="65">
        <f>VLOOKUP($A37,'Return Data'!$B$7:$R$1700,9,0)</f>
        <v>4.4055999999999997</v>
      </c>
      <c r="M37" s="66">
        <f t="shared" si="4"/>
        <v>2</v>
      </c>
      <c r="N37" s="65">
        <f>VLOOKUP($A37,'Return Data'!$B$7:$R$1700,10,0)</f>
        <v>4.3615000000000004</v>
      </c>
      <c r="O37" s="66">
        <f t="shared" si="5"/>
        <v>2</v>
      </c>
      <c r="P37" s="65">
        <f>VLOOKUP($A37,'Return Data'!$B$7:$R$1700,11,0)</f>
        <v>4.7335000000000003</v>
      </c>
      <c r="Q37" s="66">
        <f t="shared" si="6"/>
        <v>4</v>
      </c>
      <c r="R37" s="65">
        <f>VLOOKUP($A37,'Return Data'!$B$7:$R$1700,12,0)</f>
        <v>5.1597999999999997</v>
      </c>
      <c r="S37" s="66">
        <f t="shared" si="7"/>
        <v>1</v>
      </c>
      <c r="T37" s="65">
        <f>VLOOKUP($A37,'Return Data'!$B$7:$R$1700,13,0)</f>
        <v>5.5155000000000003</v>
      </c>
      <c r="U37" s="66">
        <f t="shared" si="8"/>
        <v>1</v>
      </c>
      <c r="V37" s="65">
        <f>VLOOKUP($A37,'Return Data'!$B$7:$R$1700,17,0)</f>
        <v>6.5186000000000002</v>
      </c>
      <c r="W37" s="66">
        <f t="shared" si="8"/>
        <v>1</v>
      </c>
      <c r="X37" s="65">
        <f>VLOOKUP($A37,'Return Data'!$B$7:$R$1700,14,0)</f>
        <v>6.5952000000000002</v>
      </c>
      <c r="Y37" s="66">
        <f t="shared" si="9"/>
        <v>1</v>
      </c>
      <c r="Z37" s="65">
        <f>VLOOKUP($A37,'Return Data'!$B$7:$R$1700,16,0)</f>
        <v>8.0180000000000007</v>
      </c>
      <c r="AA37" s="67">
        <f t="shared" si="10"/>
        <v>1</v>
      </c>
    </row>
    <row r="38" spans="1:27" x14ac:dyDescent="0.3">
      <c r="A38" s="63" t="s">
        <v>257</v>
      </c>
      <c r="B38" s="64">
        <f>VLOOKUP($A38,'Return Data'!$B$7:$R$1700,3,0)</f>
        <v>44073</v>
      </c>
      <c r="C38" s="65">
        <f>VLOOKUP($A38,'Return Data'!$B$7:$R$1700,4,0)</f>
        <v>27.2379</v>
      </c>
      <c r="D38" s="65">
        <f>VLOOKUP($A38,'Return Data'!$B$7:$R$1700,5,0)</f>
        <v>2.9483000000000001</v>
      </c>
      <c r="E38" s="66">
        <f t="shared" si="0"/>
        <v>32</v>
      </c>
      <c r="F38" s="65">
        <f>VLOOKUP($A38,'Return Data'!$B$7:$R$1700,6,0)</f>
        <v>2.6360000000000001</v>
      </c>
      <c r="G38" s="66">
        <f t="shared" si="1"/>
        <v>36</v>
      </c>
      <c r="H38" s="65">
        <f>VLOOKUP($A38,'Return Data'!$B$7:$R$1700,7,0)</f>
        <v>2.5089999999999999</v>
      </c>
      <c r="I38" s="66">
        <f t="shared" si="2"/>
        <v>35</v>
      </c>
      <c r="J38" s="65">
        <f>VLOOKUP($A38,'Return Data'!$B$7:$R$1700,8,0)</f>
        <v>2.8843000000000001</v>
      </c>
      <c r="K38" s="66">
        <f t="shared" si="3"/>
        <v>33</v>
      </c>
      <c r="L38" s="65">
        <f>VLOOKUP($A38,'Return Data'!$B$7:$R$1700,9,0)</f>
        <v>2.9903</v>
      </c>
      <c r="M38" s="66">
        <f t="shared" si="4"/>
        <v>34</v>
      </c>
      <c r="N38" s="65">
        <f>VLOOKUP($A38,'Return Data'!$B$7:$R$1700,10,0)</f>
        <v>2.9569000000000001</v>
      </c>
      <c r="O38" s="66">
        <f t="shared" si="5"/>
        <v>34</v>
      </c>
      <c r="P38" s="65">
        <f>VLOOKUP($A38,'Return Data'!$B$7:$R$1700,11,0)</f>
        <v>3.5118999999999998</v>
      </c>
      <c r="Q38" s="66">
        <f t="shared" si="6"/>
        <v>34</v>
      </c>
      <c r="R38" s="65">
        <f>VLOOKUP($A38,'Return Data'!$B$7:$R$1700,12,0)</f>
        <v>3.9359999999999999</v>
      </c>
      <c r="S38" s="66">
        <f t="shared" si="7"/>
        <v>34</v>
      </c>
      <c r="T38" s="65">
        <f>VLOOKUP($A38,'Return Data'!$B$7:$R$1700,13,0)</f>
        <v>4.2674000000000003</v>
      </c>
      <c r="U38" s="66">
        <f t="shared" si="8"/>
        <v>34</v>
      </c>
      <c r="V38" s="65">
        <f>VLOOKUP($A38,'Return Data'!$B$7:$R$1700,17,0)</f>
        <v>5.4393000000000002</v>
      </c>
      <c r="W38" s="66">
        <f t="shared" si="8"/>
        <v>30</v>
      </c>
      <c r="X38" s="65">
        <f>VLOOKUP($A38,'Return Data'!$B$7:$R$1700,14,0)</f>
        <v>5.6897000000000002</v>
      </c>
      <c r="Y38" s="66">
        <f t="shared" si="9"/>
        <v>31</v>
      </c>
      <c r="Z38" s="65">
        <f>VLOOKUP($A38,'Return Data'!$B$7:$R$1700,16,0)</f>
        <v>7.1612</v>
      </c>
      <c r="AA38" s="67">
        <f t="shared" si="10"/>
        <v>24</v>
      </c>
    </row>
    <row r="39" spans="1:27" x14ac:dyDescent="0.3">
      <c r="A39" s="63" t="s">
        <v>260</v>
      </c>
      <c r="B39" s="64">
        <f>VLOOKUP($A39,'Return Data'!$B$7:$R$1700,3,0)</f>
        <v>44073</v>
      </c>
      <c r="C39" s="65">
        <f>VLOOKUP($A39,'Return Data'!$B$7:$R$1700,4,0)</f>
        <v>3145.5734000000002</v>
      </c>
      <c r="D39" s="65">
        <f>VLOOKUP($A39,'Return Data'!$B$7:$R$1700,5,0)</f>
        <v>3.0659000000000001</v>
      </c>
      <c r="E39" s="66">
        <f t="shared" si="0"/>
        <v>15</v>
      </c>
      <c r="F39" s="65">
        <f>VLOOKUP($A39,'Return Data'!$B$7:$R$1700,6,0)</f>
        <v>2.823</v>
      </c>
      <c r="G39" s="66">
        <f t="shared" si="1"/>
        <v>27</v>
      </c>
      <c r="H39" s="65">
        <f>VLOOKUP($A39,'Return Data'!$B$7:$R$1700,7,0)</f>
        <v>2.677</v>
      </c>
      <c r="I39" s="66">
        <f t="shared" si="2"/>
        <v>29</v>
      </c>
      <c r="J39" s="65">
        <f>VLOOKUP($A39,'Return Data'!$B$7:$R$1700,8,0)</f>
        <v>3.1025</v>
      </c>
      <c r="K39" s="66">
        <f t="shared" si="3"/>
        <v>20</v>
      </c>
      <c r="L39" s="65">
        <f>VLOOKUP($A39,'Return Data'!$B$7:$R$1700,9,0)</f>
        <v>3.2155</v>
      </c>
      <c r="M39" s="66">
        <f t="shared" si="4"/>
        <v>22</v>
      </c>
      <c r="N39" s="65">
        <f>VLOOKUP($A39,'Return Data'!$B$7:$R$1700,10,0)</f>
        <v>3.3997999999999999</v>
      </c>
      <c r="O39" s="66">
        <f t="shared" si="5"/>
        <v>14</v>
      </c>
      <c r="P39" s="65">
        <f>VLOOKUP($A39,'Return Data'!$B$7:$R$1700,11,0)</f>
        <v>4.5030000000000001</v>
      </c>
      <c r="Q39" s="66">
        <f t="shared" si="6"/>
        <v>13</v>
      </c>
      <c r="R39" s="65">
        <f>VLOOKUP($A39,'Return Data'!$B$7:$R$1700,12,0)</f>
        <v>4.7099000000000002</v>
      </c>
      <c r="S39" s="66">
        <f t="shared" si="7"/>
        <v>13</v>
      </c>
      <c r="T39" s="65">
        <f>VLOOKUP($A39,'Return Data'!$B$7:$R$1700,13,0)</f>
        <v>4.9474</v>
      </c>
      <c r="U39" s="66">
        <f t="shared" si="8"/>
        <v>16</v>
      </c>
      <c r="V39" s="65">
        <f>VLOOKUP($A39,'Return Data'!$B$7:$R$1700,17,0)</f>
        <v>6.0636000000000001</v>
      </c>
      <c r="W39" s="66">
        <f t="shared" si="8"/>
        <v>20</v>
      </c>
      <c r="X39" s="65">
        <f>VLOOKUP($A39,'Return Data'!$B$7:$R$1700,14,0)</f>
        <v>6.3604000000000003</v>
      </c>
      <c r="Y39" s="66">
        <f t="shared" si="9"/>
        <v>22</v>
      </c>
      <c r="Z39" s="65">
        <f>VLOOKUP($A39,'Return Data'!$B$7:$R$1700,16,0)</f>
        <v>7.1433999999999997</v>
      </c>
      <c r="AA39" s="67">
        <f t="shared" si="10"/>
        <v>26</v>
      </c>
    </row>
    <row r="40" spans="1:27" x14ac:dyDescent="0.3">
      <c r="A40" s="63" t="s">
        <v>261</v>
      </c>
      <c r="B40" s="64">
        <f>VLOOKUP($A40,'Return Data'!$B$7:$R$1700,3,0)</f>
        <v>44073</v>
      </c>
      <c r="C40" s="65">
        <f>VLOOKUP($A40,'Return Data'!$B$7:$R$1700,4,0)</f>
        <v>42.330599999999997</v>
      </c>
      <c r="D40" s="65">
        <f>VLOOKUP($A40,'Return Data'!$B$7:$R$1700,5,0)</f>
        <v>3.0182000000000002</v>
      </c>
      <c r="E40" s="66">
        <f t="shared" si="0"/>
        <v>23</v>
      </c>
      <c r="F40" s="65">
        <f>VLOOKUP($A40,'Return Data'!$B$7:$R$1700,6,0)</f>
        <v>2.8748999999999998</v>
      </c>
      <c r="G40" s="66">
        <f t="shared" si="1"/>
        <v>23</v>
      </c>
      <c r="H40" s="65">
        <f>VLOOKUP($A40,'Return Data'!$B$7:$R$1700,7,0)</f>
        <v>2.8224</v>
      </c>
      <c r="I40" s="66">
        <f t="shared" si="2"/>
        <v>16</v>
      </c>
      <c r="J40" s="65">
        <f>VLOOKUP($A40,'Return Data'!$B$7:$R$1700,8,0)</f>
        <v>3.1448999999999998</v>
      </c>
      <c r="K40" s="66">
        <f t="shared" si="3"/>
        <v>14</v>
      </c>
      <c r="L40" s="65">
        <f>VLOOKUP($A40,'Return Data'!$B$7:$R$1700,9,0)</f>
        <v>3.2690000000000001</v>
      </c>
      <c r="M40" s="66">
        <f t="shared" si="4"/>
        <v>15</v>
      </c>
      <c r="N40" s="65">
        <f>VLOOKUP($A40,'Return Data'!$B$7:$R$1700,10,0)</f>
        <v>3.3506</v>
      </c>
      <c r="O40" s="66">
        <f t="shared" si="5"/>
        <v>19</v>
      </c>
      <c r="P40" s="65">
        <f>VLOOKUP($A40,'Return Data'!$B$7:$R$1700,11,0)</f>
        <v>4.3917999999999999</v>
      </c>
      <c r="Q40" s="66">
        <f t="shared" si="6"/>
        <v>21</v>
      </c>
      <c r="R40" s="65">
        <f>VLOOKUP($A40,'Return Data'!$B$7:$R$1700,12,0)</f>
        <v>4.6794000000000002</v>
      </c>
      <c r="S40" s="66">
        <f t="shared" si="7"/>
        <v>16</v>
      </c>
      <c r="T40" s="65">
        <f>VLOOKUP($A40,'Return Data'!$B$7:$R$1700,13,0)</f>
        <v>4.9295999999999998</v>
      </c>
      <c r="U40" s="66">
        <f t="shared" si="8"/>
        <v>17</v>
      </c>
      <c r="V40" s="65">
        <f>VLOOKUP($A40,'Return Data'!$B$7:$R$1700,17,0)</f>
        <v>6.1304999999999996</v>
      </c>
      <c r="W40" s="66">
        <f t="shared" si="8"/>
        <v>12</v>
      </c>
      <c r="X40" s="65">
        <f>VLOOKUP($A40,'Return Data'!$B$7:$R$1700,14,0)</f>
        <v>6.4157999999999999</v>
      </c>
      <c r="Y40" s="66">
        <f t="shared" si="9"/>
        <v>16</v>
      </c>
      <c r="Z40" s="65">
        <f>VLOOKUP($A40,'Return Data'!$B$7:$R$1700,16,0)</f>
        <v>7.5498000000000003</v>
      </c>
      <c r="AA40" s="67">
        <f t="shared" si="10"/>
        <v>11</v>
      </c>
    </row>
    <row r="41" spans="1:27" x14ac:dyDescent="0.3">
      <c r="A41" s="63" t="s">
        <v>262</v>
      </c>
      <c r="B41" s="64">
        <f>VLOOKUP($A41,'Return Data'!$B$7:$R$1700,3,0)</f>
        <v>44073</v>
      </c>
      <c r="C41" s="65">
        <f>VLOOKUP($A41,'Return Data'!$B$7:$R$1700,4,0)</f>
        <v>3167.5767999999998</v>
      </c>
      <c r="D41" s="65">
        <f>VLOOKUP($A41,'Return Data'!$B$7:$R$1700,5,0)</f>
        <v>2.9847000000000001</v>
      </c>
      <c r="E41" s="66">
        <f t="shared" si="0"/>
        <v>30</v>
      </c>
      <c r="F41" s="65">
        <f>VLOOKUP($A41,'Return Data'!$B$7:$R$1700,6,0)</f>
        <v>2.9095</v>
      </c>
      <c r="G41" s="66">
        <f t="shared" si="1"/>
        <v>17</v>
      </c>
      <c r="H41" s="65">
        <f>VLOOKUP($A41,'Return Data'!$B$7:$R$1700,7,0)</f>
        <v>2.6974</v>
      </c>
      <c r="I41" s="66">
        <f t="shared" si="2"/>
        <v>26</v>
      </c>
      <c r="J41" s="65">
        <f>VLOOKUP($A41,'Return Data'!$B$7:$R$1700,8,0)</f>
        <v>3.1749999999999998</v>
      </c>
      <c r="K41" s="66">
        <f t="shared" si="3"/>
        <v>10</v>
      </c>
      <c r="L41" s="65">
        <f>VLOOKUP($A41,'Return Data'!$B$7:$R$1700,9,0)</f>
        <v>3.2978000000000001</v>
      </c>
      <c r="M41" s="66">
        <f t="shared" si="4"/>
        <v>9</v>
      </c>
      <c r="N41" s="65">
        <f>VLOOKUP($A41,'Return Data'!$B$7:$R$1700,10,0)</f>
        <v>3.3954</v>
      </c>
      <c r="O41" s="66">
        <f t="shared" si="5"/>
        <v>15</v>
      </c>
      <c r="P41" s="65">
        <f>VLOOKUP($A41,'Return Data'!$B$7:$R$1700,11,0)</f>
        <v>4.7424999999999997</v>
      </c>
      <c r="Q41" s="66">
        <f t="shared" si="6"/>
        <v>3</v>
      </c>
      <c r="R41" s="65">
        <f>VLOOKUP($A41,'Return Data'!$B$7:$R$1700,12,0)</f>
        <v>4.8813000000000004</v>
      </c>
      <c r="S41" s="66">
        <f t="shared" si="7"/>
        <v>4</v>
      </c>
      <c r="T41" s="65">
        <f>VLOOKUP($A41,'Return Data'!$B$7:$R$1700,13,0)</f>
        <v>5.0736999999999997</v>
      </c>
      <c r="U41" s="66">
        <f t="shared" si="8"/>
        <v>6</v>
      </c>
      <c r="V41" s="65">
        <f>VLOOKUP($A41,'Return Data'!$B$7:$R$1700,17,0)</f>
        <v>6.1860999999999997</v>
      </c>
      <c r="W41" s="66">
        <f t="shared" si="8"/>
        <v>8</v>
      </c>
      <c r="X41" s="65">
        <f>VLOOKUP($A41,'Return Data'!$B$7:$R$1700,14,0)</f>
        <v>6.4764999999999997</v>
      </c>
      <c r="Y41" s="66">
        <f t="shared" si="9"/>
        <v>8</v>
      </c>
      <c r="Z41" s="65">
        <f>VLOOKUP($A41,'Return Data'!$B$7:$R$1700,16,0)</f>
        <v>7.4694000000000003</v>
      </c>
      <c r="AA41" s="67">
        <f t="shared" si="10"/>
        <v>15</v>
      </c>
    </row>
    <row r="42" spans="1:27" x14ac:dyDescent="0.3">
      <c r="A42" s="63" t="s">
        <v>428</v>
      </c>
      <c r="B42" s="64">
        <f>VLOOKUP($A42,'Return Data'!$B$7:$R$1700,3,0)</f>
        <v>44073</v>
      </c>
      <c r="C42" s="65">
        <f>VLOOKUP($A42,'Return Data'!$B$7:$R$1700,4,0)</f>
        <v>2318.114</v>
      </c>
      <c r="D42" s="65">
        <f>VLOOKUP($A42,'Return Data'!$B$7:$R$1700,5,0)</f>
        <v>5.3038999999999996</v>
      </c>
      <c r="E42" s="66">
        <f t="shared" si="0"/>
        <v>1</v>
      </c>
      <c r="F42" s="65">
        <f>VLOOKUP($A42,'Return Data'!$B$7:$R$1700,6,0)</f>
        <v>5.3022999999999998</v>
      </c>
      <c r="G42" s="66">
        <f t="shared" si="1"/>
        <v>1</v>
      </c>
      <c r="H42" s="65">
        <f>VLOOKUP($A42,'Return Data'!$B$7:$R$1700,7,0)</f>
        <v>5.2291999999999996</v>
      </c>
      <c r="I42" s="66">
        <f t="shared" si="2"/>
        <v>1</v>
      </c>
      <c r="J42" s="65">
        <f>VLOOKUP($A42,'Return Data'!$B$7:$R$1700,8,0)</f>
        <v>5.2431000000000001</v>
      </c>
      <c r="K42" s="66">
        <f t="shared" si="3"/>
        <v>1</v>
      </c>
      <c r="L42" s="65">
        <f>VLOOKUP($A42,'Return Data'!$B$7:$R$1700,9,0)</f>
        <v>5.3712</v>
      </c>
      <c r="M42" s="66">
        <f t="shared" si="4"/>
        <v>1</v>
      </c>
      <c r="N42" s="65">
        <f>VLOOKUP($A42,'Return Data'!$B$7:$R$1700,10,0)</f>
        <v>4.6948999999999996</v>
      </c>
      <c r="O42" s="66">
        <f t="shared" si="5"/>
        <v>1</v>
      </c>
      <c r="P42" s="65">
        <f>VLOOKUP($A42,'Return Data'!$B$7:$R$1700,11,0)</f>
        <v>3.7301000000000002</v>
      </c>
      <c r="Q42" s="66">
        <f t="shared" si="6"/>
        <v>30</v>
      </c>
      <c r="R42" s="65">
        <f>VLOOKUP($A42,'Return Data'!$B$7:$R$1700,12,0)</f>
        <v>3.9106999999999998</v>
      </c>
      <c r="S42" s="66">
        <f t="shared" si="7"/>
        <v>35</v>
      </c>
      <c r="T42" s="65">
        <f>VLOOKUP($A42,'Return Data'!$B$7:$R$1700,13,0)</f>
        <v>4.0602999999999998</v>
      </c>
      <c r="U42" s="66">
        <f t="shared" si="8"/>
        <v>36</v>
      </c>
      <c r="V42" s="65">
        <f>VLOOKUP($A42,'Return Data'!$B$7:$R$1700,17,0)</f>
        <v>4.8311000000000002</v>
      </c>
      <c r="W42" s="66">
        <f t="shared" si="8"/>
        <v>33</v>
      </c>
      <c r="X42" s="65">
        <f>VLOOKUP($A42,'Return Data'!$B$7:$R$1700,14,0)</f>
        <v>4.9997999999999996</v>
      </c>
      <c r="Y42" s="66">
        <f t="shared" si="9"/>
        <v>33</v>
      </c>
      <c r="Z42" s="65">
        <f>VLOOKUP($A42,'Return Data'!$B$7:$R$1700,16,0)</f>
        <v>6.1856</v>
      </c>
      <c r="AA42" s="67">
        <f t="shared" si="10"/>
        <v>32</v>
      </c>
    </row>
    <row r="43" spans="1:27" x14ac:dyDescent="0.3">
      <c r="A43" s="63" t="s">
        <v>263</v>
      </c>
      <c r="B43" s="64">
        <f>VLOOKUP($A43,'Return Data'!$B$7:$R$1700,3,0)</f>
        <v>44073</v>
      </c>
      <c r="C43" s="65">
        <f>VLOOKUP($A43,'Return Data'!$B$7:$R$1700,4,0)</f>
        <v>1930.6465000000001</v>
      </c>
      <c r="D43" s="65">
        <f>VLOOKUP($A43,'Return Data'!$B$7:$R$1700,5,0)</f>
        <v>3.1461999999999999</v>
      </c>
      <c r="E43" s="66">
        <f t="shared" si="0"/>
        <v>8</v>
      </c>
      <c r="F43" s="65">
        <f>VLOOKUP($A43,'Return Data'!$B$7:$R$1700,6,0)</f>
        <v>2.9676</v>
      </c>
      <c r="G43" s="66">
        <f t="shared" si="1"/>
        <v>10</v>
      </c>
      <c r="H43" s="65">
        <f>VLOOKUP($A43,'Return Data'!$B$7:$R$1700,7,0)</f>
        <v>2.8855</v>
      </c>
      <c r="I43" s="66">
        <f t="shared" si="2"/>
        <v>10</v>
      </c>
      <c r="J43" s="65">
        <f>VLOOKUP($A43,'Return Data'!$B$7:$R$1700,8,0)</f>
        <v>3.2759999999999998</v>
      </c>
      <c r="K43" s="66">
        <f t="shared" si="3"/>
        <v>5</v>
      </c>
      <c r="L43" s="65">
        <f>VLOOKUP($A43,'Return Data'!$B$7:$R$1700,9,0)</f>
        <v>3.3389000000000002</v>
      </c>
      <c r="M43" s="66">
        <f t="shared" si="4"/>
        <v>6</v>
      </c>
      <c r="N43" s="65">
        <f>VLOOKUP($A43,'Return Data'!$B$7:$R$1700,10,0)</f>
        <v>3.3887999999999998</v>
      </c>
      <c r="O43" s="66">
        <f t="shared" si="5"/>
        <v>16</v>
      </c>
      <c r="P43" s="65">
        <f>VLOOKUP($A43,'Return Data'!$B$7:$R$1700,11,0)</f>
        <v>4.7431999999999999</v>
      </c>
      <c r="Q43" s="66">
        <f t="shared" si="6"/>
        <v>2</v>
      </c>
      <c r="R43" s="65">
        <f>VLOOKUP($A43,'Return Data'!$B$7:$R$1700,12,0)</f>
        <v>4.8891999999999998</v>
      </c>
      <c r="S43" s="66">
        <f t="shared" si="7"/>
        <v>3</v>
      </c>
      <c r="T43" s="65">
        <f>VLOOKUP($A43,'Return Data'!$B$7:$R$1700,13,0)</f>
        <v>5.0476000000000001</v>
      </c>
      <c r="U43" s="66">
        <f t="shared" si="8"/>
        <v>10</v>
      </c>
      <c r="V43" s="65">
        <f>VLOOKUP($A43,'Return Data'!$B$7:$R$1700,17,0)</f>
        <v>4.2046000000000001</v>
      </c>
      <c r="W43" s="66">
        <f t="shared" si="8"/>
        <v>34</v>
      </c>
      <c r="X43" s="65">
        <f>VLOOKUP($A43,'Return Data'!$B$7:$R$1700,14,0)</f>
        <v>5.1216999999999997</v>
      </c>
      <c r="Y43" s="66">
        <f t="shared" si="9"/>
        <v>32</v>
      </c>
      <c r="Z43" s="65">
        <f>VLOOKUP($A43,'Return Data'!$B$7:$R$1700,16,0)</f>
        <v>7.3967000000000001</v>
      </c>
      <c r="AA43" s="67">
        <f t="shared" si="10"/>
        <v>17</v>
      </c>
    </row>
    <row r="44" spans="1:27" x14ac:dyDescent="0.3">
      <c r="A44" s="63" t="s">
        <v>264</v>
      </c>
      <c r="B44" s="64">
        <f>VLOOKUP($A44,'Return Data'!$B$7:$R$1700,3,0)</f>
        <v>44073</v>
      </c>
      <c r="C44" s="65">
        <f>VLOOKUP($A44,'Return Data'!$B$7:$R$1700,4,0)</f>
        <v>3292.6014</v>
      </c>
      <c r="D44" s="65">
        <f>VLOOKUP($A44,'Return Data'!$B$7:$R$1700,5,0)</f>
        <v>3.0931000000000002</v>
      </c>
      <c r="E44" s="66">
        <f t="shared" si="0"/>
        <v>14</v>
      </c>
      <c r="F44" s="65">
        <f>VLOOKUP($A44,'Return Data'!$B$7:$R$1700,6,0)</f>
        <v>2.9550000000000001</v>
      </c>
      <c r="G44" s="66">
        <f t="shared" si="1"/>
        <v>12</v>
      </c>
      <c r="H44" s="65">
        <f>VLOOKUP($A44,'Return Data'!$B$7:$R$1700,7,0)</f>
        <v>2.8117000000000001</v>
      </c>
      <c r="I44" s="66">
        <f t="shared" si="2"/>
        <v>17</v>
      </c>
      <c r="J44" s="65">
        <f>VLOOKUP($A44,'Return Data'!$B$7:$R$1700,8,0)</f>
        <v>3.1848999999999998</v>
      </c>
      <c r="K44" s="66">
        <f t="shared" si="3"/>
        <v>9</v>
      </c>
      <c r="L44" s="65">
        <f>VLOOKUP($A44,'Return Data'!$B$7:$R$1700,9,0)</f>
        <v>3.2928999999999999</v>
      </c>
      <c r="M44" s="66">
        <f t="shared" si="4"/>
        <v>10</v>
      </c>
      <c r="N44" s="65">
        <f>VLOOKUP($A44,'Return Data'!$B$7:$R$1700,10,0)</f>
        <v>3.4253999999999998</v>
      </c>
      <c r="O44" s="66">
        <f t="shared" si="5"/>
        <v>11</v>
      </c>
      <c r="P44" s="65">
        <f>VLOOKUP($A44,'Return Data'!$B$7:$R$1700,11,0)</f>
        <v>4.4981</v>
      </c>
      <c r="Q44" s="66">
        <f t="shared" si="6"/>
        <v>14</v>
      </c>
      <c r="R44" s="65">
        <f>VLOOKUP($A44,'Return Data'!$B$7:$R$1700,12,0)</f>
        <v>4.6969000000000003</v>
      </c>
      <c r="S44" s="66">
        <f t="shared" si="7"/>
        <v>14</v>
      </c>
      <c r="T44" s="65">
        <f>VLOOKUP($A44,'Return Data'!$B$7:$R$1700,13,0)</f>
        <v>4.9584000000000001</v>
      </c>
      <c r="U44" s="66">
        <f t="shared" si="8"/>
        <v>13</v>
      </c>
      <c r="V44" s="65">
        <f>VLOOKUP($A44,'Return Data'!$B$7:$R$1700,17,0)</f>
        <v>6.1459000000000001</v>
      </c>
      <c r="W44" s="66">
        <f t="shared" si="8"/>
        <v>10</v>
      </c>
      <c r="X44" s="65">
        <f>VLOOKUP($A44,'Return Data'!$B$7:$R$1700,14,0)</f>
        <v>6.4499000000000004</v>
      </c>
      <c r="Y44" s="66">
        <f t="shared" si="9"/>
        <v>10</v>
      </c>
      <c r="Z44" s="65">
        <f>VLOOKUP($A44,'Return Data'!$B$7:$R$1700,16,0)</f>
        <v>7.2388000000000003</v>
      </c>
      <c r="AA44" s="67">
        <f t="shared" si="10"/>
        <v>22</v>
      </c>
    </row>
    <row r="45" spans="1:27" x14ac:dyDescent="0.3">
      <c r="A45" s="63" t="s">
        <v>265</v>
      </c>
      <c r="B45" s="64">
        <f>VLOOKUP($A45,'Return Data'!$B$7:$R$1700,3,0)</f>
        <v>44073</v>
      </c>
      <c r="C45" s="65">
        <f>VLOOKUP($A45,'Return Data'!$B$7:$R$1700,4,0)</f>
        <v>1091.4474</v>
      </c>
      <c r="D45" s="65">
        <f>VLOOKUP($A45,'Return Data'!$B$7:$R$1700,5,0)</f>
        <v>2.7058</v>
      </c>
      <c r="E45" s="66">
        <f t="shared" si="0"/>
        <v>37</v>
      </c>
      <c r="F45" s="65">
        <f>VLOOKUP($A45,'Return Data'!$B$7:$R$1700,6,0)</f>
        <v>2.7126999999999999</v>
      </c>
      <c r="G45" s="66">
        <f t="shared" si="1"/>
        <v>32</v>
      </c>
      <c r="H45" s="65">
        <f>VLOOKUP($A45,'Return Data'!$B$7:$R$1700,7,0)</f>
        <v>2.7134999999999998</v>
      </c>
      <c r="I45" s="66">
        <f t="shared" si="2"/>
        <v>25</v>
      </c>
      <c r="J45" s="65">
        <f>VLOOKUP($A45,'Return Data'!$B$7:$R$1700,8,0)</f>
        <v>2.7166000000000001</v>
      </c>
      <c r="K45" s="66">
        <f t="shared" si="3"/>
        <v>37</v>
      </c>
      <c r="L45" s="65">
        <f>VLOOKUP($A45,'Return Data'!$B$7:$R$1700,9,0)</f>
        <v>2.8631000000000002</v>
      </c>
      <c r="M45" s="66">
        <f t="shared" si="4"/>
        <v>36</v>
      </c>
      <c r="N45" s="65">
        <f>VLOOKUP($A45,'Return Data'!$B$7:$R$1700,10,0)</f>
        <v>2.9163000000000001</v>
      </c>
      <c r="O45" s="66">
        <f t="shared" si="5"/>
        <v>36</v>
      </c>
      <c r="P45" s="65">
        <f>VLOOKUP($A45,'Return Data'!$B$7:$R$1700,11,0)</f>
        <v>3.5057999999999998</v>
      </c>
      <c r="Q45" s="66">
        <f t="shared" si="6"/>
        <v>35</v>
      </c>
      <c r="R45" s="65">
        <f>VLOOKUP($A45,'Return Data'!$B$7:$R$1700,12,0)</f>
        <v>4.0522</v>
      </c>
      <c r="S45" s="66">
        <f t="shared" si="7"/>
        <v>32</v>
      </c>
      <c r="T45" s="65">
        <f>VLOOKUP($A45,'Return Data'!$B$7:$R$1700,13,0)</f>
        <v>4.5125999999999999</v>
      </c>
      <c r="U45" s="66">
        <f t="shared" si="8"/>
        <v>30</v>
      </c>
      <c r="V45" s="65"/>
      <c r="W45" s="66"/>
      <c r="X45" s="65"/>
      <c r="Y45" s="66"/>
      <c r="Z45" s="65">
        <f>VLOOKUP($A45,'Return Data'!$B$7:$R$1700,16,0)</f>
        <v>5.5293999999999999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3.1414368421052634</v>
      </c>
      <c r="E47" s="65"/>
      <c r="F47" s="75">
        <f>AVERAGE(F8:F45)</f>
        <v>2.9866657894736837</v>
      </c>
      <c r="G47" s="65"/>
      <c r="H47" s="75">
        <f>AVERAGE(H8:H45)</f>
        <v>2.8826552631578948</v>
      </c>
      <c r="I47" s="65"/>
      <c r="J47" s="75">
        <f>AVERAGE(J8:J45)</f>
        <v>3.1613131578947367</v>
      </c>
      <c r="K47" s="65"/>
      <c r="L47" s="75">
        <f>AVERAGE(L8:L45)</f>
        <v>3.281486842105263</v>
      </c>
      <c r="M47" s="65"/>
      <c r="N47" s="75">
        <f>AVERAGE(N8:N45)</f>
        <v>3.3446157894736843</v>
      </c>
      <c r="O47" s="65"/>
      <c r="P47" s="75">
        <f>AVERAGE(P8:P45)</f>
        <v>4.2304236842105265</v>
      </c>
      <c r="Q47" s="65"/>
      <c r="R47" s="75">
        <f>AVERAGE(R8:R45)</f>
        <v>4.5174868421052619</v>
      </c>
      <c r="S47" s="65"/>
      <c r="T47" s="75">
        <f>AVERAGE(T8:T45)</f>
        <v>4.787423684210526</v>
      </c>
      <c r="U47" s="65"/>
      <c r="V47" s="75">
        <f>AVERAGE(V8:V45)</f>
        <v>5.8058571428571435</v>
      </c>
      <c r="W47" s="65"/>
      <c r="X47" s="75">
        <f>AVERAGE(X8:X45)</f>
        <v>6.1887794117647053</v>
      </c>
      <c r="Y47" s="65"/>
      <c r="Z47" s="75">
        <f>AVERAGE(Z8:Z45)</f>
        <v>6.9721973684210532</v>
      </c>
      <c r="AA47" s="76"/>
    </row>
    <row r="48" spans="1:27" x14ac:dyDescent="0.3">
      <c r="A48" s="73" t="s">
        <v>28</v>
      </c>
      <c r="B48" s="74"/>
      <c r="C48" s="74"/>
      <c r="D48" s="75">
        <f>MIN(D8:D45)</f>
        <v>2.6987000000000001</v>
      </c>
      <c r="E48" s="65"/>
      <c r="F48" s="75">
        <f>MIN(F8:F45)</f>
        <v>2.5865</v>
      </c>
      <c r="G48" s="65"/>
      <c r="H48" s="75">
        <f>MIN(H8:H45)</f>
        <v>2.4102999999999999</v>
      </c>
      <c r="I48" s="65"/>
      <c r="J48" s="75">
        <f>MIN(J8:J45)</f>
        <v>2.7010999999999998</v>
      </c>
      <c r="K48" s="65"/>
      <c r="L48" s="75">
        <f>MIN(L8:L45)</f>
        <v>2.8260999999999998</v>
      </c>
      <c r="M48" s="65"/>
      <c r="N48" s="75">
        <f>MIN(N8:N45)</f>
        <v>2.7924000000000002</v>
      </c>
      <c r="O48" s="65"/>
      <c r="P48" s="75">
        <f>MIN(P8:P45)</f>
        <v>2.9338000000000002</v>
      </c>
      <c r="Q48" s="65"/>
      <c r="R48" s="75">
        <f>MIN(R8:R45)</f>
        <v>3.4988999999999999</v>
      </c>
      <c r="S48" s="65"/>
      <c r="T48" s="75">
        <f>MIN(T8:T45)</f>
        <v>3.8776999999999999</v>
      </c>
      <c r="U48" s="65"/>
      <c r="V48" s="75">
        <f>MIN(V8:V45)</f>
        <v>1.0729</v>
      </c>
      <c r="W48" s="65"/>
      <c r="X48" s="75">
        <f>MIN(X8:X45)</f>
        <v>3.0448</v>
      </c>
      <c r="Y48" s="65"/>
      <c r="Z48" s="75">
        <f>MIN(Z8:Z45)</f>
        <v>4.3631000000000002</v>
      </c>
      <c r="AA48" s="76"/>
    </row>
    <row r="49" spans="1:27" ht="15" thickBot="1" x14ac:dyDescent="0.35">
      <c r="A49" s="77" t="s">
        <v>29</v>
      </c>
      <c r="B49" s="78"/>
      <c r="C49" s="78"/>
      <c r="D49" s="79">
        <f>MAX(D8:D45)</f>
        <v>5.3038999999999996</v>
      </c>
      <c r="E49" s="95"/>
      <c r="F49" s="79">
        <f>MAX(F8:F45)</f>
        <v>5.3022999999999998</v>
      </c>
      <c r="G49" s="95"/>
      <c r="H49" s="79">
        <f>MAX(H8:H45)</f>
        <v>5.2291999999999996</v>
      </c>
      <c r="I49" s="95"/>
      <c r="J49" s="79">
        <f>MAX(J8:J45)</f>
        <v>5.2431000000000001</v>
      </c>
      <c r="K49" s="95"/>
      <c r="L49" s="79">
        <f>MAX(L8:L45)</f>
        <v>5.3712</v>
      </c>
      <c r="M49" s="95"/>
      <c r="N49" s="79">
        <f>MAX(N8:N45)</f>
        <v>4.6948999999999996</v>
      </c>
      <c r="O49" s="95"/>
      <c r="P49" s="79">
        <f>MAX(P8:P45)</f>
        <v>4.9417</v>
      </c>
      <c r="Q49" s="95"/>
      <c r="R49" s="79">
        <f>MAX(R8:R45)</f>
        <v>5.1597999999999997</v>
      </c>
      <c r="S49" s="95"/>
      <c r="T49" s="79">
        <f>MAX(T8:T45)</f>
        <v>5.5155000000000003</v>
      </c>
      <c r="U49" s="95"/>
      <c r="V49" s="79">
        <f>MAX(V8:V45)</f>
        <v>6.5186000000000002</v>
      </c>
      <c r="W49" s="95"/>
      <c r="X49" s="79">
        <f>MAX(X8:X45)</f>
        <v>6.5952000000000002</v>
      </c>
      <c r="Y49" s="95"/>
      <c r="Z49" s="79">
        <f>MAX(Z8:Z45)</f>
        <v>8.0180000000000007</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79"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44071</v>
      </c>
      <c r="E7" s="172">
        <v>730.48</v>
      </c>
      <c r="F7" s="172">
        <v>0.42620000000000002</v>
      </c>
      <c r="G7" s="172">
        <v>1.1254999999999999</v>
      </c>
      <c r="H7" s="172">
        <v>1.9796</v>
      </c>
      <c r="I7" s="172">
        <v>4.1608000000000001</v>
      </c>
      <c r="J7" s="172">
        <v>4.4467999999999996</v>
      </c>
      <c r="K7" s="172">
        <v>18.738600000000002</v>
      </c>
      <c r="L7" s="172">
        <v>1.8289</v>
      </c>
      <c r="M7" s="172">
        <v>-4.6395999999999997</v>
      </c>
      <c r="N7" s="172">
        <v>1.5275000000000001</v>
      </c>
      <c r="O7" s="172">
        <v>-1.32E-2</v>
      </c>
      <c r="P7" s="172">
        <v>5.7305000000000001</v>
      </c>
      <c r="Q7" s="172">
        <v>18.276499999999999</v>
      </c>
      <c r="R7" s="172">
        <v>-3.3203999999999998</v>
      </c>
    </row>
    <row r="8" spans="1:18" x14ac:dyDescent="0.3">
      <c r="A8" s="168" t="s">
        <v>480</v>
      </c>
      <c r="B8" s="168" t="s">
        <v>482</v>
      </c>
      <c r="C8" s="168">
        <v>120517</v>
      </c>
      <c r="D8" s="171">
        <v>44071</v>
      </c>
      <c r="E8" s="172">
        <v>787.5</v>
      </c>
      <c r="F8" s="172">
        <v>0.42849999999999999</v>
      </c>
      <c r="G8" s="172">
        <v>1.1327</v>
      </c>
      <c r="H8" s="172">
        <v>1.9959</v>
      </c>
      <c r="I8" s="172">
        <v>4.1942000000000004</v>
      </c>
      <c r="J8" s="172">
        <v>4.5206</v>
      </c>
      <c r="K8" s="172">
        <v>18.986499999999999</v>
      </c>
      <c r="L8" s="172">
        <v>2.2235999999999998</v>
      </c>
      <c r="M8" s="172">
        <v>-4.0757000000000003</v>
      </c>
      <c r="N8" s="172">
        <v>2.3325</v>
      </c>
      <c r="O8" s="172">
        <v>0.9446</v>
      </c>
      <c r="P8" s="172">
        <v>6.8592000000000004</v>
      </c>
      <c r="Q8" s="172">
        <v>11.2117</v>
      </c>
      <c r="R8" s="172">
        <v>-2.5470000000000002</v>
      </c>
    </row>
    <row r="9" spans="1:18" x14ac:dyDescent="0.3">
      <c r="A9" s="168" t="s">
        <v>480</v>
      </c>
      <c r="B9" s="168" t="s">
        <v>483</v>
      </c>
      <c r="C9" s="168">
        <v>144394</v>
      </c>
      <c r="D9" s="171">
        <v>44071</v>
      </c>
      <c r="E9" s="172">
        <v>11.45</v>
      </c>
      <c r="F9" s="172">
        <v>0.43859999999999999</v>
      </c>
      <c r="G9" s="172">
        <v>0.61509999999999998</v>
      </c>
      <c r="H9" s="172">
        <v>1.6874</v>
      </c>
      <c r="I9" s="172">
        <v>2.9676</v>
      </c>
      <c r="J9" s="172">
        <v>4.0909000000000004</v>
      </c>
      <c r="K9" s="172">
        <v>17.075700000000001</v>
      </c>
      <c r="L9" s="172">
        <v>2.0499000000000001</v>
      </c>
      <c r="M9" s="172">
        <v>0</v>
      </c>
      <c r="N9" s="172">
        <v>9.7795000000000005</v>
      </c>
      <c r="O9" s="172"/>
      <c r="P9" s="172"/>
      <c r="Q9" s="172">
        <v>6.8117000000000001</v>
      </c>
      <c r="R9" s="172">
        <v>6.7286000000000001</v>
      </c>
    </row>
    <row r="10" spans="1:18" x14ac:dyDescent="0.3">
      <c r="A10" s="168" t="s">
        <v>480</v>
      </c>
      <c r="B10" s="168" t="s">
        <v>484</v>
      </c>
      <c r="C10" s="168">
        <v>144393</v>
      </c>
      <c r="D10" s="171">
        <v>44071</v>
      </c>
      <c r="E10" s="172">
        <v>11.1</v>
      </c>
      <c r="F10" s="172">
        <v>0.45250000000000001</v>
      </c>
      <c r="G10" s="172">
        <v>0.63460000000000005</v>
      </c>
      <c r="H10" s="172">
        <v>1.7415</v>
      </c>
      <c r="I10" s="172">
        <v>2.9685000000000001</v>
      </c>
      <c r="J10" s="172">
        <v>3.9325999999999999</v>
      </c>
      <c r="K10" s="172">
        <v>16.719200000000001</v>
      </c>
      <c r="L10" s="172">
        <v>1.3698999999999999</v>
      </c>
      <c r="M10" s="172">
        <v>-0.89290000000000003</v>
      </c>
      <c r="N10" s="172">
        <v>8.3984000000000005</v>
      </c>
      <c r="O10" s="172"/>
      <c r="P10" s="172"/>
      <c r="Q10" s="172">
        <v>5.21</v>
      </c>
      <c r="R10" s="172">
        <v>5.1391999999999998</v>
      </c>
    </row>
    <row r="11" spans="1:18" x14ac:dyDescent="0.3">
      <c r="A11" s="168" t="s">
        <v>480</v>
      </c>
      <c r="B11" s="168" t="s">
        <v>485</v>
      </c>
      <c r="C11" s="168">
        <v>101912</v>
      </c>
      <c r="D11" s="171">
        <v>44071</v>
      </c>
      <c r="E11" s="172">
        <v>56.26</v>
      </c>
      <c r="F11" s="172">
        <v>0.75209999999999999</v>
      </c>
      <c r="G11" s="172">
        <v>1.4241999999999999</v>
      </c>
      <c r="H11" s="172">
        <v>2.0127000000000002</v>
      </c>
      <c r="I11" s="172">
        <v>3.4952000000000001</v>
      </c>
      <c r="J11" s="172">
        <v>4.1081000000000003</v>
      </c>
      <c r="K11" s="172">
        <v>19.119199999999999</v>
      </c>
      <c r="L11" s="172">
        <v>2.7955000000000001</v>
      </c>
      <c r="M11" s="172">
        <v>1.2781</v>
      </c>
      <c r="N11" s="172">
        <v>7.4484000000000004</v>
      </c>
      <c r="O11" s="172">
        <v>1.4624999999999999</v>
      </c>
      <c r="P11" s="172">
        <v>5.7633999999999999</v>
      </c>
      <c r="Q11" s="172">
        <v>10.7135</v>
      </c>
      <c r="R11" s="172">
        <v>-1.5517000000000001</v>
      </c>
    </row>
    <row r="12" spans="1:18" x14ac:dyDescent="0.3">
      <c r="A12" s="168" t="s">
        <v>480</v>
      </c>
      <c r="B12" s="168" t="s">
        <v>486</v>
      </c>
      <c r="C12" s="168">
        <v>119326</v>
      </c>
      <c r="D12" s="171">
        <v>44071</v>
      </c>
      <c r="E12" s="172">
        <v>61.14</v>
      </c>
      <c r="F12" s="172">
        <v>0.74150000000000005</v>
      </c>
      <c r="G12" s="172">
        <v>1.4267000000000001</v>
      </c>
      <c r="H12" s="172">
        <v>2.0019999999999998</v>
      </c>
      <c r="I12" s="172">
        <v>3.5043000000000002</v>
      </c>
      <c r="J12" s="172">
        <v>4.1566999999999998</v>
      </c>
      <c r="K12" s="172">
        <v>19.2743</v>
      </c>
      <c r="L12" s="172">
        <v>3.1029</v>
      </c>
      <c r="M12" s="172">
        <v>1.7474000000000001</v>
      </c>
      <c r="N12" s="172">
        <v>8.1740999999999993</v>
      </c>
      <c r="O12" s="172">
        <v>2.5606</v>
      </c>
      <c r="P12" s="172">
        <v>6.9733999999999998</v>
      </c>
      <c r="Q12" s="172">
        <v>9.64</v>
      </c>
      <c r="R12" s="172">
        <v>-0.71899999999999997</v>
      </c>
    </row>
    <row r="13" spans="1:18" x14ac:dyDescent="0.3">
      <c r="A13" s="168" t="s">
        <v>480</v>
      </c>
      <c r="B13" s="168" t="s">
        <v>487</v>
      </c>
      <c r="C13" s="168">
        <v>141006</v>
      </c>
      <c r="D13" s="171">
        <v>44071</v>
      </c>
      <c r="E13" s="172">
        <v>14.0136</v>
      </c>
      <c r="F13" s="172">
        <v>0.83030000000000004</v>
      </c>
      <c r="G13" s="172">
        <v>1.3795999999999999</v>
      </c>
      <c r="H13" s="172">
        <v>1.8674999999999999</v>
      </c>
      <c r="I13" s="172">
        <v>3.1564999999999999</v>
      </c>
      <c r="J13" s="172">
        <v>3.0571000000000002</v>
      </c>
      <c r="K13" s="172">
        <v>15.0977</v>
      </c>
      <c r="L13" s="172">
        <v>3.5076999999999998</v>
      </c>
      <c r="M13" s="172">
        <v>3.9415</v>
      </c>
      <c r="N13" s="172">
        <v>13.9567</v>
      </c>
      <c r="O13" s="172">
        <v>9.8739000000000008</v>
      </c>
      <c r="P13" s="172"/>
      <c r="Q13" s="172">
        <v>10.451700000000001</v>
      </c>
      <c r="R13" s="172">
        <v>8.5632000000000001</v>
      </c>
    </row>
    <row r="14" spans="1:18" x14ac:dyDescent="0.3">
      <c r="A14" s="168" t="s">
        <v>480</v>
      </c>
      <c r="B14" s="168" t="s">
        <v>488</v>
      </c>
      <c r="C14" s="168">
        <v>141004</v>
      </c>
      <c r="D14" s="171">
        <v>44071</v>
      </c>
      <c r="E14" s="172">
        <v>13.292199999999999</v>
      </c>
      <c r="F14" s="172">
        <v>0.82530000000000003</v>
      </c>
      <c r="G14" s="172">
        <v>1.365</v>
      </c>
      <c r="H14" s="172">
        <v>1.8355999999999999</v>
      </c>
      <c r="I14" s="172">
        <v>3.0922999999999998</v>
      </c>
      <c r="J14" s="172">
        <v>2.9142999999999999</v>
      </c>
      <c r="K14" s="172">
        <v>14.5761</v>
      </c>
      <c r="L14" s="172">
        <v>2.6741999999999999</v>
      </c>
      <c r="M14" s="172">
        <v>2.6766000000000001</v>
      </c>
      <c r="N14" s="172">
        <v>12.1241</v>
      </c>
      <c r="O14" s="172">
        <v>8.1814999999999998</v>
      </c>
      <c r="P14" s="172"/>
      <c r="Q14" s="172">
        <v>8.7454000000000001</v>
      </c>
      <c r="R14" s="172">
        <v>6.9257999999999997</v>
      </c>
    </row>
    <row r="15" spans="1:18" x14ac:dyDescent="0.3">
      <c r="A15" s="168" t="s">
        <v>480</v>
      </c>
      <c r="B15" s="168" t="s">
        <v>489</v>
      </c>
      <c r="C15" s="168">
        <v>139527</v>
      </c>
      <c r="D15" s="171">
        <v>44071</v>
      </c>
      <c r="E15" s="172">
        <v>14.07</v>
      </c>
      <c r="F15" s="172">
        <v>0.5</v>
      </c>
      <c r="G15" s="172">
        <v>0.28510000000000002</v>
      </c>
      <c r="H15" s="172">
        <v>2.1044999999999998</v>
      </c>
      <c r="I15" s="172">
        <v>7.2408999999999999</v>
      </c>
      <c r="J15" s="172">
        <v>12.0223</v>
      </c>
      <c r="K15" s="172">
        <v>25.737300000000001</v>
      </c>
      <c r="L15" s="172">
        <v>6.5909000000000004</v>
      </c>
      <c r="M15" s="172">
        <v>13.835000000000001</v>
      </c>
      <c r="N15" s="172">
        <v>23.638000000000002</v>
      </c>
      <c r="O15" s="172">
        <v>3.8256999999999999</v>
      </c>
      <c r="P15" s="172"/>
      <c r="Q15" s="172">
        <v>8.6638000000000002</v>
      </c>
      <c r="R15" s="172">
        <v>-1.2877000000000001</v>
      </c>
    </row>
    <row r="16" spans="1:18" x14ac:dyDescent="0.3">
      <c r="A16" s="168" t="s">
        <v>480</v>
      </c>
      <c r="B16" s="168" t="s">
        <v>490</v>
      </c>
      <c r="C16" s="168">
        <v>139529</v>
      </c>
      <c r="D16" s="171">
        <v>44071</v>
      </c>
      <c r="E16" s="172">
        <v>13.58</v>
      </c>
      <c r="F16" s="172">
        <v>0.5181</v>
      </c>
      <c r="G16" s="172">
        <v>0.2954</v>
      </c>
      <c r="H16" s="172">
        <v>2.1821000000000002</v>
      </c>
      <c r="I16" s="172">
        <v>7.2670000000000003</v>
      </c>
      <c r="J16" s="172">
        <v>12.046200000000001</v>
      </c>
      <c r="K16" s="172">
        <v>25.508299999999998</v>
      </c>
      <c r="L16" s="172">
        <v>6.1767000000000003</v>
      </c>
      <c r="M16" s="172">
        <v>13.166700000000001</v>
      </c>
      <c r="N16" s="172">
        <v>22.6739</v>
      </c>
      <c r="O16" s="172">
        <v>2.9630999999999998</v>
      </c>
      <c r="P16" s="172"/>
      <c r="Q16" s="172">
        <v>7.7305999999999999</v>
      </c>
      <c r="R16" s="172">
        <v>-2.1701000000000001</v>
      </c>
    </row>
    <row r="17" spans="1:18" x14ac:dyDescent="0.3">
      <c r="A17" s="168" t="s">
        <v>480</v>
      </c>
      <c r="B17" s="168" t="s">
        <v>491</v>
      </c>
      <c r="C17" s="168">
        <v>118272</v>
      </c>
      <c r="D17" s="171">
        <v>44071</v>
      </c>
      <c r="E17" s="172">
        <v>188.45</v>
      </c>
      <c r="F17" s="172">
        <v>0.23400000000000001</v>
      </c>
      <c r="G17" s="172">
        <v>0.54420000000000002</v>
      </c>
      <c r="H17" s="172">
        <v>1.2954000000000001</v>
      </c>
      <c r="I17" s="172">
        <v>3.1021000000000001</v>
      </c>
      <c r="J17" s="172">
        <v>4.0183</v>
      </c>
      <c r="K17" s="172">
        <v>15.5143</v>
      </c>
      <c r="L17" s="172">
        <v>4.5956999999999999</v>
      </c>
      <c r="M17" s="172">
        <v>6.4748999999999999</v>
      </c>
      <c r="N17" s="172">
        <v>15.5922</v>
      </c>
      <c r="O17" s="172">
        <v>8.9785000000000004</v>
      </c>
      <c r="P17" s="172">
        <v>11.0183</v>
      </c>
      <c r="Q17" s="172">
        <v>13.4514</v>
      </c>
      <c r="R17" s="172">
        <v>7.1722000000000001</v>
      </c>
    </row>
    <row r="18" spans="1:18" x14ac:dyDescent="0.3">
      <c r="A18" s="168" t="s">
        <v>480</v>
      </c>
      <c r="B18" s="168" t="s">
        <v>492</v>
      </c>
      <c r="C18" s="168">
        <v>106166</v>
      </c>
      <c r="D18" s="171">
        <v>44071</v>
      </c>
      <c r="E18" s="172">
        <v>176.38</v>
      </c>
      <c r="F18" s="172">
        <v>0.23300000000000001</v>
      </c>
      <c r="G18" s="172">
        <v>0.53580000000000005</v>
      </c>
      <c r="H18" s="172">
        <v>1.2746999999999999</v>
      </c>
      <c r="I18" s="172">
        <v>3.0617999999999999</v>
      </c>
      <c r="J18" s="172">
        <v>3.9180000000000001</v>
      </c>
      <c r="K18" s="172">
        <v>15.168100000000001</v>
      </c>
      <c r="L18" s="172">
        <v>4.0038</v>
      </c>
      <c r="M18" s="172">
        <v>5.5536000000000003</v>
      </c>
      <c r="N18" s="172">
        <v>14.2432</v>
      </c>
      <c r="O18" s="172">
        <v>7.6443000000000003</v>
      </c>
      <c r="P18" s="172">
        <v>9.7172999999999998</v>
      </c>
      <c r="Q18" s="172">
        <v>10.963200000000001</v>
      </c>
      <c r="R18" s="172">
        <v>5.9301000000000004</v>
      </c>
    </row>
    <row r="19" spans="1:18" x14ac:dyDescent="0.3">
      <c r="A19" s="168" t="s">
        <v>480</v>
      </c>
      <c r="B19" s="168" t="s">
        <v>493</v>
      </c>
      <c r="C19" s="168">
        <v>119019</v>
      </c>
      <c r="D19" s="171">
        <v>44071</v>
      </c>
      <c r="E19" s="172">
        <v>177.66800000000001</v>
      </c>
      <c r="F19" s="172">
        <v>0.3009</v>
      </c>
      <c r="G19" s="172">
        <v>0.55010000000000003</v>
      </c>
      <c r="H19" s="172">
        <v>1.6435999999999999</v>
      </c>
      <c r="I19" s="172">
        <v>4.3007999999999997</v>
      </c>
      <c r="J19" s="172">
        <v>5.4278000000000004</v>
      </c>
      <c r="K19" s="172">
        <v>17.2409</v>
      </c>
      <c r="L19" s="172">
        <v>0.62470000000000003</v>
      </c>
      <c r="M19" s="172">
        <v>2.8778999999999999</v>
      </c>
      <c r="N19" s="172">
        <v>11.8218</v>
      </c>
      <c r="O19" s="172">
        <v>6.8840000000000003</v>
      </c>
      <c r="P19" s="172">
        <v>9.9634</v>
      </c>
      <c r="Q19" s="172">
        <v>12.4564</v>
      </c>
      <c r="R19" s="172">
        <v>4.9809999999999999</v>
      </c>
    </row>
    <row r="20" spans="1:18" x14ac:dyDescent="0.3">
      <c r="A20" s="168" t="s">
        <v>480</v>
      </c>
      <c r="B20" s="168" t="s">
        <v>494</v>
      </c>
      <c r="C20" s="168">
        <v>100081</v>
      </c>
      <c r="D20" s="171">
        <v>44071</v>
      </c>
      <c r="E20" s="172">
        <v>166.203</v>
      </c>
      <c r="F20" s="172">
        <v>0.29809999999999998</v>
      </c>
      <c r="G20" s="172">
        <v>0.54139999999999999</v>
      </c>
      <c r="H20" s="172">
        <v>1.6234</v>
      </c>
      <c r="I20" s="172">
        <v>4.26</v>
      </c>
      <c r="J20" s="172">
        <v>5.3398000000000003</v>
      </c>
      <c r="K20" s="172">
        <v>16.9529</v>
      </c>
      <c r="L20" s="172">
        <v>0.1386</v>
      </c>
      <c r="M20" s="172">
        <v>2.1499000000000001</v>
      </c>
      <c r="N20" s="172">
        <v>10.748100000000001</v>
      </c>
      <c r="O20" s="172">
        <v>5.7862999999999998</v>
      </c>
      <c r="P20" s="172">
        <v>8.8476999999999997</v>
      </c>
      <c r="Q20" s="172">
        <v>14.125999999999999</v>
      </c>
      <c r="R20" s="172">
        <v>3.9443999999999999</v>
      </c>
    </row>
    <row r="21" spans="1:18" x14ac:dyDescent="0.3">
      <c r="A21" s="168" t="s">
        <v>480</v>
      </c>
      <c r="B21" s="168" t="s">
        <v>495</v>
      </c>
      <c r="C21" s="168">
        <v>118624</v>
      </c>
      <c r="D21" s="171">
        <v>44071</v>
      </c>
      <c r="E21" s="172">
        <v>27.94</v>
      </c>
      <c r="F21" s="172">
        <v>0.53979999999999995</v>
      </c>
      <c r="G21" s="172">
        <v>0.86639999999999995</v>
      </c>
      <c r="H21" s="172">
        <v>1.5630999999999999</v>
      </c>
      <c r="I21" s="172">
        <v>3.4815</v>
      </c>
      <c r="J21" s="172">
        <v>4.9192999999999998</v>
      </c>
      <c r="K21" s="172">
        <v>17.099699999999999</v>
      </c>
      <c r="L21" s="172">
        <v>2.008</v>
      </c>
      <c r="M21" s="172">
        <v>0</v>
      </c>
      <c r="N21" s="172">
        <v>7.9180999999999999</v>
      </c>
      <c r="O21" s="172">
        <v>5.8428000000000004</v>
      </c>
      <c r="P21" s="172">
        <v>7.4935</v>
      </c>
      <c r="Q21" s="172">
        <v>10.673</v>
      </c>
      <c r="R21" s="172">
        <v>2.5228999999999999</v>
      </c>
    </row>
    <row r="22" spans="1:18" x14ac:dyDescent="0.3">
      <c r="A22" s="168" t="s">
        <v>480</v>
      </c>
      <c r="B22" s="168" t="s">
        <v>496</v>
      </c>
      <c r="C22" s="168">
        <v>112108</v>
      </c>
      <c r="D22" s="171">
        <v>44071</v>
      </c>
      <c r="E22" s="172">
        <v>26.49</v>
      </c>
      <c r="F22" s="172">
        <v>0.56950000000000001</v>
      </c>
      <c r="G22" s="172">
        <v>0.87590000000000001</v>
      </c>
      <c r="H22" s="172">
        <v>1.5721000000000001</v>
      </c>
      <c r="I22" s="172">
        <v>3.3957999999999999</v>
      </c>
      <c r="J22" s="172">
        <v>4.7864000000000004</v>
      </c>
      <c r="K22" s="172">
        <v>16.593299999999999</v>
      </c>
      <c r="L22" s="172">
        <v>1.3002</v>
      </c>
      <c r="M22" s="172">
        <v>-1.1197999999999999</v>
      </c>
      <c r="N22" s="172">
        <v>6.3002000000000002</v>
      </c>
      <c r="O22" s="172">
        <v>4.5754999999999999</v>
      </c>
      <c r="P22" s="172">
        <v>6.5087000000000002</v>
      </c>
      <c r="Q22" s="172">
        <v>9.2121999999999993</v>
      </c>
      <c r="R22" s="172">
        <v>1.1114999999999999</v>
      </c>
    </row>
    <row r="23" spans="1:18" x14ac:dyDescent="0.3">
      <c r="A23" s="168" t="s">
        <v>480</v>
      </c>
      <c r="B23" s="168" t="s">
        <v>497</v>
      </c>
      <c r="C23" s="168">
        <v>143163</v>
      </c>
      <c r="D23" s="171">
        <v>44071</v>
      </c>
      <c r="E23" s="172">
        <v>10.972200000000001</v>
      </c>
      <c r="F23" s="172">
        <v>0.48259999999999997</v>
      </c>
      <c r="G23" s="172">
        <v>0.91979999999999995</v>
      </c>
      <c r="H23" s="172">
        <v>1.617</v>
      </c>
      <c r="I23" s="172">
        <v>2.3325999999999998</v>
      </c>
      <c r="J23" s="172">
        <v>3.4264000000000001</v>
      </c>
      <c r="K23" s="172">
        <v>15.339</v>
      </c>
      <c r="L23" s="172">
        <v>-0.68610000000000004</v>
      </c>
      <c r="M23" s="172">
        <v>-3.2126999999999999</v>
      </c>
      <c r="N23" s="172">
        <v>5.1590999999999996</v>
      </c>
      <c r="O23" s="172"/>
      <c r="P23" s="172"/>
      <c r="Q23" s="172">
        <v>4.0595999999999997</v>
      </c>
      <c r="R23" s="172">
        <v>2.4803999999999999</v>
      </c>
    </row>
    <row r="24" spans="1:18" x14ac:dyDescent="0.3">
      <c r="A24" s="168" t="s">
        <v>480</v>
      </c>
      <c r="B24" s="168" t="s">
        <v>498</v>
      </c>
      <c r="C24" s="168">
        <v>143162</v>
      </c>
      <c r="D24" s="171">
        <v>44071</v>
      </c>
      <c r="E24" s="172">
        <v>10.5481</v>
      </c>
      <c r="F24" s="172">
        <v>0.4763</v>
      </c>
      <c r="G24" s="172">
        <v>0.90300000000000002</v>
      </c>
      <c r="H24" s="172">
        <v>1.5784</v>
      </c>
      <c r="I24" s="172">
        <v>2.2528999999999999</v>
      </c>
      <c r="J24" s="172">
        <v>3.2477999999999998</v>
      </c>
      <c r="K24" s="172">
        <v>14.7818</v>
      </c>
      <c r="L24" s="172">
        <v>-1.5347</v>
      </c>
      <c r="M24" s="172">
        <v>-4.4105999999999996</v>
      </c>
      <c r="N24" s="172">
        <v>3.3996</v>
      </c>
      <c r="O24" s="172"/>
      <c r="P24" s="172"/>
      <c r="Q24" s="172">
        <v>2.3151000000000002</v>
      </c>
      <c r="R24" s="172">
        <v>0.67420000000000002</v>
      </c>
    </row>
    <row r="25" spans="1:18" x14ac:dyDescent="0.3">
      <c r="A25" s="168" t="s">
        <v>480</v>
      </c>
      <c r="B25" s="168" t="s">
        <v>499</v>
      </c>
      <c r="C25" s="168">
        <v>100550</v>
      </c>
      <c r="D25" s="171">
        <v>44071</v>
      </c>
      <c r="E25" s="172">
        <v>122.2933</v>
      </c>
      <c r="F25" s="172">
        <v>0.74370000000000003</v>
      </c>
      <c r="G25" s="172">
        <v>1.5199</v>
      </c>
      <c r="H25" s="172">
        <v>1.9961</v>
      </c>
      <c r="I25" s="172">
        <v>4.1334</v>
      </c>
      <c r="J25" s="172">
        <v>5.4446000000000003</v>
      </c>
      <c r="K25" s="172">
        <v>16.580400000000001</v>
      </c>
      <c r="L25" s="172">
        <v>2.2805</v>
      </c>
      <c r="M25" s="172">
        <v>-1.7665</v>
      </c>
      <c r="N25" s="172">
        <v>5.7561999999999998</v>
      </c>
      <c r="O25" s="172">
        <v>3.2835000000000001</v>
      </c>
      <c r="P25" s="172">
        <v>6.2332999999999998</v>
      </c>
      <c r="Q25" s="172">
        <v>12.837</v>
      </c>
      <c r="R25" s="172">
        <v>0.72770000000000001</v>
      </c>
    </row>
    <row r="26" spans="1:18" x14ac:dyDescent="0.3">
      <c r="A26" s="168" t="s">
        <v>480</v>
      </c>
      <c r="B26" s="168" t="s">
        <v>500</v>
      </c>
      <c r="C26" s="168">
        <v>118546</v>
      </c>
      <c r="D26" s="171">
        <v>44071</v>
      </c>
      <c r="E26" s="172">
        <v>132.85409999999999</v>
      </c>
      <c r="F26" s="172">
        <v>0.74650000000000005</v>
      </c>
      <c r="G26" s="172">
        <v>1.5283</v>
      </c>
      <c r="H26" s="172">
        <v>2.0154999999999998</v>
      </c>
      <c r="I26" s="172">
        <v>4.1733000000000002</v>
      </c>
      <c r="J26" s="172">
        <v>5.5340999999999996</v>
      </c>
      <c r="K26" s="172">
        <v>16.8752</v>
      </c>
      <c r="L26" s="172">
        <v>2.7887</v>
      </c>
      <c r="M26" s="172">
        <v>-1.0259</v>
      </c>
      <c r="N26" s="172">
        <v>6.8395000000000001</v>
      </c>
      <c r="O26" s="172">
        <v>4.4676999999999998</v>
      </c>
      <c r="P26" s="172">
        <v>7.6074000000000002</v>
      </c>
      <c r="Q26" s="172">
        <v>12.161</v>
      </c>
      <c r="R26" s="172">
        <v>1.8037000000000001</v>
      </c>
    </row>
    <row r="27" spans="1:18" x14ac:dyDescent="0.3">
      <c r="A27" s="168" t="s">
        <v>480</v>
      </c>
      <c r="B27" s="168" t="s">
        <v>501</v>
      </c>
      <c r="C27" s="168">
        <v>102948</v>
      </c>
      <c r="D27" s="171">
        <v>44071</v>
      </c>
      <c r="E27" s="172">
        <v>54.271999999999998</v>
      </c>
      <c r="F27" s="172">
        <v>0.71819999999999995</v>
      </c>
      <c r="G27" s="172">
        <v>1.3123</v>
      </c>
      <c r="H27" s="172">
        <v>2.2726000000000002</v>
      </c>
      <c r="I27" s="172">
        <v>3.9554</v>
      </c>
      <c r="J27" s="172">
        <v>5.1639999999999997</v>
      </c>
      <c r="K27" s="172">
        <v>19.484000000000002</v>
      </c>
      <c r="L27" s="172">
        <v>3.069</v>
      </c>
      <c r="M27" s="172">
        <v>-1.7024999999999999</v>
      </c>
      <c r="N27" s="172">
        <v>4.3571999999999997</v>
      </c>
      <c r="O27" s="172">
        <v>1.1649</v>
      </c>
      <c r="P27" s="172">
        <v>5.2050999999999998</v>
      </c>
      <c r="Q27" s="172">
        <v>11.604799999999999</v>
      </c>
      <c r="R27" s="172">
        <v>1.0513999999999999</v>
      </c>
    </row>
    <row r="28" spans="1:18" x14ac:dyDescent="0.3">
      <c r="A28" s="168" t="s">
        <v>480</v>
      </c>
      <c r="B28" s="168" t="s">
        <v>502</v>
      </c>
      <c r="C28" s="168"/>
      <c r="D28" s="171">
        <v>44071</v>
      </c>
      <c r="E28" s="172">
        <v>57.021000000000001</v>
      </c>
      <c r="F28" s="172">
        <v>0.71889999999999998</v>
      </c>
      <c r="G28" s="172">
        <v>1.3166</v>
      </c>
      <c r="H28" s="172">
        <v>2.2835000000000001</v>
      </c>
      <c r="I28" s="172">
        <v>3.9788999999999999</v>
      </c>
      <c r="J28" s="172">
        <v>5.2145000000000001</v>
      </c>
      <c r="K28" s="172">
        <v>19.6739</v>
      </c>
      <c r="L28" s="172">
        <v>3.3887999999999998</v>
      </c>
      <c r="M28" s="172">
        <v>-1.2298</v>
      </c>
      <c r="N28" s="172">
        <v>5.0206999999999997</v>
      </c>
      <c r="O28" s="172">
        <v>4.0266999999999999</v>
      </c>
      <c r="P28" s="172">
        <v>8.7220999999999993</v>
      </c>
      <c r="Q28" s="172">
        <v>13.2018</v>
      </c>
      <c r="R28" s="172">
        <v>1.7710999999999999</v>
      </c>
    </row>
    <row r="29" spans="1:18" x14ac:dyDescent="0.3">
      <c r="A29" s="168" t="s">
        <v>480</v>
      </c>
      <c r="B29" s="168" t="s">
        <v>503</v>
      </c>
      <c r="C29" s="168">
        <v>145228</v>
      </c>
      <c r="D29" s="171">
        <v>44071</v>
      </c>
      <c r="E29" s="172">
        <v>11.815799999999999</v>
      </c>
      <c r="F29" s="172">
        <v>0.40620000000000001</v>
      </c>
      <c r="G29" s="172">
        <v>0.6714</v>
      </c>
      <c r="H29" s="172">
        <v>1.2450000000000001</v>
      </c>
      <c r="I29" s="172">
        <v>2.6442999999999999</v>
      </c>
      <c r="J29" s="172">
        <v>3.1857000000000002</v>
      </c>
      <c r="K29" s="172">
        <v>15.7402</v>
      </c>
      <c r="L29" s="172">
        <v>3.9043999999999999</v>
      </c>
      <c r="M29" s="172">
        <v>2.5125000000000002</v>
      </c>
      <c r="N29" s="172">
        <v>10.6607</v>
      </c>
      <c r="O29" s="172"/>
      <c r="P29" s="172"/>
      <c r="Q29" s="172">
        <v>9.4273000000000007</v>
      </c>
      <c r="R29" s="172"/>
    </row>
    <row r="30" spans="1:18" x14ac:dyDescent="0.3">
      <c r="A30" s="168" t="s">
        <v>480</v>
      </c>
      <c r="B30" s="168" t="s">
        <v>504</v>
      </c>
      <c r="C30" s="168">
        <v>145227</v>
      </c>
      <c r="D30" s="171">
        <v>44071</v>
      </c>
      <c r="E30" s="172">
        <v>11.5154</v>
      </c>
      <c r="F30" s="172">
        <v>0.40189999999999998</v>
      </c>
      <c r="G30" s="172">
        <v>0.66</v>
      </c>
      <c r="H30" s="172">
        <v>1.2174</v>
      </c>
      <c r="I30" s="172">
        <v>2.5871</v>
      </c>
      <c r="J30" s="172">
        <v>3.0590000000000002</v>
      </c>
      <c r="K30" s="172">
        <v>15.316599999999999</v>
      </c>
      <c r="L30" s="172">
        <v>3.1467000000000001</v>
      </c>
      <c r="M30" s="172">
        <v>1.401</v>
      </c>
      <c r="N30" s="172">
        <v>9.0627999999999993</v>
      </c>
      <c r="O30" s="172"/>
      <c r="P30" s="172"/>
      <c r="Q30" s="172">
        <v>7.9162999999999997</v>
      </c>
      <c r="R30" s="172"/>
    </row>
    <row r="31" spans="1:18" x14ac:dyDescent="0.3">
      <c r="A31" s="168" t="s">
        <v>480</v>
      </c>
      <c r="B31" s="168" t="s">
        <v>505</v>
      </c>
      <c r="C31" s="168">
        <v>100356</v>
      </c>
      <c r="D31" s="171">
        <v>44071</v>
      </c>
      <c r="E31" s="172">
        <v>134.91999999999999</v>
      </c>
      <c r="F31" s="172">
        <v>0.64900000000000002</v>
      </c>
      <c r="G31" s="172">
        <v>0.75419999999999998</v>
      </c>
      <c r="H31" s="172">
        <v>0.64149999999999996</v>
      </c>
      <c r="I31" s="172">
        <v>3.9925999999999999</v>
      </c>
      <c r="J31" s="172">
        <v>6.5549999999999997</v>
      </c>
      <c r="K31" s="172">
        <v>15.583</v>
      </c>
      <c r="L31" s="172">
        <v>3.2841</v>
      </c>
      <c r="M31" s="172">
        <v>-3.0049999999999999</v>
      </c>
      <c r="N31" s="172">
        <v>5.9942000000000002</v>
      </c>
      <c r="O31" s="172">
        <v>3.6758000000000002</v>
      </c>
      <c r="P31" s="172">
        <v>8.2569999999999997</v>
      </c>
      <c r="Q31" s="172">
        <v>13.303900000000001</v>
      </c>
      <c r="R31" s="172">
        <v>1.2249000000000001</v>
      </c>
    </row>
    <row r="32" spans="1:18" x14ac:dyDescent="0.3">
      <c r="A32" s="168" t="s">
        <v>480</v>
      </c>
      <c r="B32" s="168" t="s">
        <v>506</v>
      </c>
      <c r="C32" s="168">
        <v>120251</v>
      </c>
      <c r="D32" s="171">
        <v>44071</v>
      </c>
      <c r="E32" s="172">
        <v>145.69999999999999</v>
      </c>
      <c r="F32" s="172">
        <v>0.65629999999999999</v>
      </c>
      <c r="G32" s="172">
        <v>0.76070000000000004</v>
      </c>
      <c r="H32" s="172">
        <v>0.65629999999999999</v>
      </c>
      <c r="I32" s="172">
        <v>4.0194000000000001</v>
      </c>
      <c r="J32" s="172">
        <v>6.6071999999999997</v>
      </c>
      <c r="K32" s="172">
        <v>15.754300000000001</v>
      </c>
      <c r="L32" s="172">
        <v>3.5609999999999999</v>
      </c>
      <c r="M32" s="172">
        <v>-2.62</v>
      </c>
      <c r="N32" s="172">
        <v>6.5526</v>
      </c>
      <c r="O32" s="172">
        <v>4.6067999999999998</v>
      </c>
      <c r="P32" s="172">
        <v>9.4354999999999993</v>
      </c>
      <c r="Q32" s="172">
        <v>13.250299999999999</v>
      </c>
      <c r="R32" s="172">
        <v>1.9</v>
      </c>
    </row>
    <row r="33" spans="1:18" x14ac:dyDescent="0.3">
      <c r="A33" s="168" t="s">
        <v>480</v>
      </c>
      <c r="B33" s="168" t="s">
        <v>507</v>
      </c>
      <c r="C33" s="168">
        <v>139969</v>
      </c>
      <c r="D33" s="171">
        <v>44071</v>
      </c>
      <c r="E33" s="172">
        <v>11.984500000000001</v>
      </c>
      <c r="F33" s="172">
        <v>-4.5900000000000003E-2</v>
      </c>
      <c r="G33" s="172">
        <v>0.42909999999999998</v>
      </c>
      <c r="H33" s="172">
        <v>0.98499999999999999</v>
      </c>
      <c r="I33" s="172">
        <v>3.3851</v>
      </c>
      <c r="J33" s="172">
        <v>4.8540000000000001</v>
      </c>
      <c r="K33" s="172">
        <v>15.583399999999999</v>
      </c>
      <c r="L33" s="172">
        <v>5.8486000000000002</v>
      </c>
      <c r="M33" s="172">
        <v>4.9733999999999998</v>
      </c>
      <c r="N33" s="172">
        <v>10</v>
      </c>
      <c r="O33" s="172">
        <v>1.5964</v>
      </c>
      <c r="P33" s="172"/>
      <c r="Q33" s="172">
        <v>4.8186999999999998</v>
      </c>
      <c r="R33" s="172">
        <v>-1.9939</v>
      </c>
    </row>
    <row r="34" spans="1:18" x14ac:dyDescent="0.3">
      <c r="A34" s="168" t="s">
        <v>480</v>
      </c>
      <c r="B34" s="168" t="s">
        <v>508</v>
      </c>
      <c r="C34" s="168">
        <v>139971</v>
      </c>
      <c r="D34" s="171">
        <v>44071</v>
      </c>
      <c r="E34" s="172">
        <v>12.739800000000001</v>
      </c>
      <c r="F34" s="172">
        <v>-4.3200000000000002E-2</v>
      </c>
      <c r="G34" s="172">
        <v>0.43680000000000002</v>
      </c>
      <c r="H34" s="172">
        <v>1.0021</v>
      </c>
      <c r="I34" s="172">
        <v>3.4209000000000001</v>
      </c>
      <c r="J34" s="172">
        <v>4.9311999999999996</v>
      </c>
      <c r="K34" s="172">
        <v>15.8406</v>
      </c>
      <c r="L34" s="172">
        <v>6.2544000000000004</v>
      </c>
      <c r="M34" s="172">
        <v>5.6062000000000003</v>
      </c>
      <c r="N34" s="172">
        <v>10.9613</v>
      </c>
      <c r="O34" s="172">
        <v>3.1684999999999999</v>
      </c>
      <c r="P34" s="172"/>
      <c r="Q34" s="172">
        <v>6.4974999999999996</v>
      </c>
      <c r="R34" s="172">
        <v>-0.77400000000000002</v>
      </c>
    </row>
    <row r="35" spans="1:18" x14ac:dyDescent="0.3">
      <c r="A35" s="168" t="s">
        <v>480</v>
      </c>
      <c r="B35" s="168" t="s">
        <v>509</v>
      </c>
      <c r="C35" s="168">
        <v>140382</v>
      </c>
      <c r="D35" s="171">
        <v>44071</v>
      </c>
      <c r="E35" s="172">
        <v>12.29</v>
      </c>
      <c r="F35" s="172">
        <v>8.14E-2</v>
      </c>
      <c r="G35" s="172">
        <v>0.98599999999999999</v>
      </c>
      <c r="H35" s="172">
        <v>1.4026000000000001</v>
      </c>
      <c r="I35" s="172">
        <v>3.8007</v>
      </c>
      <c r="J35" s="172">
        <v>7.7125000000000004</v>
      </c>
      <c r="K35" s="172">
        <v>19.785599999999999</v>
      </c>
      <c r="L35" s="172">
        <v>3.0175999999999998</v>
      </c>
      <c r="M35" s="172">
        <v>-0.72699999999999998</v>
      </c>
      <c r="N35" s="172">
        <v>7.5240999999999998</v>
      </c>
      <c r="O35" s="172">
        <v>2.5407999999999999</v>
      </c>
      <c r="P35" s="172"/>
      <c r="Q35" s="172">
        <v>5.7907000000000002</v>
      </c>
      <c r="R35" s="172">
        <v>-8.1199999999999994E-2</v>
      </c>
    </row>
    <row r="36" spans="1:18" x14ac:dyDescent="0.3">
      <c r="A36" s="168" t="s">
        <v>480</v>
      </c>
      <c r="B36" s="168" t="s">
        <v>510</v>
      </c>
      <c r="C36" s="168">
        <v>140381</v>
      </c>
      <c r="D36" s="171">
        <v>44071</v>
      </c>
      <c r="E36" s="172">
        <v>11.59</v>
      </c>
      <c r="F36" s="172">
        <v>8.6400000000000005E-2</v>
      </c>
      <c r="G36" s="172">
        <v>0.95820000000000005</v>
      </c>
      <c r="H36" s="172">
        <v>1.3997999999999999</v>
      </c>
      <c r="I36" s="172">
        <v>3.7601</v>
      </c>
      <c r="J36" s="172">
        <v>7.6136999999999997</v>
      </c>
      <c r="K36" s="172">
        <v>19.484500000000001</v>
      </c>
      <c r="L36" s="172">
        <v>2.3852000000000002</v>
      </c>
      <c r="M36" s="172">
        <v>-1.6963999999999999</v>
      </c>
      <c r="N36" s="172">
        <v>6.0384000000000002</v>
      </c>
      <c r="O36" s="172">
        <v>0.97589999999999999</v>
      </c>
      <c r="P36" s="172"/>
      <c r="Q36" s="172">
        <v>4.1105</v>
      </c>
      <c r="R36" s="172">
        <v>-1.4333</v>
      </c>
    </row>
    <row r="37" spans="1:18" x14ac:dyDescent="0.3">
      <c r="A37" s="168" t="s">
        <v>480</v>
      </c>
      <c r="B37" s="168" t="s">
        <v>511</v>
      </c>
      <c r="C37" s="168">
        <v>145599</v>
      </c>
      <c r="D37" s="171">
        <v>44071</v>
      </c>
      <c r="E37" s="172">
        <v>11.0768</v>
      </c>
      <c r="F37" s="172">
        <v>0.60219999999999996</v>
      </c>
      <c r="G37" s="172">
        <v>1.0012000000000001</v>
      </c>
      <c r="H37" s="172">
        <v>1.8434999999999999</v>
      </c>
      <c r="I37" s="172">
        <v>3.1475</v>
      </c>
      <c r="J37" s="172">
        <v>4.4183000000000003</v>
      </c>
      <c r="K37" s="172">
        <v>17.208600000000001</v>
      </c>
      <c r="L37" s="172">
        <v>1.6556</v>
      </c>
      <c r="M37" s="172">
        <v>-2.0912999999999999</v>
      </c>
      <c r="N37" s="172">
        <v>5.8269000000000002</v>
      </c>
      <c r="O37" s="172"/>
      <c r="P37" s="172"/>
      <c r="Q37" s="172">
        <v>6.1646000000000001</v>
      </c>
      <c r="R37" s="172"/>
    </row>
    <row r="38" spans="1:18" x14ac:dyDescent="0.3">
      <c r="A38" s="168" t="s">
        <v>480</v>
      </c>
      <c r="B38" s="168" t="s">
        <v>512</v>
      </c>
      <c r="C38" s="168">
        <v>145605</v>
      </c>
      <c r="D38" s="171">
        <v>44071</v>
      </c>
      <c r="E38" s="172">
        <v>10.695600000000001</v>
      </c>
      <c r="F38" s="172">
        <v>0.59719999999999995</v>
      </c>
      <c r="G38" s="172">
        <v>0.98480000000000001</v>
      </c>
      <c r="H38" s="172">
        <v>1.8057000000000001</v>
      </c>
      <c r="I38" s="172">
        <v>3.0693000000000001</v>
      </c>
      <c r="J38" s="172">
        <v>4.2435999999999998</v>
      </c>
      <c r="K38" s="172">
        <v>16.622900000000001</v>
      </c>
      <c r="L38" s="172">
        <v>0.63129999999999997</v>
      </c>
      <c r="M38" s="172">
        <v>-3.5659000000000001</v>
      </c>
      <c r="N38" s="172">
        <v>3.6888000000000001</v>
      </c>
      <c r="O38" s="172"/>
      <c r="P38" s="172"/>
      <c r="Q38" s="172">
        <v>4.0118999999999998</v>
      </c>
      <c r="R38" s="172"/>
    </row>
    <row r="39" spans="1:18" x14ac:dyDescent="0.3">
      <c r="A39" s="168" t="s">
        <v>480</v>
      </c>
      <c r="B39" s="168" t="s">
        <v>513</v>
      </c>
      <c r="C39" s="168">
        <v>143537</v>
      </c>
      <c r="D39" s="171">
        <v>44071</v>
      </c>
      <c r="E39" s="172">
        <v>11.1317</v>
      </c>
      <c r="F39" s="172">
        <v>0.22059999999999999</v>
      </c>
      <c r="G39" s="172">
        <v>-7.0000000000000007E-2</v>
      </c>
      <c r="H39" s="172">
        <v>0.54279999999999995</v>
      </c>
      <c r="I39" s="172">
        <v>2.7526000000000002</v>
      </c>
      <c r="J39" s="172">
        <v>3.4447999999999999</v>
      </c>
      <c r="K39" s="172">
        <v>15.5244</v>
      </c>
      <c r="L39" s="172">
        <v>-0.34110000000000001</v>
      </c>
      <c r="M39" s="172">
        <v>-2.0666000000000002</v>
      </c>
      <c r="N39" s="172">
        <v>6.7686999999999999</v>
      </c>
      <c r="O39" s="172"/>
      <c r="P39" s="172"/>
      <c r="Q39" s="172">
        <v>5.0716000000000001</v>
      </c>
      <c r="R39" s="172">
        <v>1.7773000000000001</v>
      </c>
    </row>
    <row r="40" spans="1:18" x14ac:dyDescent="0.3">
      <c r="A40" s="168" t="s">
        <v>480</v>
      </c>
      <c r="B40" s="168" t="s">
        <v>514</v>
      </c>
      <c r="C40" s="168">
        <v>143536</v>
      </c>
      <c r="D40" s="171">
        <v>44071</v>
      </c>
      <c r="E40" s="172">
        <v>10.784000000000001</v>
      </c>
      <c r="F40" s="172">
        <v>0.2165</v>
      </c>
      <c r="G40" s="172">
        <v>-8.2500000000000004E-2</v>
      </c>
      <c r="H40" s="172">
        <v>0.51259999999999994</v>
      </c>
      <c r="I40" s="172">
        <v>2.6890999999999998</v>
      </c>
      <c r="J40" s="172">
        <v>3.3069000000000002</v>
      </c>
      <c r="K40" s="172">
        <v>15.069800000000001</v>
      </c>
      <c r="L40" s="172">
        <v>-1.0679000000000001</v>
      </c>
      <c r="M40" s="172">
        <v>-3.1156999999999999</v>
      </c>
      <c r="N40" s="172">
        <v>5.2713999999999999</v>
      </c>
      <c r="O40" s="172"/>
      <c r="P40" s="172"/>
      <c r="Q40" s="172">
        <v>3.5442999999999998</v>
      </c>
      <c r="R40" s="172">
        <v>0.31490000000000001</v>
      </c>
    </row>
    <row r="41" spans="1:18" x14ac:dyDescent="0.3">
      <c r="A41" s="168" t="s">
        <v>480</v>
      </c>
      <c r="B41" s="168" t="s">
        <v>515</v>
      </c>
      <c r="C41" s="168">
        <v>100221</v>
      </c>
      <c r="D41" s="171">
        <v>44071</v>
      </c>
      <c r="E41" s="172">
        <v>139.475106898033</v>
      </c>
      <c r="F41" s="172">
        <v>0.28449999999999998</v>
      </c>
      <c r="G41" s="172">
        <v>0.4501</v>
      </c>
      <c r="H41" s="172">
        <v>1.5683</v>
      </c>
      <c r="I41" s="172">
        <v>3.7572999999999999</v>
      </c>
      <c r="J41" s="172">
        <v>3.3801999999999999</v>
      </c>
      <c r="K41" s="172">
        <v>35.477800000000002</v>
      </c>
      <c r="L41" s="172">
        <v>15.805300000000001</v>
      </c>
      <c r="M41" s="172">
        <v>12.3812</v>
      </c>
      <c r="N41" s="172">
        <v>19.321000000000002</v>
      </c>
      <c r="O41" s="172">
        <v>2.3822000000000001</v>
      </c>
      <c r="P41" s="172">
        <v>4.8342999999999998</v>
      </c>
      <c r="Q41" s="172">
        <v>10.9201</v>
      </c>
      <c r="R41" s="172">
        <v>0.19889999999999999</v>
      </c>
    </row>
    <row r="42" spans="1:18" x14ac:dyDescent="0.3">
      <c r="A42" s="168" t="s">
        <v>480</v>
      </c>
      <c r="B42" s="168" t="s">
        <v>516</v>
      </c>
      <c r="C42" s="168">
        <v>120484</v>
      </c>
      <c r="D42" s="171">
        <v>44071</v>
      </c>
      <c r="E42" s="172">
        <v>50.4527</v>
      </c>
      <c r="F42" s="172">
        <v>0.28660000000000002</v>
      </c>
      <c r="G42" s="172">
        <v>0.45660000000000001</v>
      </c>
      <c r="H42" s="172">
        <v>1.5835999999999999</v>
      </c>
      <c r="I42" s="172">
        <v>3.7884000000000002</v>
      </c>
      <c r="J42" s="172">
        <v>3.4487999999999999</v>
      </c>
      <c r="K42" s="172">
        <v>35.744900000000001</v>
      </c>
      <c r="L42" s="172">
        <v>16.2561</v>
      </c>
      <c r="M42" s="172">
        <v>13.0403</v>
      </c>
      <c r="N42" s="172">
        <v>20.302499999999998</v>
      </c>
      <c r="O42" s="172">
        <v>3.1989000000000001</v>
      </c>
      <c r="P42" s="172">
        <v>5.6909999999999998</v>
      </c>
      <c r="Q42" s="172">
        <v>9.5981000000000005</v>
      </c>
      <c r="R42" s="172">
        <v>1.3160000000000001</v>
      </c>
    </row>
    <row r="43" spans="1:18" x14ac:dyDescent="0.3">
      <c r="A43" s="168" t="s">
        <v>480</v>
      </c>
      <c r="B43" s="168" t="s">
        <v>517</v>
      </c>
      <c r="C43" s="168">
        <v>100286</v>
      </c>
      <c r="D43" s="171">
        <v>44071</v>
      </c>
      <c r="E43" s="172">
        <v>103.199616632462</v>
      </c>
      <c r="F43" s="172">
        <v>0.31509999999999999</v>
      </c>
      <c r="G43" s="172">
        <v>1.1672</v>
      </c>
      <c r="H43" s="172">
        <v>1.8607</v>
      </c>
      <c r="I43" s="172">
        <v>4.0202999999999998</v>
      </c>
      <c r="J43" s="172">
        <v>5.3051000000000004</v>
      </c>
      <c r="K43" s="172">
        <v>20.205200000000001</v>
      </c>
      <c r="L43" s="172">
        <v>1.7836000000000001</v>
      </c>
      <c r="M43" s="172">
        <v>-0.76980000000000004</v>
      </c>
      <c r="N43" s="172">
        <v>8.3232999999999997</v>
      </c>
      <c r="O43" s="172">
        <v>3.8317000000000001</v>
      </c>
      <c r="P43" s="172">
        <v>7.3738999999999999</v>
      </c>
      <c r="Q43" s="172">
        <v>11.8919</v>
      </c>
      <c r="R43" s="172">
        <v>2.2246000000000001</v>
      </c>
    </row>
    <row r="44" spans="1:18" x14ac:dyDescent="0.3">
      <c r="A44" s="168" t="s">
        <v>480</v>
      </c>
      <c r="B44" s="168" t="s">
        <v>518</v>
      </c>
      <c r="C44" s="168">
        <v>119767</v>
      </c>
      <c r="D44" s="171">
        <v>44071</v>
      </c>
      <c r="E44" s="172">
        <v>50.529956956096399</v>
      </c>
      <c r="F44" s="172">
        <v>0.32540000000000002</v>
      </c>
      <c r="G44" s="172">
        <v>1.1825000000000001</v>
      </c>
      <c r="H44" s="172">
        <v>1.8915</v>
      </c>
      <c r="I44" s="172">
        <v>4.0796000000000001</v>
      </c>
      <c r="J44" s="172">
        <v>5.4231999999999996</v>
      </c>
      <c r="K44" s="172">
        <v>20.5853</v>
      </c>
      <c r="L44" s="172">
        <v>2.4695</v>
      </c>
      <c r="M44" s="172">
        <v>0.20080000000000001</v>
      </c>
      <c r="N44" s="172">
        <v>9.7135999999999996</v>
      </c>
      <c r="O44" s="172">
        <v>5.2506000000000004</v>
      </c>
      <c r="P44" s="172">
        <v>9.0508000000000006</v>
      </c>
      <c r="Q44" s="172">
        <v>10.571400000000001</v>
      </c>
      <c r="R44" s="172">
        <v>3.6053000000000002</v>
      </c>
    </row>
    <row r="45" spans="1:18" x14ac:dyDescent="0.3">
      <c r="A45" s="168" t="s">
        <v>480</v>
      </c>
      <c r="B45" s="168" t="s">
        <v>519</v>
      </c>
      <c r="C45" s="168">
        <v>119347</v>
      </c>
      <c r="D45" s="171">
        <v>44071</v>
      </c>
      <c r="E45" s="172">
        <v>29.146999999999998</v>
      </c>
      <c r="F45" s="172">
        <v>0.36499999999999999</v>
      </c>
      <c r="G45" s="172">
        <v>0.45150000000000001</v>
      </c>
      <c r="H45" s="172">
        <v>1.0680000000000001</v>
      </c>
      <c r="I45" s="172">
        <v>2.5653000000000001</v>
      </c>
      <c r="J45" s="172">
        <v>4.1856999999999998</v>
      </c>
      <c r="K45" s="172">
        <v>17.0656</v>
      </c>
      <c r="L45" s="172">
        <v>3.0221</v>
      </c>
      <c r="M45" s="172">
        <v>0.50690000000000002</v>
      </c>
      <c r="N45" s="172">
        <v>7.3041</v>
      </c>
      <c r="O45" s="172">
        <v>3.3450000000000002</v>
      </c>
      <c r="P45" s="172">
        <v>7.8251999999999997</v>
      </c>
      <c r="Q45" s="172">
        <v>12.861000000000001</v>
      </c>
      <c r="R45" s="172">
        <v>1.0316000000000001</v>
      </c>
    </row>
    <row r="46" spans="1:18" x14ac:dyDescent="0.3">
      <c r="A46" s="168" t="s">
        <v>480</v>
      </c>
      <c r="B46" s="168" t="s">
        <v>520</v>
      </c>
      <c r="C46" s="168">
        <v>118191</v>
      </c>
      <c r="D46" s="171">
        <v>44071</v>
      </c>
      <c r="E46" s="172">
        <v>26.975999999999999</v>
      </c>
      <c r="F46" s="172">
        <v>0.3609</v>
      </c>
      <c r="G46" s="172">
        <v>0.44309999999999999</v>
      </c>
      <c r="H46" s="172">
        <v>1.0450999999999999</v>
      </c>
      <c r="I46" s="172">
        <v>2.5236000000000001</v>
      </c>
      <c r="J46" s="172">
        <v>4.0900999999999996</v>
      </c>
      <c r="K46" s="172">
        <v>16.769100000000002</v>
      </c>
      <c r="L46" s="172">
        <v>2.4689999999999999</v>
      </c>
      <c r="M46" s="172">
        <v>-0.32879999999999998</v>
      </c>
      <c r="N46" s="172">
        <v>6.1420000000000003</v>
      </c>
      <c r="O46" s="172">
        <v>2.2683</v>
      </c>
      <c r="P46" s="172">
        <v>6.6896000000000004</v>
      </c>
      <c r="Q46" s="172">
        <v>10.936299999999999</v>
      </c>
      <c r="R46" s="172">
        <v>-7.4000000000000003E-3</v>
      </c>
    </row>
    <row r="47" spans="1:18" x14ac:dyDescent="0.3">
      <c r="A47" s="168" t="s">
        <v>480</v>
      </c>
      <c r="B47" s="168" t="s">
        <v>521</v>
      </c>
      <c r="C47" s="168">
        <v>100323</v>
      </c>
      <c r="D47" s="171">
        <v>44071</v>
      </c>
      <c r="E47" s="172">
        <v>105.6074</v>
      </c>
      <c r="F47" s="172">
        <v>0.501</v>
      </c>
      <c r="G47" s="172">
        <v>0.87450000000000006</v>
      </c>
      <c r="H47" s="172">
        <v>1.6117999999999999</v>
      </c>
      <c r="I47" s="172">
        <v>3.6406999999999998</v>
      </c>
      <c r="J47" s="172">
        <v>3.3496000000000001</v>
      </c>
      <c r="K47" s="172">
        <v>14.0587</v>
      </c>
      <c r="L47" s="172">
        <v>-1.7073</v>
      </c>
      <c r="M47" s="172">
        <v>-3.1667999999999998</v>
      </c>
      <c r="N47" s="172">
        <v>3.7113</v>
      </c>
      <c r="O47" s="172">
        <v>4.6193999999999997</v>
      </c>
      <c r="P47" s="172">
        <v>5.0906000000000002</v>
      </c>
      <c r="Q47" s="172">
        <v>8.2667000000000002</v>
      </c>
      <c r="R47" s="172">
        <v>2.8298000000000001</v>
      </c>
    </row>
    <row r="48" spans="1:18" x14ac:dyDescent="0.3">
      <c r="A48" s="168" t="s">
        <v>480</v>
      </c>
      <c r="B48" s="168" t="s">
        <v>522</v>
      </c>
      <c r="C48" s="168">
        <v>120261</v>
      </c>
      <c r="D48" s="171">
        <v>44071</v>
      </c>
      <c r="E48" s="172">
        <v>113.52</v>
      </c>
      <c r="F48" s="172">
        <v>0.50419999999999998</v>
      </c>
      <c r="G48" s="172">
        <v>0.88419999999999999</v>
      </c>
      <c r="H48" s="172">
        <v>1.6346000000000001</v>
      </c>
      <c r="I48" s="172">
        <v>3.6873999999999998</v>
      </c>
      <c r="J48" s="172">
        <v>3.4527000000000001</v>
      </c>
      <c r="K48" s="172">
        <v>14.396599999999999</v>
      </c>
      <c r="L48" s="172">
        <v>-1.1353</v>
      </c>
      <c r="M48" s="172">
        <v>-2.3418000000000001</v>
      </c>
      <c r="N48" s="172">
        <v>4.8503999999999996</v>
      </c>
      <c r="O48" s="172">
        <v>5.9446000000000003</v>
      </c>
      <c r="P48" s="172">
        <v>6.2680999999999996</v>
      </c>
      <c r="Q48" s="172">
        <v>8.7078000000000007</v>
      </c>
      <c r="R48" s="172">
        <v>3.8805999999999998</v>
      </c>
    </row>
    <row r="49" spans="1:18" x14ac:dyDescent="0.3">
      <c r="A49" s="168" t="s">
        <v>480</v>
      </c>
      <c r="B49" s="168" t="s">
        <v>523</v>
      </c>
      <c r="C49" s="168">
        <v>147446</v>
      </c>
      <c r="D49" s="171">
        <v>44071</v>
      </c>
      <c r="E49" s="172">
        <v>11.48</v>
      </c>
      <c r="F49" s="172">
        <v>0.59850000000000003</v>
      </c>
      <c r="G49" s="172">
        <v>1.0919000000000001</v>
      </c>
      <c r="H49" s="172">
        <v>2.5558999999999998</v>
      </c>
      <c r="I49" s="172">
        <v>4.1864999999999997</v>
      </c>
      <c r="J49" s="172">
        <v>4.9302999999999999</v>
      </c>
      <c r="K49" s="172">
        <v>17.123699999999999</v>
      </c>
      <c r="L49" s="172">
        <v>3.9883000000000002</v>
      </c>
      <c r="M49" s="172">
        <v>4.7272999999999996</v>
      </c>
      <c r="N49" s="172">
        <v>13.654400000000001</v>
      </c>
      <c r="O49" s="172"/>
      <c r="P49" s="172"/>
      <c r="Q49" s="172">
        <v>13.211</v>
      </c>
      <c r="R49" s="172"/>
    </row>
    <row r="50" spans="1:18" x14ac:dyDescent="0.3">
      <c r="A50" s="168" t="s">
        <v>480</v>
      </c>
      <c r="B50" s="168" t="s">
        <v>524</v>
      </c>
      <c r="C50" s="168">
        <v>147447</v>
      </c>
      <c r="D50" s="171">
        <v>44071</v>
      </c>
      <c r="E50" s="172">
        <v>11.2468</v>
      </c>
      <c r="F50" s="172">
        <v>0.59299999999999997</v>
      </c>
      <c r="G50" s="172">
        <v>1.0775999999999999</v>
      </c>
      <c r="H50" s="172">
        <v>2.5204</v>
      </c>
      <c r="I50" s="172">
        <v>4.1148999999999996</v>
      </c>
      <c r="J50" s="172">
        <v>4.7675999999999998</v>
      </c>
      <c r="K50" s="172">
        <v>16.590599999999998</v>
      </c>
      <c r="L50" s="172">
        <v>3.0455000000000001</v>
      </c>
      <c r="M50" s="172">
        <v>3.2953999999999999</v>
      </c>
      <c r="N50" s="172">
        <v>11.579800000000001</v>
      </c>
      <c r="O50" s="172"/>
      <c r="P50" s="172"/>
      <c r="Q50" s="172">
        <v>11.141400000000001</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44071</v>
      </c>
      <c r="E52" s="172">
        <v>17.152999999999999</v>
      </c>
      <c r="F52" s="172">
        <v>0.63949999999999996</v>
      </c>
      <c r="G52" s="172">
        <v>1.0605</v>
      </c>
      <c r="H52" s="172">
        <v>1.7077</v>
      </c>
      <c r="I52" s="172">
        <v>3.294</v>
      </c>
      <c r="J52" s="172">
        <v>4.1280000000000001</v>
      </c>
      <c r="K52" s="172">
        <v>18.223199999999999</v>
      </c>
      <c r="L52" s="172">
        <v>6.3554000000000004</v>
      </c>
      <c r="M52" s="172">
        <v>1.5630999999999999</v>
      </c>
      <c r="N52" s="172">
        <v>10.578900000000001</v>
      </c>
      <c r="O52" s="172">
        <v>8.2355</v>
      </c>
      <c r="P52" s="172">
        <v>11.860300000000001</v>
      </c>
      <c r="Q52" s="172">
        <v>11.188599999999999</v>
      </c>
      <c r="R52" s="172">
        <v>5.8985000000000003</v>
      </c>
    </row>
    <row r="53" spans="1:18" x14ac:dyDescent="0.3">
      <c r="A53" s="168" t="s">
        <v>480</v>
      </c>
      <c r="B53" s="168" t="s">
        <v>527</v>
      </c>
      <c r="C53" s="168">
        <v>134815</v>
      </c>
      <c r="D53" s="171">
        <v>44071</v>
      </c>
      <c r="E53" s="172">
        <v>15.728999999999999</v>
      </c>
      <c r="F53" s="172">
        <v>0.63339999999999996</v>
      </c>
      <c r="G53" s="172">
        <v>1.0471999999999999</v>
      </c>
      <c r="H53" s="172">
        <v>1.6808000000000001</v>
      </c>
      <c r="I53" s="172">
        <v>3.2357999999999998</v>
      </c>
      <c r="J53" s="172">
        <v>3.9933999999999998</v>
      </c>
      <c r="K53" s="172">
        <v>17.7761</v>
      </c>
      <c r="L53" s="172">
        <v>5.585</v>
      </c>
      <c r="M53" s="172">
        <v>0.43419999999999997</v>
      </c>
      <c r="N53" s="172">
        <v>8.8963999999999999</v>
      </c>
      <c r="O53" s="172">
        <v>6.5545</v>
      </c>
      <c r="P53" s="172">
        <v>9.9649000000000001</v>
      </c>
      <c r="Q53" s="172">
        <v>9.3106000000000009</v>
      </c>
      <c r="R53" s="172">
        <v>4.2285000000000004</v>
      </c>
    </row>
    <row r="54" spans="1:18" x14ac:dyDescent="0.3">
      <c r="A54" s="168" t="s">
        <v>480</v>
      </c>
      <c r="B54" s="168" t="s">
        <v>528</v>
      </c>
      <c r="C54" s="168">
        <v>144681</v>
      </c>
      <c r="D54" s="171">
        <v>44071</v>
      </c>
      <c r="E54" s="172">
        <v>12.053599999999999</v>
      </c>
      <c r="F54" s="172">
        <v>0.19370000000000001</v>
      </c>
      <c r="G54" s="172">
        <v>0.4642</v>
      </c>
      <c r="H54" s="172">
        <v>1.2549999999999999</v>
      </c>
      <c r="I54" s="172">
        <v>3.1448</v>
      </c>
      <c r="J54" s="172">
        <v>2.7578999999999998</v>
      </c>
      <c r="K54" s="172">
        <v>15.1691</v>
      </c>
      <c r="L54" s="172">
        <v>3.8620000000000001</v>
      </c>
      <c r="M54" s="172">
        <v>3.786</v>
      </c>
      <c r="N54" s="172">
        <v>13.924899999999999</v>
      </c>
      <c r="O54" s="172"/>
      <c r="P54" s="172"/>
      <c r="Q54" s="172">
        <v>10.0189</v>
      </c>
      <c r="R54" s="172"/>
    </row>
    <row r="55" spans="1:18" x14ac:dyDescent="0.3">
      <c r="A55" s="168" t="s">
        <v>480</v>
      </c>
      <c r="B55" s="168" t="s">
        <v>529</v>
      </c>
      <c r="C55" s="168">
        <v>144730</v>
      </c>
      <c r="D55" s="171">
        <v>44071</v>
      </c>
      <c r="E55" s="172">
        <v>11.6823</v>
      </c>
      <c r="F55" s="172">
        <v>0.18870000000000001</v>
      </c>
      <c r="G55" s="172">
        <v>0.44879999999999998</v>
      </c>
      <c r="H55" s="172">
        <v>1.2181999999999999</v>
      </c>
      <c r="I55" s="172">
        <v>3.0693999999999999</v>
      </c>
      <c r="J55" s="172">
        <v>2.5933000000000002</v>
      </c>
      <c r="K55" s="172">
        <v>14.6211</v>
      </c>
      <c r="L55" s="172">
        <v>2.9367999999999999</v>
      </c>
      <c r="M55" s="172">
        <v>2.4331999999999998</v>
      </c>
      <c r="N55" s="172">
        <v>12.0153</v>
      </c>
      <c r="O55" s="172"/>
      <c r="P55" s="172"/>
      <c r="Q55" s="172">
        <v>8.2731999999999992</v>
      </c>
      <c r="R55" s="172"/>
    </row>
    <row r="56" spans="1:18" x14ac:dyDescent="0.3">
      <c r="A56" s="168" t="s">
        <v>480</v>
      </c>
      <c r="B56" s="168" t="s">
        <v>530</v>
      </c>
      <c r="C56" s="168">
        <v>112936</v>
      </c>
      <c r="D56" s="171">
        <v>44071</v>
      </c>
      <c r="E56" s="172">
        <v>45.206600000000002</v>
      </c>
      <c r="F56" s="172">
        <v>0.93940000000000001</v>
      </c>
      <c r="G56" s="172">
        <v>1.5965</v>
      </c>
      <c r="H56" s="172">
        <v>2.3273999999999999</v>
      </c>
      <c r="I56" s="172">
        <v>3.9091</v>
      </c>
      <c r="J56" s="172">
        <v>4.8784999999999998</v>
      </c>
      <c r="K56" s="172">
        <v>18.2865</v>
      </c>
      <c r="L56" s="172">
        <v>-10.6282</v>
      </c>
      <c r="M56" s="172">
        <v>-17.4664</v>
      </c>
      <c r="N56" s="172">
        <v>-9.5731000000000002</v>
      </c>
      <c r="O56" s="172">
        <v>-4.8167</v>
      </c>
      <c r="P56" s="172">
        <v>2.7366999999999999</v>
      </c>
      <c r="Q56" s="172">
        <v>10.414899999999999</v>
      </c>
      <c r="R56" s="172">
        <v>-10.9848</v>
      </c>
    </row>
    <row r="57" spans="1:18" x14ac:dyDescent="0.3">
      <c r="A57" s="168" t="s">
        <v>480</v>
      </c>
      <c r="B57" s="168" t="s">
        <v>531</v>
      </c>
      <c r="C57" s="168">
        <v>118794</v>
      </c>
      <c r="D57" s="171">
        <v>44071</v>
      </c>
      <c r="E57" s="172">
        <v>49.020600000000002</v>
      </c>
      <c r="F57" s="172">
        <v>0.94140000000000001</v>
      </c>
      <c r="G57" s="172">
        <v>1.6026</v>
      </c>
      <c r="H57" s="172">
        <v>2.3420000000000001</v>
      </c>
      <c r="I57" s="172">
        <v>3.9401999999999999</v>
      </c>
      <c r="J57" s="172">
        <v>4.9455999999999998</v>
      </c>
      <c r="K57" s="172">
        <v>18.5137</v>
      </c>
      <c r="L57" s="172">
        <v>-10.28</v>
      </c>
      <c r="M57" s="172">
        <v>-16.978100000000001</v>
      </c>
      <c r="N57" s="172">
        <v>-8.8705999999999996</v>
      </c>
      <c r="O57" s="172">
        <v>-3.8170999999999999</v>
      </c>
      <c r="P57" s="172">
        <v>3.9636</v>
      </c>
      <c r="Q57" s="172">
        <v>8.7476000000000003</v>
      </c>
      <c r="R57" s="172">
        <v>-10.2493</v>
      </c>
    </row>
    <row r="58" spans="1:18" x14ac:dyDescent="0.3">
      <c r="A58" s="168" t="s">
        <v>480</v>
      </c>
      <c r="B58" s="168" t="s">
        <v>532</v>
      </c>
      <c r="C58" s="168">
        <v>147685</v>
      </c>
      <c r="D58" s="171">
        <v>44071</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44071</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44071</v>
      </c>
      <c r="E62" s="172">
        <v>68.61</v>
      </c>
      <c r="F62" s="172">
        <v>0.1898</v>
      </c>
      <c r="G62" s="172">
        <v>0.38040000000000002</v>
      </c>
      <c r="H62" s="172">
        <v>1.0009999999999999</v>
      </c>
      <c r="I62" s="172">
        <v>2.403</v>
      </c>
      <c r="J62" s="172">
        <v>2.9870999999999999</v>
      </c>
      <c r="K62" s="172">
        <v>15.8757</v>
      </c>
      <c r="L62" s="172">
        <v>0.66020000000000001</v>
      </c>
      <c r="M62" s="172">
        <v>-4.0419999999999998</v>
      </c>
      <c r="N62" s="172">
        <v>3.6718000000000002</v>
      </c>
      <c r="O62" s="172">
        <v>2.2317999999999998</v>
      </c>
      <c r="P62" s="172">
        <v>4.0259</v>
      </c>
      <c r="Q62" s="172">
        <v>12.322800000000001</v>
      </c>
      <c r="R62" s="172">
        <v>-0.99650000000000005</v>
      </c>
    </row>
    <row r="63" spans="1:18" x14ac:dyDescent="0.3">
      <c r="A63" s="168" t="s">
        <v>480</v>
      </c>
      <c r="B63" s="168" t="s">
        <v>537</v>
      </c>
      <c r="C63" s="168">
        <v>138386</v>
      </c>
      <c r="D63" s="171">
        <v>44071</v>
      </c>
      <c r="E63" s="172">
        <v>75.680000000000007</v>
      </c>
      <c r="F63" s="172">
        <v>0.18529999999999999</v>
      </c>
      <c r="G63" s="172">
        <v>0.38469999999999999</v>
      </c>
      <c r="H63" s="172">
        <v>1.0144</v>
      </c>
      <c r="I63" s="172">
        <v>2.4502999999999999</v>
      </c>
      <c r="J63" s="172">
        <v>3.1202999999999999</v>
      </c>
      <c r="K63" s="172">
        <v>16.359200000000001</v>
      </c>
      <c r="L63" s="172">
        <v>1.4749000000000001</v>
      </c>
      <c r="M63" s="172">
        <v>-2.8872</v>
      </c>
      <c r="N63" s="172">
        <v>5.3452000000000002</v>
      </c>
      <c r="O63" s="172">
        <v>3.7704</v>
      </c>
      <c r="P63" s="172">
        <v>5.5395000000000003</v>
      </c>
      <c r="Q63" s="172">
        <v>9.8423999999999996</v>
      </c>
      <c r="R63" s="172">
        <v>0.51859999999999995</v>
      </c>
    </row>
    <row r="64" spans="1:18" x14ac:dyDescent="0.3">
      <c r="A64" s="168" t="s">
        <v>480</v>
      </c>
      <c r="B64" s="168" t="s">
        <v>538</v>
      </c>
      <c r="C64" s="168">
        <v>101265</v>
      </c>
      <c r="D64" s="171">
        <v>44071</v>
      </c>
      <c r="E64" s="172">
        <v>77.45</v>
      </c>
      <c r="F64" s="172">
        <v>0.33679999999999999</v>
      </c>
      <c r="G64" s="172">
        <v>0.50609999999999999</v>
      </c>
      <c r="H64" s="172">
        <v>1.1361000000000001</v>
      </c>
      <c r="I64" s="172">
        <v>2.7734000000000001</v>
      </c>
      <c r="J64" s="172">
        <v>3.2391000000000001</v>
      </c>
      <c r="K64" s="172">
        <v>16.940999999999999</v>
      </c>
      <c r="L64" s="172">
        <v>3.2254</v>
      </c>
      <c r="M64" s="172">
        <v>3.8699999999999998E-2</v>
      </c>
      <c r="N64" s="172">
        <v>7.0046999999999997</v>
      </c>
      <c r="O64" s="172">
        <v>3.8121999999999998</v>
      </c>
      <c r="P64" s="172">
        <v>9.3688000000000002</v>
      </c>
      <c r="Q64" s="172">
        <v>10.428699999999999</v>
      </c>
      <c r="R64" s="172">
        <v>-1.0470999999999999</v>
      </c>
    </row>
    <row r="65" spans="1:18" x14ac:dyDescent="0.3">
      <c r="A65" s="168" t="s">
        <v>480</v>
      </c>
      <c r="B65" s="168" t="s">
        <v>539</v>
      </c>
      <c r="C65" s="168">
        <v>119484</v>
      </c>
      <c r="D65" s="171">
        <v>44071</v>
      </c>
      <c r="E65" s="172">
        <v>83.76</v>
      </c>
      <c r="F65" s="172">
        <v>0.33539999999999998</v>
      </c>
      <c r="G65" s="172">
        <v>0.51600000000000001</v>
      </c>
      <c r="H65" s="172">
        <v>1.1594</v>
      </c>
      <c r="I65" s="172">
        <v>2.8235000000000001</v>
      </c>
      <c r="J65" s="172">
        <v>3.3435999999999999</v>
      </c>
      <c r="K65" s="172">
        <v>17.3109</v>
      </c>
      <c r="L65" s="172">
        <v>3.8561999999999999</v>
      </c>
      <c r="M65" s="172">
        <v>0.97650000000000003</v>
      </c>
      <c r="N65" s="172">
        <v>8.343</v>
      </c>
      <c r="O65" s="172">
        <v>5.1092000000000004</v>
      </c>
      <c r="P65" s="172">
        <v>10.6153</v>
      </c>
      <c r="Q65" s="172">
        <v>12.305999999999999</v>
      </c>
      <c r="R65" s="172">
        <v>0.15540000000000001</v>
      </c>
    </row>
    <row r="66" spans="1:18" x14ac:dyDescent="0.3">
      <c r="A66" s="168" t="s">
        <v>480</v>
      </c>
      <c r="B66" s="168" t="s">
        <v>540</v>
      </c>
      <c r="C66" s="168">
        <v>101070</v>
      </c>
      <c r="D66" s="171">
        <v>44071</v>
      </c>
      <c r="E66" s="172">
        <v>158.70760000000001</v>
      </c>
      <c r="F66" s="172">
        <v>-0.59179999999999999</v>
      </c>
      <c r="G66" s="172">
        <v>-0.92910000000000004</v>
      </c>
      <c r="H66" s="172">
        <v>0.98060000000000003</v>
      </c>
      <c r="I66" s="172">
        <v>3.6067</v>
      </c>
      <c r="J66" s="172">
        <v>9.7167999999999992</v>
      </c>
      <c r="K66" s="172">
        <v>28.8187</v>
      </c>
      <c r="L66" s="172">
        <v>18.812100000000001</v>
      </c>
      <c r="M66" s="172">
        <v>10.7376</v>
      </c>
      <c r="N66" s="172">
        <v>19.296399999999998</v>
      </c>
      <c r="O66" s="172">
        <v>8.1524000000000001</v>
      </c>
      <c r="P66" s="172">
        <v>10.1813</v>
      </c>
      <c r="Q66" s="172">
        <v>15.2689</v>
      </c>
      <c r="R66" s="172">
        <v>7.9786999999999999</v>
      </c>
    </row>
    <row r="67" spans="1:18" x14ac:dyDescent="0.3">
      <c r="A67" s="168" t="s">
        <v>480</v>
      </c>
      <c r="B67" s="168" t="s">
        <v>541</v>
      </c>
      <c r="C67" s="168">
        <v>120819</v>
      </c>
      <c r="D67" s="171">
        <v>44071</v>
      </c>
      <c r="E67" s="172">
        <v>164.0016</v>
      </c>
      <c r="F67" s="172">
        <v>-0.59150000000000003</v>
      </c>
      <c r="G67" s="172">
        <v>-0.92830000000000001</v>
      </c>
      <c r="H67" s="172">
        <v>0.98939999999999995</v>
      </c>
      <c r="I67" s="172">
        <v>3.6089000000000002</v>
      </c>
      <c r="J67" s="172">
        <v>9.7249999999999996</v>
      </c>
      <c r="K67" s="172">
        <v>29.170500000000001</v>
      </c>
      <c r="L67" s="172">
        <v>19.659800000000001</v>
      </c>
      <c r="M67" s="172">
        <v>12.018599999999999</v>
      </c>
      <c r="N67" s="172">
        <v>21.206199999999999</v>
      </c>
      <c r="O67" s="172">
        <v>9.1960999999999995</v>
      </c>
      <c r="P67" s="172">
        <v>10.8157</v>
      </c>
      <c r="Q67" s="172">
        <v>13.2163</v>
      </c>
      <c r="R67" s="172">
        <v>9.2822999999999993</v>
      </c>
    </row>
    <row r="68" spans="1:18" x14ac:dyDescent="0.3">
      <c r="A68" s="168" t="s">
        <v>480</v>
      </c>
      <c r="B68" s="168" t="s">
        <v>542</v>
      </c>
      <c r="C68" s="168">
        <v>119604</v>
      </c>
      <c r="D68" s="171">
        <v>44071</v>
      </c>
      <c r="E68" s="172">
        <v>68.810509105619104</v>
      </c>
      <c r="F68" s="172">
        <v>0.83919999999999995</v>
      </c>
      <c r="G68" s="172">
        <v>1.1088</v>
      </c>
      <c r="H68" s="172">
        <v>1.8626</v>
      </c>
      <c r="I68" s="172">
        <v>2.9586999999999999</v>
      </c>
      <c r="J68" s="172">
        <v>4.3076999999999996</v>
      </c>
      <c r="K68" s="172">
        <v>16.747599999999998</v>
      </c>
      <c r="L68" s="172">
        <v>0.70679999999999998</v>
      </c>
      <c r="M68" s="172">
        <v>-0.24640000000000001</v>
      </c>
      <c r="N68" s="172">
        <v>8.4619</v>
      </c>
      <c r="O68" s="172">
        <v>7.7583000000000002</v>
      </c>
      <c r="P68" s="172">
        <v>9.7551000000000005</v>
      </c>
      <c r="Q68" s="172">
        <v>13.8826</v>
      </c>
      <c r="R68" s="172">
        <v>5.3910999999999998</v>
      </c>
    </row>
    <row r="69" spans="1:18" x14ac:dyDescent="0.3">
      <c r="A69" s="168" t="s">
        <v>480</v>
      </c>
      <c r="B69" s="168" t="s">
        <v>543</v>
      </c>
      <c r="C69" s="168">
        <v>101551</v>
      </c>
      <c r="D69" s="171">
        <v>44071</v>
      </c>
      <c r="E69" s="172">
        <v>310.86071871970501</v>
      </c>
      <c r="F69" s="172">
        <v>0.83740000000000003</v>
      </c>
      <c r="G69" s="172">
        <v>1.1034999999999999</v>
      </c>
      <c r="H69" s="172">
        <v>1.8505</v>
      </c>
      <c r="I69" s="172">
        <v>2.9342999999999999</v>
      </c>
      <c r="J69" s="172">
        <v>4.2534999999999998</v>
      </c>
      <c r="K69" s="172">
        <v>16.5563</v>
      </c>
      <c r="L69" s="172">
        <v>0.37230000000000002</v>
      </c>
      <c r="M69" s="172">
        <v>-0.73970000000000002</v>
      </c>
      <c r="N69" s="172">
        <v>7.7652000000000001</v>
      </c>
      <c r="O69" s="172">
        <v>6.9006999999999996</v>
      </c>
      <c r="P69" s="172">
        <v>8.7088000000000001</v>
      </c>
      <c r="Q69" s="172">
        <v>14.9436</v>
      </c>
      <c r="R69" s="172">
        <v>4.6740000000000004</v>
      </c>
    </row>
    <row r="70" spans="1:18" x14ac:dyDescent="0.3">
      <c r="A70" s="168" t="s">
        <v>480</v>
      </c>
      <c r="B70" s="168" t="s">
        <v>544</v>
      </c>
      <c r="C70" s="168">
        <v>125711</v>
      </c>
      <c r="D70" s="171">
        <v>44071</v>
      </c>
      <c r="E70" s="172">
        <v>18.6724</v>
      </c>
      <c r="F70" s="172">
        <v>0.31859999999999999</v>
      </c>
      <c r="G70" s="172">
        <v>0.72989999999999999</v>
      </c>
      <c r="H70" s="172">
        <v>1.5964</v>
      </c>
      <c r="I70" s="172">
        <v>3.5055000000000001</v>
      </c>
      <c r="J70" s="172">
        <v>3.6595</v>
      </c>
      <c r="K70" s="172">
        <v>17.1175</v>
      </c>
      <c r="L70" s="172">
        <v>4.2365000000000004</v>
      </c>
      <c r="M70" s="172">
        <v>0.58179999999999998</v>
      </c>
      <c r="N70" s="172">
        <v>9.2490000000000006</v>
      </c>
      <c r="O70" s="172">
        <v>5.8699000000000003</v>
      </c>
      <c r="P70" s="172">
        <v>7.2552000000000003</v>
      </c>
      <c r="Q70" s="172">
        <v>9.7299000000000007</v>
      </c>
      <c r="R70" s="172">
        <v>3.2284000000000002</v>
      </c>
    </row>
    <row r="71" spans="1:18" x14ac:dyDescent="0.3">
      <c r="A71" s="168" t="s">
        <v>480</v>
      </c>
      <c r="B71" s="168" t="s">
        <v>545</v>
      </c>
      <c r="C71" s="168">
        <v>125713</v>
      </c>
      <c r="D71" s="171">
        <v>44071</v>
      </c>
      <c r="E71" s="172">
        <v>17.6218</v>
      </c>
      <c r="F71" s="172">
        <v>0.31419999999999998</v>
      </c>
      <c r="G71" s="172">
        <v>0.7167</v>
      </c>
      <c r="H71" s="172">
        <v>1.5666</v>
      </c>
      <c r="I71" s="172">
        <v>3.4453</v>
      </c>
      <c r="J71" s="172">
        <v>3.5255000000000001</v>
      </c>
      <c r="K71" s="172">
        <v>16.660499999999999</v>
      </c>
      <c r="L71" s="172">
        <v>3.4434999999999998</v>
      </c>
      <c r="M71" s="172">
        <v>-0.5575</v>
      </c>
      <c r="N71" s="172">
        <v>7.6048</v>
      </c>
      <c r="O71" s="172">
        <v>4.6124000000000001</v>
      </c>
      <c r="P71" s="172">
        <v>6.2239000000000004</v>
      </c>
      <c r="Q71" s="172">
        <v>8.7917000000000005</v>
      </c>
      <c r="R71" s="172">
        <v>1.7218</v>
      </c>
    </row>
    <row r="72" spans="1:18" x14ac:dyDescent="0.3">
      <c r="A72" s="168" t="s">
        <v>480</v>
      </c>
      <c r="B72" s="168" t="s">
        <v>546</v>
      </c>
      <c r="C72" s="168">
        <v>100617</v>
      </c>
      <c r="D72" s="171">
        <v>44071</v>
      </c>
      <c r="E72" s="172">
        <v>94.311599999999999</v>
      </c>
      <c r="F72" s="172">
        <v>0.41980000000000001</v>
      </c>
      <c r="G72" s="172">
        <v>0.51190000000000002</v>
      </c>
      <c r="H72" s="172">
        <v>0.83120000000000005</v>
      </c>
      <c r="I72" s="172">
        <v>2.3847</v>
      </c>
      <c r="J72" s="172">
        <v>3.5941999999999998</v>
      </c>
      <c r="K72" s="172">
        <v>14.736000000000001</v>
      </c>
      <c r="L72" s="172">
        <v>-0.80800000000000005</v>
      </c>
      <c r="M72" s="172">
        <v>-2.2201</v>
      </c>
      <c r="N72" s="172">
        <v>6.0526999999999997</v>
      </c>
      <c r="O72" s="172">
        <v>5.9897</v>
      </c>
      <c r="P72" s="172">
        <v>8.4901</v>
      </c>
      <c r="Q72" s="172">
        <v>11.7395</v>
      </c>
      <c r="R72" s="172">
        <v>1.4246000000000001</v>
      </c>
    </row>
    <row r="73" spans="1:18" x14ac:dyDescent="0.3">
      <c r="A73" s="168" t="s">
        <v>480</v>
      </c>
      <c r="B73" s="168" t="s">
        <v>547</v>
      </c>
      <c r="C73" s="168">
        <v>119542</v>
      </c>
      <c r="D73" s="171">
        <v>44071</v>
      </c>
      <c r="E73" s="172">
        <v>100.443</v>
      </c>
      <c r="F73" s="172">
        <v>0.42299999999999999</v>
      </c>
      <c r="G73" s="172">
        <v>0.52129999999999999</v>
      </c>
      <c r="H73" s="172">
        <v>0.85319999999999996</v>
      </c>
      <c r="I73" s="172">
        <v>2.4287000000000001</v>
      </c>
      <c r="J73" s="172">
        <v>3.6909000000000001</v>
      </c>
      <c r="K73" s="172">
        <v>15.048500000000001</v>
      </c>
      <c r="L73" s="172">
        <v>-0.29099999999999998</v>
      </c>
      <c r="M73" s="172">
        <v>-1.4761</v>
      </c>
      <c r="N73" s="172">
        <v>7.0936000000000003</v>
      </c>
      <c r="O73" s="172">
        <v>7.3615000000000004</v>
      </c>
      <c r="P73" s="172">
        <v>9.5609999999999999</v>
      </c>
      <c r="Q73" s="172">
        <v>9.4565000000000001</v>
      </c>
      <c r="R73" s="172">
        <v>2.5011000000000001</v>
      </c>
    </row>
    <row r="74" spans="1:18" x14ac:dyDescent="0.3">
      <c r="A74" s="168" t="s">
        <v>480</v>
      </c>
      <c r="B74" s="168" t="s">
        <v>548</v>
      </c>
      <c r="C74" s="168">
        <v>119053</v>
      </c>
      <c r="D74" s="171">
        <v>44071</v>
      </c>
      <c r="E74" s="172">
        <v>227.3347</v>
      </c>
      <c r="F74" s="172">
        <v>0.46700000000000003</v>
      </c>
      <c r="G74" s="172">
        <v>0.81</v>
      </c>
      <c r="H74" s="172">
        <v>1.9077999999999999</v>
      </c>
      <c r="I74" s="172">
        <v>3.07</v>
      </c>
      <c r="J74" s="172">
        <v>2.6783999999999999</v>
      </c>
      <c r="K74" s="172">
        <v>17.062999999999999</v>
      </c>
      <c r="L74" s="172">
        <v>2.1739000000000002</v>
      </c>
      <c r="M74" s="172">
        <v>-3.5009000000000001</v>
      </c>
      <c r="N74" s="172">
        <v>3.7921</v>
      </c>
      <c r="O74" s="172">
        <v>3.3228</v>
      </c>
      <c r="P74" s="172">
        <v>5.7727000000000004</v>
      </c>
      <c r="Q74" s="172">
        <v>11.4328</v>
      </c>
      <c r="R74" s="172">
        <v>0.85650000000000004</v>
      </c>
    </row>
    <row r="75" spans="1:18" x14ac:dyDescent="0.3">
      <c r="A75" s="168" t="s">
        <v>480</v>
      </c>
      <c r="B75" s="168" t="s">
        <v>549</v>
      </c>
      <c r="C75" s="168">
        <v>100414</v>
      </c>
      <c r="D75" s="171">
        <v>44071</v>
      </c>
      <c r="E75" s="172">
        <v>289.138222676878</v>
      </c>
      <c r="F75" s="172">
        <v>0.46389999999999998</v>
      </c>
      <c r="G75" s="172">
        <v>0.80089999999999995</v>
      </c>
      <c r="H75" s="172">
        <v>1.8864000000000001</v>
      </c>
      <c r="I75" s="172">
        <v>3.0272999999999999</v>
      </c>
      <c r="J75" s="172">
        <v>2.5868000000000002</v>
      </c>
      <c r="K75" s="172">
        <v>16.753499999999999</v>
      </c>
      <c r="L75" s="172">
        <v>1.6367</v>
      </c>
      <c r="M75" s="172">
        <v>-4.2606000000000002</v>
      </c>
      <c r="N75" s="172">
        <v>2.7054999999999998</v>
      </c>
      <c r="O75" s="172">
        <v>1.9839</v>
      </c>
      <c r="P75" s="172">
        <v>4.6539000000000001</v>
      </c>
      <c r="Q75" s="172">
        <v>14.462400000000001</v>
      </c>
      <c r="R75" s="172">
        <v>-0.32319999999999999</v>
      </c>
    </row>
    <row r="76" spans="1:18" x14ac:dyDescent="0.3">
      <c r="A76" s="168" t="s">
        <v>480</v>
      </c>
      <c r="B76" s="168" t="s">
        <v>550</v>
      </c>
      <c r="C76" s="168">
        <v>120674</v>
      </c>
      <c r="D76" s="171">
        <v>44071</v>
      </c>
      <c r="E76" s="172">
        <v>174.9375</v>
      </c>
      <c r="F76" s="172">
        <v>0.53110000000000002</v>
      </c>
      <c r="G76" s="172">
        <v>1.3071999999999999</v>
      </c>
      <c r="H76" s="172">
        <v>1.6788000000000001</v>
      </c>
      <c r="I76" s="172">
        <v>3.2999000000000001</v>
      </c>
      <c r="J76" s="172">
        <v>5.1429</v>
      </c>
      <c r="K76" s="172">
        <v>19.403400000000001</v>
      </c>
      <c r="L76" s="172">
        <v>5.7911000000000001</v>
      </c>
      <c r="M76" s="172">
        <v>0.40389999999999998</v>
      </c>
      <c r="N76" s="172">
        <v>6.4192</v>
      </c>
      <c r="O76" s="172">
        <v>2.0089999999999999</v>
      </c>
      <c r="P76" s="172">
        <v>6.6056999999999997</v>
      </c>
      <c r="Q76" s="172">
        <v>9.3582000000000001</v>
      </c>
      <c r="R76" s="172">
        <v>-1.1499999999999999</v>
      </c>
    </row>
    <row r="77" spans="1:18" x14ac:dyDescent="0.3">
      <c r="A77" s="168" t="s">
        <v>480</v>
      </c>
      <c r="B77" s="168" t="s">
        <v>551</v>
      </c>
      <c r="C77" s="168">
        <v>100684</v>
      </c>
      <c r="D77" s="171">
        <v>44071</v>
      </c>
      <c r="E77" s="172">
        <v>172.19507219236601</v>
      </c>
      <c r="F77" s="172">
        <v>0.5292</v>
      </c>
      <c r="G77" s="172">
        <v>1.3015000000000001</v>
      </c>
      <c r="H77" s="172">
        <v>1.6658999999999999</v>
      </c>
      <c r="I77" s="172">
        <v>3.2738</v>
      </c>
      <c r="J77" s="172">
        <v>5.0838000000000001</v>
      </c>
      <c r="K77" s="172">
        <v>19.197299999999998</v>
      </c>
      <c r="L77" s="172">
        <v>5.4184999999999999</v>
      </c>
      <c r="M77" s="172">
        <v>-0.13450000000000001</v>
      </c>
      <c r="N77" s="172">
        <v>5.6379000000000001</v>
      </c>
      <c r="O77" s="172">
        <v>1.2781</v>
      </c>
      <c r="P77" s="172">
        <v>5.9138999999999999</v>
      </c>
      <c r="Q77" s="172">
        <v>11.724399999999999</v>
      </c>
      <c r="R77" s="172">
        <v>-1.8087</v>
      </c>
    </row>
    <row r="78" spans="1:18" x14ac:dyDescent="0.3">
      <c r="A78" s="173" t="s">
        <v>27</v>
      </c>
      <c r="B78" s="168"/>
      <c r="C78" s="168"/>
      <c r="D78" s="168"/>
      <c r="E78" s="168"/>
      <c r="F78" s="174">
        <v>0.41883676470588238</v>
      </c>
      <c r="G78" s="174">
        <v>0.76070588235294123</v>
      </c>
      <c r="H78" s="174">
        <v>1.5183794117647051</v>
      </c>
      <c r="I78" s="174">
        <v>3.3631735294117644</v>
      </c>
      <c r="J78" s="174">
        <v>4.5287294117647061</v>
      </c>
      <c r="K78" s="174">
        <v>17.559075000000004</v>
      </c>
      <c r="L78" s="174">
        <v>2.952558823529412</v>
      </c>
      <c r="M78" s="174">
        <v>0.45940588235294122</v>
      </c>
      <c r="N78" s="174">
        <v>8.4406409090909111</v>
      </c>
      <c r="O78" s="174">
        <v>4.1417769230769217</v>
      </c>
      <c r="P78" s="174">
        <v>7.4811727272727291</v>
      </c>
      <c r="Q78" s="174">
        <v>9.7557382352941175</v>
      </c>
      <c r="R78" s="174">
        <v>1.5042327586206889</v>
      </c>
    </row>
    <row r="79" spans="1:18" x14ac:dyDescent="0.3">
      <c r="A79" s="173" t="s">
        <v>409</v>
      </c>
      <c r="B79" s="168"/>
      <c r="C79" s="168"/>
      <c r="D79" s="168"/>
      <c r="E79" s="168"/>
      <c r="F79" s="174">
        <v>0.43354999999999999</v>
      </c>
      <c r="G79" s="174">
        <v>0.78079999999999994</v>
      </c>
      <c r="H79" s="174">
        <v>1.6143999999999998</v>
      </c>
      <c r="I79" s="174">
        <v>3.3425000000000002</v>
      </c>
      <c r="J79" s="174">
        <v>4.1423500000000004</v>
      </c>
      <c r="K79" s="174">
        <v>16.822150000000001</v>
      </c>
      <c r="L79" s="174">
        <v>2.7314499999999997</v>
      </c>
      <c r="M79" s="174">
        <v>-6.7250000000000004E-2</v>
      </c>
      <c r="N79" s="174">
        <v>7.5644499999999999</v>
      </c>
      <c r="O79" s="174">
        <v>3.8287</v>
      </c>
      <c r="P79" s="174">
        <v>7.3145500000000006</v>
      </c>
      <c r="Q79" s="174">
        <v>10.421799999999999</v>
      </c>
      <c r="R79" s="174">
        <v>1.2704500000000001</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44071</v>
      </c>
      <c r="E82" s="172">
        <v>57.32</v>
      </c>
      <c r="F82" s="172">
        <v>0.72040000000000004</v>
      </c>
      <c r="G82" s="172">
        <v>1.2183999999999999</v>
      </c>
      <c r="H82" s="172">
        <v>1.6853</v>
      </c>
      <c r="I82" s="172">
        <v>3.6341000000000001</v>
      </c>
      <c r="J82" s="172">
        <v>4.1424000000000003</v>
      </c>
      <c r="K82" s="172">
        <v>17.146899999999999</v>
      </c>
      <c r="L82" s="172">
        <v>5.8540999999999999</v>
      </c>
      <c r="M82" s="172">
        <v>3.4470000000000001</v>
      </c>
      <c r="N82" s="172">
        <v>9.9981000000000009</v>
      </c>
      <c r="O82" s="172">
        <v>4.7668999999999997</v>
      </c>
      <c r="P82" s="172">
        <v>9.0916999999999994</v>
      </c>
      <c r="Q82" s="172">
        <v>8.9562000000000008</v>
      </c>
      <c r="R82" s="172">
        <v>5.1353999999999997</v>
      </c>
    </row>
    <row r="83" spans="1:18" x14ac:dyDescent="0.3">
      <c r="A83" s="168" t="s">
        <v>553</v>
      </c>
      <c r="B83" s="168" t="s">
        <v>555</v>
      </c>
      <c r="C83" s="168">
        <v>131670</v>
      </c>
      <c r="D83" s="171">
        <v>44071</v>
      </c>
      <c r="E83" s="172">
        <v>61.41</v>
      </c>
      <c r="F83" s="172">
        <v>0.73819999999999997</v>
      </c>
      <c r="G83" s="172">
        <v>1.2363999999999999</v>
      </c>
      <c r="H83" s="172">
        <v>1.7059</v>
      </c>
      <c r="I83" s="172">
        <v>3.6806000000000001</v>
      </c>
      <c r="J83" s="172">
        <v>4.2438000000000002</v>
      </c>
      <c r="K83" s="172">
        <v>17.4861</v>
      </c>
      <c r="L83" s="172">
        <v>6.4482999999999997</v>
      </c>
      <c r="M83" s="172">
        <v>4.2968999999999999</v>
      </c>
      <c r="N83" s="172">
        <v>11.1896</v>
      </c>
      <c r="O83" s="172">
        <v>5.9471999999999996</v>
      </c>
      <c r="P83" s="172">
        <v>10.1394</v>
      </c>
      <c r="Q83" s="172">
        <v>11.126099999999999</v>
      </c>
      <c r="R83" s="172">
        <v>6.2488000000000001</v>
      </c>
    </row>
    <row r="84" spans="1:18" x14ac:dyDescent="0.3">
      <c r="A84" s="168" t="s">
        <v>553</v>
      </c>
      <c r="B84" s="168" t="s">
        <v>556</v>
      </c>
      <c r="C84" s="168">
        <v>100119</v>
      </c>
      <c r="D84" s="171">
        <v>44071</v>
      </c>
      <c r="E84" s="172">
        <v>190.501</v>
      </c>
      <c r="F84" s="172">
        <v>0.81279999999999997</v>
      </c>
      <c r="G84" s="172">
        <v>1.2452000000000001</v>
      </c>
      <c r="H84" s="172">
        <v>1.4512</v>
      </c>
      <c r="I84" s="172">
        <v>4.6570999999999998</v>
      </c>
      <c r="J84" s="172">
        <v>7.4480000000000004</v>
      </c>
      <c r="K84" s="172">
        <v>20.212700000000002</v>
      </c>
      <c r="L84" s="172">
        <v>2.1118999999999999</v>
      </c>
      <c r="M84" s="172">
        <v>-6.1668000000000003</v>
      </c>
      <c r="N84" s="172">
        <v>0.94</v>
      </c>
      <c r="O84" s="172">
        <v>3.4472</v>
      </c>
      <c r="P84" s="172">
        <v>7.9532999999999996</v>
      </c>
      <c r="Q84" s="172">
        <v>15.897399999999999</v>
      </c>
      <c r="R84" s="172">
        <v>-0.68020000000000003</v>
      </c>
    </row>
    <row r="85" spans="1:18" x14ac:dyDescent="0.3">
      <c r="A85" s="168" t="s">
        <v>553</v>
      </c>
      <c r="B85" s="168" t="s">
        <v>557</v>
      </c>
      <c r="C85" s="168"/>
      <c r="D85" s="171">
        <v>44071</v>
      </c>
      <c r="E85" s="172">
        <v>199.75700000000001</v>
      </c>
      <c r="F85" s="172">
        <v>0.81410000000000005</v>
      </c>
      <c r="G85" s="172">
        <v>1.2499</v>
      </c>
      <c r="H85" s="172">
        <v>1.4618</v>
      </c>
      <c r="I85" s="172">
        <v>4.6791</v>
      </c>
      <c r="J85" s="172">
        <v>7.4973999999999998</v>
      </c>
      <c r="K85" s="172">
        <v>20.376899999999999</v>
      </c>
      <c r="L85" s="172">
        <v>2.4001000000000001</v>
      </c>
      <c r="M85" s="172">
        <v>-5.7473999999999998</v>
      </c>
      <c r="N85" s="172">
        <v>1.5495000000000001</v>
      </c>
      <c r="O85" s="172">
        <v>2.6640000000000001</v>
      </c>
      <c r="P85" s="172">
        <v>7.7447999999999997</v>
      </c>
      <c r="Q85" s="172">
        <v>11.1173</v>
      </c>
      <c r="R85" s="172">
        <v>3.2800000000000003E-2</v>
      </c>
    </row>
    <row r="86" spans="1:18" x14ac:dyDescent="0.3">
      <c r="A86" s="168" t="s">
        <v>553</v>
      </c>
      <c r="B86" s="168" t="s">
        <v>558</v>
      </c>
      <c r="C86" s="168">
        <v>104685</v>
      </c>
      <c r="D86" s="171">
        <v>44071</v>
      </c>
      <c r="E86" s="172">
        <v>38.700000000000003</v>
      </c>
      <c r="F86" s="172">
        <v>0.49340000000000001</v>
      </c>
      <c r="G86" s="172">
        <v>0.78129999999999999</v>
      </c>
      <c r="H86" s="172">
        <v>1.2559</v>
      </c>
      <c r="I86" s="172">
        <v>2.8982000000000001</v>
      </c>
      <c r="J86" s="172">
        <v>3.9763999999999999</v>
      </c>
      <c r="K86" s="172">
        <v>16.496099999999998</v>
      </c>
      <c r="L86" s="172">
        <v>4.9065000000000003</v>
      </c>
      <c r="M86" s="172">
        <v>1.9762999999999999</v>
      </c>
      <c r="N86" s="172">
        <v>9.7249999999999996</v>
      </c>
      <c r="O86" s="172">
        <v>6.7359999999999998</v>
      </c>
      <c r="P86" s="172">
        <v>8.3872</v>
      </c>
      <c r="Q86" s="172">
        <v>10.404999999999999</v>
      </c>
      <c r="R86" s="172">
        <v>6.1807999999999996</v>
      </c>
    </row>
    <row r="87" spans="1:18" x14ac:dyDescent="0.3">
      <c r="A87" s="168" t="s">
        <v>553</v>
      </c>
      <c r="B87" s="168" t="s">
        <v>559</v>
      </c>
      <c r="C87" s="168">
        <v>120377</v>
      </c>
      <c r="D87" s="171">
        <v>44071</v>
      </c>
      <c r="E87" s="172">
        <v>41.88</v>
      </c>
      <c r="F87" s="172">
        <v>0.4798</v>
      </c>
      <c r="G87" s="172">
        <v>0.77</v>
      </c>
      <c r="H87" s="172">
        <v>1.2573000000000001</v>
      </c>
      <c r="I87" s="172">
        <v>2.8993000000000002</v>
      </c>
      <c r="J87" s="172">
        <v>3.9980000000000002</v>
      </c>
      <c r="K87" s="172">
        <v>16.657399999999999</v>
      </c>
      <c r="L87" s="172">
        <v>5.1997</v>
      </c>
      <c r="M87" s="172">
        <v>2.4211</v>
      </c>
      <c r="N87" s="172">
        <v>10.326700000000001</v>
      </c>
      <c r="O87" s="172">
        <v>7.6544999999999996</v>
      </c>
      <c r="P87" s="172">
        <v>9.5660000000000007</v>
      </c>
      <c r="Q87" s="172">
        <v>12.2423</v>
      </c>
      <c r="R87" s="172">
        <v>6.8728999999999996</v>
      </c>
    </row>
    <row r="88" spans="1:18" x14ac:dyDescent="0.3">
      <c r="A88" s="168" t="s">
        <v>553</v>
      </c>
      <c r="B88" s="168" t="s">
        <v>560</v>
      </c>
      <c r="C88" s="168">
        <v>147789</v>
      </c>
      <c r="D88" s="171">
        <v>44071</v>
      </c>
      <c r="E88" s="172">
        <v>8.6624999999999996</v>
      </c>
      <c r="F88" s="172">
        <v>-4.7300000000000002E-2</v>
      </c>
      <c r="G88" s="172">
        <v>5.0799999999999998E-2</v>
      </c>
      <c r="H88" s="172">
        <v>-0.21659999999999999</v>
      </c>
      <c r="I88" s="172">
        <v>-0.65480000000000005</v>
      </c>
      <c r="J88" s="172">
        <v>-0.99319999999999997</v>
      </c>
      <c r="K88" s="172">
        <v>3.7997000000000001</v>
      </c>
      <c r="L88" s="172">
        <v>-12.046900000000001</v>
      </c>
      <c r="M88" s="172"/>
      <c r="N88" s="172"/>
      <c r="O88" s="172"/>
      <c r="P88" s="172"/>
      <c r="Q88" s="172">
        <v>-13.375</v>
      </c>
      <c r="R88" s="172"/>
    </row>
    <row r="89" spans="1:18" x14ac:dyDescent="0.3">
      <c r="A89" s="168" t="s">
        <v>553</v>
      </c>
      <c r="B89" s="168" t="s">
        <v>561</v>
      </c>
      <c r="C89" s="168">
        <v>147787</v>
      </c>
      <c r="D89" s="171">
        <v>44071</v>
      </c>
      <c r="E89" s="172">
        <v>8.5422999999999991</v>
      </c>
      <c r="F89" s="172">
        <v>-5.3800000000000001E-2</v>
      </c>
      <c r="G89" s="172">
        <v>3.2800000000000003E-2</v>
      </c>
      <c r="H89" s="172">
        <v>-0.25690000000000002</v>
      </c>
      <c r="I89" s="172">
        <v>-0.73560000000000003</v>
      </c>
      <c r="J89" s="172">
        <v>-1.1697</v>
      </c>
      <c r="K89" s="172">
        <v>3.2513999999999998</v>
      </c>
      <c r="L89" s="172">
        <v>-12.971299999999999</v>
      </c>
      <c r="M89" s="172"/>
      <c r="N89" s="172"/>
      <c r="O89" s="172"/>
      <c r="P89" s="172"/>
      <c r="Q89" s="172">
        <v>-14.577</v>
      </c>
      <c r="R89" s="172"/>
    </row>
    <row r="90" spans="1:18" x14ac:dyDescent="0.3">
      <c r="A90" s="168" t="s">
        <v>553</v>
      </c>
      <c r="B90" s="168" t="s">
        <v>562</v>
      </c>
      <c r="C90" s="168">
        <v>144335</v>
      </c>
      <c r="D90" s="171">
        <v>44071</v>
      </c>
      <c r="E90" s="172">
        <v>11.972</v>
      </c>
      <c r="F90" s="172">
        <v>5.0099999999999999E-2</v>
      </c>
      <c r="G90" s="172">
        <v>0.1925</v>
      </c>
      <c r="H90" s="172">
        <v>0.39410000000000001</v>
      </c>
      <c r="I90" s="172">
        <v>1.4232</v>
      </c>
      <c r="J90" s="172">
        <v>2.0891999999999999</v>
      </c>
      <c r="K90" s="172">
        <v>16.811399999999999</v>
      </c>
      <c r="L90" s="172">
        <v>6.8547000000000002</v>
      </c>
      <c r="M90" s="172">
        <v>5.4337</v>
      </c>
      <c r="N90" s="172">
        <v>12.4765</v>
      </c>
      <c r="O90" s="172"/>
      <c r="P90" s="172"/>
      <c r="Q90" s="172">
        <v>9.0286000000000008</v>
      </c>
      <c r="R90" s="172">
        <v>8.7857000000000003</v>
      </c>
    </row>
    <row r="91" spans="1:18" x14ac:dyDescent="0.3">
      <c r="A91" s="168" t="s">
        <v>553</v>
      </c>
      <c r="B91" s="168" t="s">
        <v>563</v>
      </c>
      <c r="C91" s="168">
        <v>144333</v>
      </c>
      <c r="D91" s="171">
        <v>44071</v>
      </c>
      <c r="E91" s="172">
        <v>11.706</v>
      </c>
      <c r="F91" s="172">
        <v>5.1299999999999998E-2</v>
      </c>
      <c r="G91" s="172">
        <v>0.1797</v>
      </c>
      <c r="H91" s="172">
        <v>0.36870000000000003</v>
      </c>
      <c r="I91" s="172">
        <v>1.377</v>
      </c>
      <c r="J91" s="172">
        <v>1.9775</v>
      </c>
      <c r="K91" s="172">
        <v>16.4544</v>
      </c>
      <c r="L91" s="172">
        <v>6.2249999999999996</v>
      </c>
      <c r="M91" s="172">
        <v>4.5365000000000002</v>
      </c>
      <c r="N91" s="172">
        <v>11.2738</v>
      </c>
      <c r="O91" s="172"/>
      <c r="P91" s="172"/>
      <c r="Q91" s="172">
        <v>7.8583999999999996</v>
      </c>
      <c r="R91" s="172">
        <v>7.6252000000000004</v>
      </c>
    </row>
    <row r="92" spans="1:18" x14ac:dyDescent="0.3">
      <c r="A92" s="168" t="s">
        <v>553</v>
      </c>
      <c r="B92" s="168" t="s">
        <v>564</v>
      </c>
      <c r="C92" s="168">
        <v>119298</v>
      </c>
      <c r="D92" s="171">
        <v>44071</v>
      </c>
      <c r="E92" s="172">
        <v>29.334</v>
      </c>
      <c r="F92" s="172">
        <v>-5.11E-2</v>
      </c>
      <c r="G92" s="172">
        <v>0.22550000000000001</v>
      </c>
      <c r="H92" s="172">
        <v>0.52429999999999999</v>
      </c>
      <c r="I92" s="172">
        <v>1.4701</v>
      </c>
      <c r="J92" s="172">
        <v>2.7641</v>
      </c>
      <c r="K92" s="172">
        <v>12.494199999999999</v>
      </c>
      <c r="L92" s="172">
        <v>9.9723000000000006</v>
      </c>
      <c r="M92" s="172">
        <v>8.4236000000000004</v>
      </c>
      <c r="N92" s="172">
        <v>12.9491</v>
      </c>
      <c r="O92" s="172">
        <v>8.4806000000000008</v>
      </c>
      <c r="P92" s="172">
        <v>7.298</v>
      </c>
      <c r="Q92" s="172">
        <v>12.3424</v>
      </c>
      <c r="R92" s="172">
        <v>7.8371000000000004</v>
      </c>
    </row>
    <row r="93" spans="1:18" x14ac:dyDescent="0.3">
      <c r="A93" s="168" t="s">
        <v>553</v>
      </c>
      <c r="B93" s="168" t="s">
        <v>565</v>
      </c>
      <c r="C93" s="168">
        <v>118194</v>
      </c>
      <c r="D93" s="171">
        <v>44071</v>
      </c>
      <c r="E93" s="172">
        <v>27.039000000000001</v>
      </c>
      <c r="F93" s="172">
        <v>-5.5399999999999998E-2</v>
      </c>
      <c r="G93" s="172">
        <v>0.215</v>
      </c>
      <c r="H93" s="172">
        <v>0.498</v>
      </c>
      <c r="I93" s="172">
        <v>1.4177999999999999</v>
      </c>
      <c r="J93" s="172">
        <v>2.6537999999999999</v>
      </c>
      <c r="K93" s="172">
        <v>12.134499999999999</v>
      </c>
      <c r="L93" s="172">
        <v>9.2750000000000004</v>
      </c>
      <c r="M93" s="172">
        <v>7.3827999999999996</v>
      </c>
      <c r="N93" s="172">
        <v>11.528600000000001</v>
      </c>
      <c r="O93" s="172">
        <v>7.2251000000000003</v>
      </c>
      <c r="P93" s="172">
        <v>6.0406000000000004</v>
      </c>
      <c r="Q93" s="172">
        <v>10.9633</v>
      </c>
      <c r="R93" s="172">
        <v>6.5448000000000004</v>
      </c>
    </row>
    <row r="94" spans="1:18" x14ac:dyDescent="0.3">
      <c r="A94" s="168" t="s">
        <v>553</v>
      </c>
      <c r="B94" s="168" t="s">
        <v>566</v>
      </c>
      <c r="C94" s="168">
        <v>102846</v>
      </c>
      <c r="D94" s="171">
        <v>44071</v>
      </c>
      <c r="E94" s="172">
        <v>95.325400000000002</v>
      </c>
      <c r="F94" s="172">
        <v>0.44929999999999998</v>
      </c>
      <c r="G94" s="172">
        <v>0.8871</v>
      </c>
      <c r="H94" s="172">
        <v>1.3176000000000001</v>
      </c>
      <c r="I94" s="172">
        <v>2.6175000000000002</v>
      </c>
      <c r="J94" s="172">
        <v>4.07</v>
      </c>
      <c r="K94" s="172">
        <v>15.5342</v>
      </c>
      <c r="L94" s="172">
        <v>2.4855999999999998</v>
      </c>
      <c r="M94" s="172">
        <v>1.3825000000000001</v>
      </c>
      <c r="N94" s="172">
        <v>6.7976000000000001</v>
      </c>
      <c r="O94" s="172">
        <v>4.9591000000000003</v>
      </c>
      <c r="P94" s="172">
        <v>7.2283999999999997</v>
      </c>
      <c r="Q94" s="172">
        <v>15.3445</v>
      </c>
      <c r="R94" s="172">
        <v>3.7616999999999998</v>
      </c>
    </row>
    <row r="95" spans="1:18" x14ac:dyDescent="0.3">
      <c r="A95" s="168" t="s">
        <v>553</v>
      </c>
      <c r="B95" s="168" t="s">
        <v>567</v>
      </c>
      <c r="C95" s="168">
        <v>118736</v>
      </c>
      <c r="D95" s="171">
        <v>44071</v>
      </c>
      <c r="E95" s="172">
        <v>101.3578</v>
      </c>
      <c r="F95" s="172">
        <v>0.45660000000000001</v>
      </c>
      <c r="G95" s="172">
        <v>0.90180000000000005</v>
      </c>
      <c r="H95" s="172">
        <v>1.3472</v>
      </c>
      <c r="I95" s="172">
        <v>2.6745999999999999</v>
      </c>
      <c r="J95" s="172">
        <v>4.1932</v>
      </c>
      <c r="K95" s="172">
        <v>15.920299999999999</v>
      </c>
      <c r="L95" s="172">
        <v>3.1968999999999999</v>
      </c>
      <c r="M95" s="172">
        <v>2.4777</v>
      </c>
      <c r="N95" s="172">
        <v>8.2683999999999997</v>
      </c>
      <c r="O95" s="172">
        <v>6.1734999999999998</v>
      </c>
      <c r="P95" s="172">
        <v>8.2234999999999996</v>
      </c>
      <c r="Q95" s="172">
        <v>11.180999999999999</v>
      </c>
      <c r="R95" s="172">
        <v>5.1177999999999999</v>
      </c>
    </row>
    <row r="96" spans="1:18" x14ac:dyDescent="0.3">
      <c r="A96" s="168" t="s">
        <v>553</v>
      </c>
      <c r="B96" s="168" t="s">
        <v>568</v>
      </c>
      <c r="C96" s="168">
        <v>148026</v>
      </c>
      <c r="D96" s="171">
        <v>44071</v>
      </c>
      <c r="E96" s="172">
        <v>11.667400000000001</v>
      </c>
      <c r="F96" s="172">
        <v>0.45810000000000001</v>
      </c>
      <c r="G96" s="172">
        <v>0.54200000000000004</v>
      </c>
      <c r="H96" s="172">
        <v>0.85140000000000005</v>
      </c>
      <c r="I96" s="172">
        <v>1.6315</v>
      </c>
      <c r="J96" s="172">
        <v>2.4525999999999999</v>
      </c>
      <c r="K96" s="172">
        <v>12.704499999999999</v>
      </c>
      <c r="L96" s="172"/>
      <c r="M96" s="172"/>
      <c r="N96" s="172"/>
      <c r="O96" s="172"/>
      <c r="P96" s="172"/>
      <c r="Q96" s="172">
        <v>16.673999999999999</v>
      </c>
      <c r="R96" s="172"/>
    </row>
    <row r="97" spans="1:18" x14ac:dyDescent="0.3">
      <c r="A97" s="168" t="s">
        <v>553</v>
      </c>
      <c r="B97" s="168" t="s">
        <v>569</v>
      </c>
      <c r="C97" s="168">
        <v>148024</v>
      </c>
      <c r="D97" s="171">
        <v>44071</v>
      </c>
      <c r="E97" s="172">
        <v>11.558999999999999</v>
      </c>
      <c r="F97" s="172">
        <v>0.4536</v>
      </c>
      <c r="G97" s="172">
        <v>0.52700000000000002</v>
      </c>
      <c r="H97" s="172">
        <v>0.81459999999999999</v>
      </c>
      <c r="I97" s="172">
        <v>1.5550999999999999</v>
      </c>
      <c r="J97" s="172">
        <v>2.2839</v>
      </c>
      <c r="K97" s="172">
        <v>12.1416</v>
      </c>
      <c r="L97" s="172"/>
      <c r="M97" s="172"/>
      <c r="N97" s="172"/>
      <c r="O97" s="172"/>
      <c r="P97" s="172"/>
      <c r="Q97" s="172">
        <v>15.59</v>
      </c>
      <c r="R97" s="172"/>
    </row>
    <row r="98" spans="1:18" x14ac:dyDescent="0.3">
      <c r="A98" s="168" t="s">
        <v>553</v>
      </c>
      <c r="B98" s="168" t="s">
        <v>570</v>
      </c>
      <c r="C98" s="168">
        <v>146010</v>
      </c>
      <c r="D98" s="171">
        <v>44071</v>
      </c>
      <c r="E98" s="172">
        <v>11.710800000000001</v>
      </c>
      <c r="F98" s="172">
        <v>0.18909999999999999</v>
      </c>
      <c r="G98" s="172">
        <v>0.36770000000000003</v>
      </c>
      <c r="H98" s="172">
        <v>0.69740000000000002</v>
      </c>
      <c r="I98" s="172">
        <v>1.5769</v>
      </c>
      <c r="J98" s="172">
        <v>2.3734000000000002</v>
      </c>
      <c r="K98" s="172">
        <v>13.0299</v>
      </c>
      <c r="L98" s="172">
        <v>8.2759</v>
      </c>
      <c r="M98" s="172">
        <v>6.2203999999999997</v>
      </c>
      <c r="N98" s="172">
        <v>12.4374</v>
      </c>
      <c r="O98" s="172"/>
      <c r="P98" s="172"/>
      <c r="Q98" s="172">
        <v>10.4871</v>
      </c>
      <c r="R98" s="172"/>
    </row>
    <row r="99" spans="1:18" x14ac:dyDescent="0.3">
      <c r="A99" s="168" t="s">
        <v>553</v>
      </c>
      <c r="B99" s="168" t="s">
        <v>571</v>
      </c>
      <c r="C99" s="168">
        <v>146007</v>
      </c>
      <c r="D99" s="171">
        <v>44071</v>
      </c>
      <c r="E99" s="172">
        <v>11.375400000000001</v>
      </c>
      <c r="F99" s="172">
        <v>0.18410000000000001</v>
      </c>
      <c r="G99" s="172">
        <v>0.35199999999999998</v>
      </c>
      <c r="H99" s="172">
        <v>0.66010000000000002</v>
      </c>
      <c r="I99" s="172">
        <v>1.5044</v>
      </c>
      <c r="J99" s="172">
        <v>2.2305999999999999</v>
      </c>
      <c r="K99" s="172">
        <v>12.5664</v>
      </c>
      <c r="L99" s="172">
        <v>7.3697999999999997</v>
      </c>
      <c r="M99" s="172">
        <v>4.8433999999999999</v>
      </c>
      <c r="N99" s="172">
        <v>10.4451</v>
      </c>
      <c r="O99" s="172"/>
      <c r="P99" s="172"/>
      <c r="Q99" s="172">
        <v>8.4781999999999993</v>
      </c>
      <c r="R99" s="172"/>
    </row>
    <row r="100" spans="1:18" x14ac:dyDescent="0.3">
      <c r="A100" s="168" t="s">
        <v>553</v>
      </c>
      <c r="B100" s="168" t="s">
        <v>572</v>
      </c>
      <c r="C100" s="168">
        <v>142038</v>
      </c>
      <c r="D100" s="171">
        <v>44071</v>
      </c>
      <c r="E100" s="172">
        <v>12.51</v>
      </c>
      <c r="F100" s="172">
        <v>0.4819</v>
      </c>
      <c r="G100" s="172">
        <v>0.96850000000000003</v>
      </c>
      <c r="H100" s="172">
        <v>1.6247</v>
      </c>
      <c r="I100" s="172">
        <v>2.9630000000000001</v>
      </c>
      <c r="J100" s="172">
        <v>2.2059000000000002</v>
      </c>
      <c r="K100" s="172">
        <v>18.018899999999999</v>
      </c>
      <c r="L100" s="172">
        <v>13.315200000000001</v>
      </c>
      <c r="M100" s="172">
        <v>9.8331999999999997</v>
      </c>
      <c r="N100" s="172">
        <v>15.9407</v>
      </c>
      <c r="O100" s="172"/>
      <c r="P100" s="172"/>
      <c r="Q100" s="172">
        <v>8.7637</v>
      </c>
      <c r="R100" s="172">
        <v>9.8734000000000002</v>
      </c>
    </row>
    <row r="101" spans="1:18" x14ac:dyDescent="0.3">
      <c r="A101" s="168" t="s">
        <v>553</v>
      </c>
      <c r="B101" s="168" t="s">
        <v>573</v>
      </c>
      <c r="C101" s="168">
        <v>142035</v>
      </c>
      <c r="D101" s="171">
        <v>44071</v>
      </c>
      <c r="E101" s="172">
        <v>12.29</v>
      </c>
      <c r="F101" s="172">
        <v>0.49059999999999998</v>
      </c>
      <c r="G101" s="172">
        <v>0.90310000000000001</v>
      </c>
      <c r="H101" s="172">
        <v>1.6543000000000001</v>
      </c>
      <c r="I101" s="172">
        <v>2.9312999999999998</v>
      </c>
      <c r="J101" s="172">
        <v>2.1613000000000002</v>
      </c>
      <c r="K101" s="172">
        <v>17.833200000000001</v>
      </c>
      <c r="L101" s="172">
        <v>12.9596</v>
      </c>
      <c r="M101" s="172">
        <v>9.3415999999999997</v>
      </c>
      <c r="N101" s="172">
        <v>15.1828</v>
      </c>
      <c r="O101" s="172"/>
      <c r="P101" s="172"/>
      <c r="Q101" s="172">
        <v>8.0421999999999993</v>
      </c>
      <c r="R101" s="172">
        <v>9.1677999999999997</v>
      </c>
    </row>
    <row r="102" spans="1:18" x14ac:dyDescent="0.3">
      <c r="A102" s="173" t="s">
        <v>27</v>
      </c>
      <c r="B102" s="168"/>
      <c r="C102" s="168"/>
      <c r="D102" s="168"/>
      <c r="E102" s="168"/>
      <c r="F102" s="174">
        <v>0.35578999999999994</v>
      </c>
      <c r="G102" s="174">
        <v>0.64233499999999988</v>
      </c>
      <c r="H102" s="174">
        <v>0.95481499999999997</v>
      </c>
      <c r="I102" s="174">
        <v>2.2100200000000001</v>
      </c>
      <c r="J102" s="174">
        <v>3.0299299999999998</v>
      </c>
      <c r="K102" s="174">
        <v>14.553534999999997</v>
      </c>
      <c r="L102" s="174">
        <v>4.5462444444444436</v>
      </c>
      <c r="M102" s="174">
        <v>3.7564062499999999</v>
      </c>
      <c r="N102" s="174">
        <v>10.064306250000001</v>
      </c>
      <c r="O102" s="174">
        <v>5.8054099999999993</v>
      </c>
      <c r="P102" s="174">
        <v>8.1672899999999995</v>
      </c>
      <c r="Q102" s="174">
        <v>8.8272849999999998</v>
      </c>
      <c r="R102" s="174">
        <v>5.8931428571428572</v>
      </c>
    </row>
    <row r="103" spans="1:18" x14ac:dyDescent="0.3">
      <c r="A103" s="173" t="s">
        <v>409</v>
      </c>
      <c r="B103" s="168"/>
      <c r="C103" s="168"/>
      <c r="D103" s="168"/>
      <c r="E103" s="168"/>
      <c r="F103" s="174">
        <v>0.4551</v>
      </c>
      <c r="G103" s="174">
        <v>0.65600000000000003</v>
      </c>
      <c r="H103" s="174">
        <v>1.05365</v>
      </c>
      <c r="I103" s="174">
        <v>2.1245000000000003</v>
      </c>
      <c r="J103" s="174">
        <v>2.5531999999999999</v>
      </c>
      <c r="K103" s="174">
        <v>16.187349999999999</v>
      </c>
      <c r="L103" s="174">
        <v>6.0395500000000002</v>
      </c>
      <c r="M103" s="174">
        <v>4.4167000000000005</v>
      </c>
      <c r="N103" s="174">
        <v>10.817350000000001</v>
      </c>
      <c r="O103" s="174">
        <v>6.0603499999999997</v>
      </c>
      <c r="P103" s="174">
        <v>8.0884</v>
      </c>
      <c r="Q103" s="174">
        <v>10.725200000000001</v>
      </c>
      <c r="R103" s="174">
        <v>6.3968000000000007</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44071</v>
      </c>
      <c r="E106" s="172">
        <v>273.82440000000003</v>
      </c>
      <c r="F106" s="172">
        <v>-32.961199999999998</v>
      </c>
      <c r="G106" s="172">
        <v>-26.149899999999999</v>
      </c>
      <c r="H106" s="172">
        <v>-16.692299999999999</v>
      </c>
      <c r="I106" s="172">
        <v>-16.3062</v>
      </c>
      <c r="J106" s="172">
        <v>-6.8887999999999998</v>
      </c>
      <c r="K106" s="172">
        <v>8.2614000000000001</v>
      </c>
      <c r="L106" s="172">
        <v>9.9878</v>
      </c>
      <c r="M106" s="172">
        <v>9.6631</v>
      </c>
      <c r="N106" s="172">
        <v>9.5030999999999999</v>
      </c>
      <c r="O106" s="172">
        <v>8.1834000000000007</v>
      </c>
      <c r="P106" s="172">
        <v>8.8780999999999999</v>
      </c>
      <c r="Q106" s="172">
        <v>8.5104000000000006</v>
      </c>
      <c r="R106" s="172">
        <v>10.1974</v>
      </c>
    </row>
    <row r="107" spans="1:18" x14ac:dyDescent="0.3">
      <c r="A107" s="168" t="s">
        <v>575</v>
      </c>
      <c r="B107" s="168" t="s">
        <v>577</v>
      </c>
      <c r="C107" s="168">
        <v>119550</v>
      </c>
      <c r="D107" s="171">
        <v>44071</v>
      </c>
      <c r="E107" s="172">
        <v>279.54259999999999</v>
      </c>
      <c r="F107" s="172">
        <v>-32.639499999999998</v>
      </c>
      <c r="G107" s="172">
        <v>-25.819800000000001</v>
      </c>
      <c r="H107" s="172">
        <v>-16.363099999999999</v>
      </c>
      <c r="I107" s="172">
        <v>-15.978400000000001</v>
      </c>
      <c r="J107" s="172">
        <v>-6.5603999999999996</v>
      </c>
      <c r="K107" s="172">
        <v>8.6311</v>
      </c>
      <c r="L107" s="172">
        <v>10.346</v>
      </c>
      <c r="M107" s="172">
        <v>10.015700000000001</v>
      </c>
      <c r="N107" s="172">
        <v>9.8553999999999995</v>
      </c>
      <c r="O107" s="172">
        <v>8.5101999999999993</v>
      </c>
      <c r="P107" s="172">
        <v>9.2131000000000007</v>
      </c>
      <c r="Q107" s="172">
        <v>9.7093000000000007</v>
      </c>
      <c r="R107" s="172">
        <v>10.538</v>
      </c>
    </row>
    <row r="108" spans="1:18" x14ac:dyDescent="0.3">
      <c r="A108" s="168" t="s">
        <v>575</v>
      </c>
      <c r="B108" s="168" t="s">
        <v>578</v>
      </c>
      <c r="C108" s="168">
        <v>120438</v>
      </c>
      <c r="D108" s="171">
        <v>44071</v>
      </c>
      <c r="E108" s="172">
        <v>2033.5908999999999</v>
      </c>
      <c r="F108" s="172">
        <v>-19.782900000000001</v>
      </c>
      <c r="G108" s="172">
        <v>-14.2315</v>
      </c>
      <c r="H108" s="172">
        <v>-8.4268000000000001</v>
      </c>
      <c r="I108" s="172">
        <v>-4.5884999999999998</v>
      </c>
      <c r="J108" s="172">
        <v>1.1076999999999999</v>
      </c>
      <c r="K108" s="172">
        <v>9.1876999999999995</v>
      </c>
      <c r="L108" s="172">
        <v>10.6107</v>
      </c>
      <c r="M108" s="172">
        <v>9.5601000000000003</v>
      </c>
      <c r="N108" s="172">
        <v>9.8352000000000004</v>
      </c>
      <c r="O108" s="172">
        <v>9.2871000000000006</v>
      </c>
      <c r="P108" s="172">
        <v>8.8803000000000001</v>
      </c>
      <c r="Q108" s="172">
        <v>8.9741999999999997</v>
      </c>
      <c r="R108" s="172">
        <v>10.77</v>
      </c>
    </row>
    <row r="109" spans="1:18" x14ac:dyDescent="0.3">
      <c r="A109" s="168" t="s">
        <v>575</v>
      </c>
      <c r="B109" s="168" t="s">
        <v>579</v>
      </c>
      <c r="C109" s="168">
        <v>117446</v>
      </c>
      <c r="D109" s="171">
        <v>44071</v>
      </c>
      <c r="E109" s="172">
        <v>2000.0273999999999</v>
      </c>
      <c r="F109" s="172">
        <v>-20.0929</v>
      </c>
      <c r="G109" s="172">
        <v>-14.541</v>
      </c>
      <c r="H109" s="172">
        <v>-8.7361000000000004</v>
      </c>
      <c r="I109" s="172">
        <v>-4.8978999999999999</v>
      </c>
      <c r="J109" s="172">
        <v>0.79749999999999999</v>
      </c>
      <c r="K109" s="172">
        <v>8.8705999999999996</v>
      </c>
      <c r="L109" s="172">
        <v>10.29</v>
      </c>
      <c r="M109" s="172">
        <v>9.2359000000000009</v>
      </c>
      <c r="N109" s="172">
        <v>9.5039999999999996</v>
      </c>
      <c r="O109" s="172">
        <v>8.9834999999999994</v>
      </c>
      <c r="P109" s="172">
        <v>8.6244999999999994</v>
      </c>
      <c r="Q109" s="172">
        <v>8.7901000000000007</v>
      </c>
      <c r="R109" s="172">
        <v>10.452400000000001</v>
      </c>
    </row>
    <row r="110" spans="1:18" x14ac:dyDescent="0.3">
      <c r="A110" s="168" t="s">
        <v>575</v>
      </c>
      <c r="B110" s="168" t="s">
        <v>580</v>
      </c>
      <c r="C110" s="168">
        <v>124175</v>
      </c>
      <c r="D110" s="171">
        <v>44071</v>
      </c>
      <c r="E110" s="172">
        <v>18.525500000000001</v>
      </c>
      <c r="F110" s="172">
        <v>-28.546399999999998</v>
      </c>
      <c r="G110" s="172">
        <v>-30.6586</v>
      </c>
      <c r="H110" s="172">
        <v>-17.224900000000002</v>
      </c>
      <c r="I110" s="172">
        <v>-14.944100000000001</v>
      </c>
      <c r="J110" s="172">
        <v>-6.1139999999999999</v>
      </c>
      <c r="K110" s="172">
        <v>5.9141000000000004</v>
      </c>
      <c r="L110" s="172">
        <v>10.9232</v>
      </c>
      <c r="M110" s="172">
        <v>9.9587000000000003</v>
      </c>
      <c r="N110" s="172">
        <v>10.1793</v>
      </c>
      <c r="O110" s="172">
        <v>8.4149999999999991</v>
      </c>
      <c r="P110" s="172">
        <v>8.8073999999999995</v>
      </c>
      <c r="Q110" s="172">
        <v>9.2644000000000002</v>
      </c>
      <c r="R110" s="172">
        <v>10.6021</v>
      </c>
    </row>
    <row r="111" spans="1:18" x14ac:dyDescent="0.3">
      <c r="A111" s="168" t="s">
        <v>575</v>
      </c>
      <c r="B111" s="168" t="s">
        <v>581</v>
      </c>
      <c r="C111" s="168">
        <v>124172</v>
      </c>
      <c r="D111" s="171">
        <v>44071</v>
      </c>
      <c r="E111" s="172">
        <v>18.1172</v>
      </c>
      <c r="F111" s="172">
        <v>-28.786899999999999</v>
      </c>
      <c r="G111" s="172">
        <v>-30.9468</v>
      </c>
      <c r="H111" s="172">
        <v>-17.468800000000002</v>
      </c>
      <c r="I111" s="172">
        <v>-15.1936</v>
      </c>
      <c r="J111" s="172">
        <v>-6.3604000000000003</v>
      </c>
      <c r="K111" s="172">
        <v>5.6525999999999996</v>
      </c>
      <c r="L111" s="172">
        <v>10.6502</v>
      </c>
      <c r="M111" s="172">
        <v>9.6678999999999995</v>
      </c>
      <c r="N111" s="172">
        <v>9.8734000000000002</v>
      </c>
      <c r="O111" s="172">
        <v>8.0986999999999991</v>
      </c>
      <c r="P111" s="172">
        <v>8.4715000000000007</v>
      </c>
      <c r="Q111" s="172">
        <v>8.9149999999999991</v>
      </c>
      <c r="R111" s="172">
        <v>10.2562</v>
      </c>
    </row>
    <row r="112" spans="1:18" x14ac:dyDescent="0.3">
      <c r="A112" s="168" t="s">
        <v>575</v>
      </c>
      <c r="B112" s="168" t="s">
        <v>582</v>
      </c>
      <c r="C112" s="168">
        <v>140286</v>
      </c>
      <c r="D112" s="171">
        <v>44071</v>
      </c>
      <c r="E112" s="172">
        <v>18.657399999999999</v>
      </c>
      <c r="F112" s="172">
        <v>-43.769199999999998</v>
      </c>
      <c r="G112" s="172">
        <v>-11.987</v>
      </c>
      <c r="H112" s="172">
        <v>-19.823</v>
      </c>
      <c r="I112" s="172">
        <v>-34.608600000000003</v>
      </c>
      <c r="J112" s="172">
        <v>-18.931999999999999</v>
      </c>
      <c r="K112" s="172">
        <v>5.6047000000000002</v>
      </c>
      <c r="L112" s="172">
        <v>10.1989</v>
      </c>
      <c r="M112" s="172">
        <v>11.543200000000001</v>
      </c>
      <c r="N112" s="172">
        <v>11.376899999999999</v>
      </c>
      <c r="O112" s="172">
        <v>9.6289999999999996</v>
      </c>
      <c r="P112" s="172">
        <v>9.0084999999999997</v>
      </c>
      <c r="Q112" s="172">
        <v>9.3719999999999999</v>
      </c>
      <c r="R112" s="172">
        <v>12.224299999999999</v>
      </c>
    </row>
    <row r="113" spans="1:18" x14ac:dyDescent="0.3">
      <c r="A113" s="168" t="s">
        <v>575</v>
      </c>
      <c r="B113" s="168" t="s">
        <v>583</v>
      </c>
      <c r="C113" s="168">
        <v>140283</v>
      </c>
      <c r="D113" s="171">
        <v>44071</v>
      </c>
      <c r="E113" s="172">
        <v>18.285900000000002</v>
      </c>
      <c r="F113" s="172">
        <v>-44.259099999999997</v>
      </c>
      <c r="G113" s="172">
        <v>-12.363099999999999</v>
      </c>
      <c r="H113" s="172">
        <v>-20.1676</v>
      </c>
      <c r="I113" s="172">
        <v>-34.955300000000001</v>
      </c>
      <c r="J113" s="172">
        <v>-19.279199999999999</v>
      </c>
      <c r="K113" s="172">
        <v>5.2451999999999996</v>
      </c>
      <c r="L113" s="172">
        <v>9.8275000000000006</v>
      </c>
      <c r="M113" s="172">
        <v>11.1591</v>
      </c>
      <c r="N113" s="172">
        <v>10.9846</v>
      </c>
      <c r="O113" s="172">
        <v>9.3239999999999998</v>
      </c>
      <c r="P113" s="172">
        <v>8.6959999999999997</v>
      </c>
      <c r="Q113" s="172">
        <v>9.0564999999999998</v>
      </c>
      <c r="R113" s="172">
        <v>11.902200000000001</v>
      </c>
    </row>
    <row r="114" spans="1:18" x14ac:dyDescent="0.3">
      <c r="A114" s="168" t="s">
        <v>575</v>
      </c>
      <c r="B114" s="168" t="s">
        <v>584</v>
      </c>
      <c r="C114" s="168">
        <v>129006</v>
      </c>
      <c r="D114" s="171">
        <v>44071</v>
      </c>
      <c r="E114" s="172">
        <v>16.922599999999999</v>
      </c>
      <c r="F114" s="172">
        <v>-43.3018</v>
      </c>
      <c r="G114" s="172">
        <v>-31.552199999999999</v>
      </c>
      <c r="H114" s="172">
        <v>-19.187000000000001</v>
      </c>
      <c r="I114" s="172">
        <v>-20.133400000000002</v>
      </c>
      <c r="J114" s="172">
        <v>-9.8181999999999992</v>
      </c>
      <c r="K114" s="172">
        <v>5.4833999999999996</v>
      </c>
      <c r="L114" s="172">
        <v>6.4134000000000002</v>
      </c>
      <c r="M114" s="172">
        <v>7.9158999999999997</v>
      </c>
      <c r="N114" s="172">
        <v>8.9132999999999996</v>
      </c>
      <c r="O114" s="172">
        <v>8.4263999999999992</v>
      </c>
      <c r="P114" s="172">
        <v>8.4495000000000005</v>
      </c>
      <c r="Q114" s="172">
        <v>8.6402000000000001</v>
      </c>
      <c r="R114" s="172">
        <v>10.4361</v>
      </c>
    </row>
    <row r="115" spans="1:18" x14ac:dyDescent="0.3">
      <c r="A115" s="168" t="s">
        <v>575</v>
      </c>
      <c r="B115" s="168" t="s">
        <v>585</v>
      </c>
      <c r="C115" s="168">
        <v>129008</v>
      </c>
      <c r="D115" s="171">
        <v>44071</v>
      </c>
      <c r="E115" s="172">
        <v>17.396899999999999</v>
      </c>
      <c r="F115" s="172">
        <v>-42.959899999999998</v>
      </c>
      <c r="G115" s="172">
        <v>-31.250800000000002</v>
      </c>
      <c r="H115" s="172">
        <v>-18.874099999999999</v>
      </c>
      <c r="I115" s="172">
        <v>-19.8248</v>
      </c>
      <c r="J115" s="172">
        <v>-9.5061</v>
      </c>
      <c r="K115" s="172">
        <v>5.8125999999999998</v>
      </c>
      <c r="L115" s="172">
        <v>6.7577999999999996</v>
      </c>
      <c r="M115" s="172">
        <v>8.2553000000000001</v>
      </c>
      <c r="N115" s="172">
        <v>9.2606000000000002</v>
      </c>
      <c r="O115" s="172">
        <v>8.8190000000000008</v>
      </c>
      <c r="P115" s="172">
        <v>8.8798999999999992</v>
      </c>
      <c r="Q115" s="172">
        <v>9.1143000000000001</v>
      </c>
      <c r="R115" s="172">
        <v>10.8096</v>
      </c>
    </row>
    <row r="116" spans="1:18" x14ac:dyDescent="0.3">
      <c r="A116" s="168" t="s">
        <v>575</v>
      </c>
      <c r="B116" s="168" t="s">
        <v>586</v>
      </c>
      <c r="C116" s="168">
        <v>128629</v>
      </c>
      <c r="D116" s="171">
        <v>44071</v>
      </c>
      <c r="E116" s="172">
        <v>17.587800000000001</v>
      </c>
      <c r="F116" s="172">
        <v>-24.886600000000001</v>
      </c>
      <c r="G116" s="172">
        <v>-17.0627</v>
      </c>
      <c r="H116" s="172">
        <v>-10.946400000000001</v>
      </c>
      <c r="I116" s="172">
        <v>-11.173400000000001</v>
      </c>
      <c r="J116" s="172">
        <v>-1.6913</v>
      </c>
      <c r="K116" s="172">
        <v>9.5640000000000001</v>
      </c>
      <c r="L116" s="172">
        <v>9.8176000000000005</v>
      </c>
      <c r="M116" s="172">
        <v>9.8591999999999995</v>
      </c>
      <c r="N116" s="172">
        <v>10.348599999999999</v>
      </c>
      <c r="O116" s="172">
        <v>8.5413999999999994</v>
      </c>
      <c r="P116" s="172">
        <v>9.0405999999999995</v>
      </c>
      <c r="Q116" s="172">
        <v>9.1778999999999993</v>
      </c>
      <c r="R116" s="172">
        <v>10.5352</v>
      </c>
    </row>
    <row r="117" spans="1:18" x14ac:dyDescent="0.3">
      <c r="A117" s="168" t="s">
        <v>575</v>
      </c>
      <c r="B117" s="168" t="s">
        <v>587</v>
      </c>
      <c r="C117" s="168">
        <v>128628</v>
      </c>
      <c r="D117" s="171">
        <v>44071</v>
      </c>
      <c r="E117" s="172">
        <v>17.236899999999999</v>
      </c>
      <c r="F117" s="172">
        <v>-25.1815</v>
      </c>
      <c r="G117" s="172">
        <v>-17.479900000000001</v>
      </c>
      <c r="H117" s="172">
        <v>-11.409700000000001</v>
      </c>
      <c r="I117" s="172">
        <v>-11.639699999999999</v>
      </c>
      <c r="J117" s="172">
        <v>-2.1818</v>
      </c>
      <c r="K117" s="172">
        <v>9.0855999999999995</v>
      </c>
      <c r="L117" s="172">
        <v>9.3356999999999992</v>
      </c>
      <c r="M117" s="172">
        <v>9.3704000000000001</v>
      </c>
      <c r="N117" s="172">
        <v>9.8490000000000002</v>
      </c>
      <c r="O117" s="172">
        <v>8.0521999999999991</v>
      </c>
      <c r="P117" s="172">
        <v>8.6174999999999997</v>
      </c>
      <c r="Q117" s="172">
        <v>8.8362999999999996</v>
      </c>
      <c r="R117" s="172">
        <v>10.0365</v>
      </c>
    </row>
    <row r="118" spans="1:18" x14ac:dyDescent="0.3">
      <c r="A118" s="168" t="s">
        <v>575</v>
      </c>
      <c r="B118" s="168" t="s">
        <v>588</v>
      </c>
      <c r="C118" s="168">
        <v>112342</v>
      </c>
      <c r="D118" s="171">
        <v>44071</v>
      </c>
      <c r="E118" s="172">
        <v>24.119800000000001</v>
      </c>
      <c r="F118" s="172">
        <v>-14.521699999999999</v>
      </c>
      <c r="G118" s="172">
        <v>-15.6675</v>
      </c>
      <c r="H118" s="172">
        <v>-14.530099999999999</v>
      </c>
      <c r="I118" s="172">
        <v>-16.423100000000002</v>
      </c>
      <c r="J118" s="172">
        <v>-6.2443999999999997</v>
      </c>
      <c r="K118" s="172">
        <v>6.6547000000000001</v>
      </c>
      <c r="L118" s="172">
        <v>7.8567999999999998</v>
      </c>
      <c r="M118" s="172">
        <v>8.5160999999999998</v>
      </c>
      <c r="N118" s="172">
        <v>8.6396999999999995</v>
      </c>
      <c r="O118" s="172">
        <v>7.2641</v>
      </c>
      <c r="P118" s="172">
        <v>8.5023</v>
      </c>
      <c r="Q118" s="172">
        <v>8.6074999999999999</v>
      </c>
      <c r="R118" s="172">
        <v>9.0924999999999994</v>
      </c>
    </row>
    <row r="119" spans="1:18" x14ac:dyDescent="0.3">
      <c r="A119" s="168" t="s">
        <v>575</v>
      </c>
      <c r="B119" s="168" t="s">
        <v>589</v>
      </c>
      <c r="C119" s="168">
        <v>120256</v>
      </c>
      <c r="D119" s="171">
        <v>44071</v>
      </c>
      <c r="E119" s="172">
        <v>24.666699999999999</v>
      </c>
      <c r="F119" s="172">
        <v>-14.052</v>
      </c>
      <c r="G119" s="172">
        <v>-15.222099999999999</v>
      </c>
      <c r="H119" s="172">
        <v>-14.0617</v>
      </c>
      <c r="I119" s="172">
        <v>-15.9777</v>
      </c>
      <c r="J119" s="172">
        <v>-5.7900999999999998</v>
      </c>
      <c r="K119" s="172">
        <v>7.1154999999999999</v>
      </c>
      <c r="L119" s="172">
        <v>8.3274000000000008</v>
      </c>
      <c r="M119" s="172">
        <v>8.9966000000000008</v>
      </c>
      <c r="N119" s="172">
        <v>9.1297999999999995</v>
      </c>
      <c r="O119" s="172">
        <v>7.7061999999999999</v>
      </c>
      <c r="P119" s="172">
        <v>8.8834</v>
      </c>
      <c r="Q119" s="172">
        <v>9.0965000000000007</v>
      </c>
      <c r="R119" s="172">
        <v>9.5761000000000003</v>
      </c>
    </row>
    <row r="120" spans="1:18" x14ac:dyDescent="0.3">
      <c r="A120" s="168" t="s">
        <v>575</v>
      </c>
      <c r="B120" s="168" t="s">
        <v>590</v>
      </c>
      <c r="C120" s="168">
        <v>121279</v>
      </c>
      <c r="D120" s="171">
        <v>44071</v>
      </c>
      <c r="E120" s="172">
        <v>18.891200000000001</v>
      </c>
      <c r="F120" s="172">
        <v>-29.730399999999999</v>
      </c>
      <c r="G120" s="172">
        <v>-24.360199999999999</v>
      </c>
      <c r="H120" s="172">
        <v>-12.7483</v>
      </c>
      <c r="I120" s="172">
        <v>-9.1042000000000005</v>
      </c>
      <c r="J120" s="172">
        <v>-1.1208</v>
      </c>
      <c r="K120" s="172">
        <v>9.3508999999999993</v>
      </c>
      <c r="L120" s="172">
        <v>11.7493</v>
      </c>
      <c r="M120" s="172">
        <v>10.7759</v>
      </c>
      <c r="N120" s="172">
        <v>10.8705</v>
      </c>
      <c r="O120" s="172">
        <v>9.4224999999999994</v>
      </c>
      <c r="P120" s="172">
        <v>8.7277000000000005</v>
      </c>
      <c r="Q120" s="172">
        <v>8.8734999999999999</v>
      </c>
      <c r="R120" s="172">
        <v>11.726800000000001</v>
      </c>
    </row>
    <row r="121" spans="1:18" x14ac:dyDescent="0.3">
      <c r="A121" s="168" t="s">
        <v>575</v>
      </c>
      <c r="B121" s="168" t="s">
        <v>591</v>
      </c>
      <c r="C121" s="168">
        <v>121280</v>
      </c>
      <c r="D121" s="171">
        <v>44071</v>
      </c>
      <c r="E121" s="172">
        <v>18.632400000000001</v>
      </c>
      <c r="F121" s="172">
        <v>-30.143000000000001</v>
      </c>
      <c r="G121" s="172">
        <v>-24.697900000000001</v>
      </c>
      <c r="H121" s="172">
        <v>-13.092000000000001</v>
      </c>
      <c r="I121" s="172">
        <v>-9.4525000000000006</v>
      </c>
      <c r="J121" s="172">
        <v>-1.4704999999999999</v>
      </c>
      <c r="K121" s="172">
        <v>8.9955999999999996</v>
      </c>
      <c r="L121" s="172">
        <v>11.382300000000001</v>
      </c>
      <c r="M121" s="172">
        <v>10.4024</v>
      </c>
      <c r="N121" s="172">
        <v>10.4903</v>
      </c>
      <c r="O121" s="172">
        <v>9.1081000000000003</v>
      </c>
      <c r="P121" s="172">
        <v>8.4891000000000005</v>
      </c>
      <c r="Q121" s="172">
        <v>8.673</v>
      </c>
      <c r="R121" s="172">
        <v>11.3871</v>
      </c>
    </row>
    <row r="122" spans="1:18" x14ac:dyDescent="0.3">
      <c r="A122" s="168" t="s">
        <v>575</v>
      </c>
      <c r="B122" s="168" t="s">
        <v>592</v>
      </c>
      <c r="C122" s="168">
        <v>147217</v>
      </c>
      <c r="D122" s="171">
        <v>44071</v>
      </c>
      <c r="E122" s="172">
        <v>1100.0169000000001</v>
      </c>
      <c r="F122" s="172">
        <v>-26.784199999999998</v>
      </c>
      <c r="G122" s="172">
        <v>-6.7266000000000004</v>
      </c>
      <c r="H122" s="172">
        <v>-4.5773999999999999</v>
      </c>
      <c r="I122" s="172">
        <v>-7.7370999999999999</v>
      </c>
      <c r="J122" s="172">
        <v>-0.76270000000000004</v>
      </c>
      <c r="K122" s="172">
        <v>4.0354000000000001</v>
      </c>
      <c r="L122" s="172">
        <v>4.6806000000000001</v>
      </c>
      <c r="M122" s="172">
        <v>4.7907999999999999</v>
      </c>
      <c r="N122" s="172">
        <v>5.8019999999999996</v>
      </c>
      <c r="O122" s="172"/>
      <c r="P122" s="172"/>
      <c r="Q122" s="172">
        <v>7.6333000000000002</v>
      </c>
      <c r="R122" s="172"/>
    </row>
    <row r="123" spans="1:18" x14ac:dyDescent="0.3">
      <c r="A123" s="168" t="s">
        <v>575</v>
      </c>
      <c r="B123" s="168" t="s">
        <v>593</v>
      </c>
      <c r="C123" s="168">
        <v>147223</v>
      </c>
      <c r="D123" s="171">
        <v>44071</v>
      </c>
      <c r="E123" s="172">
        <v>1092.5416</v>
      </c>
      <c r="F123" s="172">
        <v>-27.300899999999999</v>
      </c>
      <c r="G123" s="172">
        <v>-7.2408000000000001</v>
      </c>
      <c r="H123" s="172">
        <v>-5.0922000000000001</v>
      </c>
      <c r="I123" s="172">
        <v>-8.2516999999999996</v>
      </c>
      <c r="J123" s="172">
        <v>-1.2758</v>
      </c>
      <c r="K123" s="172">
        <v>3.5190000000000001</v>
      </c>
      <c r="L123" s="172">
        <v>4.1562999999999999</v>
      </c>
      <c r="M123" s="172">
        <v>4.2592999999999996</v>
      </c>
      <c r="N123" s="172">
        <v>5.2523</v>
      </c>
      <c r="O123" s="172"/>
      <c r="P123" s="172"/>
      <c r="Q123" s="172">
        <v>7.0683999999999996</v>
      </c>
      <c r="R123" s="172"/>
    </row>
    <row r="124" spans="1:18" x14ac:dyDescent="0.3">
      <c r="A124" s="168" t="s">
        <v>575</v>
      </c>
      <c r="B124" s="168" t="s">
        <v>594</v>
      </c>
      <c r="C124" s="168">
        <v>118232</v>
      </c>
      <c r="D124" s="171">
        <v>44071</v>
      </c>
      <c r="E124" s="172">
        <v>1744.4571000000001</v>
      </c>
      <c r="F124" s="172">
        <v>-55.759300000000003</v>
      </c>
      <c r="G124" s="172">
        <v>-20.325900000000001</v>
      </c>
      <c r="H124" s="172">
        <v>-20.068999999999999</v>
      </c>
      <c r="I124" s="172">
        <v>-32.109200000000001</v>
      </c>
      <c r="J124" s="172">
        <v>-16.733699999999999</v>
      </c>
      <c r="K124" s="172">
        <v>5.1200999999999999</v>
      </c>
      <c r="L124" s="172">
        <v>7.8552999999999997</v>
      </c>
      <c r="M124" s="172">
        <v>7.7803000000000004</v>
      </c>
      <c r="N124" s="172">
        <v>7.9219999999999997</v>
      </c>
      <c r="O124" s="172">
        <v>7.8468</v>
      </c>
      <c r="P124" s="172">
        <v>7.3948999999999998</v>
      </c>
      <c r="Q124" s="172">
        <v>7.5259999999999998</v>
      </c>
      <c r="R124" s="172">
        <v>9.0350999999999999</v>
      </c>
    </row>
    <row r="125" spans="1:18" x14ac:dyDescent="0.3">
      <c r="A125" s="168" t="s">
        <v>575</v>
      </c>
      <c r="B125" s="168" t="s">
        <v>595</v>
      </c>
      <c r="C125" s="168">
        <v>120444</v>
      </c>
      <c r="D125" s="171">
        <v>44071</v>
      </c>
      <c r="E125" s="172">
        <v>1833.6303</v>
      </c>
      <c r="F125" s="172">
        <v>-55.3399</v>
      </c>
      <c r="G125" s="172">
        <v>-19.897200000000002</v>
      </c>
      <c r="H125" s="172">
        <v>-19.645600000000002</v>
      </c>
      <c r="I125" s="172">
        <v>-31.6919</v>
      </c>
      <c r="J125" s="172">
        <v>-16.3186</v>
      </c>
      <c r="K125" s="172">
        <v>5.5495000000000001</v>
      </c>
      <c r="L125" s="172">
        <v>8.3878000000000004</v>
      </c>
      <c r="M125" s="172">
        <v>8.2996999999999996</v>
      </c>
      <c r="N125" s="172">
        <v>8.4276999999999997</v>
      </c>
      <c r="O125" s="172">
        <v>8.3033999999999999</v>
      </c>
      <c r="P125" s="172">
        <v>7.8925000000000001</v>
      </c>
      <c r="Q125" s="172">
        <v>8.1841000000000008</v>
      </c>
      <c r="R125" s="172">
        <v>9.5090000000000003</v>
      </c>
    </row>
    <row r="126" spans="1:18" x14ac:dyDescent="0.3">
      <c r="A126" s="168" t="s">
        <v>575</v>
      </c>
      <c r="B126" s="168" t="s">
        <v>596</v>
      </c>
      <c r="C126" s="168">
        <v>123690</v>
      </c>
      <c r="D126" s="171">
        <v>44071</v>
      </c>
      <c r="E126" s="172">
        <v>48.702800000000003</v>
      </c>
      <c r="F126" s="172">
        <v>-18.202400000000001</v>
      </c>
      <c r="G126" s="172">
        <v>-19.6785</v>
      </c>
      <c r="H126" s="172">
        <v>-14.764900000000001</v>
      </c>
      <c r="I126" s="172">
        <v>-16.421099999999999</v>
      </c>
      <c r="J126" s="172">
        <v>-6.8164999999999996</v>
      </c>
      <c r="K126" s="172">
        <v>7.7793000000000001</v>
      </c>
      <c r="L126" s="172">
        <v>9.1181000000000001</v>
      </c>
      <c r="M126" s="172">
        <v>9.3317999999999994</v>
      </c>
      <c r="N126" s="172">
        <v>9.6846999999999994</v>
      </c>
      <c r="O126" s="172">
        <v>8.4013000000000009</v>
      </c>
      <c r="P126" s="172">
        <v>8.6260999999999992</v>
      </c>
      <c r="Q126" s="172">
        <v>7.5758000000000001</v>
      </c>
      <c r="R126" s="172">
        <v>10.437099999999999</v>
      </c>
    </row>
    <row r="127" spans="1:18" x14ac:dyDescent="0.3">
      <c r="A127" s="168" t="s">
        <v>575</v>
      </c>
      <c r="B127" s="168" t="s">
        <v>597</v>
      </c>
      <c r="C127" s="168">
        <v>123693</v>
      </c>
      <c r="D127" s="171">
        <v>44071</v>
      </c>
      <c r="E127" s="172">
        <v>49.7498</v>
      </c>
      <c r="F127" s="172">
        <v>-17.746200000000002</v>
      </c>
      <c r="G127" s="172">
        <v>-19.289400000000001</v>
      </c>
      <c r="H127" s="172">
        <v>-14.371700000000001</v>
      </c>
      <c r="I127" s="172">
        <v>-16.015599999999999</v>
      </c>
      <c r="J127" s="172">
        <v>-6.3977000000000004</v>
      </c>
      <c r="K127" s="172">
        <v>8.2013999999999996</v>
      </c>
      <c r="L127" s="172">
        <v>9.5032999999999994</v>
      </c>
      <c r="M127" s="172">
        <v>9.7027000000000001</v>
      </c>
      <c r="N127" s="172">
        <v>10.0518</v>
      </c>
      <c r="O127" s="172">
        <v>8.7714999999999996</v>
      </c>
      <c r="P127" s="172">
        <v>9.0044000000000004</v>
      </c>
      <c r="Q127" s="172">
        <v>9.2119</v>
      </c>
      <c r="R127" s="172">
        <v>10.8027</v>
      </c>
    </row>
    <row r="128" spans="1:18" x14ac:dyDescent="0.3">
      <c r="A128" s="168" t="s">
        <v>575</v>
      </c>
      <c r="B128" s="168" t="s">
        <v>598</v>
      </c>
      <c r="C128" s="168">
        <v>119795</v>
      </c>
      <c r="D128" s="171">
        <v>44071</v>
      </c>
      <c r="E128" s="172">
        <v>19.473700000000001</v>
      </c>
      <c r="F128" s="172">
        <v>-39.131300000000003</v>
      </c>
      <c r="G128" s="172">
        <v>-21.703399999999998</v>
      </c>
      <c r="H128" s="172">
        <v>-10.261799999999999</v>
      </c>
      <c r="I128" s="172">
        <v>-10.4674</v>
      </c>
      <c r="J128" s="172">
        <v>-1.3769</v>
      </c>
      <c r="K128" s="172">
        <v>7.7305999999999999</v>
      </c>
      <c r="L128" s="172">
        <v>10.3513</v>
      </c>
      <c r="M128" s="172">
        <v>9.9763999999999999</v>
      </c>
      <c r="N128" s="172">
        <v>10.2433</v>
      </c>
      <c r="O128" s="172">
        <v>8.4177</v>
      </c>
      <c r="P128" s="172">
        <v>8.7149000000000001</v>
      </c>
      <c r="Q128" s="172">
        <v>8.7361000000000004</v>
      </c>
      <c r="R128" s="172">
        <v>10.0939</v>
      </c>
    </row>
    <row r="129" spans="1:18" x14ac:dyDescent="0.3">
      <c r="A129" s="168" t="s">
        <v>575</v>
      </c>
      <c r="B129" s="168" t="s">
        <v>599</v>
      </c>
      <c r="C129" s="168">
        <v>118078</v>
      </c>
      <c r="D129" s="171">
        <v>44071</v>
      </c>
      <c r="E129" s="172">
        <v>18.832899999999999</v>
      </c>
      <c r="F129" s="172">
        <v>-39.494399999999999</v>
      </c>
      <c r="G129" s="172">
        <v>-22.118600000000001</v>
      </c>
      <c r="H129" s="172">
        <v>-10.6378</v>
      </c>
      <c r="I129" s="172">
        <v>-10.863300000000001</v>
      </c>
      <c r="J129" s="172">
        <v>-1.7728999999999999</v>
      </c>
      <c r="K129" s="172">
        <v>7.3226000000000004</v>
      </c>
      <c r="L129" s="172">
        <v>9.9312000000000005</v>
      </c>
      <c r="M129" s="172">
        <v>9.5457999999999998</v>
      </c>
      <c r="N129" s="172">
        <v>9.8051999999999992</v>
      </c>
      <c r="O129" s="172">
        <v>7.9640000000000004</v>
      </c>
      <c r="P129" s="172">
        <v>8.2132000000000005</v>
      </c>
      <c r="Q129" s="172">
        <v>5.0103999999999997</v>
      </c>
      <c r="R129" s="172">
        <v>9.6547000000000001</v>
      </c>
    </row>
    <row r="130" spans="1:18" x14ac:dyDescent="0.3">
      <c r="A130" s="168" t="s">
        <v>575</v>
      </c>
      <c r="B130" s="168" t="s">
        <v>600</v>
      </c>
      <c r="C130" s="168">
        <v>105823</v>
      </c>
      <c r="D130" s="171">
        <v>44071</v>
      </c>
      <c r="E130" s="172">
        <v>26.7651</v>
      </c>
      <c r="F130" s="172">
        <v>-20.035599999999999</v>
      </c>
      <c r="G130" s="172">
        <v>-16.886600000000001</v>
      </c>
      <c r="H130" s="172">
        <v>-9.3733000000000004</v>
      </c>
      <c r="I130" s="172">
        <v>-9.4047999999999998</v>
      </c>
      <c r="J130" s="172">
        <v>-3.5525000000000002</v>
      </c>
      <c r="K130" s="172">
        <v>6.8197000000000001</v>
      </c>
      <c r="L130" s="172">
        <v>8.44</v>
      </c>
      <c r="M130" s="172">
        <v>8.1920000000000002</v>
      </c>
      <c r="N130" s="172">
        <v>8.2067999999999994</v>
      </c>
      <c r="O130" s="172">
        <v>8.2429000000000006</v>
      </c>
      <c r="P130" s="172">
        <v>7.8780000000000001</v>
      </c>
      <c r="Q130" s="172">
        <v>7.7088000000000001</v>
      </c>
      <c r="R130" s="172">
        <v>9.5765999999999991</v>
      </c>
    </row>
    <row r="131" spans="1:18" x14ac:dyDescent="0.3">
      <c r="A131" s="168" t="s">
        <v>575</v>
      </c>
      <c r="B131" s="168" t="s">
        <v>601</v>
      </c>
      <c r="C131" s="168">
        <v>120338</v>
      </c>
      <c r="D131" s="171">
        <v>44071</v>
      </c>
      <c r="E131" s="172">
        <v>28.137</v>
      </c>
      <c r="F131" s="172">
        <v>-19.5776</v>
      </c>
      <c r="G131" s="172">
        <v>-16.3231</v>
      </c>
      <c r="H131" s="172">
        <v>-8.8247</v>
      </c>
      <c r="I131" s="172">
        <v>-8.8558000000000003</v>
      </c>
      <c r="J131" s="172">
        <v>-3.0051999999999999</v>
      </c>
      <c r="K131" s="172">
        <v>7.3795000000000002</v>
      </c>
      <c r="L131" s="172">
        <v>9.0135000000000005</v>
      </c>
      <c r="M131" s="172">
        <v>8.7599</v>
      </c>
      <c r="N131" s="172">
        <v>8.7914999999999992</v>
      </c>
      <c r="O131" s="172">
        <v>8.8605</v>
      </c>
      <c r="P131" s="172">
        <v>8.5495000000000001</v>
      </c>
      <c r="Q131" s="172">
        <v>8.4026999999999994</v>
      </c>
      <c r="R131" s="172">
        <v>10.164400000000001</v>
      </c>
    </row>
    <row r="132" spans="1:18" x14ac:dyDescent="0.3">
      <c r="A132" s="168" t="s">
        <v>575</v>
      </c>
      <c r="B132" s="168" t="s">
        <v>602</v>
      </c>
      <c r="C132" s="168">
        <v>134545</v>
      </c>
      <c r="D132" s="171">
        <v>44071</v>
      </c>
      <c r="E132" s="172">
        <v>15.5822</v>
      </c>
      <c r="F132" s="172">
        <v>-20.133700000000001</v>
      </c>
      <c r="G132" s="172">
        <v>-20.189299999999999</v>
      </c>
      <c r="H132" s="172">
        <v>-12.085599999999999</v>
      </c>
      <c r="I132" s="172">
        <v>-12.0245</v>
      </c>
      <c r="J132" s="172">
        <v>-4.5087999999999999</v>
      </c>
      <c r="K132" s="172">
        <v>7.6718000000000002</v>
      </c>
      <c r="L132" s="172">
        <v>10.8736</v>
      </c>
      <c r="M132" s="172">
        <v>9.9145000000000003</v>
      </c>
      <c r="N132" s="172">
        <v>9.9148999999999994</v>
      </c>
      <c r="O132" s="172">
        <v>8.3986000000000001</v>
      </c>
      <c r="P132" s="172">
        <v>8.6618999999999993</v>
      </c>
      <c r="Q132" s="172">
        <v>8.7407000000000004</v>
      </c>
      <c r="R132" s="172">
        <v>10.6121</v>
      </c>
    </row>
    <row r="133" spans="1:18" x14ac:dyDescent="0.3">
      <c r="A133" s="168" t="s">
        <v>575</v>
      </c>
      <c r="B133" s="168" t="s">
        <v>603</v>
      </c>
      <c r="C133" s="168">
        <v>134547</v>
      </c>
      <c r="D133" s="171">
        <v>44071</v>
      </c>
      <c r="E133" s="172">
        <v>15.8332</v>
      </c>
      <c r="F133" s="172">
        <v>-19.584399999999999</v>
      </c>
      <c r="G133" s="172">
        <v>-19.7166</v>
      </c>
      <c r="H133" s="172">
        <v>-11.599399999999999</v>
      </c>
      <c r="I133" s="172">
        <v>-11.541</v>
      </c>
      <c r="J133" s="172">
        <v>-4.0242000000000004</v>
      </c>
      <c r="K133" s="172">
        <v>8.1732999999999993</v>
      </c>
      <c r="L133" s="172">
        <v>11.391400000000001</v>
      </c>
      <c r="M133" s="172">
        <v>10.437200000000001</v>
      </c>
      <c r="N133" s="172">
        <v>10.428900000000001</v>
      </c>
      <c r="O133" s="172">
        <v>8.8107000000000006</v>
      </c>
      <c r="P133" s="172">
        <v>8.9967000000000006</v>
      </c>
      <c r="Q133" s="172">
        <v>9.0694999999999997</v>
      </c>
      <c r="R133" s="172">
        <v>11.098100000000001</v>
      </c>
    </row>
    <row r="134" spans="1:18" x14ac:dyDescent="0.3">
      <c r="A134" s="168" t="s">
        <v>575</v>
      </c>
      <c r="B134" s="168" t="s">
        <v>604</v>
      </c>
      <c r="C134" s="168">
        <v>138566</v>
      </c>
      <c r="D134" s="171">
        <v>44071</v>
      </c>
      <c r="E134" s="172">
        <v>18.430499999999999</v>
      </c>
      <c r="F134" s="172">
        <v>-15.836399999999999</v>
      </c>
      <c r="G134" s="172">
        <v>-16.6128</v>
      </c>
      <c r="H134" s="172">
        <v>-12.700200000000001</v>
      </c>
      <c r="I134" s="172">
        <v>-8.5021000000000004</v>
      </c>
      <c r="J134" s="172">
        <v>-3.8016000000000001</v>
      </c>
      <c r="K134" s="172">
        <v>6.7672999999999996</v>
      </c>
      <c r="L134" s="172">
        <v>9.0264000000000006</v>
      </c>
      <c r="M134" s="172">
        <v>9.2310999999999996</v>
      </c>
      <c r="N134" s="172">
        <v>9.3801000000000005</v>
      </c>
      <c r="O134" s="172">
        <v>7.9863</v>
      </c>
      <c r="P134" s="172">
        <v>8.1725999999999992</v>
      </c>
      <c r="Q134" s="172">
        <v>8.5181000000000004</v>
      </c>
      <c r="R134" s="172">
        <v>10.0265</v>
      </c>
    </row>
    <row r="135" spans="1:18" x14ac:dyDescent="0.3">
      <c r="A135" s="168" t="s">
        <v>575</v>
      </c>
      <c r="B135" s="168" t="s">
        <v>605</v>
      </c>
      <c r="C135" s="168">
        <v>138564</v>
      </c>
      <c r="D135" s="171">
        <v>44071</v>
      </c>
      <c r="E135" s="172">
        <v>19.104600000000001</v>
      </c>
      <c r="F135" s="172">
        <v>-15.277900000000001</v>
      </c>
      <c r="G135" s="172">
        <v>-16.090900000000001</v>
      </c>
      <c r="H135" s="172">
        <v>-12.226000000000001</v>
      </c>
      <c r="I135" s="172">
        <v>-8.0403000000000002</v>
      </c>
      <c r="J135" s="172">
        <v>-3.3370000000000002</v>
      </c>
      <c r="K135" s="172">
        <v>7.2488999999999999</v>
      </c>
      <c r="L135" s="172">
        <v>9.5246999999999993</v>
      </c>
      <c r="M135" s="172">
        <v>9.7489000000000008</v>
      </c>
      <c r="N135" s="172">
        <v>9.9084000000000003</v>
      </c>
      <c r="O135" s="172">
        <v>8.5350999999999999</v>
      </c>
      <c r="P135" s="172">
        <v>8.7064000000000004</v>
      </c>
      <c r="Q135" s="172">
        <v>9.0405999999999995</v>
      </c>
      <c r="R135" s="172">
        <v>10.5596</v>
      </c>
    </row>
    <row r="136" spans="1:18" x14ac:dyDescent="0.3">
      <c r="A136" s="168" t="s">
        <v>575</v>
      </c>
      <c r="B136" s="168" t="s">
        <v>606</v>
      </c>
      <c r="C136" s="168">
        <v>125503</v>
      </c>
      <c r="D136" s="171">
        <v>44071</v>
      </c>
      <c r="E136" s="172">
        <v>2468.7031999999999</v>
      </c>
      <c r="F136" s="172">
        <v>-32.2104</v>
      </c>
      <c r="G136" s="172">
        <v>-35.133600000000001</v>
      </c>
      <c r="H136" s="172">
        <v>-20.5731</v>
      </c>
      <c r="I136" s="172">
        <v>-20.519200000000001</v>
      </c>
      <c r="J136" s="172">
        <v>-10.7865</v>
      </c>
      <c r="K136" s="172">
        <v>6.6566000000000001</v>
      </c>
      <c r="L136" s="172">
        <v>9.1430000000000007</v>
      </c>
      <c r="M136" s="172">
        <v>9.3811999999999998</v>
      </c>
      <c r="N136" s="172">
        <v>9.5896000000000008</v>
      </c>
      <c r="O136" s="172">
        <v>9.0254999999999992</v>
      </c>
      <c r="P136" s="172">
        <v>8.8188999999999993</v>
      </c>
      <c r="Q136" s="172">
        <v>9.0985999999999994</v>
      </c>
      <c r="R136" s="172">
        <v>10.1358</v>
      </c>
    </row>
    <row r="137" spans="1:18" x14ac:dyDescent="0.3">
      <c r="A137" s="168" t="s">
        <v>575</v>
      </c>
      <c r="B137" s="168" t="s">
        <v>607</v>
      </c>
      <c r="C137" s="168">
        <v>125498</v>
      </c>
      <c r="D137" s="171">
        <v>44071</v>
      </c>
      <c r="E137" s="172">
        <v>2375.6444000000001</v>
      </c>
      <c r="F137" s="172">
        <v>-32.681199999999997</v>
      </c>
      <c r="G137" s="172">
        <v>-35.601999999999997</v>
      </c>
      <c r="H137" s="172">
        <v>-21.0441</v>
      </c>
      <c r="I137" s="172">
        <v>-20.991900000000001</v>
      </c>
      <c r="J137" s="172">
        <v>-11.2545</v>
      </c>
      <c r="K137" s="172">
        <v>6.1767000000000003</v>
      </c>
      <c r="L137" s="172">
        <v>8.6501999999999999</v>
      </c>
      <c r="M137" s="172">
        <v>8.8779000000000003</v>
      </c>
      <c r="N137" s="172">
        <v>9.0759000000000007</v>
      </c>
      <c r="O137" s="172">
        <v>8.4932999999999996</v>
      </c>
      <c r="P137" s="172">
        <v>8.2487999999999992</v>
      </c>
      <c r="Q137" s="172">
        <v>8.2672000000000008</v>
      </c>
      <c r="R137" s="172">
        <v>9.6114999999999995</v>
      </c>
    </row>
    <row r="138" spans="1:18" x14ac:dyDescent="0.3">
      <c r="A138" s="168" t="s">
        <v>575</v>
      </c>
      <c r="B138" s="168" t="s">
        <v>608</v>
      </c>
      <c r="C138" s="168">
        <v>100784</v>
      </c>
      <c r="D138" s="171">
        <v>44071</v>
      </c>
      <c r="E138" s="172">
        <v>33.119500000000002</v>
      </c>
      <c r="F138" s="172">
        <v>-7.0518999999999998</v>
      </c>
      <c r="G138" s="172">
        <v>-1.2856000000000001</v>
      </c>
      <c r="H138" s="172">
        <v>-0.39360000000000001</v>
      </c>
      <c r="I138" s="172">
        <v>1.9852000000000001</v>
      </c>
      <c r="J138" s="172">
        <v>3.6265999999999998</v>
      </c>
      <c r="K138" s="172">
        <v>6.9861000000000004</v>
      </c>
      <c r="L138" s="172">
        <v>9.0869</v>
      </c>
      <c r="M138" s="172">
        <v>8.1719000000000008</v>
      </c>
      <c r="N138" s="172">
        <v>8.5937999999999999</v>
      </c>
      <c r="O138" s="172">
        <v>7.5534999999999997</v>
      </c>
      <c r="P138" s="172">
        <v>7.7541000000000002</v>
      </c>
      <c r="Q138" s="172">
        <v>7.9412000000000003</v>
      </c>
      <c r="R138" s="172">
        <v>9.5683000000000007</v>
      </c>
    </row>
    <row r="139" spans="1:18" x14ac:dyDescent="0.3">
      <c r="A139" s="168" t="s">
        <v>575</v>
      </c>
      <c r="B139" s="168" t="s">
        <v>609</v>
      </c>
      <c r="C139" s="168">
        <v>119625</v>
      </c>
      <c r="D139" s="171">
        <v>44071</v>
      </c>
      <c r="E139" s="172">
        <v>33.350200000000001</v>
      </c>
      <c r="F139" s="172">
        <v>-6.8936999999999999</v>
      </c>
      <c r="G139" s="172">
        <v>-1.1673</v>
      </c>
      <c r="H139" s="172">
        <v>-0.26579999999999998</v>
      </c>
      <c r="I139" s="172">
        <v>2.1124000000000001</v>
      </c>
      <c r="J139" s="172">
        <v>3.7578</v>
      </c>
      <c r="K139" s="172">
        <v>7.1192000000000002</v>
      </c>
      <c r="L139" s="172">
        <v>9.2270000000000003</v>
      </c>
      <c r="M139" s="172">
        <v>8.3127999999999993</v>
      </c>
      <c r="N139" s="172">
        <v>8.7371999999999996</v>
      </c>
      <c r="O139" s="172">
        <v>7.6829000000000001</v>
      </c>
      <c r="P139" s="172">
        <v>7.8449</v>
      </c>
      <c r="Q139" s="172">
        <v>8.2484999999999999</v>
      </c>
      <c r="R139" s="172">
        <v>9.7124000000000006</v>
      </c>
    </row>
    <row r="140" spans="1:18" x14ac:dyDescent="0.3">
      <c r="A140" s="168" t="s">
        <v>575</v>
      </c>
      <c r="B140" s="168" t="s">
        <v>610</v>
      </c>
      <c r="C140" s="168">
        <v>147636</v>
      </c>
      <c r="D140" s="171">
        <v>44071</v>
      </c>
      <c r="E140" s="172">
        <v>10.902799999999999</v>
      </c>
      <c r="F140" s="172">
        <v>-45.472900000000003</v>
      </c>
      <c r="G140" s="172">
        <v>-40.484400000000001</v>
      </c>
      <c r="H140" s="172">
        <v>-18.442900000000002</v>
      </c>
      <c r="I140" s="172">
        <v>-18.260000000000002</v>
      </c>
      <c r="J140" s="172">
        <v>-6.4013999999999998</v>
      </c>
      <c r="K140" s="172">
        <v>9.8221000000000007</v>
      </c>
      <c r="L140" s="172">
        <v>9.6736000000000004</v>
      </c>
      <c r="M140" s="172">
        <v>9.6140000000000008</v>
      </c>
      <c r="N140" s="172"/>
      <c r="O140" s="172"/>
      <c r="P140" s="172"/>
      <c r="Q140" s="172">
        <v>10.2019</v>
      </c>
      <c r="R140" s="172"/>
    </row>
    <row r="141" spans="1:18" x14ac:dyDescent="0.3">
      <c r="A141" s="168" t="s">
        <v>575</v>
      </c>
      <c r="B141" s="168" t="s">
        <v>611</v>
      </c>
      <c r="C141" s="168">
        <v>147635</v>
      </c>
      <c r="D141" s="171">
        <v>44071</v>
      </c>
      <c r="E141" s="172">
        <v>10.8504</v>
      </c>
      <c r="F141" s="172">
        <v>-46.027700000000003</v>
      </c>
      <c r="G141" s="172">
        <v>-41.013399999999997</v>
      </c>
      <c r="H141" s="172">
        <v>-18.960999999999999</v>
      </c>
      <c r="I141" s="172">
        <v>-18.7502</v>
      </c>
      <c r="J141" s="172">
        <v>-6.8933999999999997</v>
      </c>
      <c r="K141" s="172">
        <v>9.2954000000000008</v>
      </c>
      <c r="L141" s="172">
        <v>9.0864999999999991</v>
      </c>
      <c r="M141" s="172">
        <v>9.0338999999999992</v>
      </c>
      <c r="N141" s="172"/>
      <c r="O141" s="172"/>
      <c r="P141" s="172"/>
      <c r="Q141" s="172">
        <v>9.6097999999999999</v>
      </c>
      <c r="R141" s="172"/>
    </row>
    <row r="142" spans="1:18" x14ac:dyDescent="0.3">
      <c r="A142" s="168" t="s">
        <v>575</v>
      </c>
      <c r="B142" s="168" t="s">
        <v>612</v>
      </c>
      <c r="C142" s="168">
        <v>126940</v>
      </c>
      <c r="D142" s="171">
        <v>44071</v>
      </c>
      <c r="E142" s="172">
        <v>15.827</v>
      </c>
      <c r="F142" s="172">
        <v>-11.988200000000001</v>
      </c>
      <c r="G142" s="172">
        <v>-6.2234999999999996</v>
      </c>
      <c r="H142" s="172">
        <v>-8.9130000000000003</v>
      </c>
      <c r="I142" s="172">
        <v>-10.6798</v>
      </c>
      <c r="J142" s="172">
        <v>-3.7079</v>
      </c>
      <c r="K142" s="172">
        <v>6.4088000000000003</v>
      </c>
      <c r="L142" s="172">
        <v>8.9494000000000007</v>
      </c>
      <c r="M142" s="172">
        <v>8.7822999999999993</v>
      </c>
      <c r="N142" s="172">
        <v>7.0522999999999998</v>
      </c>
      <c r="O142" s="172">
        <v>4.5648</v>
      </c>
      <c r="P142" s="172">
        <v>6.6227999999999998</v>
      </c>
      <c r="Q142" s="172">
        <v>7.2384000000000004</v>
      </c>
      <c r="R142" s="172">
        <v>4.1154999999999999</v>
      </c>
    </row>
    <row r="143" spans="1:18" x14ac:dyDescent="0.3">
      <c r="A143" s="168" t="s">
        <v>575</v>
      </c>
      <c r="B143" s="168" t="s">
        <v>613</v>
      </c>
      <c r="C143" s="168">
        <v>126939</v>
      </c>
      <c r="D143" s="171">
        <v>44071</v>
      </c>
      <c r="E143" s="172">
        <v>15.728300000000001</v>
      </c>
      <c r="F143" s="172">
        <v>-12.0634</v>
      </c>
      <c r="G143" s="172">
        <v>-6.2625999999999999</v>
      </c>
      <c r="H143" s="172">
        <v>-8.9358000000000004</v>
      </c>
      <c r="I143" s="172">
        <v>-10.6973</v>
      </c>
      <c r="J143" s="172">
        <v>-3.7237</v>
      </c>
      <c r="K143" s="172">
        <v>6.3766999999999996</v>
      </c>
      <c r="L143" s="172">
        <v>8.9023000000000003</v>
      </c>
      <c r="M143" s="172">
        <v>8.7285000000000004</v>
      </c>
      <c r="N143" s="172">
        <v>6.9935</v>
      </c>
      <c r="O143" s="172">
        <v>4.4793000000000003</v>
      </c>
      <c r="P143" s="172">
        <v>6.5357000000000003</v>
      </c>
      <c r="Q143" s="172">
        <v>7.1364000000000001</v>
      </c>
      <c r="R143" s="172">
        <v>4.0334000000000003</v>
      </c>
    </row>
    <row r="144" spans="1:18" x14ac:dyDescent="0.3">
      <c r="A144" s="173" t="s">
        <v>27</v>
      </c>
      <c r="B144" s="168"/>
      <c r="C144" s="168"/>
      <c r="D144" s="168"/>
      <c r="E144" s="168"/>
      <c r="F144" s="174">
        <v>-27.900226315789485</v>
      </c>
      <c r="G144" s="174">
        <v>-19.841134210526317</v>
      </c>
      <c r="H144" s="174">
        <v>-13.250284210526319</v>
      </c>
      <c r="I144" s="174">
        <v>-14.287578947368422</v>
      </c>
      <c r="J144" s="174">
        <v>-5.5031552631578959</v>
      </c>
      <c r="K144" s="174">
        <v>7.1470973684210524</v>
      </c>
      <c r="L144" s="174">
        <v>9.1959736842105269</v>
      </c>
      <c r="M144" s="174">
        <v>9.0991684210526298</v>
      </c>
      <c r="N144" s="174">
        <v>9.2354333333333294</v>
      </c>
      <c r="O144" s="174">
        <v>8.2384970588235298</v>
      </c>
      <c r="P144" s="174">
        <v>8.4354617647058845</v>
      </c>
      <c r="Q144" s="174">
        <v>8.5205131578947348</v>
      </c>
      <c r="R144" s="174">
        <v>9.9790941176470564</v>
      </c>
    </row>
    <row r="145" spans="1:18" x14ac:dyDescent="0.3">
      <c r="A145" s="173" t="s">
        <v>409</v>
      </c>
      <c r="B145" s="168"/>
      <c r="C145" s="168"/>
      <c r="D145" s="168"/>
      <c r="E145" s="168"/>
      <c r="F145" s="174">
        <v>-27.042549999999999</v>
      </c>
      <c r="G145" s="174">
        <v>-19.48395</v>
      </c>
      <c r="H145" s="174">
        <v>-12.92015</v>
      </c>
      <c r="I145" s="174">
        <v>-11.832100000000001</v>
      </c>
      <c r="J145" s="174">
        <v>-4.2665000000000006</v>
      </c>
      <c r="K145" s="174">
        <v>7.1173500000000001</v>
      </c>
      <c r="L145" s="174">
        <v>9.2813499999999998</v>
      </c>
      <c r="M145" s="174">
        <v>9.3510999999999989</v>
      </c>
      <c r="N145" s="174">
        <v>9.5468000000000011</v>
      </c>
      <c r="O145" s="174">
        <v>8.4163499999999996</v>
      </c>
      <c r="P145" s="174">
        <v>8.6252999999999993</v>
      </c>
      <c r="Q145" s="174">
        <v>8.7384000000000004</v>
      </c>
      <c r="R145" s="174">
        <v>10.226800000000001</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44071</v>
      </c>
      <c r="E148" s="172">
        <v>51.06</v>
      </c>
      <c r="F148" s="172">
        <v>0.96899999999999997</v>
      </c>
      <c r="G148" s="172">
        <v>1.2292000000000001</v>
      </c>
      <c r="H148" s="172">
        <v>2.1404000000000001</v>
      </c>
      <c r="I148" s="172">
        <v>3.9495</v>
      </c>
      <c r="J148" s="172">
        <v>4.8674999999999997</v>
      </c>
      <c r="K148" s="172">
        <v>23.931999999999999</v>
      </c>
      <c r="L148" s="172">
        <v>5.4523000000000001</v>
      </c>
      <c r="M148" s="172">
        <v>3.9283999999999999</v>
      </c>
      <c r="N148" s="172">
        <v>14.3817</v>
      </c>
      <c r="O148" s="172">
        <v>7.9154</v>
      </c>
      <c r="P148" s="172">
        <v>11.0692</v>
      </c>
      <c r="Q148" s="172">
        <v>12.946899999999999</v>
      </c>
      <c r="R148" s="172">
        <v>0.89190000000000003</v>
      </c>
    </row>
    <row r="149" spans="1:18" x14ac:dyDescent="0.3">
      <c r="A149" s="168" t="s">
        <v>615</v>
      </c>
      <c r="B149" s="168" t="s">
        <v>617</v>
      </c>
      <c r="C149" s="168">
        <v>120348</v>
      </c>
      <c r="D149" s="171">
        <v>44071</v>
      </c>
      <c r="E149" s="172">
        <v>56.43</v>
      </c>
      <c r="F149" s="172">
        <v>0.96619999999999995</v>
      </c>
      <c r="G149" s="172">
        <v>1.2379</v>
      </c>
      <c r="H149" s="172">
        <v>2.1541999999999999</v>
      </c>
      <c r="I149" s="172">
        <v>3.9801000000000002</v>
      </c>
      <c r="J149" s="172">
        <v>4.9859999999999998</v>
      </c>
      <c r="K149" s="172">
        <v>24.322500000000002</v>
      </c>
      <c r="L149" s="172">
        <v>6.0713999999999997</v>
      </c>
      <c r="M149" s="172">
        <v>4.8105000000000002</v>
      </c>
      <c r="N149" s="172">
        <v>15.635199999999999</v>
      </c>
      <c r="O149" s="172">
        <v>9.2629000000000001</v>
      </c>
      <c r="P149" s="172">
        <v>12.6112</v>
      </c>
      <c r="Q149" s="172">
        <v>16.531300000000002</v>
      </c>
      <c r="R149" s="172">
        <v>2.0335999999999999</v>
      </c>
    </row>
    <row r="150" spans="1:18" x14ac:dyDescent="0.3">
      <c r="A150" s="168" t="s">
        <v>615</v>
      </c>
      <c r="B150" s="168" t="s">
        <v>618</v>
      </c>
      <c r="C150" s="168">
        <v>103040</v>
      </c>
      <c r="D150" s="171">
        <v>44071</v>
      </c>
      <c r="E150" s="172">
        <v>53.177999999999997</v>
      </c>
      <c r="F150" s="172">
        <v>0.35670000000000002</v>
      </c>
      <c r="G150" s="172">
        <v>0.57689999999999997</v>
      </c>
      <c r="H150" s="172">
        <v>1.2664</v>
      </c>
      <c r="I150" s="172">
        <v>3.2843</v>
      </c>
      <c r="J150" s="172">
        <v>3.2944</v>
      </c>
      <c r="K150" s="172">
        <v>22.631699999999999</v>
      </c>
      <c r="L150" s="172">
        <v>0.75600000000000001</v>
      </c>
      <c r="M150" s="172">
        <v>-3.4794</v>
      </c>
      <c r="N150" s="172">
        <v>5.0865999999999998</v>
      </c>
      <c r="O150" s="172">
        <v>5.4206000000000003</v>
      </c>
      <c r="P150" s="172">
        <v>9.1625999999999994</v>
      </c>
      <c r="Q150" s="172">
        <v>11.7033</v>
      </c>
      <c r="R150" s="172">
        <v>-0.9022</v>
      </c>
    </row>
    <row r="151" spans="1:18" x14ac:dyDescent="0.3">
      <c r="A151" s="168" t="s">
        <v>615</v>
      </c>
      <c r="B151" s="168" t="s">
        <v>619</v>
      </c>
      <c r="C151" s="168">
        <v>119769</v>
      </c>
      <c r="D151" s="171">
        <v>44071</v>
      </c>
      <c r="E151" s="172">
        <v>58.712000000000003</v>
      </c>
      <c r="F151" s="172">
        <v>0.36070000000000002</v>
      </c>
      <c r="G151" s="172">
        <v>0.58940000000000003</v>
      </c>
      <c r="H151" s="172">
        <v>1.294</v>
      </c>
      <c r="I151" s="172">
        <v>3.3389000000000002</v>
      </c>
      <c r="J151" s="172">
        <v>3.4154</v>
      </c>
      <c r="K151" s="172">
        <v>23.052399999999999</v>
      </c>
      <c r="L151" s="172">
        <v>1.4303999999999999</v>
      </c>
      <c r="M151" s="172">
        <v>-2.5171000000000001</v>
      </c>
      <c r="N151" s="172">
        <v>6.5225</v>
      </c>
      <c r="O151" s="172">
        <v>6.8684000000000003</v>
      </c>
      <c r="P151" s="172">
        <v>10.806699999999999</v>
      </c>
      <c r="Q151" s="172">
        <v>12.7364</v>
      </c>
      <c r="R151" s="172">
        <v>0.4667</v>
      </c>
    </row>
    <row r="152" spans="1:18" x14ac:dyDescent="0.3">
      <c r="A152" s="168" t="s">
        <v>615</v>
      </c>
      <c r="B152" s="168" t="s">
        <v>620</v>
      </c>
      <c r="C152" s="168">
        <v>119724</v>
      </c>
      <c r="D152" s="171">
        <v>44071</v>
      </c>
      <c r="E152" s="172">
        <v>33.263328183061802</v>
      </c>
      <c r="F152" s="172">
        <v>0.65429999999999999</v>
      </c>
      <c r="G152" s="172">
        <v>1.7811999999999999</v>
      </c>
      <c r="H152" s="172">
        <v>2.1101999999999999</v>
      </c>
      <c r="I152" s="172">
        <v>5.4381000000000004</v>
      </c>
      <c r="J152" s="172">
        <v>10.346299999999999</v>
      </c>
      <c r="K152" s="172">
        <v>32.696599999999997</v>
      </c>
      <c r="L152" s="172">
        <v>9.8902000000000001</v>
      </c>
      <c r="M152" s="172">
        <v>4.1486999999999998</v>
      </c>
      <c r="N152" s="172">
        <v>13.0192</v>
      </c>
      <c r="O152" s="172">
        <v>0.76919999999999999</v>
      </c>
      <c r="P152" s="172">
        <v>5.4279000000000002</v>
      </c>
      <c r="Q152" s="172">
        <v>8.9254999999999995</v>
      </c>
      <c r="R152" s="172">
        <v>-2.1383999999999999</v>
      </c>
    </row>
    <row r="153" spans="1:18" x14ac:dyDescent="0.3">
      <c r="A153" s="168" t="s">
        <v>615</v>
      </c>
      <c r="B153" s="168" t="s">
        <v>621</v>
      </c>
      <c r="C153" s="168">
        <v>100915</v>
      </c>
      <c r="D153" s="171">
        <v>44071</v>
      </c>
      <c r="E153" s="172">
        <v>276.13344668062899</v>
      </c>
      <c r="F153" s="172">
        <v>0.65249999999999997</v>
      </c>
      <c r="G153" s="172">
        <v>1.7761</v>
      </c>
      <c r="H153" s="172">
        <v>2.0985999999999998</v>
      </c>
      <c r="I153" s="172">
        <v>5.4139999999999997</v>
      </c>
      <c r="J153" s="172">
        <v>10.2918</v>
      </c>
      <c r="K153" s="172">
        <v>32.502099999999999</v>
      </c>
      <c r="L153" s="172">
        <v>9.5886999999999993</v>
      </c>
      <c r="M153" s="172">
        <v>3.7046000000000001</v>
      </c>
      <c r="N153" s="172">
        <v>12.371600000000001</v>
      </c>
      <c r="O153" s="172">
        <v>0.1192</v>
      </c>
      <c r="P153" s="172">
        <v>4.7411000000000003</v>
      </c>
      <c r="Q153" s="172">
        <v>16.974599999999999</v>
      </c>
      <c r="R153" s="172">
        <v>-2.7183000000000002</v>
      </c>
    </row>
    <row r="154" spans="1:18" x14ac:dyDescent="0.3">
      <c r="A154" s="173" t="s">
        <v>27</v>
      </c>
      <c r="B154" s="168"/>
      <c r="C154" s="168"/>
      <c r="D154" s="168"/>
      <c r="E154" s="168"/>
      <c r="F154" s="174">
        <v>0.65990000000000004</v>
      </c>
      <c r="G154" s="174">
        <v>1.19845</v>
      </c>
      <c r="H154" s="174">
        <v>1.8439666666666665</v>
      </c>
      <c r="I154" s="174">
        <v>4.2341500000000005</v>
      </c>
      <c r="J154" s="174">
        <v>6.2002333333333333</v>
      </c>
      <c r="K154" s="174">
        <v>26.522883333333329</v>
      </c>
      <c r="L154" s="174">
        <v>5.5315000000000003</v>
      </c>
      <c r="M154" s="174">
        <v>1.7659500000000001</v>
      </c>
      <c r="N154" s="174">
        <v>11.169466666666665</v>
      </c>
      <c r="O154" s="174">
        <v>5.059283333333334</v>
      </c>
      <c r="P154" s="174">
        <v>8.9697833333333339</v>
      </c>
      <c r="Q154" s="174">
        <v>13.302999999999999</v>
      </c>
      <c r="R154" s="174">
        <v>-0.39445000000000002</v>
      </c>
    </row>
    <row r="155" spans="1:18" x14ac:dyDescent="0.3">
      <c r="A155" s="173" t="s">
        <v>409</v>
      </c>
      <c r="B155" s="168"/>
      <c r="C155" s="168"/>
      <c r="D155" s="168"/>
      <c r="E155" s="168"/>
      <c r="F155" s="174">
        <v>0.65339999999999998</v>
      </c>
      <c r="G155" s="174">
        <v>1.2335500000000001</v>
      </c>
      <c r="H155" s="174">
        <v>2.1044</v>
      </c>
      <c r="I155" s="174">
        <v>3.9648000000000003</v>
      </c>
      <c r="J155" s="174">
        <v>4.9267500000000002</v>
      </c>
      <c r="K155" s="174">
        <v>24.12725</v>
      </c>
      <c r="L155" s="174">
        <v>5.7618499999999999</v>
      </c>
      <c r="M155" s="174">
        <v>3.8165</v>
      </c>
      <c r="N155" s="174">
        <v>12.695399999999999</v>
      </c>
      <c r="O155" s="174">
        <v>6.1445000000000007</v>
      </c>
      <c r="P155" s="174">
        <v>9.9846499999999985</v>
      </c>
      <c r="Q155" s="174">
        <v>12.84165</v>
      </c>
      <c r="R155" s="174">
        <v>-0.21775</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44071</v>
      </c>
      <c r="E158" s="172">
        <v>82.733699999999999</v>
      </c>
      <c r="F158" s="172">
        <v>-16.360199999999999</v>
      </c>
      <c r="G158" s="172">
        <v>-17.7241</v>
      </c>
      <c r="H158" s="172">
        <v>-11.9849</v>
      </c>
      <c r="I158" s="172">
        <v>-11.395300000000001</v>
      </c>
      <c r="J158" s="172">
        <v>-3.6234999999999999</v>
      </c>
      <c r="K158" s="172">
        <v>10.3926</v>
      </c>
      <c r="L158" s="172">
        <v>12.297700000000001</v>
      </c>
      <c r="M158" s="172">
        <v>11.1374</v>
      </c>
      <c r="N158" s="172">
        <v>10.5586</v>
      </c>
      <c r="O158" s="172">
        <v>8.6277000000000008</v>
      </c>
      <c r="P158" s="172">
        <v>8.8657000000000004</v>
      </c>
      <c r="Q158" s="172">
        <v>9.4065999999999992</v>
      </c>
      <c r="R158" s="172">
        <v>10.523099999999999</v>
      </c>
    </row>
    <row r="159" spans="1:18" x14ac:dyDescent="0.3">
      <c r="A159" s="168" t="s">
        <v>623</v>
      </c>
      <c r="B159" s="168" t="s">
        <v>625</v>
      </c>
      <c r="C159" s="168">
        <v>119533</v>
      </c>
      <c r="D159" s="171">
        <v>44071</v>
      </c>
      <c r="E159" s="172">
        <v>83.456599999999995</v>
      </c>
      <c r="F159" s="172">
        <v>-16.174900000000001</v>
      </c>
      <c r="G159" s="172">
        <v>-17.570799999999998</v>
      </c>
      <c r="H159" s="172">
        <v>-11.8316</v>
      </c>
      <c r="I159" s="172">
        <v>-11.244400000000001</v>
      </c>
      <c r="J159" s="172">
        <v>-3.4729999999999999</v>
      </c>
      <c r="K159" s="172">
        <v>10.5662</v>
      </c>
      <c r="L159" s="172">
        <v>12.4717</v>
      </c>
      <c r="M159" s="172">
        <v>11.3011</v>
      </c>
      <c r="N159" s="172">
        <v>10.717000000000001</v>
      </c>
      <c r="O159" s="172">
        <v>8.7689000000000004</v>
      </c>
      <c r="P159" s="172">
        <v>8.9946999999999999</v>
      </c>
      <c r="Q159" s="172">
        <v>9.2025000000000006</v>
      </c>
      <c r="R159" s="172">
        <v>10.666600000000001</v>
      </c>
    </row>
    <row r="160" spans="1:18" x14ac:dyDescent="0.3">
      <c r="A160" s="168" t="s">
        <v>623</v>
      </c>
      <c r="B160" s="168" t="s">
        <v>626</v>
      </c>
      <c r="C160" s="168">
        <v>141588</v>
      </c>
      <c r="D160" s="171">
        <v>44071</v>
      </c>
      <c r="E160" s="172">
        <v>13.039300000000001</v>
      </c>
      <c r="F160" s="172">
        <v>-7.8361999999999998</v>
      </c>
      <c r="G160" s="172">
        <v>-8.6714000000000002</v>
      </c>
      <c r="H160" s="172">
        <v>-7.2279999999999998</v>
      </c>
      <c r="I160" s="172">
        <v>-5.4869000000000003</v>
      </c>
      <c r="J160" s="172">
        <v>-0.42420000000000002</v>
      </c>
      <c r="K160" s="172">
        <v>13.7379</v>
      </c>
      <c r="L160" s="172">
        <v>12.3484</v>
      </c>
      <c r="M160" s="172">
        <v>11.6676</v>
      </c>
      <c r="N160" s="172">
        <v>11.4328</v>
      </c>
      <c r="O160" s="172">
        <v>8.8225999999999996</v>
      </c>
      <c r="P160" s="172"/>
      <c r="Q160" s="172">
        <v>8.8521000000000001</v>
      </c>
      <c r="R160" s="172">
        <v>9.4594000000000005</v>
      </c>
    </row>
    <row r="161" spans="1:18" x14ac:dyDescent="0.3">
      <c r="A161" s="168" t="s">
        <v>623</v>
      </c>
      <c r="B161" s="168" t="s">
        <v>627</v>
      </c>
      <c r="C161" s="168">
        <v>141593</v>
      </c>
      <c r="D161" s="171">
        <v>44071</v>
      </c>
      <c r="E161" s="172">
        <v>12.713100000000001</v>
      </c>
      <c r="F161" s="172">
        <v>-8.3241999999999994</v>
      </c>
      <c r="G161" s="172">
        <v>-9.3716000000000008</v>
      </c>
      <c r="H161" s="172">
        <v>-7.8630000000000004</v>
      </c>
      <c r="I161" s="172">
        <v>-6.1378000000000004</v>
      </c>
      <c r="J161" s="172">
        <v>-1.0733999999999999</v>
      </c>
      <c r="K161" s="172">
        <v>13.0082</v>
      </c>
      <c r="L161" s="172">
        <v>11.565899999999999</v>
      </c>
      <c r="M161" s="172">
        <v>10.8575</v>
      </c>
      <c r="N161" s="172">
        <v>10.5985</v>
      </c>
      <c r="O161" s="172">
        <v>7.9496000000000002</v>
      </c>
      <c r="P161" s="172"/>
      <c r="Q161" s="172">
        <v>7.9743000000000004</v>
      </c>
      <c r="R161" s="172">
        <v>8.6241000000000003</v>
      </c>
    </row>
    <row r="162" spans="1:18" x14ac:dyDescent="0.3">
      <c r="A162" s="168" t="s">
        <v>623</v>
      </c>
      <c r="B162" s="168" t="s">
        <v>628</v>
      </c>
      <c r="C162" s="168">
        <v>117951</v>
      </c>
      <c r="D162" s="171">
        <v>44071</v>
      </c>
      <c r="E162" s="172">
        <v>21.101900000000001</v>
      </c>
      <c r="F162" s="172">
        <v>-24.545300000000001</v>
      </c>
      <c r="G162" s="172">
        <v>-10.3118</v>
      </c>
      <c r="H162" s="172">
        <v>-8.6587999999999994</v>
      </c>
      <c r="I162" s="172">
        <v>-10.766</v>
      </c>
      <c r="J162" s="172">
        <v>-2.3555000000000001</v>
      </c>
      <c r="K162" s="172">
        <v>8.8254999999999999</v>
      </c>
      <c r="L162" s="172">
        <v>9.3126999999999995</v>
      </c>
      <c r="M162" s="172">
        <v>8.8580000000000005</v>
      </c>
      <c r="N162" s="172">
        <v>9.9826999999999995</v>
      </c>
      <c r="O162" s="172">
        <v>4.673</v>
      </c>
      <c r="P162" s="172">
        <v>6.4273999999999996</v>
      </c>
      <c r="Q162" s="172">
        <v>6.5269000000000004</v>
      </c>
      <c r="R162" s="172">
        <v>4.9730999999999996</v>
      </c>
    </row>
    <row r="163" spans="1:18" x14ac:dyDescent="0.3">
      <c r="A163" s="168" t="s">
        <v>623</v>
      </c>
      <c r="B163" s="168" t="s">
        <v>629</v>
      </c>
      <c r="C163" s="168">
        <v>119984</v>
      </c>
      <c r="D163" s="171">
        <v>44071</v>
      </c>
      <c r="E163" s="172">
        <v>21.971900000000002</v>
      </c>
      <c r="F163" s="172">
        <v>-23.905799999999999</v>
      </c>
      <c r="G163" s="172">
        <v>-9.8485999999999994</v>
      </c>
      <c r="H163" s="172">
        <v>-8.1981999999999999</v>
      </c>
      <c r="I163" s="172">
        <v>-10.3179</v>
      </c>
      <c r="J163" s="172">
        <v>-1.4558</v>
      </c>
      <c r="K163" s="172">
        <v>9.4390999999999998</v>
      </c>
      <c r="L163" s="172">
        <v>9.8085000000000004</v>
      </c>
      <c r="M163" s="172">
        <v>9.3003999999999998</v>
      </c>
      <c r="N163" s="172">
        <v>10.439</v>
      </c>
      <c r="O163" s="172">
        <v>5.1253000000000002</v>
      </c>
      <c r="P163" s="172">
        <v>7.0355999999999996</v>
      </c>
      <c r="Q163" s="172">
        <v>7.7312000000000003</v>
      </c>
      <c r="R163" s="172">
        <v>5.4043000000000001</v>
      </c>
    </row>
    <row r="164" spans="1:18" x14ac:dyDescent="0.3">
      <c r="A164" s="168" t="s">
        <v>623</v>
      </c>
      <c r="B164" s="168" t="s">
        <v>630</v>
      </c>
      <c r="C164" s="168">
        <v>126685</v>
      </c>
      <c r="D164" s="171">
        <v>44071</v>
      </c>
      <c r="E164" s="172">
        <v>17.48</v>
      </c>
      <c r="F164" s="172">
        <v>-20.660499999999999</v>
      </c>
      <c r="G164" s="172">
        <v>-16.2654</v>
      </c>
      <c r="H164" s="172">
        <v>-13.8935</v>
      </c>
      <c r="I164" s="172">
        <v>-14.1074</v>
      </c>
      <c r="J164" s="172">
        <v>-6.4577</v>
      </c>
      <c r="K164" s="172">
        <v>7.0077999999999996</v>
      </c>
      <c r="L164" s="172">
        <v>9.8015000000000008</v>
      </c>
      <c r="M164" s="172">
        <v>9.3478999999999992</v>
      </c>
      <c r="N164" s="172">
        <v>9.1635000000000009</v>
      </c>
      <c r="O164" s="172">
        <v>7.9428999999999998</v>
      </c>
      <c r="P164" s="172">
        <v>8.3789999999999996</v>
      </c>
      <c r="Q164" s="172">
        <v>8.8877000000000006</v>
      </c>
      <c r="R164" s="172">
        <v>9.9434000000000005</v>
      </c>
    </row>
    <row r="165" spans="1:18" x14ac:dyDescent="0.3">
      <c r="A165" s="168" t="s">
        <v>623</v>
      </c>
      <c r="B165" s="168" t="s">
        <v>631</v>
      </c>
      <c r="C165" s="168">
        <v>126687</v>
      </c>
      <c r="D165" s="171">
        <v>44071</v>
      </c>
      <c r="E165" s="172">
        <v>16.825600000000001</v>
      </c>
      <c r="F165" s="172">
        <v>-21.4636</v>
      </c>
      <c r="G165" s="172">
        <v>-16.9693</v>
      </c>
      <c r="H165" s="172">
        <v>-14.5556</v>
      </c>
      <c r="I165" s="172">
        <v>-14.760300000000001</v>
      </c>
      <c r="J165" s="172">
        <v>-7.15</v>
      </c>
      <c r="K165" s="172">
        <v>6.2900999999999998</v>
      </c>
      <c r="L165" s="172">
        <v>9.0866000000000007</v>
      </c>
      <c r="M165" s="172">
        <v>8.6038999999999994</v>
      </c>
      <c r="N165" s="172">
        <v>8.3970000000000002</v>
      </c>
      <c r="O165" s="172">
        <v>7.1814</v>
      </c>
      <c r="P165" s="172">
        <v>7.6234000000000002</v>
      </c>
      <c r="Q165" s="172">
        <v>8.2561</v>
      </c>
      <c r="R165" s="172">
        <v>9.1546000000000003</v>
      </c>
    </row>
    <row r="166" spans="1:18" x14ac:dyDescent="0.3">
      <c r="A166" s="168" t="s">
        <v>623</v>
      </c>
      <c r="B166" s="168" t="s">
        <v>632</v>
      </c>
      <c r="C166" s="168">
        <v>144646</v>
      </c>
      <c r="D166" s="171">
        <v>44071</v>
      </c>
      <c r="E166" s="172">
        <v>12.4283</v>
      </c>
      <c r="F166" s="172">
        <v>-15.8521</v>
      </c>
      <c r="G166" s="172">
        <v>-6.1642999999999999</v>
      </c>
      <c r="H166" s="172">
        <v>-5.2809999999999997</v>
      </c>
      <c r="I166" s="172">
        <v>-0.73399999999999999</v>
      </c>
      <c r="J166" s="172">
        <v>3.7254</v>
      </c>
      <c r="K166" s="172">
        <v>10.058400000000001</v>
      </c>
      <c r="L166" s="172">
        <v>11.096299999999999</v>
      </c>
      <c r="M166" s="172">
        <v>9.9253999999999998</v>
      </c>
      <c r="N166" s="172">
        <v>10.200900000000001</v>
      </c>
      <c r="O166" s="172"/>
      <c r="P166" s="172"/>
      <c r="Q166" s="172">
        <v>11.685</v>
      </c>
      <c r="R166" s="172"/>
    </row>
    <row r="167" spans="1:18" x14ac:dyDescent="0.3">
      <c r="A167" s="168" t="s">
        <v>623</v>
      </c>
      <c r="B167" s="168" t="s">
        <v>633</v>
      </c>
      <c r="C167" s="168">
        <v>144644</v>
      </c>
      <c r="D167" s="171">
        <v>44071</v>
      </c>
      <c r="E167" s="172">
        <v>12.366400000000001</v>
      </c>
      <c r="F167" s="172">
        <v>-15.9314</v>
      </c>
      <c r="G167" s="172">
        <v>-6.3917000000000002</v>
      </c>
      <c r="H167" s="172">
        <v>-5.5178000000000003</v>
      </c>
      <c r="I167" s="172">
        <v>-0.96940000000000004</v>
      </c>
      <c r="J167" s="172">
        <v>3.4950999999999999</v>
      </c>
      <c r="K167" s="172">
        <v>9.8065999999999995</v>
      </c>
      <c r="L167" s="172">
        <v>10.8248</v>
      </c>
      <c r="M167" s="172">
        <v>9.6447000000000003</v>
      </c>
      <c r="N167" s="172">
        <v>9.9169</v>
      </c>
      <c r="O167" s="172"/>
      <c r="P167" s="172"/>
      <c r="Q167" s="172">
        <v>11.401899999999999</v>
      </c>
      <c r="R167" s="172"/>
    </row>
    <row r="168" spans="1:18" x14ac:dyDescent="0.3">
      <c r="A168" s="168" t="s">
        <v>623</v>
      </c>
      <c r="B168" s="168" t="s">
        <v>634</v>
      </c>
      <c r="C168" s="168">
        <v>140333</v>
      </c>
      <c r="D168" s="171">
        <v>44071</v>
      </c>
      <c r="E168" s="172">
        <v>13.392099999999999</v>
      </c>
      <c r="F168" s="172">
        <v>-1.3627</v>
      </c>
      <c r="G168" s="172">
        <v>1.3629</v>
      </c>
      <c r="H168" s="172">
        <v>1.5579000000000001</v>
      </c>
      <c r="I168" s="172">
        <v>2.0261999999999998</v>
      </c>
      <c r="J168" s="172">
        <v>6.5244</v>
      </c>
      <c r="K168" s="172">
        <v>-17.3733</v>
      </c>
      <c r="L168" s="172">
        <v>-3.2645</v>
      </c>
      <c r="M168" s="172">
        <v>1.081</v>
      </c>
      <c r="N168" s="172">
        <v>2.6126999999999998</v>
      </c>
      <c r="O168" s="172">
        <v>0.39500000000000002</v>
      </c>
      <c r="P168" s="172">
        <v>3.5985</v>
      </c>
      <c r="Q168" s="172">
        <v>5.0427</v>
      </c>
      <c r="R168" s="172">
        <v>-1.4331</v>
      </c>
    </row>
    <row r="169" spans="1:18" x14ac:dyDescent="0.3">
      <c r="A169" s="168" t="s">
        <v>623</v>
      </c>
      <c r="B169" s="168" t="s">
        <v>635</v>
      </c>
      <c r="C169" s="168">
        <v>140336</v>
      </c>
      <c r="D169" s="171">
        <v>44071</v>
      </c>
      <c r="E169" s="172">
        <v>13.013500000000001</v>
      </c>
      <c r="F169" s="172">
        <v>-1.6828000000000001</v>
      </c>
      <c r="G169" s="172">
        <v>0.93500000000000005</v>
      </c>
      <c r="H169" s="172">
        <v>1.1621999999999999</v>
      </c>
      <c r="I169" s="172">
        <v>1.6437999999999999</v>
      </c>
      <c r="J169" s="172">
        <v>6.1299000000000001</v>
      </c>
      <c r="K169" s="172">
        <v>-17.7531</v>
      </c>
      <c r="L169" s="172">
        <v>-3.6568999999999998</v>
      </c>
      <c r="M169" s="172">
        <v>0.67900000000000005</v>
      </c>
      <c r="N169" s="172">
        <v>2.2040999999999999</v>
      </c>
      <c r="O169" s="172">
        <v>-0.1009</v>
      </c>
      <c r="P169" s="172">
        <v>3.0809000000000002</v>
      </c>
      <c r="Q169" s="172">
        <v>4.5301</v>
      </c>
      <c r="R169" s="172">
        <v>-1.9127000000000001</v>
      </c>
    </row>
    <row r="170" spans="1:18" x14ac:dyDescent="0.3">
      <c r="A170" s="168" t="s">
        <v>623</v>
      </c>
      <c r="B170" s="168" t="s">
        <v>636</v>
      </c>
      <c r="C170" s="168">
        <v>100528</v>
      </c>
      <c r="D170" s="171">
        <v>44071</v>
      </c>
      <c r="E170" s="172">
        <v>73.990499999999997</v>
      </c>
      <c r="F170" s="172">
        <v>-26.569900000000001</v>
      </c>
      <c r="G170" s="172">
        <v>-6.5082000000000004</v>
      </c>
      <c r="H170" s="172">
        <v>-4.8228999999999997</v>
      </c>
      <c r="I170" s="172">
        <v>-5.0816999999999997</v>
      </c>
      <c r="J170" s="172">
        <v>1.3813</v>
      </c>
      <c r="K170" s="172">
        <v>10.4496</v>
      </c>
      <c r="L170" s="172">
        <v>4.2257999999999996</v>
      </c>
      <c r="M170" s="172">
        <v>6.9398999999999997</v>
      </c>
      <c r="N170" s="172">
        <v>7.3815999999999997</v>
      </c>
      <c r="O170" s="172">
        <v>7.7324999999999999</v>
      </c>
      <c r="P170" s="172">
        <v>8.1624999999999996</v>
      </c>
      <c r="Q170" s="172">
        <v>9.0106000000000002</v>
      </c>
      <c r="R170" s="172">
        <v>8.8786000000000005</v>
      </c>
    </row>
    <row r="171" spans="1:18" x14ac:dyDescent="0.3">
      <c r="A171" s="168" t="s">
        <v>623</v>
      </c>
      <c r="B171" s="168" t="s">
        <v>637</v>
      </c>
      <c r="C171" s="168">
        <v>118569</v>
      </c>
      <c r="D171" s="171">
        <v>44071</v>
      </c>
      <c r="E171" s="172">
        <v>78.0364</v>
      </c>
      <c r="F171" s="172">
        <v>-25.987300000000001</v>
      </c>
      <c r="G171" s="172">
        <v>-5.9528999999999996</v>
      </c>
      <c r="H171" s="172">
        <v>-4.2662000000000004</v>
      </c>
      <c r="I171" s="172">
        <v>-4.5224000000000002</v>
      </c>
      <c r="J171" s="172">
        <v>1.9435</v>
      </c>
      <c r="K171" s="172">
        <v>11.0372</v>
      </c>
      <c r="L171" s="172">
        <v>4.8224</v>
      </c>
      <c r="M171" s="172">
        <v>7.5456000000000003</v>
      </c>
      <c r="N171" s="172">
        <v>7.9977</v>
      </c>
      <c r="O171" s="172">
        <v>8.3567</v>
      </c>
      <c r="P171" s="172">
        <v>8.8237000000000005</v>
      </c>
      <c r="Q171" s="172">
        <v>9.5082000000000004</v>
      </c>
      <c r="R171" s="172">
        <v>9.4936000000000007</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44071</v>
      </c>
      <c r="E173" s="172">
        <v>24.0228</v>
      </c>
      <c r="F173" s="172">
        <v>-17.312799999999999</v>
      </c>
      <c r="G173" s="172">
        <v>-20.981999999999999</v>
      </c>
      <c r="H173" s="172">
        <v>-16.2285</v>
      </c>
      <c r="I173" s="172">
        <v>-16.671099999999999</v>
      </c>
      <c r="J173" s="172">
        <v>-7.4031000000000002</v>
      </c>
      <c r="K173" s="172">
        <v>8.9970999999999997</v>
      </c>
      <c r="L173" s="172">
        <v>10.989599999999999</v>
      </c>
      <c r="M173" s="172">
        <v>10.486000000000001</v>
      </c>
      <c r="N173" s="172">
        <v>9.9591999999999992</v>
      </c>
      <c r="O173" s="172">
        <v>8.4810999999999996</v>
      </c>
      <c r="P173" s="172">
        <v>8.8674999999999997</v>
      </c>
      <c r="Q173" s="172">
        <v>8.9975000000000005</v>
      </c>
      <c r="R173" s="172">
        <v>10.562099999999999</v>
      </c>
    </row>
    <row r="174" spans="1:18" x14ac:dyDescent="0.3">
      <c r="A174" s="168" t="s">
        <v>623</v>
      </c>
      <c r="B174" s="168" t="s">
        <v>640</v>
      </c>
      <c r="C174" s="168">
        <v>118987</v>
      </c>
      <c r="D174" s="171">
        <v>44071</v>
      </c>
      <c r="E174" s="172">
        <v>24.2256</v>
      </c>
      <c r="F174" s="172">
        <v>-17.017399999999999</v>
      </c>
      <c r="G174" s="172">
        <v>-20.706499999999998</v>
      </c>
      <c r="H174" s="172">
        <v>-15.943300000000001</v>
      </c>
      <c r="I174" s="172">
        <v>-16.373000000000001</v>
      </c>
      <c r="J174" s="172">
        <v>-7.1062000000000003</v>
      </c>
      <c r="K174" s="172">
        <v>9.2850999999999999</v>
      </c>
      <c r="L174" s="172">
        <v>11.2364</v>
      </c>
      <c r="M174" s="172">
        <v>10.709</v>
      </c>
      <c r="N174" s="172">
        <v>10.1706</v>
      </c>
      <c r="O174" s="172">
        <v>8.6336999999999993</v>
      </c>
      <c r="P174" s="172">
        <v>8.9977</v>
      </c>
      <c r="Q174" s="172">
        <v>9.0785</v>
      </c>
      <c r="R174" s="172">
        <v>10.718299999999999</v>
      </c>
    </row>
    <row r="175" spans="1:18" x14ac:dyDescent="0.3">
      <c r="A175" s="168" t="s">
        <v>623</v>
      </c>
      <c r="B175" s="168" t="s">
        <v>641</v>
      </c>
      <c r="C175" s="168">
        <v>111987</v>
      </c>
      <c r="D175" s="171">
        <v>44071</v>
      </c>
      <c r="E175" s="172">
        <v>21.880400000000002</v>
      </c>
      <c r="F175" s="172">
        <v>-7.5052000000000003</v>
      </c>
      <c r="G175" s="172">
        <v>-12.553800000000001</v>
      </c>
      <c r="H175" s="172">
        <v>-10.962899999999999</v>
      </c>
      <c r="I175" s="172">
        <v>-12.5459</v>
      </c>
      <c r="J175" s="172">
        <v>-4.8445999999999998</v>
      </c>
      <c r="K175" s="172">
        <v>9.2629000000000001</v>
      </c>
      <c r="L175" s="172">
        <v>10.723800000000001</v>
      </c>
      <c r="M175" s="172">
        <v>10.002599999999999</v>
      </c>
      <c r="N175" s="172">
        <v>9.9229000000000003</v>
      </c>
      <c r="O175" s="172">
        <v>8.1365999999999996</v>
      </c>
      <c r="P175" s="172">
        <v>8.4476999999999993</v>
      </c>
      <c r="Q175" s="172">
        <v>7.3398000000000003</v>
      </c>
      <c r="R175" s="172">
        <v>9.8004999999999995</v>
      </c>
    </row>
    <row r="176" spans="1:18" x14ac:dyDescent="0.3">
      <c r="A176" s="168" t="s">
        <v>623</v>
      </c>
      <c r="B176" s="168" t="s">
        <v>642</v>
      </c>
      <c r="C176" s="168">
        <v>120692</v>
      </c>
      <c r="D176" s="171">
        <v>44071</v>
      </c>
      <c r="E176" s="172">
        <v>22.6281</v>
      </c>
      <c r="F176" s="172">
        <v>-7.2572000000000001</v>
      </c>
      <c r="G176" s="172">
        <v>-12.2468</v>
      </c>
      <c r="H176" s="172">
        <v>-10.6473</v>
      </c>
      <c r="I176" s="172">
        <v>-12.236000000000001</v>
      </c>
      <c r="J176" s="172">
        <v>-4.5301999999999998</v>
      </c>
      <c r="K176" s="172">
        <v>9.5833999999999993</v>
      </c>
      <c r="L176" s="172">
        <v>11.052300000000001</v>
      </c>
      <c r="M176" s="172">
        <v>10.336600000000001</v>
      </c>
      <c r="N176" s="172">
        <v>10.264099999999999</v>
      </c>
      <c r="O176" s="172">
        <v>8.4703999999999997</v>
      </c>
      <c r="P176" s="172">
        <v>8.7890999999999995</v>
      </c>
      <c r="Q176" s="172">
        <v>9.1120999999999999</v>
      </c>
      <c r="R176" s="172">
        <v>10.1381</v>
      </c>
    </row>
    <row r="177" spans="1:18" x14ac:dyDescent="0.3">
      <c r="A177" s="168" t="s">
        <v>623</v>
      </c>
      <c r="B177" s="168" t="s">
        <v>643</v>
      </c>
      <c r="C177" s="168">
        <v>135916</v>
      </c>
      <c r="D177" s="171">
        <v>44071</v>
      </c>
      <c r="E177" s="172">
        <v>14.717599999999999</v>
      </c>
      <c r="F177" s="172">
        <v>-45.822800000000001</v>
      </c>
      <c r="G177" s="172">
        <v>-43.328200000000002</v>
      </c>
      <c r="H177" s="172">
        <v>-21.417000000000002</v>
      </c>
      <c r="I177" s="172">
        <v>-18.066700000000001</v>
      </c>
      <c r="J177" s="172">
        <v>-7.4408000000000003</v>
      </c>
      <c r="K177" s="172">
        <v>10.2965</v>
      </c>
      <c r="L177" s="172">
        <v>12.0717</v>
      </c>
      <c r="M177" s="172">
        <v>11.1751</v>
      </c>
      <c r="N177" s="172">
        <v>10.3498</v>
      </c>
      <c r="O177" s="172">
        <v>8.1372</v>
      </c>
      <c r="P177" s="172"/>
      <c r="Q177" s="172">
        <v>8.7048000000000005</v>
      </c>
      <c r="R177" s="172">
        <v>9.8091000000000008</v>
      </c>
    </row>
    <row r="178" spans="1:18" x14ac:dyDescent="0.3">
      <c r="A178" s="168" t="s">
        <v>623</v>
      </c>
      <c r="B178" s="168" t="s">
        <v>644</v>
      </c>
      <c r="C178" s="168">
        <v>135914</v>
      </c>
      <c r="D178" s="171">
        <v>44071</v>
      </c>
      <c r="E178" s="172">
        <v>14.507999999999999</v>
      </c>
      <c r="F178" s="172">
        <v>-46.2331</v>
      </c>
      <c r="G178" s="172">
        <v>-43.618899999999996</v>
      </c>
      <c r="H178" s="172">
        <v>-21.725100000000001</v>
      </c>
      <c r="I178" s="172">
        <v>-18.3613</v>
      </c>
      <c r="J178" s="172">
        <v>-7.7557999999999998</v>
      </c>
      <c r="K178" s="172">
        <v>9.9772999999999996</v>
      </c>
      <c r="L178" s="172">
        <v>11.745900000000001</v>
      </c>
      <c r="M178" s="172">
        <v>10.845000000000001</v>
      </c>
      <c r="N178" s="172">
        <v>10.013400000000001</v>
      </c>
      <c r="O178" s="172">
        <v>7.8116000000000003</v>
      </c>
      <c r="P178" s="172"/>
      <c r="Q178" s="172">
        <v>8.3686000000000007</v>
      </c>
      <c r="R178" s="172">
        <v>9.4697999999999993</v>
      </c>
    </row>
    <row r="179" spans="1:18" x14ac:dyDescent="0.3">
      <c r="A179" s="168" t="s">
        <v>623</v>
      </c>
      <c r="B179" s="168" t="s">
        <v>645</v>
      </c>
      <c r="C179" s="168">
        <v>106177</v>
      </c>
      <c r="D179" s="171">
        <v>44071</v>
      </c>
      <c r="E179" s="172">
        <v>2411.0430999999999</v>
      </c>
      <c r="F179" s="172">
        <v>-24.7728</v>
      </c>
      <c r="G179" s="172">
        <v>-9.5283999999999995</v>
      </c>
      <c r="H179" s="172">
        <v>-5.7577999999999996</v>
      </c>
      <c r="I179" s="172">
        <v>-3.5106000000000002</v>
      </c>
      <c r="J179" s="172">
        <v>2.5991</v>
      </c>
      <c r="K179" s="172">
        <v>10.9533</v>
      </c>
      <c r="L179" s="172">
        <v>10.719799999999999</v>
      </c>
      <c r="M179" s="172">
        <v>9.7521000000000004</v>
      </c>
      <c r="N179" s="172">
        <v>10.0314</v>
      </c>
      <c r="O179" s="172">
        <v>6.6351000000000004</v>
      </c>
      <c r="P179" s="172">
        <v>7.8068999999999997</v>
      </c>
      <c r="Q179" s="172">
        <v>6.9585999999999997</v>
      </c>
      <c r="R179" s="172">
        <v>10.377000000000001</v>
      </c>
    </row>
    <row r="180" spans="1:18" x14ac:dyDescent="0.3">
      <c r="A180" s="168" t="s">
        <v>623</v>
      </c>
      <c r="B180" s="168" t="s">
        <v>646</v>
      </c>
      <c r="C180" s="168">
        <v>120497</v>
      </c>
      <c r="D180" s="171">
        <v>44071</v>
      </c>
      <c r="E180" s="172">
        <v>2535.9805000000001</v>
      </c>
      <c r="F180" s="172">
        <v>-24.373799999999999</v>
      </c>
      <c r="G180" s="172">
        <v>-9.1288</v>
      </c>
      <c r="H180" s="172">
        <v>-5.3578999999999999</v>
      </c>
      <c r="I180" s="172">
        <v>-3.1113</v>
      </c>
      <c r="J180" s="172">
        <v>2.9998999999999998</v>
      </c>
      <c r="K180" s="172">
        <v>11.3645</v>
      </c>
      <c r="L180" s="172">
        <v>11.141299999999999</v>
      </c>
      <c r="M180" s="172">
        <v>10.1814</v>
      </c>
      <c r="N180" s="172">
        <v>10.4665</v>
      </c>
      <c r="O180" s="172">
        <v>7.2192999999999996</v>
      </c>
      <c r="P180" s="172">
        <v>8.5058000000000007</v>
      </c>
      <c r="Q180" s="172">
        <v>8.2927999999999997</v>
      </c>
      <c r="R180" s="172">
        <v>10.8818</v>
      </c>
    </row>
    <row r="181" spans="1:18" x14ac:dyDescent="0.3">
      <c r="A181" s="168" t="s">
        <v>623</v>
      </c>
      <c r="B181" s="168" t="s">
        <v>647</v>
      </c>
      <c r="C181" s="168">
        <v>133782</v>
      </c>
      <c r="D181" s="171">
        <v>44071</v>
      </c>
      <c r="E181" s="172">
        <v>2812.9047999999998</v>
      </c>
      <c r="F181" s="172">
        <v>-8.5373999999999999</v>
      </c>
      <c r="G181" s="172">
        <v>-9.5017999999999994</v>
      </c>
      <c r="H181" s="172">
        <v>-4.9840999999999998</v>
      </c>
      <c r="I181" s="172">
        <v>-3.3578999999999999</v>
      </c>
      <c r="J181" s="172">
        <v>0.6462</v>
      </c>
      <c r="K181" s="172">
        <v>10.1843</v>
      </c>
      <c r="L181" s="172">
        <v>9.8808000000000007</v>
      </c>
      <c r="M181" s="172">
        <v>9.0465999999999998</v>
      </c>
      <c r="N181" s="172">
        <v>9.1712000000000007</v>
      </c>
      <c r="O181" s="172">
        <v>8.4199000000000002</v>
      </c>
      <c r="P181" s="172">
        <v>8.4113000000000007</v>
      </c>
      <c r="Q181" s="172">
        <v>8.3170000000000002</v>
      </c>
      <c r="R181" s="172">
        <v>9.4717000000000002</v>
      </c>
    </row>
    <row r="182" spans="1:18" x14ac:dyDescent="0.3">
      <c r="A182" s="168" t="s">
        <v>623</v>
      </c>
      <c r="B182" s="168" t="s">
        <v>648</v>
      </c>
      <c r="C182" s="168">
        <v>133791</v>
      </c>
      <c r="D182" s="171">
        <v>44071</v>
      </c>
      <c r="E182" s="172">
        <v>2888.8058000000001</v>
      </c>
      <c r="F182" s="172">
        <v>-8.2475000000000005</v>
      </c>
      <c r="G182" s="172">
        <v>-9.2123000000000008</v>
      </c>
      <c r="H182" s="172">
        <v>-4.6944999999999997</v>
      </c>
      <c r="I182" s="172">
        <v>-3.0680999999999998</v>
      </c>
      <c r="J182" s="172">
        <v>0.93640000000000001</v>
      </c>
      <c r="K182" s="172">
        <v>10.4818</v>
      </c>
      <c r="L182" s="172">
        <v>10.1861</v>
      </c>
      <c r="M182" s="172">
        <v>9.3568999999999996</v>
      </c>
      <c r="N182" s="172">
        <v>9.4847000000000001</v>
      </c>
      <c r="O182" s="172">
        <v>8.7321000000000009</v>
      </c>
      <c r="P182" s="172">
        <v>8.6902000000000008</v>
      </c>
      <c r="Q182" s="172">
        <v>9.0246999999999993</v>
      </c>
      <c r="R182" s="172">
        <v>9.7799999999999994</v>
      </c>
    </row>
    <row r="183" spans="1:18" x14ac:dyDescent="0.3">
      <c r="A183" s="168" t="s">
        <v>623</v>
      </c>
      <c r="B183" s="168" t="s">
        <v>649</v>
      </c>
      <c r="C183" s="168">
        <v>119844</v>
      </c>
      <c r="D183" s="171">
        <v>44071</v>
      </c>
      <c r="E183" s="172">
        <v>57.6252</v>
      </c>
      <c r="F183" s="172">
        <v>-41.756799999999998</v>
      </c>
      <c r="G183" s="172">
        <v>-12.0649</v>
      </c>
      <c r="H183" s="172">
        <v>-21.913799999999998</v>
      </c>
      <c r="I183" s="172">
        <v>-32.609900000000003</v>
      </c>
      <c r="J183" s="172">
        <v>-18.998999999999999</v>
      </c>
      <c r="K183" s="172">
        <v>4.1440999999999999</v>
      </c>
      <c r="L183" s="172">
        <v>9.8033999999999999</v>
      </c>
      <c r="M183" s="172">
        <v>11.2416</v>
      </c>
      <c r="N183" s="172">
        <v>10.700900000000001</v>
      </c>
      <c r="O183" s="172">
        <v>9.2027999999999999</v>
      </c>
      <c r="P183" s="172">
        <v>8.9563000000000006</v>
      </c>
      <c r="Q183" s="172">
        <v>8.5799000000000003</v>
      </c>
      <c r="R183" s="172">
        <v>12.672499999999999</v>
      </c>
    </row>
    <row r="184" spans="1:18" x14ac:dyDescent="0.3">
      <c r="A184" s="168" t="s">
        <v>623</v>
      </c>
      <c r="B184" s="168" t="s">
        <v>650</v>
      </c>
      <c r="C184" s="168">
        <v>112410</v>
      </c>
      <c r="D184" s="171">
        <v>44071</v>
      </c>
      <c r="E184" s="172">
        <v>54.997399999999999</v>
      </c>
      <c r="F184" s="172">
        <v>-42.028100000000002</v>
      </c>
      <c r="G184" s="172">
        <v>-12.3759</v>
      </c>
      <c r="H184" s="172">
        <v>-22.232500000000002</v>
      </c>
      <c r="I184" s="172">
        <v>-32.923499999999997</v>
      </c>
      <c r="J184" s="172">
        <v>-19.311800000000002</v>
      </c>
      <c r="K184" s="172">
        <v>3.8214999999999999</v>
      </c>
      <c r="L184" s="172">
        <v>9.4684000000000008</v>
      </c>
      <c r="M184" s="172">
        <v>10.895799999999999</v>
      </c>
      <c r="N184" s="172">
        <v>10.3477</v>
      </c>
      <c r="O184" s="172">
        <v>8.8792000000000009</v>
      </c>
      <c r="P184" s="172">
        <v>8.3297000000000008</v>
      </c>
      <c r="Q184" s="172">
        <v>7.5477999999999996</v>
      </c>
      <c r="R184" s="172">
        <v>12.321</v>
      </c>
    </row>
    <row r="185" spans="1:18" x14ac:dyDescent="0.3">
      <c r="A185" s="168" t="s">
        <v>623</v>
      </c>
      <c r="B185" s="168" t="s">
        <v>651</v>
      </c>
      <c r="C185" s="168">
        <v>100856</v>
      </c>
      <c r="D185" s="171">
        <v>44071</v>
      </c>
      <c r="E185" s="172">
        <v>43.631999999999998</v>
      </c>
      <c r="F185" s="172">
        <v>-10.370200000000001</v>
      </c>
      <c r="G185" s="172">
        <v>3.5145</v>
      </c>
      <c r="H185" s="172">
        <v>0.32269999999999999</v>
      </c>
      <c r="I185" s="172">
        <v>-3.2345999999999999</v>
      </c>
      <c r="J185" s="172">
        <v>2.0977999999999999</v>
      </c>
      <c r="K185" s="172">
        <v>9.6255000000000006</v>
      </c>
      <c r="L185" s="172">
        <v>7.8925000000000001</v>
      </c>
      <c r="M185" s="172">
        <v>8.7666000000000004</v>
      </c>
      <c r="N185" s="172">
        <v>8.1415000000000006</v>
      </c>
      <c r="O185" s="172">
        <v>7.4225000000000003</v>
      </c>
      <c r="P185" s="172">
        <v>7.8113000000000001</v>
      </c>
      <c r="Q185" s="172">
        <v>7.6571999999999996</v>
      </c>
      <c r="R185" s="172">
        <v>8.1545000000000005</v>
      </c>
    </row>
    <row r="186" spans="1:18" x14ac:dyDescent="0.3">
      <c r="A186" s="168" t="s">
        <v>623</v>
      </c>
      <c r="B186" s="168" t="s">
        <v>652</v>
      </c>
      <c r="C186" s="168">
        <v>118814</v>
      </c>
      <c r="D186" s="171">
        <v>44071</v>
      </c>
      <c r="E186" s="172">
        <v>44.9758</v>
      </c>
      <c r="F186" s="172">
        <v>-9.9793000000000003</v>
      </c>
      <c r="G186" s="172">
        <v>3.9237000000000002</v>
      </c>
      <c r="H186" s="172">
        <v>0.71889999999999998</v>
      </c>
      <c r="I186" s="172">
        <v>-2.8372999999999999</v>
      </c>
      <c r="J186" s="172">
        <v>2.4975000000000001</v>
      </c>
      <c r="K186" s="172">
        <v>10.035600000000001</v>
      </c>
      <c r="L186" s="172">
        <v>8.3066999999999993</v>
      </c>
      <c r="M186" s="172">
        <v>9.1919000000000004</v>
      </c>
      <c r="N186" s="172">
        <v>8.5732999999999997</v>
      </c>
      <c r="O186" s="172">
        <v>7.83</v>
      </c>
      <c r="P186" s="172">
        <v>8.2739999999999991</v>
      </c>
      <c r="Q186" s="172">
        <v>8.6195000000000004</v>
      </c>
      <c r="R186" s="172">
        <v>8.5869</v>
      </c>
    </row>
    <row r="187" spans="1:18" x14ac:dyDescent="0.3">
      <c r="A187" s="168" t="s">
        <v>623</v>
      </c>
      <c r="B187" s="168" t="s">
        <v>653</v>
      </c>
      <c r="C187" s="168">
        <v>138318</v>
      </c>
      <c r="D187" s="171">
        <v>44071</v>
      </c>
      <c r="E187" s="172">
        <v>32.575800000000001</v>
      </c>
      <c r="F187" s="172">
        <v>-17.135000000000002</v>
      </c>
      <c r="G187" s="172">
        <v>-15.554500000000001</v>
      </c>
      <c r="H187" s="172">
        <v>-14.063800000000001</v>
      </c>
      <c r="I187" s="172">
        <v>-9.0124999999999993</v>
      </c>
      <c r="J187" s="172">
        <v>-3.5423</v>
      </c>
      <c r="K187" s="172">
        <v>7.7506000000000004</v>
      </c>
      <c r="L187" s="172">
        <v>8.2972000000000001</v>
      </c>
      <c r="M187" s="172">
        <v>8.5039999999999996</v>
      </c>
      <c r="N187" s="172">
        <v>8.5069999999999997</v>
      </c>
      <c r="O187" s="172">
        <v>6.5753000000000004</v>
      </c>
      <c r="P187" s="172">
        <v>7.0500999999999996</v>
      </c>
      <c r="Q187" s="172">
        <v>6.9448999999999996</v>
      </c>
      <c r="R187" s="172">
        <v>8.4571000000000005</v>
      </c>
    </row>
    <row r="188" spans="1:18" x14ac:dyDescent="0.3">
      <c r="A188" s="168" t="s">
        <v>623</v>
      </c>
      <c r="B188" s="168" t="s">
        <v>654</v>
      </c>
      <c r="C188" s="168">
        <v>138330</v>
      </c>
      <c r="D188" s="171">
        <v>44071</v>
      </c>
      <c r="E188" s="172">
        <v>35.064300000000003</v>
      </c>
      <c r="F188" s="172">
        <v>-16.2315</v>
      </c>
      <c r="G188" s="172">
        <v>-14.728899999999999</v>
      </c>
      <c r="H188" s="172">
        <v>-13.245699999999999</v>
      </c>
      <c r="I188" s="172">
        <v>-8.2050000000000001</v>
      </c>
      <c r="J188" s="172">
        <v>-2.7303000000000002</v>
      </c>
      <c r="K188" s="172">
        <v>8.5663</v>
      </c>
      <c r="L188" s="172">
        <v>9.1501000000000001</v>
      </c>
      <c r="M188" s="172">
        <v>9.3643000000000001</v>
      </c>
      <c r="N188" s="172">
        <v>9.4231999999999996</v>
      </c>
      <c r="O188" s="172">
        <v>7.6803999999999997</v>
      </c>
      <c r="P188" s="172">
        <v>8.1028000000000002</v>
      </c>
      <c r="Q188" s="172">
        <v>8.2376000000000005</v>
      </c>
      <c r="R188" s="172">
        <v>9.4304000000000006</v>
      </c>
    </row>
    <row r="189" spans="1:18" x14ac:dyDescent="0.3">
      <c r="A189" s="168" t="s">
        <v>623</v>
      </c>
      <c r="B189" s="168" t="s">
        <v>655</v>
      </c>
      <c r="C189" s="168">
        <v>146215</v>
      </c>
      <c r="D189" s="171">
        <v>44071</v>
      </c>
      <c r="E189" s="172">
        <v>11.819699999999999</v>
      </c>
      <c r="F189" s="172">
        <v>-20.986799999999999</v>
      </c>
      <c r="G189" s="172">
        <v>-28.5489</v>
      </c>
      <c r="H189" s="172">
        <v>-17.323599999999999</v>
      </c>
      <c r="I189" s="172">
        <v>-16.046800000000001</v>
      </c>
      <c r="J189" s="172">
        <v>-7.2862999999999998</v>
      </c>
      <c r="K189" s="172">
        <v>7.7127999999999997</v>
      </c>
      <c r="L189" s="172">
        <v>10.433400000000001</v>
      </c>
      <c r="M189" s="172">
        <v>9.8695000000000004</v>
      </c>
      <c r="N189" s="172">
        <v>10.045</v>
      </c>
      <c r="O189" s="172"/>
      <c r="P189" s="172"/>
      <c r="Q189" s="172">
        <v>11.2166</v>
      </c>
      <c r="R189" s="172"/>
    </row>
    <row r="190" spans="1:18" x14ac:dyDescent="0.3">
      <c r="A190" s="168" t="s">
        <v>623</v>
      </c>
      <c r="B190" s="168" t="s">
        <v>656</v>
      </c>
      <c r="C190" s="168">
        <v>146207</v>
      </c>
      <c r="D190" s="171">
        <v>44071</v>
      </c>
      <c r="E190" s="172">
        <v>11.725099999999999</v>
      </c>
      <c r="F190" s="172">
        <v>-21.466899999999999</v>
      </c>
      <c r="G190" s="172">
        <v>-29.191800000000001</v>
      </c>
      <c r="H190" s="172">
        <v>-17.904599999999999</v>
      </c>
      <c r="I190" s="172">
        <v>-16.592600000000001</v>
      </c>
      <c r="J190" s="172">
        <v>-7.8106</v>
      </c>
      <c r="K190" s="172">
        <v>7.1862000000000004</v>
      </c>
      <c r="L190" s="172">
        <v>9.8986000000000001</v>
      </c>
      <c r="M190" s="172">
        <v>9.3265999999999991</v>
      </c>
      <c r="N190" s="172">
        <v>9.4908999999999999</v>
      </c>
      <c r="O190" s="172"/>
      <c r="P190" s="172"/>
      <c r="Q190" s="172">
        <v>10.649699999999999</v>
      </c>
      <c r="R190" s="172"/>
    </row>
    <row r="191" spans="1:18" x14ac:dyDescent="0.3">
      <c r="A191" s="168" t="s">
        <v>623</v>
      </c>
      <c r="B191" s="168" t="s">
        <v>657</v>
      </c>
      <c r="C191" s="168">
        <v>100789</v>
      </c>
      <c r="D191" s="171">
        <v>44071</v>
      </c>
      <c r="E191" s="172">
        <v>30.2576</v>
      </c>
      <c r="F191" s="172">
        <v>-16.398399999999999</v>
      </c>
      <c r="G191" s="172">
        <v>-17.787099999999999</v>
      </c>
      <c r="H191" s="172">
        <v>-9.6326000000000001</v>
      </c>
      <c r="I191" s="172">
        <v>-8.7934999999999999</v>
      </c>
      <c r="J191" s="172">
        <v>-1.4458</v>
      </c>
      <c r="K191" s="172">
        <v>9.2543000000000006</v>
      </c>
      <c r="L191" s="172">
        <v>10.9129</v>
      </c>
      <c r="M191" s="172">
        <v>10.1988</v>
      </c>
      <c r="N191" s="172">
        <v>10.513400000000001</v>
      </c>
      <c r="O191" s="172">
        <v>7.931</v>
      </c>
      <c r="P191" s="172">
        <v>8.6410999999999998</v>
      </c>
      <c r="Q191" s="172">
        <v>7.3205</v>
      </c>
      <c r="R191" s="172">
        <v>11.139200000000001</v>
      </c>
    </row>
    <row r="192" spans="1:18" x14ac:dyDescent="0.3">
      <c r="A192" s="168" t="s">
        <v>623</v>
      </c>
      <c r="B192" s="168" t="s">
        <v>658</v>
      </c>
      <c r="C192" s="168">
        <v>119621</v>
      </c>
      <c r="D192" s="171">
        <v>44071</v>
      </c>
      <c r="E192" s="172">
        <v>30.9344</v>
      </c>
      <c r="F192" s="172">
        <v>-16.157699999999998</v>
      </c>
      <c r="G192" s="172">
        <v>-17.516200000000001</v>
      </c>
      <c r="H192" s="172">
        <v>-9.4055</v>
      </c>
      <c r="I192" s="172">
        <v>-8.5599000000000007</v>
      </c>
      <c r="J192" s="172">
        <v>-1.2129000000000001</v>
      </c>
      <c r="K192" s="172">
        <v>9.4931999999999999</v>
      </c>
      <c r="L192" s="172">
        <v>11.1328</v>
      </c>
      <c r="M192" s="172">
        <v>10.421099999999999</v>
      </c>
      <c r="N192" s="172">
        <v>10.748100000000001</v>
      </c>
      <c r="O192" s="172">
        <v>8.3163999999999998</v>
      </c>
      <c r="P192" s="172">
        <v>9.0465999999999998</v>
      </c>
      <c r="Q192" s="172">
        <v>8.5398999999999994</v>
      </c>
      <c r="R192" s="172">
        <v>11.4101</v>
      </c>
    </row>
    <row r="193" spans="1:18" x14ac:dyDescent="0.3">
      <c r="A193" s="168" t="s">
        <v>623</v>
      </c>
      <c r="B193" s="168" t="s">
        <v>659</v>
      </c>
      <c r="C193" s="168">
        <v>147389</v>
      </c>
      <c r="D193" s="171">
        <v>44071</v>
      </c>
      <c r="E193" s="172">
        <v>200.18340000000001</v>
      </c>
      <c r="F193" s="172">
        <v>0</v>
      </c>
      <c r="G193" s="172">
        <v>-39.7821</v>
      </c>
      <c r="H193" s="172">
        <v>-17.049499999999998</v>
      </c>
      <c r="I193" s="172">
        <v>-13.514699999999999</v>
      </c>
      <c r="J193" s="172">
        <v>-6.1033999999999997</v>
      </c>
      <c r="K193" s="172">
        <v>-60.1248</v>
      </c>
      <c r="L193" s="172">
        <v>-30.392700000000001</v>
      </c>
      <c r="M193" s="172">
        <v>-20.187899999999999</v>
      </c>
      <c r="N193" s="172">
        <v>-21.939399999999999</v>
      </c>
      <c r="O193" s="172"/>
      <c r="P193" s="172"/>
      <c r="Q193" s="172">
        <v>-17.569900000000001</v>
      </c>
      <c r="R193" s="172"/>
    </row>
    <row r="194" spans="1:18" x14ac:dyDescent="0.3">
      <c r="A194" s="168" t="s">
        <v>623</v>
      </c>
      <c r="B194" s="168" t="s">
        <v>660</v>
      </c>
      <c r="C194" s="168">
        <v>147392</v>
      </c>
      <c r="D194" s="171">
        <v>44071</v>
      </c>
      <c r="E194" s="172">
        <v>192.02520000000001</v>
      </c>
      <c r="F194" s="172">
        <v>0</v>
      </c>
      <c r="G194" s="172">
        <v>-39.779800000000002</v>
      </c>
      <c r="H194" s="172">
        <v>-17.048500000000001</v>
      </c>
      <c r="I194" s="172">
        <v>-13.513500000000001</v>
      </c>
      <c r="J194" s="172">
        <v>-6.1029</v>
      </c>
      <c r="K194" s="172">
        <v>-60.124600000000001</v>
      </c>
      <c r="L194" s="172">
        <v>-30.392700000000001</v>
      </c>
      <c r="M194" s="172">
        <v>-20.187799999999999</v>
      </c>
      <c r="N194" s="172">
        <v>-21.939399999999999</v>
      </c>
      <c r="O194" s="172"/>
      <c r="P194" s="172"/>
      <c r="Q194" s="172">
        <v>-17.569900000000001</v>
      </c>
      <c r="R194" s="172"/>
    </row>
    <row r="195" spans="1:18" x14ac:dyDescent="0.3">
      <c r="A195" s="168" t="s">
        <v>623</v>
      </c>
      <c r="B195" s="168" t="s">
        <v>661</v>
      </c>
      <c r="C195" s="168">
        <v>143241</v>
      </c>
      <c r="D195" s="171">
        <v>44071</v>
      </c>
      <c r="E195" s="172">
        <v>11.743499999999999</v>
      </c>
      <c r="F195" s="172">
        <v>-50.2819</v>
      </c>
      <c r="G195" s="172">
        <v>-40.374499999999998</v>
      </c>
      <c r="H195" s="172">
        <v>-20.9617</v>
      </c>
      <c r="I195" s="172">
        <v>-16.742100000000001</v>
      </c>
      <c r="J195" s="172">
        <v>-6.0247999999999999</v>
      </c>
      <c r="K195" s="172">
        <v>9.8962000000000003</v>
      </c>
      <c r="L195" s="172">
        <v>9.8353000000000002</v>
      </c>
      <c r="M195" s="172">
        <v>9.7655999999999992</v>
      </c>
      <c r="N195" s="172">
        <v>10.035500000000001</v>
      </c>
      <c r="O195" s="172"/>
      <c r="P195" s="172"/>
      <c r="Q195" s="172">
        <v>7.3601000000000001</v>
      </c>
      <c r="R195" s="172">
        <v>7.2034000000000002</v>
      </c>
    </row>
    <row r="196" spans="1:18" x14ac:dyDescent="0.3">
      <c r="A196" s="168" t="s">
        <v>623</v>
      </c>
      <c r="B196" s="168" t="s">
        <v>662</v>
      </c>
      <c r="C196" s="168">
        <v>143239</v>
      </c>
      <c r="D196" s="171">
        <v>44071</v>
      </c>
      <c r="E196" s="172">
        <v>11.651400000000001</v>
      </c>
      <c r="F196" s="172">
        <v>-50.678800000000003</v>
      </c>
      <c r="G196" s="172">
        <v>-40.796300000000002</v>
      </c>
      <c r="H196" s="172">
        <v>-21.393000000000001</v>
      </c>
      <c r="I196" s="172">
        <v>-17.1828</v>
      </c>
      <c r="J196" s="172">
        <v>-6.3921000000000001</v>
      </c>
      <c r="K196" s="172">
        <v>9.6010000000000009</v>
      </c>
      <c r="L196" s="172">
        <v>9.5309000000000008</v>
      </c>
      <c r="M196" s="172">
        <v>9.4421999999999997</v>
      </c>
      <c r="N196" s="172">
        <v>9.6471999999999998</v>
      </c>
      <c r="O196" s="172"/>
      <c r="P196" s="172"/>
      <c r="Q196" s="172">
        <v>6.9871999999999996</v>
      </c>
      <c r="R196" s="172">
        <v>6.8495999999999997</v>
      </c>
    </row>
    <row r="197" spans="1:18" x14ac:dyDescent="0.3">
      <c r="A197" s="168" t="s">
        <v>623</v>
      </c>
      <c r="B197" s="168" t="s">
        <v>663</v>
      </c>
      <c r="C197" s="168">
        <v>144339</v>
      </c>
      <c r="D197" s="171">
        <v>44071</v>
      </c>
      <c r="E197" s="172">
        <v>12.347799999999999</v>
      </c>
      <c r="F197" s="172">
        <v>-28.355499999999999</v>
      </c>
      <c r="G197" s="172">
        <v>-13.8773</v>
      </c>
      <c r="H197" s="172">
        <v>-10.9984</v>
      </c>
      <c r="I197" s="172">
        <v>-14.279</v>
      </c>
      <c r="J197" s="172">
        <v>-6.1372999999999998</v>
      </c>
      <c r="K197" s="172">
        <v>8.6912000000000003</v>
      </c>
      <c r="L197" s="172">
        <v>9.9720999999999993</v>
      </c>
      <c r="M197" s="172">
        <v>10.0573</v>
      </c>
      <c r="N197" s="172">
        <v>10.932600000000001</v>
      </c>
      <c r="O197" s="172"/>
      <c r="P197" s="172"/>
      <c r="Q197" s="172">
        <v>10.7935</v>
      </c>
      <c r="R197" s="172">
        <v>10.9579</v>
      </c>
    </row>
    <row r="198" spans="1:18" x14ac:dyDescent="0.3">
      <c r="A198" s="168" t="s">
        <v>623</v>
      </c>
      <c r="B198" s="168" t="s">
        <v>664</v>
      </c>
      <c r="C198" s="168">
        <v>144345</v>
      </c>
      <c r="D198" s="171">
        <v>44071</v>
      </c>
      <c r="E198" s="172">
        <v>12.2676</v>
      </c>
      <c r="F198" s="172">
        <v>-28.837800000000001</v>
      </c>
      <c r="G198" s="172">
        <v>-14.165800000000001</v>
      </c>
      <c r="H198" s="172">
        <v>-11.3241</v>
      </c>
      <c r="I198" s="172">
        <v>-14.561</v>
      </c>
      <c r="J198" s="172">
        <v>-6.4241000000000001</v>
      </c>
      <c r="K198" s="172">
        <v>8.4116999999999997</v>
      </c>
      <c r="L198" s="172">
        <v>9.6914999999999996</v>
      </c>
      <c r="M198" s="172">
        <v>9.7744</v>
      </c>
      <c r="N198" s="172">
        <v>10.644299999999999</v>
      </c>
      <c r="O198" s="172"/>
      <c r="P198" s="172"/>
      <c r="Q198" s="172">
        <v>10.443199999999999</v>
      </c>
      <c r="R198" s="172">
        <v>10.608499999999999</v>
      </c>
    </row>
    <row r="199" spans="1:18" x14ac:dyDescent="0.3">
      <c r="A199" s="173" t="s">
        <v>27</v>
      </c>
      <c r="B199" s="168"/>
      <c r="C199" s="168"/>
      <c r="D199" s="168"/>
      <c r="E199" s="168"/>
      <c r="F199" s="174">
        <v>-20.110039999999998</v>
      </c>
      <c r="G199" s="174">
        <v>-16.234137500000003</v>
      </c>
      <c r="H199" s="174">
        <v>-11.063887500000002</v>
      </c>
      <c r="I199" s="174">
        <v>-10.694102500000001</v>
      </c>
      <c r="J199" s="174">
        <v>-3.2410224999999997</v>
      </c>
      <c r="K199" s="174">
        <v>4.495495</v>
      </c>
      <c r="L199" s="174">
        <v>7.3507250000000015</v>
      </c>
      <c r="M199" s="174">
        <v>7.880617500000004</v>
      </c>
      <c r="N199" s="174">
        <v>7.8827150000000019</v>
      </c>
      <c r="O199" s="174">
        <v>7.332976666666668</v>
      </c>
      <c r="P199" s="174">
        <v>7.9122884615384619</v>
      </c>
      <c r="Q199" s="174">
        <v>7.1992024999999966</v>
      </c>
      <c r="R199" s="174">
        <v>8.8992500000000003</v>
      </c>
    </row>
    <row r="200" spans="1:18" x14ac:dyDescent="0.3">
      <c r="A200" s="173" t="s">
        <v>409</v>
      </c>
      <c r="B200" s="168"/>
      <c r="C200" s="168"/>
      <c r="D200" s="168"/>
      <c r="E200" s="168"/>
      <c r="F200" s="174">
        <v>-17.0762</v>
      </c>
      <c r="G200" s="174">
        <v>-13.21555</v>
      </c>
      <c r="H200" s="174">
        <v>-10.980650000000001</v>
      </c>
      <c r="I200" s="174">
        <v>-11.0052</v>
      </c>
      <c r="J200" s="174">
        <v>-3.5076499999999999</v>
      </c>
      <c r="K200" s="174">
        <v>9.466149999999999</v>
      </c>
      <c r="L200" s="174">
        <v>9.8897000000000013</v>
      </c>
      <c r="M200" s="174">
        <v>9.7588499999999989</v>
      </c>
      <c r="N200" s="174">
        <v>9.9980499999999992</v>
      </c>
      <c r="O200" s="174">
        <v>7.94625</v>
      </c>
      <c r="P200" s="174">
        <v>8.395150000000001</v>
      </c>
      <c r="Q200" s="174">
        <v>8.45425</v>
      </c>
      <c r="R200" s="174">
        <v>9.6368000000000009</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44071</v>
      </c>
      <c r="E203" s="172">
        <v>15.176500000000001</v>
      </c>
      <c r="F203" s="172">
        <v>-8.8964999999999996</v>
      </c>
      <c r="G203" s="172">
        <v>1.363</v>
      </c>
      <c r="H203" s="172">
        <v>-0.24049999999999999</v>
      </c>
      <c r="I203" s="172">
        <v>-1.631</v>
      </c>
      <c r="J203" s="172">
        <v>6.0904999999999996</v>
      </c>
      <c r="K203" s="172">
        <v>15.284800000000001</v>
      </c>
      <c r="L203" s="172">
        <v>7.0812999999999997</v>
      </c>
      <c r="M203" s="172">
        <v>7.6852</v>
      </c>
      <c r="N203" s="172">
        <v>3.6758000000000002</v>
      </c>
      <c r="O203" s="172">
        <v>5.8994999999999997</v>
      </c>
      <c r="P203" s="172">
        <v>7.9311999999999996</v>
      </c>
      <c r="Q203" s="172">
        <v>8.0631000000000004</v>
      </c>
      <c r="R203" s="172">
        <v>5.3594999999999997</v>
      </c>
    </row>
    <row r="204" spans="1:18" x14ac:dyDescent="0.3">
      <c r="A204" s="168" t="s">
        <v>666</v>
      </c>
      <c r="B204" s="168" t="s">
        <v>668</v>
      </c>
      <c r="C204" s="168">
        <v>134383</v>
      </c>
      <c r="D204" s="171">
        <v>44071</v>
      </c>
      <c r="E204" s="172">
        <v>14.440099999999999</v>
      </c>
      <c r="F204" s="172">
        <v>-9.6027000000000005</v>
      </c>
      <c r="G204" s="172">
        <v>0.67410000000000003</v>
      </c>
      <c r="H204" s="172">
        <v>-1.0108999999999999</v>
      </c>
      <c r="I204" s="172">
        <v>-2.4350999999999998</v>
      </c>
      <c r="J204" s="172">
        <v>5.2664</v>
      </c>
      <c r="K204" s="172">
        <v>14.4337</v>
      </c>
      <c r="L204" s="172">
        <v>6.2511999999999999</v>
      </c>
      <c r="M204" s="172">
        <v>6.8262999999999998</v>
      </c>
      <c r="N204" s="172">
        <v>2.8317000000000001</v>
      </c>
      <c r="O204" s="172">
        <v>4.8697999999999997</v>
      </c>
      <c r="P204" s="172">
        <v>6.9229000000000003</v>
      </c>
      <c r="Q204" s="172">
        <v>7.0666000000000002</v>
      </c>
      <c r="R204" s="172">
        <v>4.4229000000000003</v>
      </c>
    </row>
    <row r="205" spans="1:18" x14ac:dyDescent="0.3">
      <c r="A205" s="168" t="s">
        <v>666</v>
      </c>
      <c r="B205" s="168" t="s">
        <v>669</v>
      </c>
      <c r="C205" s="168">
        <v>147802</v>
      </c>
      <c r="D205" s="171">
        <v>44071</v>
      </c>
      <c r="E205" s="172">
        <v>0.41570000000000001</v>
      </c>
      <c r="F205" s="172">
        <v>0</v>
      </c>
      <c r="G205" s="172">
        <v>0</v>
      </c>
      <c r="H205" s="172">
        <v>0</v>
      </c>
      <c r="I205" s="172">
        <v>0</v>
      </c>
      <c r="J205" s="172">
        <v>0</v>
      </c>
      <c r="K205" s="172">
        <v>0</v>
      </c>
      <c r="L205" s="172">
        <v>-51.624099999999999</v>
      </c>
      <c r="M205" s="172">
        <v>-31.9572</v>
      </c>
      <c r="N205" s="172"/>
      <c r="O205" s="172"/>
      <c r="P205" s="172"/>
      <c r="Q205" s="172">
        <v>-31.537700000000001</v>
      </c>
      <c r="R205" s="172"/>
    </row>
    <row r="206" spans="1:18" x14ac:dyDescent="0.3">
      <c r="A206" s="168" t="s">
        <v>666</v>
      </c>
      <c r="B206" s="168" t="s">
        <v>670</v>
      </c>
      <c r="C206" s="168">
        <v>147798</v>
      </c>
      <c r="D206" s="171">
        <v>44071</v>
      </c>
      <c r="E206" s="172">
        <v>0.39800000000000002</v>
      </c>
      <c r="F206" s="172">
        <v>0</v>
      </c>
      <c r="G206" s="172">
        <v>0</v>
      </c>
      <c r="H206" s="172">
        <v>0</v>
      </c>
      <c r="I206" s="172">
        <v>0</v>
      </c>
      <c r="J206" s="172">
        <v>0</v>
      </c>
      <c r="K206" s="172">
        <v>0</v>
      </c>
      <c r="L206" s="172">
        <v>-51.606200000000001</v>
      </c>
      <c r="M206" s="172">
        <v>-31.954499999999999</v>
      </c>
      <c r="N206" s="172"/>
      <c r="O206" s="172"/>
      <c r="P206" s="172"/>
      <c r="Q206" s="172">
        <v>-31.5319</v>
      </c>
      <c r="R206" s="172"/>
    </row>
    <row r="207" spans="1:18" x14ac:dyDescent="0.3">
      <c r="A207" s="168" t="s">
        <v>666</v>
      </c>
      <c r="B207" s="168" t="s">
        <v>671</v>
      </c>
      <c r="C207" s="168">
        <v>130314</v>
      </c>
      <c r="D207" s="171">
        <v>44071</v>
      </c>
      <c r="E207" s="172">
        <v>16.6722</v>
      </c>
      <c r="F207" s="172">
        <v>-10.724299999999999</v>
      </c>
      <c r="G207" s="172">
        <v>-4.5956999999999999</v>
      </c>
      <c r="H207" s="172">
        <v>-1.6257999999999999</v>
      </c>
      <c r="I207" s="172">
        <v>0.5161</v>
      </c>
      <c r="J207" s="172">
        <v>5.8981000000000003</v>
      </c>
      <c r="K207" s="172">
        <v>10.2453</v>
      </c>
      <c r="L207" s="172">
        <v>6.4846000000000004</v>
      </c>
      <c r="M207" s="172">
        <v>8.0187000000000008</v>
      </c>
      <c r="N207" s="172">
        <v>8.6148000000000007</v>
      </c>
      <c r="O207" s="172">
        <v>6.6725000000000003</v>
      </c>
      <c r="P207" s="172">
        <v>8.1073000000000004</v>
      </c>
      <c r="Q207" s="172">
        <v>8.702</v>
      </c>
      <c r="R207" s="172">
        <v>6.9542999999999999</v>
      </c>
    </row>
    <row r="208" spans="1:18" x14ac:dyDescent="0.3">
      <c r="A208" s="168" t="s">
        <v>666</v>
      </c>
      <c r="B208" s="168" t="s">
        <v>672</v>
      </c>
      <c r="C208" s="168">
        <v>130309</v>
      </c>
      <c r="D208" s="171">
        <v>44071</v>
      </c>
      <c r="E208" s="172">
        <v>15.5387</v>
      </c>
      <c r="F208" s="172">
        <v>-11.9758</v>
      </c>
      <c r="G208" s="172">
        <v>-5.7131999999999996</v>
      </c>
      <c r="H208" s="172">
        <v>-2.7166999999999999</v>
      </c>
      <c r="I208" s="172">
        <v>-0.58709999999999996</v>
      </c>
      <c r="J208" s="172">
        <v>4.7931999999999997</v>
      </c>
      <c r="K208" s="172">
        <v>9.1341999999999999</v>
      </c>
      <c r="L208" s="172">
        <v>5.3752000000000004</v>
      </c>
      <c r="M208" s="172">
        <v>6.8817000000000004</v>
      </c>
      <c r="N208" s="172">
        <v>7.444</v>
      </c>
      <c r="O208" s="172">
        <v>5.3792999999999997</v>
      </c>
      <c r="P208" s="172">
        <v>6.7977999999999996</v>
      </c>
      <c r="Q208" s="172">
        <v>7.4598000000000004</v>
      </c>
      <c r="R208" s="172">
        <v>5.7424999999999997</v>
      </c>
    </row>
    <row r="209" spans="1:18" x14ac:dyDescent="0.3">
      <c r="A209" s="168" t="s">
        <v>666</v>
      </c>
      <c r="B209" s="168" t="s">
        <v>673</v>
      </c>
      <c r="C209" s="168">
        <v>133486</v>
      </c>
      <c r="D209" s="171">
        <v>44071</v>
      </c>
      <c r="E209" s="172">
        <v>14.0038</v>
      </c>
      <c r="F209" s="172">
        <v>-4.1698000000000004</v>
      </c>
      <c r="G209" s="172">
        <v>5.2150999999999996</v>
      </c>
      <c r="H209" s="172">
        <v>3.0922999999999998</v>
      </c>
      <c r="I209" s="172">
        <v>9.8297000000000008</v>
      </c>
      <c r="J209" s="172">
        <v>9.5952999999999999</v>
      </c>
      <c r="K209" s="172">
        <v>16.809100000000001</v>
      </c>
      <c r="L209" s="172">
        <v>-8.3107000000000006</v>
      </c>
      <c r="M209" s="172">
        <v>-2.5592000000000001</v>
      </c>
      <c r="N209" s="172">
        <v>-1.319</v>
      </c>
      <c r="O209" s="172">
        <v>2.4554999999999998</v>
      </c>
      <c r="P209" s="172">
        <v>5.6151999999999997</v>
      </c>
      <c r="Q209" s="172">
        <v>6.1978</v>
      </c>
      <c r="R209" s="172">
        <v>0.99560000000000004</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44071</v>
      </c>
      <c r="E211" s="172">
        <v>14.8489</v>
      </c>
      <c r="F211" s="172">
        <v>-3.4409999999999998</v>
      </c>
      <c r="G211" s="172">
        <v>5.9023000000000003</v>
      </c>
      <c r="H211" s="172">
        <v>3.7951999999999999</v>
      </c>
      <c r="I211" s="172">
        <v>10.542</v>
      </c>
      <c r="J211" s="172">
        <v>10.3185</v>
      </c>
      <c r="K211" s="172">
        <v>17.563800000000001</v>
      </c>
      <c r="L211" s="172">
        <v>-7.5952999999999999</v>
      </c>
      <c r="M211" s="172">
        <v>-1.8184</v>
      </c>
      <c r="N211" s="172">
        <v>-0.52439999999999998</v>
      </c>
      <c r="O211" s="172">
        <v>3.3828999999999998</v>
      </c>
      <c r="P211" s="172">
        <v>6.7188999999999997</v>
      </c>
      <c r="Q211" s="172">
        <v>7.3148</v>
      </c>
      <c r="R211" s="172">
        <v>1.8593999999999999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44071</v>
      </c>
      <c r="E213" s="172">
        <v>3.9205000000000001</v>
      </c>
      <c r="F213" s="172">
        <v>-0.93100000000000005</v>
      </c>
      <c r="G213" s="172">
        <v>-0.31030000000000002</v>
      </c>
      <c r="H213" s="172">
        <v>2.3950999999999998</v>
      </c>
      <c r="I213" s="172">
        <v>3.1959</v>
      </c>
      <c r="J213" s="172">
        <v>41.6676</v>
      </c>
      <c r="K213" s="172">
        <v>21.012799999999999</v>
      </c>
      <c r="L213" s="172">
        <v>-97.034999999999997</v>
      </c>
      <c r="M213" s="172">
        <v>-60.501399999999997</v>
      </c>
      <c r="N213" s="172">
        <v>-45.267600000000002</v>
      </c>
      <c r="O213" s="172">
        <v>-32.613100000000003</v>
      </c>
      <c r="P213" s="172">
        <v>-17.7454</v>
      </c>
      <c r="Q213" s="172">
        <v>-15.643700000000001</v>
      </c>
      <c r="R213" s="172">
        <v>-46.649799999999999</v>
      </c>
    </row>
    <row r="214" spans="1:18" x14ac:dyDescent="0.3">
      <c r="A214" s="168" t="s">
        <v>666</v>
      </c>
      <c r="B214" s="168" t="s">
        <v>678</v>
      </c>
      <c r="C214" s="168">
        <v>133867</v>
      </c>
      <c r="D214" s="171">
        <v>44071</v>
      </c>
      <c r="E214" s="172">
        <v>3.8826000000000001</v>
      </c>
      <c r="F214" s="172">
        <v>-1.8801000000000001</v>
      </c>
      <c r="G214" s="172">
        <v>-0.94</v>
      </c>
      <c r="H214" s="172">
        <v>2.0152999999999999</v>
      </c>
      <c r="I214" s="172">
        <v>2.8233000000000001</v>
      </c>
      <c r="J214" s="172">
        <v>41.3735</v>
      </c>
      <c r="K214" s="172">
        <v>20.719200000000001</v>
      </c>
      <c r="L214" s="172">
        <v>-97.181100000000001</v>
      </c>
      <c r="M214" s="172">
        <v>-60.657800000000002</v>
      </c>
      <c r="N214" s="172">
        <v>-45.422699999999999</v>
      </c>
      <c r="O214" s="172">
        <v>-32.762599999999999</v>
      </c>
      <c r="P214" s="172">
        <v>-17.895</v>
      </c>
      <c r="Q214" s="172">
        <v>-15.7925</v>
      </c>
      <c r="R214" s="172">
        <v>-46.789099999999998</v>
      </c>
    </row>
    <row r="215" spans="1:18" x14ac:dyDescent="0.3">
      <c r="A215" s="168" t="s">
        <v>666</v>
      </c>
      <c r="B215" s="168" t="s">
        <v>679</v>
      </c>
      <c r="C215" s="168">
        <v>119082</v>
      </c>
      <c r="D215" s="171">
        <v>44071</v>
      </c>
      <c r="E215" s="172">
        <v>30.572600000000001</v>
      </c>
      <c r="F215" s="172">
        <v>-1.3131999999999999</v>
      </c>
      <c r="G215" s="172">
        <v>2.9058000000000002</v>
      </c>
      <c r="H215" s="172">
        <v>4.3186</v>
      </c>
      <c r="I215" s="172">
        <v>4.9983000000000004</v>
      </c>
      <c r="J215" s="172">
        <v>5.6186999999999996</v>
      </c>
      <c r="K215" s="172">
        <v>8.2554999999999996</v>
      </c>
      <c r="L215" s="172">
        <v>1.1632</v>
      </c>
      <c r="M215" s="172">
        <v>3.5348999999999999</v>
      </c>
      <c r="N215" s="172">
        <v>5.7564000000000002</v>
      </c>
      <c r="O215" s="172">
        <v>2.2763</v>
      </c>
      <c r="P215" s="172">
        <v>5.3541999999999996</v>
      </c>
      <c r="Q215" s="172">
        <v>7.0049000000000001</v>
      </c>
      <c r="R215" s="172">
        <v>0.8619</v>
      </c>
    </row>
    <row r="216" spans="1:18" x14ac:dyDescent="0.3">
      <c r="A216" s="168" t="s">
        <v>666</v>
      </c>
      <c r="B216" s="168" t="s">
        <v>680</v>
      </c>
      <c r="C216" s="168">
        <v>101837</v>
      </c>
      <c r="D216" s="171">
        <v>44071</v>
      </c>
      <c r="E216" s="172">
        <v>29.119</v>
      </c>
      <c r="F216" s="172">
        <v>-2.1307999999999998</v>
      </c>
      <c r="G216" s="172">
        <v>2.0895000000000001</v>
      </c>
      <c r="H216" s="172">
        <v>3.4762</v>
      </c>
      <c r="I216" s="172">
        <v>4.1429999999999998</v>
      </c>
      <c r="J216" s="172">
        <v>4.7458999999999998</v>
      </c>
      <c r="K216" s="172">
        <v>7.3620999999999999</v>
      </c>
      <c r="L216" s="172">
        <v>0.40860000000000002</v>
      </c>
      <c r="M216" s="172">
        <v>2.8007</v>
      </c>
      <c r="N216" s="172">
        <v>4.9424999999999999</v>
      </c>
      <c r="O216" s="172">
        <v>1.5219</v>
      </c>
      <c r="P216" s="172">
        <v>4.6349999999999998</v>
      </c>
      <c r="Q216" s="172">
        <v>6.3703000000000003</v>
      </c>
      <c r="R216" s="172">
        <v>4.5600000000000002E-2</v>
      </c>
    </row>
    <row r="217" spans="1:18" x14ac:dyDescent="0.3">
      <c r="A217" s="168" t="s">
        <v>666</v>
      </c>
      <c r="B217" s="168" t="s">
        <v>681</v>
      </c>
      <c r="C217" s="168">
        <v>116153</v>
      </c>
      <c r="D217" s="171">
        <v>44071</v>
      </c>
      <c r="E217" s="172">
        <v>18.4801</v>
      </c>
      <c r="F217" s="172">
        <v>-2.9624000000000001</v>
      </c>
      <c r="G217" s="172">
        <v>12.3239</v>
      </c>
      <c r="H217" s="172">
        <v>5.5644</v>
      </c>
      <c r="I217" s="172">
        <v>10.254200000000001</v>
      </c>
      <c r="J217" s="172">
        <v>-12.930300000000001</v>
      </c>
      <c r="K217" s="172">
        <v>2.1932999999999998</v>
      </c>
      <c r="L217" s="172">
        <v>-9.2027999999999999</v>
      </c>
      <c r="M217" s="172">
        <v>-9.6837</v>
      </c>
      <c r="N217" s="172">
        <v>-6.4566999999999997</v>
      </c>
      <c r="O217" s="172">
        <v>2.1027999999999998</v>
      </c>
      <c r="P217" s="172">
        <v>4.8089000000000004</v>
      </c>
      <c r="Q217" s="172">
        <v>7.2865000000000002</v>
      </c>
      <c r="R217" s="172">
        <v>-9.01E-2</v>
      </c>
    </row>
    <row r="218" spans="1:18" x14ac:dyDescent="0.3">
      <c r="A218" s="168" t="s">
        <v>666</v>
      </c>
      <c r="B218" s="168" t="s">
        <v>682</v>
      </c>
      <c r="C218" s="168">
        <v>118553</v>
      </c>
      <c r="D218" s="171">
        <v>44071</v>
      </c>
      <c r="E218" s="172">
        <v>19.622499999999999</v>
      </c>
      <c r="F218" s="172">
        <v>-2.2320000000000002</v>
      </c>
      <c r="G218" s="172">
        <v>12.9726</v>
      </c>
      <c r="H218" s="172">
        <v>6.1456</v>
      </c>
      <c r="I218" s="172">
        <v>10.8469</v>
      </c>
      <c r="J218" s="172">
        <v>-12.355700000000001</v>
      </c>
      <c r="K218" s="172">
        <v>2.7791999999999999</v>
      </c>
      <c r="L218" s="172">
        <v>-8.6275999999999993</v>
      </c>
      <c r="M218" s="172">
        <v>-9.1080000000000005</v>
      </c>
      <c r="N218" s="172">
        <v>-5.8604000000000003</v>
      </c>
      <c r="O218" s="172">
        <v>2.8149999999999999</v>
      </c>
      <c r="P218" s="172">
        <v>5.5982000000000003</v>
      </c>
      <c r="Q218" s="172">
        <v>7.4432999999999998</v>
      </c>
      <c r="R218" s="172">
        <v>0.59250000000000003</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44071</v>
      </c>
      <c r="E225" s="172">
        <v>17.135999999999999</v>
      </c>
      <c r="F225" s="172">
        <v>-19.798400000000001</v>
      </c>
      <c r="G225" s="172">
        <v>-10.853400000000001</v>
      </c>
      <c r="H225" s="172">
        <v>-8.3849</v>
      </c>
      <c r="I225" s="172">
        <v>-12.8986</v>
      </c>
      <c r="J225" s="172">
        <v>-0.40529999999999999</v>
      </c>
      <c r="K225" s="172">
        <v>14.3284</v>
      </c>
      <c r="L225" s="172">
        <v>6.3609</v>
      </c>
      <c r="M225" s="172">
        <v>7.6184000000000003</v>
      </c>
      <c r="N225" s="172">
        <v>8.5820000000000007</v>
      </c>
      <c r="O225" s="172">
        <v>6.8647999999999998</v>
      </c>
      <c r="P225" s="172">
        <v>8.0450999999999997</v>
      </c>
      <c r="Q225" s="172">
        <v>8.7330000000000005</v>
      </c>
      <c r="R225" s="172">
        <v>8.3429000000000002</v>
      </c>
    </row>
    <row r="226" spans="1:18" x14ac:dyDescent="0.3">
      <c r="A226" s="168" t="s">
        <v>666</v>
      </c>
      <c r="B226" s="168" t="s">
        <v>690</v>
      </c>
      <c r="C226" s="168">
        <v>128051</v>
      </c>
      <c r="D226" s="171">
        <v>44071</v>
      </c>
      <c r="E226" s="172">
        <v>17.9907</v>
      </c>
      <c r="F226" s="172">
        <v>-19.4663</v>
      </c>
      <c r="G226" s="172">
        <v>-10.4057</v>
      </c>
      <c r="H226" s="172">
        <v>-7.9292999999999996</v>
      </c>
      <c r="I226" s="172">
        <v>-12.4322</v>
      </c>
      <c r="J226" s="172">
        <v>8.5099999999999995E-2</v>
      </c>
      <c r="K226" s="172">
        <v>14.8049</v>
      </c>
      <c r="L226" s="172">
        <v>6.8357000000000001</v>
      </c>
      <c r="M226" s="172">
        <v>8.0889000000000006</v>
      </c>
      <c r="N226" s="172">
        <v>9.0526999999999997</v>
      </c>
      <c r="O226" s="172">
        <v>7.5122</v>
      </c>
      <c r="P226" s="172">
        <v>8.8620999999999999</v>
      </c>
      <c r="Q226" s="172">
        <v>9.5588999999999995</v>
      </c>
      <c r="R226" s="172">
        <v>8.8544999999999998</v>
      </c>
    </row>
    <row r="227" spans="1:18" x14ac:dyDescent="0.3">
      <c r="A227" s="168" t="s">
        <v>666</v>
      </c>
      <c r="B227" s="168" t="s">
        <v>691</v>
      </c>
      <c r="C227" s="168">
        <v>114239</v>
      </c>
      <c r="D227" s="171">
        <v>44071</v>
      </c>
      <c r="E227" s="172">
        <v>22.479299999999999</v>
      </c>
      <c r="F227" s="172">
        <v>-5.6821000000000002</v>
      </c>
      <c r="G227" s="172">
        <v>-0.2165</v>
      </c>
      <c r="H227" s="172">
        <v>-13.5806</v>
      </c>
      <c r="I227" s="172">
        <v>-9.4987999999999992</v>
      </c>
      <c r="J227" s="172">
        <v>-0.27750000000000002</v>
      </c>
      <c r="K227" s="172">
        <v>10.641500000000001</v>
      </c>
      <c r="L227" s="172">
        <v>6.9382999999999999</v>
      </c>
      <c r="M227" s="172">
        <v>8.1920000000000002</v>
      </c>
      <c r="N227" s="172">
        <v>9.3823000000000008</v>
      </c>
      <c r="O227" s="172">
        <v>7.69</v>
      </c>
      <c r="P227" s="172">
        <v>8.1311</v>
      </c>
      <c r="Q227" s="172">
        <v>8.6696000000000009</v>
      </c>
      <c r="R227" s="172">
        <v>8.7489000000000008</v>
      </c>
    </row>
    <row r="228" spans="1:18" x14ac:dyDescent="0.3">
      <c r="A228" s="168" t="s">
        <v>666</v>
      </c>
      <c r="B228" s="168" t="s">
        <v>692</v>
      </c>
      <c r="C228" s="168">
        <v>120711</v>
      </c>
      <c r="D228" s="171">
        <v>44071</v>
      </c>
      <c r="E228" s="172">
        <v>23.987300000000001</v>
      </c>
      <c r="F228" s="172">
        <v>-5.0206999999999997</v>
      </c>
      <c r="G228" s="172">
        <v>0.50719999999999998</v>
      </c>
      <c r="H228" s="172">
        <v>-12.8803</v>
      </c>
      <c r="I228" s="172">
        <v>-8.8064999999999998</v>
      </c>
      <c r="J228" s="172">
        <v>0.3977</v>
      </c>
      <c r="K228" s="172">
        <v>11.2967</v>
      </c>
      <c r="L228" s="172">
        <v>7.5754000000000001</v>
      </c>
      <c r="M228" s="172">
        <v>8.8277000000000001</v>
      </c>
      <c r="N228" s="172">
        <v>10.0015</v>
      </c>
      <c r="O228" s="172">
        <v>8.5152999999999999</v>
      </c>
      <c r="P228" s="172">
        <v>9.0387000000000004</v>
      </c>
      <c r="Q228" s="172">
        <v>9.4736999999999991</v>
      </c>
      <c r="R228" s="172">
        <v>9.4810999999999996</v>
      </c>
    </row>
    <row r="229" spans="1:18" x14ac:dyDescent="0.3">
      <c r="A229" s="168" t="s">
        <v>666</v>
      </c>
      <c r="B229" s="168" t="s">
        <v>693</v>
      </c>
      <c r="C229" s="168">
        <v>127183</v>
      </c>
      <c r="D229" s="171">
        <v>44071</v>
      </c>
      <c r="E229" s="172">
        <v>12.5151</v>
      </c>
      <c r="F229" s="172">
        <v>-17.490500000000001</v>
      </c>
      <c r="G229" s="172">
        <v>-19.412199999999999</v>
      </c>
      <c r="H229" s="172">
        <v>-8.9423999999999992</v>
      </c>
      <c r="I229" s="172">
        <v>-6.0065999999999997</v>
      </c>
      <c r="J229" s="172">
        <v>6.5655999999999999</v>
      </c>
      <c r="K229" s="172">
        <v>14.4124</v>
      </c>
      <c r="L229" s="172">
        <v>-18.1508</v>
      </c>
      <c r="M229" s="172">
        <v>-9.3451000000000004</v>
      </c>
      <c r="N229" s="172">
        <v>-9.7101000000000006</v>
      </c>
      <c r="O229" s="172">
        <v>-2.1480000000000001</v>
      </c>
      <c r="P229" s="172">
        <v>1.6625000000000001</v>
      </c>
      <c r="Q229" s="172">
        <v>3.5156000000000001</v>
      </c>
      <c r="R229" s="172">
        <v>-5.6</v>
      </c>
    </row>
    <row r="230" spans="1:18" x14ac:dyDescent="0.3">
      <c r="A230" s="168" t="s">
        <v>666</v>
      </c>
      <c r="B230" s="168" t="s">
        <v>694</v>
      </c>
      <c r="C230" s="168">
        <v>127181</v>
      </c>
      <c r="D230" s="171">
        <v>44071</v>
      </c>
      <c r="E230" s="172">
        <v>13.2403</v>
      </c>
      <c r="F230" s="172">
        <v>-16.808299999999999</v>
      </c>
      <c r="G230" s="172">
        <v>-18.716999999999999</v>
      </c>
      <c r="H230" s="172">
        <v>-8.2570999999999994</v>
      </c>
      <c r="I230" s="172">
        <v>-5.3254000000000001</v>
      </c>
      <c r="J230" s="172">
        <v>7.2473999999999998</v>
      </c>
      <c r="K230" s="172">
        <v>15.0886</v>
      </c>
      <c r="L230" s="172">
        <v>-17.589500000000001</v>
      </c>
      <c r="M230" s="172">
        <v>-8.7830999999999992</v>
      </c>
      <c r="N230" s="172">
        <v>-9.1554000000000002</v>
      </c>
      <c r="O230" s="172">
        <v>-1.3193999999999999</v>
      </c>
      <c r="P230" s="172">
        <v>2.5735000000000001</v>
      </c>
      <c r="Q230" s="172">
        <v>4.4175000000000004</v>
      </c>
      <c r="R230" s="172">
        <v>-4.9474</v>
      </c>
    </row>
    <row r="231" spans="1:18" x14ac:dyDescent="0.3">
      <c r="A231" s="168" t="s">
        <v>666</v>
      </c>
      <c r="B231" s="168" t="s">
        <v>695</v>
      </c>
      <c r="C231" s="168">
        <v>140603</v>
      </c>
      <c r="D231" s="171">
        <v>44071</v>
      </c>
      <c r="E231" s="172">
        <v>12.972099999999999</v>
      </c>
      <c r="F231" s="172">
        <v>-9.2829999999999995</v>
      </c>
      <c r="G231" s="172">
        <v>-6.5617999999999999</v>
      </c>
      <c r="H231" s="172">
        <v>-7.3856000000000002</v>
      </c>
      <c r="I231" s="172">
        <v>-8.7533999999999992</v>
      </c>
      <c r="J231" s="172">
        <v>-1.5138</v>
      </c>
      <c r="K231" s="172">
        <v>7.9999000000000002</v>
      </c>
      <c r="L231" s="172">
        <v>4.1806999999999999</v>
      </c>
      <c r="M231" s="172">
        <v>6.4635999999999996</v>
      </c>
      <c r="N231" s="172">
        <v>7.2602000000000002</v>
      </c>
      <c r="O231" s="172">
        <v>7.2367999999999997</v>
      </c>
      <c r="P231" s="172"/>
      <c r="Q231" s="172">
        <v>7.7401</v>
      </c>
      <c r="R231" s="172">
        <v>8.4236000000000004</v>
      </c>
    </row>
    <row r="232" spans="1:18" x14ac:dyDescent="0.3">
      <c r="A232" s="168" t="s">
        <v>666</v>
      </c>
      <c r="B232" s="168" t="s">
        <v>696</v>
      </c>
      <c r="C232" s="168">
        <v>140609</v>
      </c>
      <c r="D232" s="171">
        <v>44071</v>
      </c>
      <c r="E232" s="172">
        <v>12.5275</v>
      </c>
      <c r="F232" s="172">
        <v>-10.485900000000001</v>
      </c>
      <c r="G232" s="172">
        <v>-7.5705999999999998</v>
      </c>
      <c r="H232" s="172">
        <v>-8.3528000000000002</v>
      </c>
      <c r="I232" s="172">
        <v>-9.6828000000000003</v>
      </c>
      <c r="J232" s="172">
        <v>-2.448</v>
      </c>
      <c r="K232" s="172">
        <v>7.0556999999999999</v>
      </c>
      <c r="L232" s="172">
        <v>3.2471000000000001</v>
      </c>
      <c r="M232" s="172">
        <v>5.5366</v>
      </c>
      <c r="N232" s="172">
        <v>6.3263999999999996</v>
      </c>
      <c r="O232" s="172">
        <v>6.1657999999999999</v>
      </c>
      <c r="P232" s="172"/>
      <c r="Q232" s="172">
        <v>6.6689999999999996</v>
      </c>
      <c r="R232" s="172">
        <v>7.4550000000000001</v>
      </c>
    </row>
    <row r="233" spans="1:18" x14ac:dyDescent="0.3">
      <c r="A233" s="168" t="s">
        <v>666</v>
      </c>
      <c r="B233" s="168" t="s">
        <v>697</v>
      </c>
      <c r="C233" s="168">
        <v>130721</v>
      </c>
      <c r="D233" s="171">
        <v>44071</v>
      </c>
      <c r="E233" s="172">
        <v>1414.3404</v>
      </c>
      <c r="F233" s="172">
        <v>-19.285799999999998</v>
      </c>
      <c r="G233" s="172">
        <v>-3.6720999999999999</v>
      </c>
      <c r="H233" s="172">
        <v>-2.2928999999999999</v>
      </c>
      <c r="I233" s="172">
        <v>-2.0339</v>
      </c>
      <c r="J233" s="172">
        <v>1.5989</v>
      </c>
      <c r="K233" s="172">
        <v>9.0005000000000006</v>
      </c>
      <c r="L233" s="172">
        <v>9.1293000000000006</v>
      </c>
      <c r="M233" s="172">
        <v>8.1781000000000006</v>
      </c>
      <c r="N233" s="172">
        <v>7.9827000000000004</v>
      </c>
      <c r="O233" s="172">
        <v>2.1970999999999998</v>
      </c>
      <c r="P233" s="172">
        <v>5.0490000000000004</v>
      </c>
      <c r="Q233" s="172">
        <v>5.9619</v>
      </c>
      <c r="R233" s="172">
        <v>0.66459999999999997</v>
      </c>
    </row>
    <row r="234" spans="1:18" x14ac:dyDescent="0.3">
      <c r="A234" s="168" t="s">
        <v>666</v>
      </c>
      <c r="B234" s="168" t="s">
        <v>698</v>
      </c>
      <c r="C234" s="168">
        <v>130722</v>
      </c>
      <c r="D234" s="171">
        <v>44071</v>
      </c>
      <c r="E234" s="172">
        <v>1487.6032</v>
      </c>
      <c r="F234" s="172">
        <v>-18.1477</v>
      </c>
      <c r="G234" s="172">
        <v>-2.5324</v>
      </c>
      <c r="H234" s="172">
        <v>-1.1533</v>
      </c>
      <c r="I234" s="172">
        <v>-0.89459999999999995</v>
      </c>
      <c r="J234" s="172">
        <v>2.7410000000000001</v>
      </c>
      <c r="K234" s="172">
        <v>10.1784</v>
      </c>
      <c r="L234" s="172">
        <v>10.490399999999999</v>
      </c>
      <c r="M234" s="172">
        <v>9.5027000000000008</v>
      </c>
      <c r="N234" s="172">
        <v>9.2789000000000001</v>
      </c>
      <c r="O234" s="172">
        <v>3.1591</v>
      </c>
      <c r="P234" s="172">
        <v>5.9581999999999997</v>
      </c>
      <c r="Q234" s="172">
        <v>6.8596000000000004</v>
      </c>
      <c r="R234" s="172">
        <v>1.7071000000000001</v>
      </c>
    </row>
    <row r="235" spans="1:18" x14ac:dyDescent="0.3">
      <c r="A235" s="168" t="s">
        <v>666</v>
      </c>
      <c r="B235" s="168" t="s">
        <v>699</v>
      </c>
      <c r="C235" s="168">
        <v>117716</v>
      </c>
      <c r="D235" s="171">
        <v>44071</v>
      </c>
      <c r="E235" s="172">
        <v>22.484200000000001</v>
      </c>
      <c r="F235" s="172">
        <v>-20.442900000000002</v>
      </c>
      <c r="G235" s="172">
        <v>24.942599999999999</v>
      </c>
      <c r="H235" s="172">
        <v>9.7817000000000007</v>
      </c>
      <c r="I235" s="172">
        <v>-6.9599999999999995E-2</v>
      </c>
      <c r="J235" s="172">
        <v>5.1067999999999998</v>
      </c>
      <c r="K235" s="172">
        <v>12.705299999999999</v>
      </c>
      <c r="L235" s="172">
        <v>2.9845000000000002</v>
      </c>
      <c r="M235" s="172">
        <v>5.1539000000000001</v>
      </c>
      <c r="N235" s="172">
        <v>6.6925999999999997</v>
      </c>
      <c r="O235" s="172">
        <v>6.6817000000000002</v>
      </c>
      <c r="P235" s="172">
        <v>7.7340999999999998</v>
      </c>
      <c r="Q235" s="172">
        <v>8.1783000000000001</v>
      </c>
      <c r="R235" s="172">
        <v>7.3324999999999996</v>
      </c>
    </row>
    <row r="236" spans="1:18" x14ac:dyDescent="0.3">
      <c r="A236" s="168" t="s">
        <v>666</v>
      </c>
      <c r="B236" s="168" t="s">
        <v>700</v>
      </c>
      <c r="C236" s="168">
        <v>119741</v>
      </c>
      <c r="D236" s="171">
        <v>44071</v>
      </c>
      <c r="E236" s="172">
        <v>24.126999999999999</v>
      </c>
      <c r="F236" s="172">
        <v>-19.353899999999999</v>
      </c>
      <c r="G236" s="172">
        <v>26.0764</v>
      </c>
      <c r="H236" s="172">
        <v>10.850099999999999</v>
      </c>
      <c r="I236" s="172">
        <v>1.0053000000000001</v>
      </c>
      <c r="J236" s="172">
        <v>6.1664000000000003</v>
      </c>
      <c r="K236" s="172">
        <v>13.7258</v>
      </c>
      <c r="L236" s="172">
        <v>3.9740000000000002</v>
      </c>
      <c r="M236" s="172">
        <v>6.1547000000000001</v>
      </c>
      <c r="N236" s="172">
        <v>7.7184999999999997</v>
      </c>
      <c r="O236" s="172">
        <v>7.6486999999999998</v>
      </c>
      <c r="P236" s="172">
        <v>8.8711000000000002</v>
      </c>
      <c r="Q236" s="172">
        <v>9.2301000000000002</v>
      </c>
      <c r="R236" s="172">
        <v>8.3518000000000008</v>
      </c>
    </row>
    <row r="237" spans="1:18" x14ac:dyDescent="0.3">
      <c r="A237" s="168" t="s">
        <v>666</v>
      </c>
      <c r="B237" s="168" t="s">
        <v>701</v>
      </c>
      <c r="C237" s="168">
        <v>112632</v>
      </c>
      <c r="D237" s="171">
        <v>44071</v>
      </c>
      <c r="E237" s="172">
        <v>21.427600000000002</v>
      </c>
      <c r="F237" s="172">
        <v>-2.5548999999999999</v>
      </c>
      <c r="G237" s="172">
        <v>35.248899999999999</v>
      </c>
      <c r="H237" s="172">
        <v>13.002599999999999</v>
      </c>
      <c r="I237" s="172">
        <v>1.1076999999999999</v>
      </c>
      <c r="J237" s="172">
        <v>3.3007</v>
      </c>
      <c r="K237" s="172">
        <v>16.556799999999999</v>
      </c>
      <c r="L237" s="172">
        <v>-0.79149999999999998</v>
      </c>
      <c r="M237" s="172">
        <v>2.4611000000000001</v>
      </c>
      <c r="N237" s="172">
        <v>1.0683</v>
      </c>
      <c r="O237" s="172">
        <v>3.5360999999999998</v>
      </c>
      <c r="P237" s="172">
        <v>5.8520000000000003</v>
      </c>
      <c r="Q237" s="172">
        <v>7.2446999999999999</v>
      </c>
      <c r="R237" s="172">
        <v>2.8757999999999999</v>
      </c>
    </row>
    <row r="238" spans="1:18" x14ac:dyDescent="0.3">
      <c r="A238" s="168" t="s">
        <v>666</v>
      </c>
      <c r="B238" s="168" t="s">
        <v>702</v>
      </c>
      <c r="C238" s="168">
        <v>119786</v>
      </c>
      <c r="D238" s="171">
        <v>44071</v>
      </c>
      <c r="E238" s="172">
        <v>22.297799999999999</v>
      </c>
      <c r="F238" s="172">
        <v>-1.8005</v>
      </c>
      <c r="G238" s="172">
        <v>36.064500000000002</v>
      </c>
      <c r="H238" s="172">
        <v>13.7866</v>
      </c>
      <c r="I238" s="172">
        <v>1.8955</v>
      </c>
      <c r="J238" s="172">
        <v>4.0907</v>
      </c>
      <c r="K238" s="172">
        <v>17.3779</v>
      </c>
      <c r="L238" s="172">
        <v>-5.4000000000000003E-3</v>
      </c>
      <c r="M238" s="172">
        <v>3.2559999999999998</v>
      </c>
      <c r="N238" s="172">
        <v>1.831</v>
      </c>
      <c r="O238" s="172">
        <v>4.2199</v>
      </c>
      <c r="P238" s="172">
        <v>6.5221</v>
      </c>
      <c r="Q238" s="172">
        <v>7.4432</v>
      </c>
      <c r="R238" s="172">
        <v>3.5914000000000001</v>
      </c>
    </row>
    <row r="239" spans="1:18" x14ac:dyDescent="0.3">
      <c r="A239" s="168" t="s">
        <v>666</v>
      </c>
      <c r="B239" s="168" t="s">
        <v>703</v>
      </c>
      <c r="C239" s="168">
        <v>144403</v>
      </c>
      <c r="D239" s="171">
        <v>44071</v>
      </c>
      <c r="E239" s="172">
        <v>11.581</v>
      </c>
      <c r="F239" s="172">
        <v>5.6740000000000004</v>
      </c>
      <c r="G239" s="172">
        <v>-0.73540000000000005</v>
      </c>
      <c r="H239" s="172">
        <v>0</v>
      </c>
      <c r="I239" s="172">
        <v>1.8472999999999999</v>
      </c>
      <c r="J239" s="172">
        <v>0.85460000000000003</v>
      </c>
      <c r="K239" s="172">
        <v>5.7060000000000004</v>
      </c>
      <c r="L239" s="172">
        <v>4.9997999999999996</v>
      </c>
      <c r="M239" s="172">
        <v>6.1542000000000003</v>
      </c>
      <c r="N239" s="172">
        <v>7.0110999999999999</v>
      </c>
      <c r="O239" s="172"/>
      <c r="P239" s="172"/>
      <c r="Q239" s="172">
        <v>7.5189000000000004</v>
      </c>
      <c r="R239" s="172">
        <v>7.4455999999999998</v>
      </c>
    </row>
    <row r="240" spans="1:18" x14ac:dyDescent="0.3">
      <c r="A240" s="168" t="s">
        <v>666</v>
      </c>
      <c r="B240" s="168" t="s">
        <v>704</v>
      </c>
      <c r="C240" s="168">
        <v>144401</v>
      </c>
      <c r="D240" s="171">
        <v>44071</v>
      </c>
      <c r="E240" s="172">
        <v>11.321199999999999</v>
      </c>
      <c r="F240" s="172">
        <v>4.5141999999999998</v>
      </c>
      <c r="G240" s="172">
        <v>-1.9340999999999999</v>
      </c>
      <c r="H240" s="172">
        <v>-1.1972</v>
      </c>
      <c r="I240" s="172">
        <v>0.71409999999999996</v>
      </c>
      <c r="J240" s="172">
        <v>-0.30149999999999999</v>
      </c>
      <c r="K240" s="172">
        <v>4.5297000000000001</v>
      </c>
      <c r="L240" s="172">
        <v>3.7683</v>
      </c>
      <c r="M240" s="172">
        <v>4.9333999999999998</v>
      </c>
      <c r="N240" s="172">
        <v>5.7937000000000003</v>
      </c>
      <c r="O240" s="172"/>
      <c r="P240" s="172"/>
      <c r="Q240" s="172">
        <v>6.3208000000000002</v>
      </c>
      <c r="R240" s="172">
        <v>6.2521000000000004</v>
      </c>
    </row>
    <row r="241" spans="1:18" x14ac:dyDescent="0.3">
      <c r="A241" s="168" t="s">
        <v>666</v>
      </c>
      <c r="B241" s="168" t="s">
        <v>705</v>
      </c>
      <c r="C241" s="168">
        <v>112938</v>
      </c>
      <c r="D241" s="171">
        <v>44071</v>
      </c>
      <c r="E241" s="172">
        <v>23.244700000000002</v>
      </c>
      <c r="F241" s="172">
        <v>3.2978000000000001</v>
      </c>
      <c r="G241" s="172">
        <v>4.2934999999999999</v>
      </c>
      <c r="H241" s="172">
        <v>3.8386999999999998</v>
      </c>
      <c r="I241" s="172">
        <v>2.8182999999999998</v>
      </c>
      <c r="J241" s="172">
        <v>5.5522999999999998</v>
      </c>
      <c r="K241" s="172">
        <v>9.4429999999999996</v>
      </c>
      <c r="L241" s="172">
        <v>-19.879100000000001</v>
      </c>
      <c r="M241" s="172">
        <v>-12.0501</v>
      </c>
      <c r="N241" s="172">
        <v>-8.5929000000000002</v>
      </c>
      <c r="O241" s="172">
        <v>-0.2646</v>
      </c>
      <c r="P241" s="172">
        <v>3.3973</v>
      </c>
      <c r="Q241" s="172">
        <v>5.6759000000000004</v>
      </c>
      <c r="R241" s="172">
        <v>-2.9762</v>
      </c>
    </row>
    <row r="242" spans="1:18" x14ac:dyDescent="0.3">
      <c r="A242" s="168" t="s">
        <v>666</v>
      </c>
      <c r="B242" s="168" t="s">
        <v>706</v>
      </c>
      <c r="C242" s="168">
        <v>118780</v>
      </c>
      <c r="D242" s="171">
        <v>44071</v>
      </c>
      <c r="E242" s="172">
        <v>24.7377</v>
      </c>
      <c r="F242" s="172">
        <v>3.9842</v>
      </c>
      <c r="G242" s="172">
        <v>4.9203000000000001</v>
      </c>
      <c r="H242" s="172">
        <v>4.4512999999999998</v>
      </c>
      <c r="I242" s="172">
        <v>3.4403000000000001</v>
      </c>
      <c r="J242" s="172">
        <v>6.1673</v>
      </c>
      <c r="K242" s="172">
        <v>10.074299999999999</v>
      </c>
      <c r="L242" s="172">
        <v>-19.318899999999999</v>
      </c>
      <c r="M242" s="172">
        <v>-11.4611</v>
      </c>
      <c r="N242" s="172">
        <v>-8.0081000000000007</v>
      </c>
      <c r="O242" s="172">
        <v>0.48060000000000003</v>
      </c>
      <c r="P242" s="172">
        <v>4.2275</v>
      </c>
      <c r="Q242" s="172">
        <v>6.2908999999999997</v>
      </c>
      <c r="R242" s="172">
        <v>-2.3226</v>
      </c>
    </row>
    <row r="243" spans="1:18" x14ac:dyDescent="0.3">
      <c r="A243" s="168" t="s">
        <v>666</v>
      </c>
      <c r="B243" s="168" t="s">
        <v>707</v>
      </c>
      <c r="C243" s="168">
        <v>148094</v>
      </c>
      <c r="D243" s="171">
        <v>44071</v>
      </c>
      <c r="E243" s="172">
        <v>0.15310000000000001</v>
      </c>
      <c r="F243" s="172">
        <v>23.856200000000001</v>
      </c>
      <c r="G243" s="172">
        <v>7.9520999999999997</v>
      </c>
      <c r="H243" s="172">
        <v>10.237500000000001</v>
      </c>
      <c r="I243" s="172">
        <v>8.5424000000000007</v>
      </c>
      <c r="J243" s="172">
        <v>9.3015000000000008</v>
      </c>
      <c r="K243" s="172">
        <v>9.282</v>
      </c>
      <c r="L243" s="172">
        <v>9.3215000000000003</v>
      </c>
      <c r="M243" s="172"/>
      <c r="N243" s="172"/>
      <c r="O243" s="172"/>
      <c r="P243" s="172"/>
      <c r="Q243" s="172">
        <v>9.3328000000000007</v>
      </c>
      <c r="R243" s="172"/>
    </row>
    <row r="244" spans="1:18" x14ac:dyDescent="0.3">
      <c r="A244" s="168" t="s">
        <v>666</v>
      </c>
      <c r="B244" s="168" t="s">
        <v>708</v>
      </c>
      <c r="C244" s="168">
        <v>148101</v>
      </c>
      <c r="D244" s="171">
        <v>44071</v>
      </c>
      <c r="E244" s="172">
        <v>0.16239999999999999</v>
      </c>
      <c r="F244" s="172">
        <v>22.4892</v>
      </c>
      <c r="G244" s="172">
        <v>7.4964000000000004</v>
      </c>
      <c r="H244" s="172">
        <v>9.6501000000000001</v>
      </c>
      <c r="I244" s="172">
        <v>9.6679999999999993</v>
      </c>
      <c r="J244" s="172">
        <v>9.5012000000000008</v>
      </c>
      <c r="K244" s="172">
        <v>9.2497000000000007</v>
      </c>
      <c r="L244" s="172">
        <v>9.4390999999999998</v>
      </c>
      <c r="M244" s="172"/>
      <c r="N244" s="172"/>
      <c r="O244" s="172"/>
      <c r="P244" s="172"/>
      <c r="Q244" s="172">
        <v>9.4131999999999998</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44071</v>
      </c>
      <c r="E247" s="172">
        <v>14.558</v>
      </c>
      <c r="F247" s="172">
        <v>-19.5458</v>
      </c>
      <c r="G247" s="172">
        <v>-13.2737</v>
      </c>
      <c r="H247" s="172">
        <v>-6.6891999999999996</v>
      </c>
      <c r="I247" s="172">
        <v>-4.7907000000000002</v>
      </c>
      <c r="J247" s="172">
        <v>0.94699999999999995</v>
      </c>
      <c r="K247" s="172">
        <v>1.8150999999999999</v>
      </c>
      <c r="L247" s="172">
        <v>-15.0261</v>
      </c>
      <c r="M247" s="172">
        <v>-7.2416999999999998</v>
      </c>
      <c r="N247" s="172">
        <v>-3.4342000000000001</v>
      </c>
      <c r="O247" s="172">
        <v>2.0160999999999998</v>
      </c>
      <c r="P247" s="172">
        <v>5.4509999999999996</v>
      </c>
      <c r="Q247" s="172">
        <v>6.5518999999999998</v>
      </c>
      <c r="R247" s="172">
        <v>5.7299999999999997E-2</v>
      </c>
    </row>
    <row r="248" spans="1:18" x14ac:dyDescent="0.3">
      <c r="A248" s="168" t="s">
        <v>666</v>
      </c>
      <c r="B248" s="168" t="s">
        <v>712</v>
      </c>
      <c r="C248" s="168">
        <v>138905</v>
      </c>
      <c r="D248" s="171">
        <v>44071</v>
      </c>
      <c r="E248" s="172">
        <v>13.693899999999999</v>
      </c>
      <c r="F248" s="172">
        <v>-21.3109</v>
      </c>
      <c r="G248" s="172">
        <v>-14.996700000000001</v>
      </c>
      <c r="H248" s="172">
        <v>-8.3635999999999999</v>
      </c>
      <c r="I248" s="172">
        <v>-6.4570999999999996</v>
      </c>
      <c r="J248" s="172">
        <v>-0.46410000000000001</v>
      </c>
      <c r="K248" s="172">
        <v>0.35089999999999999</v>
      </c>
      <c r="L248" s="172">
        <v>-16.1768</v>
      </c>
      <c r="M248" s="172">
        <v>-8.34</v>
      </c>
      <c r="N248" s="172">
        <v>-4.5091999999999999</v>
      </c>
      <c r="O248" s="172">
        <v>0.93659999999999999</v>
      </c>
      <c r="P248" s="172">
        <v>4.3392999999999997</v>
      </c>
      <c r="Q248" s="172">
        <v>5.4558</v>
      </c>
      <c r="R248" s="172">
        <v>-0.9819</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44071</v>
      </c>
      <c r="E251" s="172">
        <v>3100.6235000000001</v>
      </c>
      <c r="F251" s="172">
        <v>-6.5709999999999997</v>
      </c>
      <c r="G251" s="172">
        <v>-2.9815</v>
      </c>
      <c r="H251" s="172">
        <v>-1.0898000000000001</v>
      </c>
      <c r="I251" s="172">
        <v>-0.41560000000000002</v>
      </c>
      <c r="J251" s="172">
        <v>2.5651000000000002</v>
      </c>
      <c r="K251" s="172">
        <v>56.133299999999998</v>
      </c>
      <c r="L251" s="172">
        <v>15.796099999999999</v>
      </c>
      <c r="M251" s="172">
        <v>12.8751</v>
      </c>
      <c r="N251" s="172">
        <v>11.4453</v>
      </c>
      <c r="O251" s="172">
        <v>5.7847</v>
      </c>
      <c r="P251" s="172">
        <v>6.8247</v>
      </c>
      <c r="Q251" s="172">
        <v>7.3456000000000001</v>
      </c>
      <c r="R251" s="172">
        <v>5.5728</v>
      </c>
    </row>
    <row r="252" spans="1:18" x14ac:dyDescent="0.3">
      <c r="A252" s="168" t="s">
        <v>666</v>
      </c>
      <c r="B252" s="168" t="s">
        <v>716</v>
      </c>
      <c r="C252" s="168">
        <v>119450</v>
      </c>
      <c r="D252" s="171">
        <v>44071</v>
      </c>
      <c r="E252" s="172">
        <v>3225.7244000000001</v>
      </c>
      <c r="F252" s="172">
        <v>-5.9203000000000001</v>
      </c>
      <c r="G252" s="172">
        <v>-2.3313000000000001</v>
      </c>
      <c r="H252" s="172">
        <v>-0.43959999999999999</v>
      </c>
      <c r="I252" s="172">
        <v>0.23880000000000001</v>
      </c>
      <c r="J252" s="172">
        <v>3.2242000000000002</v>
      </c>
      <c r="K252" s="172">
        <v>56.892499999999998</v>
      </c>
      <c r="L252" s="172">
        <v>16.5428</v>
      </c>
      <c r="M252" s="172">
        <v>13.574299999999999</v>
      </c>
      <c r="N252" s="172">
        <v>12.245699999999999</v>
      </c>
      <c r="O252" s="172">
        <v>6.6276999999999999</v>
      </c>
      <c r="P252" s="172">
        <v>7.4272999999999998</v>
      </c>
      <c r="Q252" s="172">
        <v>7.9911000000000003</v>
      </c>
      <c r="R252" s="172">
        <v>6.4897</v>
      </c>
    </row>
    <row r="253" spans="1:18" x14ac:dyDescent="0.3">
      <c r="A253" s="168" t="s">
        <v>666</v>
      </c>
      <c r="B253" s="168" t="s">
        <v>717</v>
      </c>
      <c r="C253" s="168">
        <v>119798</v>
      </c>
      <c r="D253" s="171">
        <v>44071</v>
      </c>
      <c r="E253" s="172">
        <v>34.301400000000001</v>
      </c>
      <c r="F253" s="172">
        <v>-7.1280999999999999</v>
      </c>
      <c r="G253" s="172">
        <v>2.4479000000000002</v>
      </c>
      <c r="H253" s="172">
        <v>-1.3069999999999999</v>
      </c>
      <c r="I253" s="172">
        <v>-2.2174999999999998</v>
      </c>
      <c r="J253" s="172">
        <v>2.3628999999999998</v>
      </c>
      <c r="K253" s="172">
        <v>11.6806</v>
      </c>
      <c r="L253" s="172">
        <v>7.3796999999999997</v>
      </c>
      <c r="M253" s="172">
        <v>7.5890000000000004</v>
      </c>
      <c r="N253" s="172">
        <v>8.5092999999999996</v>
      </c>
      <c r="O253" s="172">
        <v>7.2047999999999996</v>
      </c>
      <c r="P253" s="172">
        <v>8.4274000000000004</v>
      </c>
      <c r="Q253" s="172">
        <v>9.2600999999999996</v>
      </c>
      <c r="R253" s="172">
        <v>7.9741999999999997</v>
      </c>
    </row>
    <row r="254" spans="1:18" x14ac:dyDescent="0.3">
      <c r="A254" s="168" t="s">
        <v>666</v>
      </c>
      <c r="B254" s="168" t="s">
        <v>718</v>
      </c>
      <c r="C254" s="168">
        <v>102505</v>
      </c>
      <c r="D254" s="171">
        <v>44071</v>
      </c>
      <c r="E254" s="172">
        <v>32.761299999999999</v>
      </c>
      <c r="F254" s="172">
        <v>-7.7972000000000001</v>
      </c>
      <c r="G254" s="172">
        <v>1.82</v>
      </c>
      <c r="H254" s="172">
        <v>-1.9569000000000001</v>
      </c>
      <c r="I254" s="172">
        <v>-2.8458999999999999</v>
      </c>
      <c r="J254" s="172">
        <v>1.7312000000000001</v>
      </c>
      <c r="K254" s="172">
        <v>11.0366</v>
      </c>
      <c r="L254" s="172">
        <v>6.7332999999999998</v>
      </c>
      <c r="M254" s="172">
        <v>6.9401000000000002</v>
      </c>
      <c r="N254" s="172">
        <v>7.8478000000000003</v>
      </c>
      <c r="O254" s="172">
        <v>6.4450000000000003</v>
      </c>
      <c r="P254" s="172">
        <v>7.6520999999999999</v>
      </c>
      <c r="Q254" s="172">
        <v>7.6322000000000001</v>
      </c>
      <c r="R254" s="172">
        <v>7.2892999999999999</v>
      </c>
    </row>
    <row r="255" spans="1:18" x14ac:dyDescent="0.3">
      <c r="A255" s="168" t="s">
        <v>666</v>
      </c>
      <c r="B255" s="168" t="s">
        <v>719</v>
      </c>
      <c r="C255" s="168">
        <v>101545</v>
      </c>
      <c r="D255" s="171">
        <v>44071</v>
      </c>
      <c r="E255" s="172">
        <v>26.005500000000001</v>
      </c>
      <c r="F255" s="172">
        <v>-6.3148999999999997</v>
      </c>
      <c r="G255" s="172">
        <v>-1.4501999999999999</v>
      </c>
      <c r="H255" s="172">
        <v>-0.58140000000000003</v>
      </c>
      <c r="I255" s="172">
        <v>-2.3237999999999999</v>
      </c>
      <c r="J255" s="172">
        <v>1.2464</v>
      </c>
      <c r="K255" s="172">
        <v>5.3857999999999997</v>
      </c>
      <c r="L255" s="172">
        <v>5.6436999999999999</v>
      </c>
      <c r="M255" s="172">
        <v>5.6643999999999997</v>
      </c>
      <c r="N255" s="172">
        <v>5.9831000000000003</v>
      </c>
      <c r="O255" s="172">
        <v>2.0364</v>
      </c>
      <c r="P255" s="172">
        <v>4.0609999999999999</v>
      </c>
      <c r="Q255" s="172">
        <v>5.4241999999999999</v>
      </c>
      <c r="R255" s="172">
        <v>-3.6299999999999999E-2</v>
      </c>
    </row>
    <row r="256" spans="1:18" x14ac:dyDescent="0.3">
      <c r="A256" s="168" t="s">
        <v>666</v>
      </c>
      <c r="B256" s="168" t="s">
        <v>720</v>
      </c>
      <c r="C256" s="168">
        <v>119632</v>
      </c>
      <c r="D256" s="171">
        <v>44071</v>
      </c>
      <c r="E256" s="172">
        <v>27.3612</v>
      </c>
      <c r="F256" s="172">
        <v>-5.6020000000000003</v>
      </c>
      <c r="G256" s="172">
        <v>-0.75590000000000002</v>
      </c>
      <c r="H256" s="172">
        <v>0.1525</v>
      </c>
      <c r="I256" s="172">
        <v>-1.5903</v>
      </c>
      <c r="J256" s="172">
        <v>1.9827999999999999</v>
      </c>
      <c r="K256" s="172">
        <v>6.1356000000000002</v>
      </c>
      <c r="L256" s="172">
        <v>6.3956999999999997</v>
      </c>
      <c r="M256" s="172">
        <v>6.4290000000000003</v>
      </c>
      <c r="N256" s="172">
        <v>6.7389999999999999</v>
      </c>
      <c r="O256" s="172">
        <v>2.8340999999999998</v>
      </c>
      <c r="P256" s="172">
        <v>5.1018999999999997</v>
      </c>
      <c r="Q256" s="172">
        <v>5.5102000000000002</v>
      </c>
      <c r="R256" s="172">
        <v>0.65959999999999996</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44071</v>
      </c>
      <c r="E259" s="172">
        <v>0.19800000000000001</v>
      </c>
      <c r="F259" s="172">
        <v>0</v>
      </c>
      <c r="G259" s="172">
        <v>0</v>
      </c>
      <c r="H259" s="172">
        <v>0</v>
      </c>
      <c r="I259" s="172">
        <v>0</v>
      </c>
      <c r="J259" s="172">
        <v>0</v>
      </c>
      <c r="K259" s="172">
        <v>0</v>
      </c>
      <c r="L259" s="172">
        <v>0</v>
      </c>
      <c r="M259" s="172">
        <v>-34.499400000000001</v>
      </c>
      <c r="N259" s="172"/>
      <c r="O259" s="172"/>
      <c r="P259" s="172"/>
      <c r="Q259" s="172">
        <v>-27.238800000000001</v>
      </c>
      <c r="R259" s="172"/>
    </row>
    <row r="260" spans="1:18" x14ac:dyDescent="0.3">
      <c r="A260" s="168" t="s">
        <v>666</v>
      </c>
      <c r="B260" s="168" t="s">
        <v>724</v>
      </c>
      <c r="C260" s="168">
        <v>147650</v>
      </c>
      <c r="D260" s="171">
        <v>44071</v>
      </c>
      <c r="E260" s="172">
        <v>0.18290000000000001</v>
      </c>
      <c r="F260" s="172">
        <v>0</v>
      </c>
      <c r="G260" s="172">
        <v>0</v>
      </c>
      <c r="H260" s="172">
        <v>0</v>
      </c>
      <c r="I260" s="172">
        <v>0</v>
      </c>
      <c r="J260" s="172">
        <v>0</v>
      </c>
      <c r="K260" s="172">
        <v>0</v>
      </c>
      <c r="L260" s="172">
        <v>0</v>
      </c>
      <c r="M260" s="172">
        <v>-34.610199999999999</v>
      </c>
      <c r="N260" s="172"/>
      <c r="O260" s="172"/>
      <c r="P260" s="172"/>
      <c r="Q260" s="172">
        <v>-27.312899999999999</v>
      </c>
      <c r="R260" s="172"/>
    </row>
    <row r="261" spans="1:18" x14ac:dyDescent="0.3">
      <c r="A261" s="168" t="s">
        <v>666</v>
      </c>
      <c r="B261" s="168" t="s">
        <v>725</v>
      </c>
      <c r="C261" s="168">
        <v>148147</v>
      </c>
      <c r="D261" s="171">
        <v>44071</v>
      </c>
      <c r="E261" s="172">
        <v>0.77759999999999996</v>
      </c>
      <c r="F261" s="172">
        <v>4.6944999999999997</v>
      </c>
      <c r="G261" s="172">
        <v>7.8282999999999996</v>
      </c>
      <c r="H261" s="172">
        <v>8.0592000000000006</v>
      </c>
      <c r="I261" s="172">
        <v>8.4091000000000005</v>
      </c>
      <c r="J261" s="172">
        <v>8.6944999999999997</v>
      </c>
      <c r="K261" s="172">
        <v>-197.999</v>
      </c>
      <c r="L261" s="172">
        <v>-98.026799999999994</v>
      </c>
      <c r="M261" s="172"/>
      <c r="N261" s="172"/>
      <c r="O261" s="172"/>
      <c r="P261" s="172"/>
      <c r="Q261" s="172">
        <v>-92.210400000000007</v>
      </c>
      <c r="R261" s="172"/>
    </row>
    <row r="262" spans="1:18" x14ac:dyDescent="0.3">
      <c r="A262" s="168" t="s">
        <v>666</v>
      </c>
      <c r="B262" s="168" t="s">
        <v>726</v>
      </c>
      <c r="C262" s="168">
        <v>148146</v>
      </c>
      <c r="D262" s="171">
        <v>44071</v>
      </c>
      <c r="E262" s="172">
        <v>0.71040000000000003</v>
      </c>
      <c r="F262" s="172">
        <v>10.2788</v>
      </c>
      <c r="G262" s="172">
        <v>8.5693000000000001</v>
      </c>
      <c r="H262" s="172">
        <v>8.8228000000000009</v>
      </c>
      <c r="I262" s="172">
        <v>8.4682999999999993</v>
      </c>
      <c r="J262" s="172">
        <v>8.6820000000000004</v>
      </c>
      <c r="K262" s="172">
        <v>-199.63200000000001</v>
      </c>
      <c r="L262" s="172">
        <v>-98.872100000000003</v>
      </c>
      <c r="M262" s="172"/>
      <c r="N262" s="172"/>
      <c r="O262" s="172"/>
      <c r="P262" s="172"/>
      <c r="Q262" s="172">
        <v>-93.010499999999993</v>
      </c>
      <c r="R262" s="172"/>
    </row>
    <row r="263" spans="1:18" x14ac:dyDescent="0.3">
      <c r="A263" s="168" t="s">
        <v>666</v>
      </c>
      <c r="B263" s="168" t="s">
        <v>727</v>
      </c>
      <c r="C263" s="168">
        <v>120764</v>
      </c>
      <c r="D263" s="171">
        <v>44071</v>
      </c>
      <c r="E263" s="172">
        <v>11.9321</v>
      </c>
      <c r="F263" s="172">
        <v>4.8949999999999996</v>
      </c>
      <c r="G263" s="172">
        <v>-4.8924000000000003</v>
      </c>
      <c r="H263" s="172">
        <v>-10.031599999999999</v>
      </c>
      <c r="I263" s="172">
        <v>-2.7065999999999999</v>
      </c>
      <c r="J263" s="172">
        <v>-0.38469999999999999</v>
      </c>
      <c r="K263" s="172">
        <v>-30.576699999999999</v>
      </c>
      <c r="L263" s="172">
        <v>-26.936499999999999</v>
      </c>
      <c r="M263" s="172">
        <v>-38.949599999999997</v>
      </c>
      <c r="N263" s="172">
        <v>-32.640500000000003</v>
      </c>
      <c r="O263" s="172">
        <v>-9.7759</v>
      </c>
      <c r="P263" s="172">
        <v>-2.1598000000000002</v>
      </c>
      <c r="Q263" s="172">
        <v>2.17</v>
      </c>
      <c r="R263" s="172">
        <v>-16.795400000000001</v>
      </c>
    </row>
    <row r="264" spans="1:18" x14ac:dyDescent="0.3">
      <c r="A264" s="168" t="s">
        <v>666</v>
      </c>
      <c r="B264" s="168" t="s">
        <v>728</v>
      </c>
      <c r="C264" s="168">
        <v>117981</v>
      </c>
      <c r="D264" s="171">
        <v>44071</v>
      </c>
      <c r="E264" s="172">
        <v>10.944699999999999</v>
      </c>
      <c r="F264" s="172">
        <v>4.0023999999999997</v>
      </c>
      <c r="G264" s="172">
        <v>-5.8888999999999996</v>
      </c>
      <c r="H264" s="172">
        <v>-10.934699999999999</v>
      </c>
      <c r="I264" s="172">
        <v>-3.6158000000000001</v>
      </c>
      <c r="J264" s="172">
        <v>-1.2787999999999999</v>
      </c>
      <c r="K264" s="172">
        <v>-31.330200000000001</v>
      </c>
      <c r="L264" s="172">
        <v>-27.6218</v>
      </c>
      <c r="M264" s="172">
        <v>-39.526800000000001</v>
      </c>
      <c r="N264" s="172">
        <v>-33.209200000000003</v>
      </c>
      <c r="O264" s="172">
        <v>-10.6539</v>
      </c>
      <c r="P264" s="172">
        <v>-3.1856</v>
      </c>
      <c r="Q264" s="172">
        <v>1.1673</v>
      </c>
      <c r="R264" s="172">
        <v>-17.5654</v>
      </c>
    </row>
    <row r="265" spans="1:18" x14ac:dyDescent="0.3">
      <c r="A265" s="173" t="s">
        <v>27</v>
      </c>
      <c r="B265" s="168"/>
      <c r="C265" s="168"/>
      <c r="D265" s="168"/>
      <c r="E265" s="168"/>
      <c r="F265" s="174">
        <v>-4.9663416666666658</v>
      </c>
      <c r="G265" s="174">
        <v>1.4765145833333329</v>
      </c>
      <c r="H265" s="174">
        <v>-8.1422916666666637E-2</v>
      </c>
      <c r="I265" s="174">
        <v>-5.6550000000000024E-2</v>
      </c>
      <c r="J265" s="174">
        <v>4.2316937500000007</v>
      </c>
      <c r="K265" s="174">
        <v>1.2321458333333315</v>
      </c>
      <c r="L265" s="174">
        <v>-10.730785416666663</v>
      </c>
      <c r="M265" s="174">
        <v>-5.3115136363636362</v>
      </c>
      <c r="N265" s="174">
        <v>-0.75232750000000015</v>
      </c>
      <c r="O265" s="174">
        <v>1.4113552631578949</v>
      </c>
      <c r="P265" s="174">
        <v>4.353133333333334</v>
      </c>
      <c r="Q265" s="174">
        <v>-1.1377749999999998</v>
      </c>
      <c r="R265" s="174">
        <v>-8.7550000000002903E-3</v>
      </c>
    </row>
    <row r="266" spans="1:18" x14ac:dyDescent="0.3">
      <c r="A266" s="173" t="s">
        <v>409</v>
      </c>
      <c r="B266" s="168"/>
      <c r="C266" s="168"/>
      <c r="D266" s="168"/>
      <c r="E266" s="168"/>
      <c r="F266" s="174">
        <v>-4.5952500000000001</v>
      </c>
      <c r="G266" s="174">
        <v>0</v>
      </c>
      <c r="H266" s="174">
        <v>-0.12025</v>
      </c>
      <c r="I266" s="174">
        <v>0</v>
      </c>
      <c r="J266" s="174">
        <v>2.6530500000000004</v>
      </c>
      <c r="K266" s="174">
        <v>9.3625000000000007</v>
      </c>
      <c r="L266" s="174">
        <v>2.0738500000000002</v>
      </c>
      <c r="M266" s="174">
        <v>4.2341499999999996</v>
      </c>
      <c r="N266" s="174">
        <v>5.7750500000000002</v>
      </c>
      <c r="O266" s="174">
        <v>3.2709999999999999</v>
      </c>
      <c r="P266" s="174">
        <v>5.7336</v>
      </c>
      <c r="Q266" s="174">
        <v>6.9322499999999998</v>
      </c>
      <c r="R266" s="174">
        <v>2.3675999999999999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44071</v>
      </c>
      <c r="E269" s="172">
        <v>1075.4365</v>
      </c>
      <c r="F269" s="172">
        <v>-30.981000000000002</v>
      </c>
      <c r="G269" s="172">
        <v>-18.509699999999999</v>
      </c>
      <c r="H269" s="172">
        <v>-9.6456999999999997</v>
      </c>
      <c r="I269" s="172">
        <v>-10.4992</v>
      </c>
      <c r="J269" s="172">
        <v>-1.3380000000000001</v>
      </c>
      <c r="K269" s="172">
        <v>9.0760000000000005</v>
      </c>
      <c r="L269" s="172">
        <v>11.0342</v>
      </c>
      <c r="M269" s="172"/>
      <c r="N269" s="172"/>
      <c r="O269" s="172"/>
      <c r="P269" s="172"/>
      <c r="Q269" s="172">
        <v>11.275499999999999</v>
      </c>
      <c r="R269" s="172"/>
    </row>
    <row r="270" spans="1:18" x14ac:dyDescent="0.3">
      <c r="A270" s="168" t="s">
        <v>730</v>
      </c>
      <c r="B270" s="168" t="s">
        <v>732</v>
      </c>
      <c r="C270" s="168">
        <v>147849</v>
      </c>
      <c r="D270" s="171">
        <v>44071</v>
      </c>
      <c r="E270" s="172">
        <v>1082.0279</v>
      </c>
      <c r="F270" s="172">
        <v>-74.481899999999996</v>
      </c>
      <c r="G270" s="172">
        <v>-12.538</v>
      </c>
      <c r="H270" s="172">
        <v>-22.172899999999998</v>
      </c>
      <c r="I270" s="172">
        <v>-39.038200000000003</v>
      </c>
      <c r="J270" s="172">
        <v>-22.165400000000002</v>
      </c>
      <c r="K270" s="172">
        <v>6.6402000000000001</v>
      </c>
      <c r="L270" s="172">
        <v>9.9210999999999991</v>
      </c>
      <c r="M270" s="172"/>
      <c r="N270" s="172"/>
      <c r="O270" s="172"/>
      <c r="P270" s="172"/>
      <c r="Q270" s="172">
        <v>12.2683</v>
      </c>
      <c r="R270" s="172"/>
    </row>
    <row r="271" spans="1:18" x14ac:dyDescent="0.3">
      <c r="A271" s="168" t="s">
        <v>730</v>
      </c>
      <c r="B271" s="168" t="s">
        <v>733</v>
      </c>
      <c r="C271" s="168">
        <v>133307</v>
      </c>
      <c r="D271" s="171">
        <v>44071</v>
      </c>
      <c r="E271" s="172">
        <v>21.267399999999999</v>
      </c>
      <c r="F271" s="172">
        <v>1.2014</v>
      </c>
      <c r="G271" s="172">
        <v>-13.8286</v>
      </c>
      <c r="H271" s="172">
        <v>-24.233000000000001</v>
      </c>
      <c r="I271" s="172">
        <v>-35.263399999999997</v>
      </c>
      <c r="J271" s="172">
        <v>-20.107199999999999</v>
      </c>
      <c r="K271" s="172">
        <v>-2.0211999999999999</v>
      </c>
      <c r="L271" s="172">
        <v>8.2539999999999996</v>
      </c>
      <c r="M271" s="172">
        <v>8.8507999999999996</v>
      </c>
      <c r="N271" s="172">
        <v>7.7502000000000004</v>
      </c>
      <c r="O271" s="172">
        <v>7.4029999999999996</v>
      </c>
      <c r="P271" s="172">
        <v>8.5267999999999997</v>
      </c>
      <c r="Q271" s="172">
        <v>8.4550000000000001</v>
      </c>
      <c r="R271" s="172">
        <v>12.094099999999999</v>
      </c>
    </row>
    <row r="272" spans="1:18" x14ac:dyDescent="0.3">
      <c r="A272" s="168" t="s">
        <v>730</v>
      </c>
      <c r="B272" s="168" t="s">
        <v>734</v>
      </c>
      <c r="C272" s="168">
        <v>139496</v>
      </c>
      <c r="D272" s="171">
        <v>44071</v>
      </c>
      <c r="E272" s="172">
        <v>21.593499999999999</v>
      </c>
      <c r="F272" s="172">
        <v>1.3523000000000001</v>
      </c>
      <c r="G272" s="172">
        <v>-13.563800000000001</v>
      </c>
      <c r="H272" s="172">
        <v>-23.9405</v>
      </c>
      <c r="I272" s="172">
        <v>-34.984699999999997</v>
      </c>
      <c r="J272" s="172">
        <v>-19.9193</v>
      </c>
      <c r="K272" s="172">
        <v>-1.9326000000000001</v>
      </c>
      <c r="L272" s="172">
        <v>8.3094999999999999</v>
      </c>
      <c r="M272" s="172">
        <v>8.9349000000000007</v>
      </c>
      <c r="N272" s="172">
        <v>7.8289999999999997</v>
      </c>
      <c r="O272" s="172">
        <v>7.7183999999999999</v>
      </c>
      <c r="P272" s="172"/>
      <c r="Q272" s="172">
        <v>8.4716000000000005</v>
      </c>
      <c r="R272" s="172">
        <v>12.498100000000001</v>
      </c>
    </row>
    <row r="273" spans="1:18" x14ac:dyDescent="0.3">
      <c r="A273" s="168" t="s">
        <v>730</v>
      </c>
      <c r="B273" s="168" t="s">
        <v>735</v>
      </c>
      <c r="C273" s="168">
        <v>139430</v>
      </c>
      <c r="D273" s="171">
        <v>44071</v>
      </c>
      <c r="E273" s="172">
        <v>195.79820000000001</v>
      </c>
      <c r="F273" s="172">
        <v>0.89480000000000004</v>
      </c>
      <c r="G273" s="172">
        <v>-16.599499999999999</v>
      </c>
      <c r="H273" s="172">
        <v>-24.079799999999999</v>
      </c>
      <c r="I273" s="172">
        <v>-31.697500000000002</v>
      </c>
      <c r="J273" s="172">
        <v>-23.953800000000001</v>
      </c>
      <c r="K273" s="172">
        <v>-7.1467999999999998</v>
      </c>
      <c r="L273" s="172">
        <v>4.8061999999999996</v>
      </c>
      <c r="M273" s="172">
        <v>6.1730999999999998</v>
      </c>
      <c r="N273" s="172">
        <v>5.8078000000000003</v>
      </c>
      <c r="O273" s="172">
        <v>5.7986000000000004</v>
      </c>
      <c r="P273" s="172"/>
      <c r="Q273" s="172">
        <v>7.2831000000000001</v>
      </c>
      <c r="R273" s="172">
        <v>10.4308</v>
      </c>
    </row>
    <row r="274" spans="1:18" x14ac:dyDescent="0.3">
      <c r="A274" s="173" t="s">
        <v>27</v>
      </c>
      <c r="B274" s="168"/>
      <c r="C274" s="168"/>
      <c r="D274" s="168"/>
      <c r="E274" s="168"/>
      <c r="F274" s="174">
        <v>-20.402879999999996</v>
      </c>
      <c r="G274" s="174">
        <v>-15.007920000000002</v>
      </c>
      <c r="H274" s="174">
        <v>-20.81438</v>
      </c>
      <c r="I274" s="174">
        <v>-30.296600000000002</v>
      </c>
      <c r="J274" s="174">
        <v>-17.496739999999999</v>
      </c>
      <c r="K274" s="174">
        <v>0.92311999999999994</v>
      </c>
      <c r="L274" s="174">
        <v>8.4649999999999999</v>
      </c>
      <c r="M274" s="174">
        <v>7.9862666666666655</v>
      </c>
      <c r="N274" s="174">
        <v>7.1290000000000004</v>
      </c>
      <c r="O274" s="174">
        <v>6.9733333333333336</v>
      </c>
      <c r="P274" s="174">
        <v>8.5267999999999997</v>
      </c>
      <c r="Q274" s="174">
        <v>9.5506999999999991</v>
      </c>
      <c r="R274" s="174">
        <v>11.674333333333331</v>
      </c>
    </row>
    <row r="275" spans="1:18" x14ac:dyDescent="0.3">
      <c r="A275" s="173" t="s">
        <v>409</v>
      </c>
      <c r="B275" s="168"/>
      <c r="C275" s="168"/>
      <c r="D275" s="168"/>
      <c r="E275" s="168"/>
      <c r="F275" s="174">
        <v>0.89480000000000004</v>
      </c>
      <c r="G275" s="174">
        <v>-13.8286</v>
      </c>
      <c r="H275" s="174">
        <v>-23.9405</v>
      </c>
      <c r="I275" s="174">
        <v>-34.984699999999997</v>
      </c>
      <c r="J275" s="174">
        <v>-20.107199999999999</v>
      </c>
      <c r="K275" s="174">
        <v>-1.9326000000000001</v>
      </c>
      <c r="L275" s="174">
        <v>8.3094999999999999</v>
      </c>
      <c r="M275" s="174">
        <v>8.8507999999999996</v>
      </c>
      <c r="N275" s="174">
        <v>7.7502000000000004</v>
      </c>
      <c r="O275" s="174">
        <v>7.4029999999999996</v>
      </c>
      <c r="P275" s="174">
        <v>8.5267999999999997</v>
      </c>
      <c r="Q275" s="174">
        <v>8.4716000000000005</v>
      </c>
      <c r="R275" s="174">
        <v>12.094099999999999</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44071</v>
      </c>
      <c r="E278" s="172">
        <v>28.070399999999999</v>
      </c>
      <c r="F278" s="172">
        <v>-24.169599999999999</v>
      </c>
      <c r="G278" s="172">
        <v>-18.436299999999999</v>
      </c>
      <c r="H278" s="172">
        <v>-9.9006000000000007</v>
      </c>
      <c r="I278" s="172">
        <v>-7.2428999999999997</v>
      </c>
      <c r="J278" s="172">
        <v>-0.3019</v>
      </c>
      <c r="K278" s="172">
        <v>8.8780999999999999</v>
      </c>
      <c r="L278" s="172">
        <v>8.1300000000000008</v>
      </c>
      <c r="M278" s="172">
        <v>8.0472000000000001</v>
      </c>
      <c r="N278" s="172">
        <v>8.2353000000000005</v>
      </c>
      <c r="O278" s="172">
        <v>6.5231000000000003</v>
      </c>
      <c r="P278" s="172">
        <v>7.7812000000000001</v>
      </c>
      <c r="Q278" s="172">
        <v>7.8387000000000002</v>
      </c>
      <c r="R278" s="172">
        <v>8.4253999999999998</v>
      </c>
    </row>
    <row r="279" spans="1:18" x14ac:dyDescent="0.3">
      <c r="A279" s="168" t="s">
        <v>737</v>
      </c>
      <c r="B279" s="168" t="s">
        <v>739</v>
      </c>
      <c r="C279" s="168">
        <v>131898</v>
      </c>
      <c r="D279" s="171">
        <v>44071</v>
      </c>
      <c r="E279" s="172">
        <v>29.1221</v>
      </c>
      <c r="F279" s="172">
        <v>-23.797999999999998</v>
      </c>
      <c r="G279" s="172">
        <v>-17.979800000000001</v>
      </c>
      <c r="H279" s="172">
        <v>-9.4367000000000001</v>
      </c>
      <c r="I279" s="172">
        <v>-6.7149000000000001</v>
      </c>
      <c r="J279" s="172">
        <v>0.27089999999999997</v>
      </c>
      <c r="K279" s="172">
        <v>9.4824999999999999</v>
      </c>
      <c r="L279" s="172">
        <v>8.7508999999999997</v>
      </c>
      <c r="M279" s="172">
        <v>8.68</v>
      </c>
      <c r="N279" s="172">
        <v>8.8930000000000007</v>
      </c>
      <c r="O279" s="172">
        <v>7.1025999999999998</v>
      </c>
      <c r="P279" s="172">
        <v>8.3490000000000002</v>
      </c>
      <c r="Q279" s="172">
        <v>8.3005999999999993</v>
      </c>
      <c r="R279" s="172">
        <v>9.0383999999999993</v>
      </c>
    </row>
    <row r="280" spans="1:18" x14ac:dyDescent="0.3">
      <c r="A280" s="168" t="s">
        <v>737</v>
      </c>
      <c r="B280" s="168" t="s">
        <v>740</v>
      </c>
      <c r="C280" s="168">
        <v>131864</v>
      </c>
      <c r="D280" s="171">
        <v>44071</v>
      </c>
      <c r="E280" s="172">
        <v>32.466200000000001</v>
      </c>
      <c r="F280" s="172">
        <v>92.873599999999996</v>
      </c>
      <c r="G280" s="172">
        <v>89.848799999999997</v>
      </c>
      <c r="H280" s="172">
        <v>64.566599999999994</v>
      </c>
      <c r="I280" s="172">
        <v>68.273499999999999</v>
      </c>
      <c r="J280" s="172">
        <v>52.6922</v>
      </c>
      <c r="K280" s="172">
        <v>66.520600000000002</v>
      </c>
      <c r="L280" s="172">
        <v>18.5379</v>
      </c>
      <c r="M280" s="172">
        <v>11.539099999999999</v>
      </c>
      <c r="N280" s="172">
        <v>15.3004</v>
      </c>
      <c r="O280" s="172">
        <v>5.7454000000000001</v>
      </c>
      <c r="P280" s="172">
        <v>9.0182000000000002</v>
      </c>
      <c r="Q280" s="172">
        <v>8.7486999999999995</v>
      </c>
      <c r="R280" s="172">
        <v>4.9553000000000003</v>
      </c>
    </row>
    <row r="281" spans="1:18" x14ac:dyDescent="0.3">
      <c r="A281" s="168" t="s">
        <v>737</v>
      </c>
      <c r="B281" s="168" t="s">
        <v>741</v>
      </c>
      <c r="C281" s="168">
        <v>131865</v>
      </c>
      <c r="D281" s="171">
        <v>44071</v>
      </c>
      <c r="E281" s="172">
        <v>16.375900000000001</v>
      </c>
      <c r="F281" s="172">
        <v>93.853899999999996</v>
      </c>
      <c r="G281" s="172">
        <v>90.643000000000001</v>
      </c>
      <c r="H281" s="172">
        <v>65.253100000000003</v>
      </c>
      <c r="I281" s="172">
        <v>68.978899999999996</v>
      </c>
      <c r="J281" s="172">
        <v>53.401499999999999</v>
      </c>
      <c r="K281" s="172">
        <v>65.750399999999999</v>
      </c>
      <c r="L281" s="172">
        <v>18.5243</v>
      </c>
      <c r="M281" s="172">
        <v>11.769600000000001</v>
      </c>
      <c r="N281" s="172">
        <v>15.6715</v>
      </c>
      <c r="O281" s="172">
        <v>6.069</v>
      </c>
      <c r="P281" s="172">
        <v>9.2235999999999994</v>
      </c>
      <c r="Q281" s="172">
        <v>8.8803000000000001</v>
      </c>
      <c r="R281" s="172">
        <v>5.4085000000000001</v>
      </c>
    </row>
    <row r="282" spans="1:18" x14ac:dyDescent="0.3">
      <c r="A282" s="168" t="s">
        <v>737</v>
      </c>
      <c r="B282" s="168" t="s">
        <v>742</v>
      </c>
      <c r="C282" s="168">
        <v>132178</v>
      </c>
      <c r="D282" s="171">
        <v>44071</v>
      </c>
      <c r="E282" s="172">
        <v>20.175599999999999</v>
      </c>
      <c r="F282" s="172">
        <v>32.955599999999997</v>
      </c>
      <c r="G282" s="172">
        <v>14.550599999999999</v>
      </c>
      <c r="H282" s="172">
        <v>17.0093</v>
      </c>
      <c r="I282" s="172">
        <v>20.407699999999998</v>
      </c>
      <c r="J282" s="172">
        <v>15.790699999999999</v>
      </c>
      <c r="K282" s="172">
        <v>33.3232</v>
      </c>
      <c r="L282" s="172">
        <v>11.629300000000001</v>
      </c>
      <c r="M282" s="172">
        <v>8.4420999999999999</v>
      </c>
      <c r="N282" s="172">
        <v>10.423400000000001</v>
      </c>
      <c r="O282" s="172">
        <v>5.7140000000000004</v>
      </c>
      <c r="P282" s="172">
        <v>6.9995000000000003</v>
      </c>
      <c r="Q282" s="172">
        <v>7.8285</v>
      </c>
      <c r="R282" s="172">
        <v>5.2256999999999998</v>
      </c>
    </row>
    <row r="283" spans="1:18" x14ac:dyDescent="0.3">
      <c r="A283" s="168" t="s">
        <v>737</v>
      </c>
      <c r="B283" s="168" t="s">
        <v>743</v>
      </c>
      <c r="C283" s="168">
        <v>132183</v>
      </c>
      <c r="D283" s="171">
        <v>44071</v>
      </c>
      <c r="E283" s="172">
        <v>20.978000000000002</v>
      </c>
      <c r="F283" s="172">
        <v>33.262700000000002</v>
      </c>
      <c r="G283" s="172">
        <v>14.9817</v>
      </c>
      <c r="H283" s="172">
        <v>17.4574</v>
      </c>
      <c r="I283" s="172">
        <v>20.896000000000001</v>
      </c>
      <c r="J283" s="172">
        <v>16.308599999999998</v>
      </c>
      <c r="K283" s="172">
        <v>33.597299999999997</v>
      </c>
      <c r="L283" s="172">
        <v>12.091699999999999</v>
      </c>
      <c r="M283" s="172">
        <v>8.9413</v>
      </c>
      <c r="N283" s="172">
        <v>10.9442</v>
      </c>
      <c r="O283" s="172">
        <v>6.2522000000000002</v>
      </c>
      <c r="P283" s="172">
        <v>7.5557999999999996</v>
      </c>
      <c r="Q283" s="172">
        <v>7.9577999999999998</v>
      </c>
      <c r="R283" s="172">
        <v>5.7499000000000002</v>
      </c>
    </row>
    <row r="284" spans="1:18" x14ac:dyDescent="0.3">
      <c r="A284" s="168" t="s">
        <v>737</v>
      </c>
      <c r="B284" s="168" t="s">
        <v>744</v>
      </c>
      <c r="C284" s="168">
        <v>132174</v>
      </c>
      <c r="D284" s="171">
        <v>44071</v>
      </c>
      <c r="E284" s="172">
        <v>21.915099999999999</v>
      </c>
      <c r="F284" s="172">
        <v>77.778499999999994</v>
      </c>
      <c r="G284" s="172">
        <v>39.042499999999997</v>
      </c>
      <c r="H284" s="172">
        <v>39.290799999999997</v>
      </c>
      <c r="I284" s="172">
        <v>43.506</v>
      </c>
      <c r="J284" s="172">
        <v>28.166</v>
      </c>
      <c r="K284" s="172">
        <v>49.676900000000003</v>
      </c>
      <c r="L284" s="172">
        <v>12.2988</v>
      </c>
      <c r="M284" s="172">
        <v>7.8331999999999997</v>
      </c>
      <c r="N284" s="172">
        <v>11.8552</v>
      </c>
      <c r="O284" s="172">
        <v>5.3853</v>
      </c>
      <c r="P284" s="172">
        <v>7.5909000000000004</v>
      </c>
      <c r="Q284" s="172">
        <v>8.7904</v>
      </c>
      <c r="R284" s="172">
        <v>4.3789999999999996</v>
      </c>
    </row>
    <row r="285" spans="1:18" x14ac:dyDescent="0.3">
      <c r="A285" s="168" t="s">
        <v>737</v>
      </c>
      <c r="B285" s="168" t="s">
        <v>745</v>
      </c>
      <c r="C285" s="168">
        <v>132185</v>
      </c>
      <c r="D285" s="171">
        <v>44071</v>
      </c>
      <c r="E285" s="172">
        <v>22.763999999999999</v>
      </c>
      <c r="F285" s="172">
        <v>78.253399999999999</v>
      </c>
      <c r="G285" s="172">
        <v>39.572200000000002</v>
      </c>
      <c r="H285" s="172">
        <v>39.837499999999999</v>
      </c>
      <c r="I285" s="172">
        <v>44.046700000000001</v>
      </c>
      <c r="J285" s="172">
        <v>28.706700000000001</v>
      </c>
      <c r="K285" s="172">
        <v>49.978000000000002</v>
      </c>
      <c r="L285" s="172">
        <v>12.7209</v>
      </c>
      <c r="M285" s="172">
        <v>8.3544</v>
      </c>
      <c r="N285" s="172">
        <v>12.425800000000001</v>
      </c>
      <c r="O285" s="172">
        <v>5.9385000000000003</v>
      </c>
      <c r="P285" s="172">
        <v>8.1587999999999994</v>
      </c>
      <c r="Q285" s="172">
        <v>9.1241000000000003</v>
      </c>
      <c r="R285" s="172">
        <v>4.9219999999999997</v>
      </c>
    </row>
    <row r="286" spans="1:18" x14ac:dyDescent="0.3">
      <c r="A286" s="168" t="s">
        <v>737</v>
      </c>
      <c r="B286" s="168" t="s">
        <v>746</v>
      </c>
      <c r="C286" s="168">
        <v>147889</v>
      </c>
      <c r="D286" s="171">
        <v>44071</v>
      </c>
      <c r="E286" s="172">
        <v>10.5343</v>
      </c>
      <c r="F286" s="172">
        <v>-21.8156</v>
      </c>
      <c r="G286" s="172">
        <v>-9.5785999999999998</v>
      </c>
      <c r="H286" s="172">
        <v>-13.675000000000001</v>
      </c>
      <c r="I286" s="172">
        <v>-18.674600000000002</v>
      </c>
      <c r="J286" s="172">
        <v>-8.7201000000000004</v>
      </c>
      <c r="K286" s="172">
        <v>7.0373000000000001</v>
      </c>
      <c r="L286" s="172">
        <v>7.5789</v>
      </c>
      <c r="M286" s="172"/>
      <c r="N286" s="172"/>
      <c r="O286" s="172"/>
      <c r="P286" s="172"/>
      <c r="Q286" s="172">
        <v>9.1557999999999993</v>
      </c>
      <c r="R286" s="172"/>
    </row>
    <row r="287" spans="1:18" x14ac:dyDescent="0.3">
      <c r="A287" s="168" t="s">
        <v>737</v>
      </c>
      <c r="B287" s="168" t="s">
        <v>747</v>
      </c>
      <c r="C287" s="168">
        <v>147890</v>
      </c>
      <c r="D287" s="171">
        <v>44071</v>
      </c>
      <c r="E287" s="172">
        <v>10.518800000000001</v>
      </c>
      <c r="F287" s="172">
        <v>-21.847799999999999</v>
      </c>
      <c r="G287" s="172">
        <v>-9.8237000000000005</v>
      </c>
      <c r="H287" s="172">
        <v>-13.991</v>
      </c>
      <c r="I287" s="172">
        <v>-18.995000000000001</v>
      </c>
      <c r="J287" s="172">
        <v>-9.0195000000000007</v>
      </c>
      <c r="K287" s="172">
        <v>6.7278000000000002</v>
      </c>
      <c r="L287" s="172">
        <v>7.3238000000000003</v>
      </c>
      <c r="M287" s="172"/>
      <c r="N287" s="172"/>
      <c r="O287" s="172"/>
      <c r="P287" s="172"/>
      <c r="Q287" s="172">
        <v>8.8902000000000001</v>
      </c>
      <c r="R287" s="172"/>
    </row>
    <row r="288" spans="1:18" x14ac:dyDescent="0.3">
      <c r="A288" s="168" t="s">
        <v>737</v>
      </c>
      <c r="B288" s="168" t="s">
        <v>748</v>
      </c>
      <c r="C288" s="168">
        <v>147851</v>
      </c>
      <c r="D288" s="171">
        <v>44071</v>
      </c>
      <c r="E288" s="172">
        <v>10.7395</v>
      </c>
      <c r="F288" s="172">
        <v>-30.901700000000002</v>
      </c>
      <c r="G288" s="172">
        <v>-18.438099999999999</v>
      </c>
      <c r="H288" s="172">
        <v>-9.6440999999999999</v>
      </c>
      <c r="I288" s="172">
        <v>-10.5175</v>
      </c>
      <c r="J288" s="172">
        <v>-1.4235</v>
      </c>
      <c r="K288" s="172">
        <v>8.8523999999999994</v>
      </c>
      <c r="L288" s="172">
        <v>10.781499999999999</v>
      </c>
      <c r="M288" s="172"/>
      <c r="N288" s="172"/>
      <c r="O288" s="172"/>
      <c r="P288" s="172"/>
      <c r="Q288" s="172">
        <v>11.153600000000001</v>
      </c>
      <c r="R288" s="172"/>
    </row>
    <row r="289" spans="1:18" x14ac:dyDescent="0.3">
      <c r="A289" s="168" t="s">
        <v>737</v>
      </c>
      <c r="B289" s="168" t="s">
        <v>749</v>
      </c>
      <c r="C289" s="168">
        <v>147850</v>
      </c>
      <c r="D289" s="171">
        <v>44071</v>
      </c>
      <c r="E289" s="172">
        <v>10.7395</v>
      </c>
      <c r="F289" s="172">
        <v>-30.901700000000002</v>
      </c>
      <c r="G289" s="172">
        <v>-18.438099999999999</v>
      </c>
      <c r="H289" s="172">
        <v>-9.6440999999999999</v>
      </c>
      <c r="I289" s="172">
        <v>-10.5175</v>
      </c>
      <c r="J289" s="172">
        <v>-1.4235</v>
      </c>
      <c r="K289" s="172">
        <v>8.8523999999999994</v>
      </c>
      <c r="L289" s="172">
        <v>10.781499999999999</v>
      </c>
      <c r="M289" s="172"/>
      <c r="N289" s="172"/>
      <c r="O289" s="172"/>
      <c r="P289" s="172"/>
      <c r="Q289" s="172">
        <v>11.153600000000001</v>
      </c>
      <c r="R289" s="172"/>
    </row>
    <row r="290" spans="1:18" x14ac:dyDescent="0.3">
      <c r="A290" s="168" t="s">
        <v>737</v>
      </c>
      <c r="B290" s="168" t="s">
        <v>750</v>
      </c>
      <c r="C290" s="168">
        <v>147857</v>
      </c>
      <c r="D290" s="171">
        <v>44071</v>
      </c>
      <c r="E290" s="172">
        <v>10.815200000000001</v>
      </c>
      <c r="F290" s="172">
        <v>-72.415999999999997</v>
      </c>
      <c r="G290" s="172">
        <v>-12.1374</v>
      </c>
      <c r="H290" s="172">
        <v>-21.510100000000001</v>
      </c>
      <c r="I290" s="172">
        <v>-38.101399999999998</v>
      </c>
      <c r="J290" s="172">
        <v>-21.587900000000001</v>
      </c>
      <c r="K290" s="172">
        <v>6.7148000000000003</v>
      </c>
      <c r="L290" s="172">
        <v>10.023199999999999</v>
      </c>
      <c r="M290" s="172"/>
      <c r="N290" s="172"/>
      <c r="O290" s="172"/>
      <c r="P290" s="172"/>
      <c r="Q290" s="172">
        <v>12.295400000000001</v>
      </c>
      <c r="R290" s="172"/>
    </row>
    <row r="291" spans="1:18" x14ac:dyDescent="0.3">
      <c r="A291" s="168" t="s">
        <v>737</v>
      </c>
      <c r="B291" s="168" t="s">
        <v>751</v>
      </c>
      <c r="C291" s="168">
        <v>147854</v>
      </c>
      <c r="D291" s="171">
        <v>44071</v>
      </c>
      <c r="E291" s="172">
        <v>10.815200000000001</v>
      </c>
      <c r="F291" s="172">
        <v>-72.415999999999997</v>
      </c>
      <c r="G291" s="172">
        <v>-12.1374</v>
      </c>
      <c r="H291" s="172">
        <v>-21.510100000000001</v>
      </c>
      <c r="I291" s="172">
        <v>-38.101399999999998</v>
      </c>
      <c r="J291" s="172">
        <v>-21.587900000000001</v>
      </c>
      <c r="K291" s="172">
        <v>6.7148000000000003</v>
      </c>
      <c r="L291" s="172">
        <v>10.023199999999999</v>
      </c>
      <c r="M291" s="172"/>
      <c r="N291" s="172"/>
      <c r="O291" s="172"/>
      <c r="P291" s="172"/>
      <c r="Q291" s="172">
        <v>12.295400000000001</v>
      </c>
      <c r="R291" s="172"/>
    </row>
    <row r="292" spans="1:18" x14ac:dyDescent="0.3">
      <c r="A292" s="168" t="s">
        <v>737</v>
      </c>
      <c r="B292" s="168" t="s">
        <v>752</v>
      </c>
      <c r="C292" s="168">
        <v>101656</v>
      </c>
      <c r="D292" s="171">
        <v>44071</v>
      </c>
      <c r="E292" s="172">
        <v>72.159800000000004</v>
      </c>
      <c r="F292" s="172">
        <v>207.3442</v>
      </c>
      <c r="G292" s="172">
        <v>127.45650000000001</v>
      </c>
      <c r="H292" s="172">
        <v>81.022300000000001</v>
      </c>
      <c r="I292" s="172">
        <v>81.620699999999999</v>
      </c>
      <c r="J292" s="172">
        <v>42.228000000000002</v>
      </c>
      <c r="K292" s="172">
        <v>54.390799999999999</v>
      </c>
      <c r="L292" s="172">
        <v>-25.1539</v>
      </c>
      <c r="M292" s="172">
        <v>-22.465199999999999</v>
      </c>
      <c r="N292" s="172">
        <v>-13.255699999999999</v>
      </c>
      <c r="O292" s="172">
        <v>-1.36</v>
      </c>
      <c r="P292" s="172">
        <v>3.1036999999999999</v>
      </c>
      <c r="Q292" s="172">
        <v>12.4534</v>
      </c>
      <c r="R292" s="172">
        <v>-5.8367000000000004</v>
      </c>
    </row>
    <row r="293" spans="1:18" x14ac:dyDescent="0.3">
      <c r="A293" s="168" t="s">
        <v>737</v>
      </c>
      <c r="B293" s="168" t="s">
        <v>753</v>
      </c>
      <c r="C293" s="168">
        <v>118543</v>
      </c>
      <c r="D293" s="171">
        <v>44071</v>
      </c>
      <c r="E293" s="172">
        <v>77.841399999999993</v>
      </c>
      <c r="F293" s="172">
        <v>208.62799999999999</v>
      </c>
      <c r="G293" s="172">
        <v>128.6371</v>
      </c>
      <c r="H293" s="172">
        <v>82.125600000000006</v>
      </c>
      <c r="I293" s="172">
        <v>82.690899999999999</v>
      </c>
      <c r="J293" s="172">
        <v>43.265799999999999</v>
      </c>
      <c r="K293" s="172">
        <v>55.480800000000002</v>
      </c>
      <c r="L293" s="172">
        <v>-24.3352</v>
      </c>
      <c r="M293" s="172">
        <v>-21.645</v>
      </c>
      <c r="N293" s="172">
        <v>-12.370100000000001</v>
      </c>
      <c r="O293" s="172">
        <v>-0.31030000000000002</v>
      </c>
      <c r="P293" s="172">
        <v>4.2068000000000003</v>
      </c>
      <c r="Q293" s="172">
        <v>7.0971000000000002</v>
      </c>
      <c r="R293" s="172">
        <v>-4.8513999999999999</v>
      </c>
    </row>
    <row r="294" spans="1:18" x14ac:dyDescent="0.3">
      <c r="A294" s="168" t="s">
        <v>737</v>
      </c>
      <c r="B294" s="168" t="s">
        <v>754</v>
      </c>
      <c r="C294" s="168">
        <v>102112</v>
      </c>
      <c r="D294" s="171">
        <v>44071</v>
      </c>
      <c r="E294" s="172">
        <v>41.6312</v>
      </c>
      <c r="F294" s="172">
        <v>146.65280000000001</v>
      </c>
      <c r="G294" s="172">
        <v>88.4</v>
      </c>
      <c r="H294" s="172">
        <v>54.368200000000002</v>
      </c>
      <c r="I294" s="172">
        <v>56.816299999999998</v>
      </c>
      <c r="J294" s="172">
        <v>35.074800000000003</v>
      </c>
      <c r="K294" s="172">
        <v>41.051000000000002</v>
      </c>
      <c r="L294" s="172">
        <v>-28.837199999999999</v>
      </c>
      <c r="M294" s="172">
        <v>-21.548100000000002</v>
      </c>
      <c r="N294" s="172">
        <v>-12.076000000000001</v>
      </c>
      <c r="O294" s="172">
        <v>-2.0977000000000001</v>
      </c>
      <c r="P294" s="172">
        <v>2.7105999999999999</v>
      </c>
      <c r="Q294" s="172">
        <v>8.8862000000000005</v>
      </c>
      <c r="R294" s="172">
        <v>-6.0610999999999997</v>
      </c>
    </row>
    <row r="295" spans="1:18" x14ac:dyDescent="0.3">
      <c r="A295" s="168" t="s">
        <v>737</v>
      </c>
      <c r="B295" s="168" t="s">
        <v>755</v>
      </c>
      <c r="C295" s="168">
        <v>118516</v>
      </c>
      <c r="D295" s="171">
        <v>44071</v>
      </c>
      <c r="E295" s="172">
        <v>43.794600000000003</v>
      </c>
      <c r="F295" s="172">
        <v>147.2766</v>
      </c>
      <c r="G295" s="172">
        <v>89.018600000000006</v>
      </c>
      <c r="H295" s="172">
        <v>54.948799999999999</v>
      </c>
      <c r="I295" s="172">
        <v>57.416800000000002</v>
      </c>
      <c r="J295" s="172">
        <v>35.677199999999999</v>
      </c>
      <c r="K295" s="172">
        <v>41.696599999999997</v>
      </c>
      <c r="L295" s="172">
        <v>-28.3324</v>
      </c>
      <c r="M295" s="172">
        <v>-21.033200000000001</v>
      </c>
      <c r="N295" s="172">
        <v>-11.5382</v>
      </c>
      <c r="O295" s="172">
        <v>-1.4382999999999999</v>
      </c>
      <c r="P295" s="172">
        <v>3.4853999999999998</v>
      </c>
      <c r="Q295" s="172">
        <v>6.5663999999999998</v>
      </c>
      <c r="R295" s="172">
        <v>-5.4717000000000002</v>
      </c>
    </row>
    <row r="296" spans="1:18" x14ac:dyDescent="0.3">
      <c r="A296" s="168" t="s">
        <v>737</v>
      </c>
      <c r="B296" s="168" t="s">
        <v>756</v>
      </c>
      <c r="C296" s="168">
        <v>102114</v>
      </c>
      <c r="D296" s="171">
        <v>44071</v>
      </c>
      <c r="E296" s="172">
        <v>28.114000000000001</v>
      </c>
      <c r="F296" s="172">
        <v>85.497200000000007</v>
      </c>
      <c r="G296" s="172">
        <v>55.2102</v>
      </c>
      <c r="H296" s="172">
        <v>31.984400000000001</v>
      </c>
      <c r="I296" s="172">
        <v>31.241299999999999</v>
      </c>
      <c r="J296" s="172">
        <v>18.3703</v>
      </c>
      <c r="K296" s="172">
        <v>28.308299999999999</v>
      </c>
      <c r="L296" s="172">
        <v>-45.610799999999998</v>
      </c>
      <c r="M296" s="172">
        <v>-32.264099999999999</v>
      </c>
      <c r="N296" s="172">
        <v>-21.5733</v>
      </c>
      <c r="O296" s="172">
        <v>-5.1977000000000002</v>
      </c>
      <c r="P296" s="172">
        <v>0.50619999999999998</v>
      </c>
      <c r="Q296" s="172">
        <v>6.3643000000000001</v>
      </c>
      <c r="R296" s="172">
        <v>-10.111499999999999</v>
      </c>
    </row>
    <row r="297" spans="1:18" x14ac:dyDescent="0.3">
      <c r="A297" s="168" t="s">
        <v>737</v>
      </c>
      <c r="B297" s="168" t="s">
        <v>757</v>
      </c>
      <c r="C297" s="168">
        <v>118518</v>
      </c>
      <c r="D297" s="171">
        <v>44071</v>
      </c>
      <c r="E297" s="172">
        <v>29.593699999999998</v>
      </c>
      <c r="F297" s="172">
        <v>86.168899999999994</v>
      </c>
      <c r="G297" s="172">
        <v>55.880499999999998</v>
      </c>
      <c r="H297" s="172">
        <v>32.604999999999997</v>
      </c>
      <c r="I297" s="172">
        <v>31.853000000000002</v>
      </c>
      <c r="J297" s="172">
        <v>18.980699999999999</v>
      </c>
      <c r="K297" s="172">
        <v>28.9085</v>
      </c>
      <c r="L297" s="172">
        <v>-45.182499999999997</v>
      </c>
      <c r="M297" s="172">
        <v>-31.828199999999999</v>
      </c>
      <c r="N297" s="172">
        <v>-21.115400000000001</v>
      </c>
      <c r="O297" s="172">
        <v>-4.5164999999999997</v>
      </c>
      <c r="P297" s="172">
        <v>1.2532000000000001</v>
      </c>
      <c r="Q297" s="172">
        <v>4.2752999999999997</v>
      </c>
      <c r="R297" s="172">
        <v>-9.5160999999999998</v>
      </c>
    </row>
    <row r="298" spans="1:18" x14ac:dyDescent="0.3">
      <c r="A298" s="168" t="s">
        <v>737</v>
      </c>
      <c r="B298" s="168" t="s">
        <v>758</v>
      </c>
      <c r="C298" s="168">
        <v>102547</v>
      </c>
      <c r="D298" s="171">
        <v>44071</v>
      </c>
      <c r="E298" s="172">
        <v>40.637300000000003</v>
      </c>
      <c r="F298" s="172">
        <v>105.9337</v>
      </c>
      <c r="G298" s="172">
        <v>63.169600000000003</v>
      </c>
      <c r="H298" s="172">
        <v>36.593200000000003</v>
      </c>
      <c r="I298" s="172">
        <v>34.8277</v>
      </c>
      <c r="J298" s="172">
        <v>20.763200000000001</v>
      </c>
      <c r="K298" s="172">
        <v>20.2333</v>
      </c>
      <c r="L298" s="172">
        <v>8.3054000000000006</v>
      </c>
      <c r="M298" s="172">
        <v>4.609</v>
      </c>
      <c r="N298" s="172">
        <v>7.1635</v>
      </c>
      <c r="O298" s="172">
        <v>5.94</v>
      </c>
      <c r="P298" s="172">
        <v>7.0731999999999999</v>
      </c>
      <c r="Q298" s="172">
        <v>9.0709999999999997</v>
      </c>
      <c r="R298" s="172">
        <v>5.4477000000000002</v>
      </c>
    </row>
    <row r="299" spans="1:18" x14ac:dyDescent="0.3">
      <c r="A299" s="168" t="s">
        <v>737</v>
      </c>
      <c r="B299" s="168" t="s">
        <v>759</v>
      </c>
      <c r="C299" s="168">
        <v>118519</v>
      </c>
      <c r="D299" s="171">
        <v>44071</v>
      </c>
      <c r="E299" s="172">
        <v>41.984499999999997</v>
      </c>
      <c r="F299" s="172">
        <v>106.54689999999999</v>
      </c>
      <c r="G299" s="172">
        <v>63.826000000000001</v>
      </c>
      <c r="H299" s="172">
        <v>37.274799999999999</v>
      </c>
      <c r="I299" s="172">
        <v>35.512799999999999</v>
      </c>
      <c r="J299" s="172">
        <v>21.456399999999999</v>
      </c>
      <c r="K299" s="172">
        <v>20.961400000000001</v>
      </c>
      <c r="L299" s="172">
        <v>8.9910999999999994</v>
      </c>
      <c r="M299" s="172">
        <v>5.2445000000000004</v>
      </c>
      <c r="N299" s="172">
        <v>7.7763999999999998</v>
      </c>
      <c r="O299" s="172">
        <v>6.4080000000000004</v>
      </c>
      <c r="P299" s="172">
        <v>7.5305999999999997</v>
      </c>
      <c r="Q299" s="172">
        <v>8.6138999999999992</v>
      </c>
      <c r="R299" s="172">
        <v>5.9417</v>
      </c>
    </row>
    <row r="300" spans="1:18" x14ac:dyDescent="0.3">
      <c r="A300" s="168" t="s">
        <v>737</v>
      </c>
      <c r="B300" s="168" t="s">
        <v>760</v>
      </c>
      <c r="C300" s="168">
        <v>132987</v>
      </c>
      <c r="D300" s="171">
        <v>44071</v>
      </c>
      <c r="E300" s="172">
        <v>10.7416</v>
      </c>
      <c r="F300" s="172">
        <v>261.46719999999999</v>
      </c>
      <c r="G300" s="172">
        <v>122.5304</v>
      </c>
      <c r="H300" s="172">
        <v>56.2301</v>
      </c>
      <c r="I300" s="172">
        <v>53.249499999999998</v>
      </c>
      <c r="J300" s="172">
        <v>31.674900000000001</v>
      </c>
      <c r="K300" s="172">
        <v>38.114899999999999</v>
      </c>
      <c r="L300" s="172">
        <v>-34.3748</v>
      </c>
      <c r="M300" s="172">
        <v>-24.544599999999999</v>
      </c>
      <c r="N300" s="172">
        <v>-15.5474</v>
      </c>
      <c r="O300" s="172">
        <v>-3.2248999999999999</v>
      </c>
      <c r="P300" s="172">
        <v>1.0659000000000001</v>
      </c>
      <c r="Q300" s="172">
        <v>1.2512000000000001</v>
      </c>
      <c r="R300" s="172">
        <v>-6.7796000000000003</v>
      </c>
    </row>
    <row r="301" spans="1:18" x14ac:dyDescent="0.3">
      <c r="A301" s="168" t="s">
        <v>737</v>
      </c>
      <c r="B301" s="168" t="s">
        <v>761</v>
      </c>
      <c r="C301" s="168">
        <v>132989</v>
      </c>
      <c r="D301" s="171">
        <v>44071</v>
      </c>
      <c r="E301" s="172">
        <v>11.5741</v>
      </c>
      <c r="F301" s="172">
        <v>262.03919999999999</v>
      </c>
      <c r="G301" s="172">
        <v>123.06619999999999</v>
      </c>
      <c r="H301" s="172">
        <v>56.8369</v>
      </c>
      <c r="I301" s="172">
        <v>53.868099999999998</v>
      </c>
      <c r="J301" s="172">
        <v>32.339399999999998</v>
      </c>
      <c r="K301" s="172">
        <v>38.800899999999999</v>
      </c>
      <c r="L301" s="172">
        <v>-33.848399999999998</v>
      </c>
      <c r="M301" s="172">
        <v>-24.040299999999998</v>
      </c>
      <c r="N301" s="172">
        <v>-15.026899999999999</v>
      </c>
      <c r="O301" s="172">
        <v>-2.3576000000000001</v>
      </c>
      <c r="P301" s="172">
        <v>2.3235999999999999</v>
      </c>
      <c r="Q301" s="172">
        <v>2.5733999999999999</v>
      </c>
      <c r="R301" s="172">
        <v>-6.0997000000000003</v>
      </c>
    </row>
    <row r="302" spans="1:18" x14ac:dyDescent="0.3">
      <c r="A302" s="168" t="s">
        <v>737</v>
      </c>
      <c r="B302" s="168" t="s">
        <v>762</v>
      </c>
      <c r="C302" s="168">
        <v>130543</v>
      </c>
      <c r="D302" s="171">
        <v>44071</v>
      </c>
      <c r="E302" s="172">
        <v>21.165500000000002</v>
      </c>
      <c r="F302" s="172">
        <v>50.0792</v>
      </c>
      <c r="G302" s="172">
        <v>60.252200000000002</v>
      </c>
      <c r="H302" s="172">
        <v>57.435899999999997</v>
      </c>
      <c r="I302" s="172">
        <v>79.538600000000002</v>
      </c>
      <c r="J302" s="172">
        <v>74.586200000000005</v>
      </c>
      <c r="K302" s="172">
        <v>78.147499999999994</v>
      </c>
      <c r="L302" s="172">
        <v>16.0228</v>
      </c>
      <c r="M302" s="172">
        <v>6.4549000000000003</v>
      </c>
      <c r="N302" s="172">
        <v>10.196400000000001</v>
      </c>
      <c r="O302" s="172">
        <v>5.4809000000000001</v>
      </c>
      <c r="P302" s="172">
        <v>8.9414999999999996</v>
      </c>
      <c r="Q302" s="172">
        <v>9.0745000000000005</v>
      </c>
      <c r="R302" s="172">
        <v>5.0690999999999997</v>
      </c>
    </row>
    <row r="303" spans="1:18" x14ac:dyDescent="0.3">
      <c r="A303" s="168" t="s">
        <v>737</v>
      </c>
      <c r="B303" s="168" t="s">
        <v>763</v>
      </c>
      <c r="C303" s="168">
        <v>130533</v>
      </c>
      <c r="D303" s="171">
        <v>44071</v>
      </c>
      <c r="E303" s="172">
        <v>19.889700000000001</v>
      </c>
      <c r="F303" s="172">
        <v>49.431600000000003</v>
      </c>
      <c r="G303" s="172">
        <v>59.502800000000001</v>
      </c>
      <c r="H303" s="172">
        <v>56.685699999999997</v>
      </c>
      <c r="I303" s="172">
        <v>78.8108</v>
      </c>
      <c r="J303" s="172">
        <v>73.803799999999995</v>
      </c>
      <c r="K303" s="172">
        <v>77.244500000000002</v>
      </c>
      <c r="L303" s="172">
        <v>15.1525</v>
      </c>
      <c r="M303" s="172">
        <v>5.5964</v>
      </c>
      <c r="N303" s="172">
        <v>9.2904</v>
      </c>
      <c r="O303" s="172">
        <v>4.5926</v>
      </c>
      <c r="P303" s="172">
        <v>7.9823000000000004</v>
      </c>
      <c r="Q303" s="172">
        <v>8.3598999999999997</v>
      </c>
      <c r="R303" s="172">
        <v>4.2323000000000004</v>
      </c>
    </row>
    <row r="304" spans="1:18" x14ac:dyDescent="0.3">
      <c r="A304" s="168" t="s">
        <v>737</v>
      </c>
      <c r="B304" s="168" t="s">
        <v>764</v>
      </c>
      <c r="C304" s="168">
        <v>129195</v>
      </c>
      <c r="D304" s="171">
        <v>44071</v>
      </c>
      <c r="E304" s="172">
        <v>15.945499999999999</v>
      </c>
      <c r="F304" s="172">
        <v>32.074800000000003</v>
      </c>
      <c r="G304" s="172">
        <v>-6.7107999999999999</v>
      </c>
      <c r="H304" s="172">
        <v>-8.1297999999999995</v>
      </c>
      <c r="I304" s="172">
        <v>-9.6111000000000004</v>
      </c>
      <c r="J304" s="172">
        <v>-7.4619999999999997</v>
      </c>
      <c r="K304" s="172">
        <v>25.379300000000001</v>
      </c>
      <c r="L304" s="172">
        <v>5.6670999999999996</v>
      </c>
      <c r="M304" s="172">
        <v>5.3963999999999999</v>
      </c>
      <c r="N304" s="172">
        <v>6.5354999999999999</v>
      </c>
      <c r="O304" s="172">
        <v>5.0255999999999998</v>
      </c>
      <c r="P304" s="172">
        <v>6.4744000000000002</v>
      </c>
      <c r="Q304" s="172">
        <v>7.6443000000000003</v>
      </c>
      <c r="R304" s="172">
        <v>6.0091999999999999</v>
      </c>
    </row>
    <row r="305" spans="1:18" x14ac:dyDescent="0.3">
      <c r="A305" s="168" t="s">
        <v>737</v>
      </c>
      <c r="B305" s="168" t="s">
        <v>765</v>
      </c>
      <c r="C305" s="168">
        <v>129197</v>
      </c>
      <c r="D305" s="171">
        <v>44071</v>
      </c>
      <c r="E305" s="172">
        <v>16.309000000000001</v>
      </c>
      <c r="F305" s="172">
        <v>32.704500000000003</v>
      </c>
      <c r="G305" s="172">
        <v>-5.9650999999999996</v>
      </c>
      <c r="H305" s="172">
        <v>-7.375</v>
      </c>
      <c r="I305" s="172">
        <v>-8.8737999999999992</v>
      </c>
      <c r="J305" s="172">
        <v>-6.726</v>
      </c>
      <c r="K305" s="172">
        <v>26.1751</v>
      </c>
      <c r="L305" s="172">
        <v>6.4489000000000001</v>
      </c>
      <c r="M305" s="172">
        <v>6.1882999999999999</v>
      </c>
      <c r="N305" s="172">
        <v>7.3373999999999997</v>
      </c>
      <c r="O305" s="172">
        <v>5.5239000000000003</v>
      </c>
      <c r="P305" s="172">
        <v>6.8838999999999997</v>
      </c>
      <c r="Q305" s="172">
        <v>8.0280000000000005</v>
      </c>
      <c r="R305" s="172">
        <v>6.6307999999999998</v>
      </c>
    </row>
    <row r="306" spans="1:18" x14ac:dyDescent="0.3">
      <c r="A306" s="168" t="s">
        <v>737</v>
      </c>
      <c r="B306" s="168" t="s">
        <v>766</v>
      </c>
      <c r="C306" s="168">
        <v>102137</v>
      </c>
      <c r="D306" s="171">
        <v>44071</v>
      </c>
      <c r="E306" s="172">
        <v>60.545400000000001</v>
      </c>
      <c r="F306" s="172">
        <v>179.86920000000001</v>
      </c>
      <c r="G306" s="172">
        <v>86.782499999999999</v>
      </c>
      <c r="H306" s="172">
        <v>42.456499999999998</v>
      </c>
      <c r="I306" s="172">
        <v>69.092299999999994</v>
      </c>
      <c r="J306" s="172">
        <v>41.705100000000002</v>
      </c>
      <c r="K306" s="172">
        <v>58.3765</v>
      </c>
      <c r="L306" s="172">
        <v>11.103300000000001</v>
      </c>
      <c r="M306" s="172">
        <v>4.3388</v>
      </c>
      <c r="N306" s="172">
        <v>9.0145999999999997</v>
      </c>
      <c r="O306" s="172">
        <v>7.5054999999999996</v>
      </c>
      <c r="P306" s="172">
        <v>9.8849999999999998</v>
      </c>
      <c r="Q306" s="172">
        <v>11.3812</v>
      </c>
      <c r="R306" s="172">
        <v>6.9941000000000004</v>
      </c>
    </row>
    <row r="307" spans="1:18" x14ac:dyDescent="0.3">
      <c r="A307" s="168" t="s">
        <v>737</v>
      </c>
      <c r="B307" s="168" t="s">
        <v>767</v>
      </c>
      <c r="C307" s="168">
        <v>120679</v>
      </c>
      <c r="D307" s="171">
        <v>44071</v>
      </c>
      <c r="E307" s="172">
        <v>63.260800000000003</v>
      </c>
      <c r="F307" s="172">
        <v>181.142</v>
      </c>
      <c r="G307" s="172">
        <v>88.063999999999993</v>
      </c>
      <c r="H307" s="172">
        <v>43.744300000000003</v>
      </c>
      <c r="I307" s="172">
        <v>70.404300000000006</v>
      </c>
      <c r="J307" s="172">
        <v>43.013599999999997</v>
      </c>
      <c r="K307" s="172">
        <v>59.7789</v>
      </c>
      <c r="L307" s="172">
        <v>12.3505</v>
      </c>
      <c r="M307" s="172">
        <v>5.6085000000000003</v>
      </c>
      <c r="N307" s="172">
        <v>10.3819</v>
      </c>
      <c r="O307" s="172">
        <v>8.3162000000000003</v>
      </c>
      <c r="P307" s="172">
        <v>10.4694</v>
      </c>
      <c r="Q307" s="172">
        <v>10.627800000000001</v>
      </c>
      <c r="R307" s="172">
        <v>8.0455000000000005</v>
      </c>
    </row>
    <row r="308" spans="1:18" x14ac:dyDescent="0.3">
      <c r="A308" s="168" t="s">
        <v>737</v>
      </c>
      <c r="B308" s="168" t="s">
        <v>768</v>
      </c>
      <c r="C308" s="168">
        <v>102141</v>
      </c>
      <c r="D308" s="171">
        <v>44071</v>
      </c>
      <c r="E308" s="172">
        <v>33.053400000000003</v>
      </c>
      <c r="F308" s="172">
        <v>10.604100000000001</v>
      </c>
      <c r="G308" s="172">
        <v>15.7378</v>
      </c>
      <c r="H308" s="172">
        <v>7.5831999999999997</v>
      </c>
      <c r="I308" s="172">
        <v>0.33129999999999998</v>
      </c>
      <c r="J308" s="172">
        <v>3.4725999999999999</v>
      </c>
      <c r="K308" s="172">
        <v>11.121499999999999</v>
      </c>
      <c r="L308" s="172">
        <v>9.3308999999999997</v>
      </c>
      <c r="M308" s="172">
        <v>9.0027000000000008</v>
      </c>
      <c r="N308" s="172">
        <v>9.2108000000000008</v>
      </c>
      <c r="O308" s="172">
        <v>7.4618000000000002</v>
      </c>
      <c r="P308" s="172">
        <v>8.2399000000000004</v>
      </c>
      <c r="Q308" s="172">
        <v>7.4181999999999997</v>
      </c>
      <c r="R308" s="172">
        <v>8.6601999999999997</v>
      </c>
    </row>
    <row r="309" spans="1:18" x14ac:dyDescent="0.3">
      <c r="A309" s="168" t="s">
        <v>737</v>
      </c>
      <c r="B309" s="168" t="s">
        <v>769</v>
      </c>
      <c r="C309" s="168">
        <v>120702</v>
      </c>
      <c r="D309" s="171">
        <v>44071</v>
      </c>
      <c r="E309" s="172">
        <v>34.004899999999999</v>
      </c>
      <c r="F309" s="172">
        <v>10.951700000000001</v>
      </c>
      <c r="G309" s="172">
        <v>16.122</v>
      </c>
      <c r="H309" s="172">
        <v>7.9397000000000002</v>
      </c>
      <c r="I309" s="172">
        <v>0.6825</v>
      </c>
      <c r="J309" s="172">
        <v>3.8246000000000002</v>
      </c>
      <c r="K309" s="172">
        <v>11.4702</v>
      </c>
      <c r="L309" s="172">
        <v>9.5940999999999992</v>
      </c>
      <c r="M309" s="172">
        <v>9.2378</v>
      </c>
      <c r="N309" s="172">
        <v>9.5292999999999992</v>
      </c>
      <c r="O309" s="172">
        <v>8.0459999999999994</v>
      </c>
      <c r="P309" s="172">
        <v>8.7642000000000007</v>
      </c>
      <c r="Q309" s="172">
        <v>9.1719000000000008</v>
      </c>
      <c r="R309" s="172">
        <v>9.2247000000000003</v>
      </c>
    </row>
    <row r="310" spans="1:18" x14ac:dyDescent="0.3">
      <c r="A310" s="168" t="s">
        <v>737</v>
      </c>
      <c r="B310" s="168" t="s">
        <v>770</v>
      </c>
      <c r="C310" s="168">
        <v>102139</v>
      </c>
      <c r="D310" s="171">
        <v>44071</v>
      </c>
      <c r="E310" s="172">
        <v>37.510599999999997</v>
      </c>
      <c r="F310" s="172">
        <v>-7.2965</v>
      </c>
      <c r="G310" s="172">
        <v>33.695999999999998</v>
      </c>
      <c r="H310" s="172">
        <v>24.3002</v>
      </c>
      <c r="I310" s="172">
        <v>49.9679</v>
      </c>
      <c r="J310" s="172">
        <v>40.011299999999999</v>
      </c>
      <c r="K310" s="172">
        <v>45.350299999999997</v>
      </c>
      <c r="L310" s="172">
        <v>6.7927999999999997</v>
      </c>
      <c r="M310" s="172">
        <v>4.827</v>
      </c>
      <c r="N310" s="172">
        <v>6.6802000000000001</v>
      </c>
      <c r="O310" s="172">
        <v>6.3407</v>
      </c>
      <c r="P310" s="172">
        <v>6.8532000000000002</v>
      </c>
      <c r="Q310" s="172">
        <v>8.2347000000000001</v>
      </c>
      <c r="R310" s="172">
        <v>7.0876000000000001</v>
      </c>
    </row>
    <row r="311" spans="1:18" x14ac:dyDescent="0.3">
      <c r="A311" s="168" t="s">
        <v>737</v>
      </c>
      <c r="B311" s="168" t="s">
        <v>771</v>
      </c>
      <c r="C311" s="168">
        <v>120313</v>
      </c>
      <c r="D311" s="171">
        <v>44071</v>
      </c>
      <c r="E311" s="172">
        <v>39.057299999999998</v>
      </c>
      <c r="F311" s="172">
        <v>-6.9142000000000001</v>
      </c>
      <c r="G311" s="172">
        <v>34.1434</v>
      </c>
      <c r="H311" s="172">
        <v>24.761800000000001</v>
      </c>
      <c r="I311" s="172">
        <v>50.440399999999997</v>
      </c>
      <c r="J311" s="172">
        <v>40.497100000000003</v>
      </c>
      <c r="K311" s="172">
        <v>46.025300000000001</v>
      </c>
      <c r="L311" s="172">
        <v>7.5824999999999996</v>
      </c>
      <c r="M311" s="172">
        <v>5.5339</v>
      </c>
      <c r="N311" s="172">
        <v>7.3551000000000002</v>
      </c>
      <c r="O311" s="172">
        <v>6.8947000000000003</v>
      </c>
      <c r="P311" s="172">
        <v>7.3745000000000003</v>
      </c>
      <c r="Q311" s="172">
        <v>8.5946999999999996</v>
      </c>
      <c r="R311" s="172">
        <v>7.6887999999999996</v>
      </c>
    </row>
    <row r="312" spans="1:18" x14ac:dyDescent="0.3">
      <c r="A312" s="168" t="s">
        <v>737</v>
      </c>
      <c r="B312" s="168" t="s">
        <v>772</v>
      </c>
      <c r="C312" s="168">
        <v>118410</v>
      </c>
      <c r="D312" s="171">
        <v>44071</v>
      </c>
      <c r="E312" s="172">
        <v>34.390900000000002</v>
      </c>
      <c r="F312" s="172">
        <v>-28.3155</v>
      </c>
      <c r="G312" s="172">
        <v>-22.634799999999998</v>
      </c>
      <c r="H312" s="172">
        <v>-11.663600000000001</v>
      </c>
      <c r="I312" s="172">
        <v>-8.2672000000000008</v>
      </c>
      <c r="J312" s="172">
        <v>-0.80059999999999998</v>
      </c>
      <c r="K312" s="172">
        <v>9.3327000000000009</v>
      </c>
      <c r="L312" s="172">
        <v>11.6859</v>
      </c>
      <c r="M312" s="172">
        <v>10.602399999999999</v>
      </c>
      <c r="N312" s="172">
        <v>10.632199999999999</v>
      </c>
      <c r="O312" s="172">
        <v>8.6232000000000006</v>
      </c>
      <c r="P312" s="172">
        <v>8.7954000000000008</v>
      </c>
      <c r="Q312" s="172">
        <v>9.0533999999999999</v>
      </c>
      <c r="R312" s="172">
        <v>10.912599999999999</v>
      </c>
    </row>
    <row r="313" spans="1:18" x14ac:dyDescent="0.3">
      <c r="A313" s="168" t="s">
        <v>737</v>
      </c>
      <c r="B313" s="168" t="s">
        <v>773</v>
      </c>
      <c r="C313" s="168">
        <v>108545</v>
      </c>
      <c r="D313" s="171">
        <v>44071</v>
      </c>
      <c r="E313" s="172">
        <v>33.290399999999998</v>
      </c>
      <c r="F313" s="172">
        <v>-28.593900000000001</v>
      </c>
      <c r="G313" s="172">
        <v>-22.981200000000001</v>
      </c>
      <c r="H313" s="172">
        <v>-12.0327</v>
      </c>
      <c r="I313" s="172">
        <v>-8.6408000000000005</v>
      </c>
      <c r="J313" s="172">
        <v>-1.1766000000000001</v>
      </c>
      <c r="K313" s="172">
        <v>8.9408999999999992</v>
      </c>
      <c r="L313" s="172">
        <v>11.2758</v>
      </c>
      <c r="M313" s="172">
        <v>10.1836</v>
      </c>
      <c r="N313" s="172">
        <v>10.202999999999999</v>
      </c>
      <c r="O313" s="172">
        <v>8.1905000000000001</v>
      </c>
      <c r="P313" s="172">
        <v>8.3444000000000003</v>
      </c>
      <c r="Q313" s="172">
        <v>7.8231999999999999</v>
      </c>
      <c r="R313" s="172">
        <v>10.4975</v>
      </c>
    </row>
    <row r="314" spans="1:18" x14ac:dyDescent="0.3">
      <c r="A314" s="168" t="s">
        <v>737</v>
      </c>
      <c r="B314" s="168" t="s">
        <v>774</v>
      </c>
      <c r="C314" s="168">
        <v>118486</v>
      </c>
      <c r="D314" s="171">
        <v>44071</v>
      </c>
      <c r="E314" s="172">
        <v>23.948399999999999</v>
      </c>
      <c r="F314" s="172">
        <v>-3.3527</v>
      </c>
      <c r="G314" s="172">
        <v>10.3728</v>
      </c>
      <c r="H314" s="172">
        <v>16.293399999999998</v>
      </c>
      <c r="I314" s="172">
        <v>13.4375</v>
      </c>
      <c r="J314" s="172">
        <v>15.097899999999999</v>
      </c>
      <c r="K314" s="172">
        <v>23.063500000000001</v>
      </c>
      <c r="L314" s="172">
        <v>6.6578999999999997</v>
      </c>
      <c r="M314" s="172">
        <v>5.4494999999999996</v>
      </c>
      <c r="N314" s="172">
        <v>8.0372000000000003</v>
      </c>
      <c r="O314" s="172">
        <v>6.3674999999999997</v>
      </c>
      <c r="P314" s="172">
        <v>7.7819000000000003</v>
      </c>
      <c r="Q314" s="172">
        <v>8.8758999999999997</v>
      </c>
      <c r="R314" s="172">
        <v>6.1821999999999999</v>
      </c>
    </row>
    <row r="315" spans="1:18" x14ac:dyDescent="0.3">
      <c r="A315" s="168" t="s">
        <v>737</v>
      </c>
      <c r="B315" s="168" t="s">
        <v>775</v>
      </c>
      <c r="C315" s="168">
        <v>112327</v>
      </c>
      <c r="D315" s="171">
        <v>44071</v>
      </c>
      <c r="E315" s="172">
        <v>23.009799999999998</v>
      </c>
      <c r="F315" s="172">
        <v>-3.6480999999999999</v>
      </c>
      <c r="G315" s="172">
        <v>9.9488000000000003</v>
      </c>
      <c r="H315" s="172">
        <v>15.8428</v>
      </c>
      <c r="I315" s="172">
        <v>12.981199999999999</v>
      </c>
      <c r="J315" s="172">
        <v>14.546099999999999</v>
      </c>
      <c r="K315" s="172">
        <v>22.409400000000002</v>
      </c>
      <c r="L315" s="172">
        <v>5.9981</v>
      </c>
      <c r="M315" s="172">
        <v>4.7548000000000004</v>
      </c>
      <c r="N315" s="172">
        <v>7.3007999999999997</v>
      </c>
      <c r="O315" s="172">
        <v>5.5812999999999997</v>
      </c>
      <c r="P315" s="172">
        <v>7.0841000000000003</v>
      </c>
      <c r="Q315" s="172">
        <v>8.2187000000000001</v>
      </c>
      <c r="R315" s="172">
        <v>5.3887999999999998</v>
      </c>
    </row>
    <row r="316" spans="1:18" x14ac:dyDescent="0.3">
      <c r="A316" s="168" t="s">
        <v>737</v>
      </c>
      <c r="B316" s="168" t="s">
        <v>776</v>
      </c>
      <c r="C316" s="168">
        <v>118489</v>
      </c>
      <c r="D316" s="171">
        <v>44071</v>
      </c>
      <c r="E316" s="172">
        <v>24.616800000000001</v>
      </c>
      <c r="F316" s="172">
        <v>-2.3721999999999999</v>
      </c>
      <c r="G316" s="172">
        <v>26.102499999999999</v>
      </c>
      <c r="H316" s="172">
        <v>35.636699999999998</v>
      </c>
      <c r="I316" s="172">
        <v>34.739600000000003</v>
      </c>
      <c r="J316" s="172">
        <v>33.934100000000001</v>
      </c>
      <c r="K316" s="172">
        <v>42.0623</v>
      </c>
      <c r="L316" s="172">
        <v>4.3804999999999996</v>
      </c>
      <c r="M316" s="172">
        <v>2.7132999999999998</v>
      </c>
      <c r="N316" s="172">
        <v>7.6151999999999997</v>
      </c>
      <c r="O316" s="172">
        <v>4.7241</v>
      </c>
      <c r="P316" s="172">
        <v>7.0890000000000004</v>
      </c>
      <c r="Q316" s="172">
        <v>8.5914999999999999</v>
      </c>
      <c r="R316" s="172">
        <v>3.4363999999999999</v>
      </c>
    </row>
    <row r="317" spans="1:18" x14ac:dyDescent="0.3">
      <c r="A317" s="168" t="s">
        <v>737</v>
      </c>
      <c r="B317" s="168" t="s">
        <v>777</v>
      </c>
      <c r="C317" s="168">
        <v>112329</v>
      </c>
      <c r="D317" s="171">
        <v>44071</v>
      </c>
      <c r="E317" s="172">
        <v>23.723800000000001</v>
      </c>
      <c r="F317" s="172">
        <v>-2.6153</v>
      </c>
      <c r="G317" s="172">
        <v>25.954000000000001</v>
      </c>
      <c r="H317" s="172">
        <v>35.472200000000001</v>
      </c>
      <c r="I317" s="172">
        <v>34.563800000000001</v>
      </c>
      <c r="J317" s="172">
        <v>33.5306</v>
      </c>
      <c r="K317" s="172">
        <v>41.408700000000003</v>
      </c>
      <c r="L317" s="172">
        <v>3.7267000000000001</v>
      </c>
      <c r="M317" s="172">
        <v>2.0438999999999998</v>
      </c>
      <c r="N317" s="172">
        <v>6.9013999999999998</v>
      </c>
      <c r="O317" s="172">
        <v>4.0335000000000001</v>
      </c>
      <c r="P317" s="172">
        <v>6.4507000000000003</v>
      </c>
      <c r="Q317" s="172">
        <v>8.5326000000000004</v>
      </c>
      <c r="R317" s="172">
        <v>2.7298</v>
      </c>
    </row>
    <row r="318" spans="1:18" x14ac:dyDescent="0.3">
      <c r="A318" s="168" t="s">
        <v>737</v>
      </c>
      <c r="B318" s="168" t="s">
        <v>778</v>
      </c>
      <c r="C318" s="168">
        <v>102574</v>
      </c>
      <c r="D318" s="171">
        <v>44071</v>
      </c>
      <c r="E318" s="172">
        <v>97.626999999999995</v>
      </c>
      <c r="F318" s="172">
        <v>17.580400000000001</v>
      </c>
      <c r="G318" s="172">
        <v>57.598399999999998</v>
      </c>
      <c r="H318" s="172">
        <v>48.026899999999998</v>
      </c>
      <c r="I318" s="172">
        <v>85.814300000000003</v>
      </c>
      <c r="J318" s="172">
        <v>63.731200000000001</v>
      </c>
      <c r="K318" s="172">
        <v>77.5745</v>
      </c>
      <c r="L318" s="172">
        <v>22.761800000000001</v>
      </c>
      <c r="M318" s="172">
        <v>17.435300000000002</v>
      </c>
      <c r="N318" s="172">
        <v>17.8127</v>
      </c>
      <c r="O318" s="172">
        <v>9.4262999999999995</v>
      </c>
      <c r="P318" s="172">
        <v>10.2197</v>
      </c>
      <c r="Q318" s="172">
        <v>15.240600000000001</v>
      </c>
      <c r="R318" s="172">
        <v>12.133599999999999</v>
      </c>
    </row>
    <row r="319" spans="1:18" x14ac:dyDescent="0.3">
      <c r="A319" s="168" t="s">
        <v>737</v>
      </c>
      <c r="B319" s="168" t="s">
        <v>779</v>
      </c>
      <c r="C319" s="168">
        <v>119777</v>
      </c>
      <c r="D319" s="171">
        <v>44071</v>
      </c>
      <c r="E319" s="172">
        <v>101.316</v>
      </c>
      <c r="F319" s="172">
        <v>18.021799999999999</v>
      </c>
      <c r="G319" s="172">
        <v>58.037100000000002</v>
      </c>
      <c r="H319" s="172">
        <v>48.463700000000003</v>
      </c>
      <c r="I319" s="172">
        <v>86.238399999999999</v>
      </c>
      <c r="J319" s="172">
        <v>64.164900000000003</v>
      </c>
      <c r="K319" s="172">
        <v>78.071200000000005</v>
      </c>
      <c r="L319" s="172">
        <v>23.221699999999998</v>
      </c>
      <c r="M319" s="172">
        <v>17.895900000000001</v>
      </c>
      <c r="N319" s="172">
        <v>18.290299999999998</v>
      </c>
      <c r="O319" s="172">
        <v>10.245799999999999</v>
      </c>
      <c r="P319" s="172">
        <v>10.973699999999999</v>
      </c>
      <c r="Q319" s="172">
        <v>13.2212</v>
      </c>
      <c r="R319" s="172">
        <v>12.828799999999999</v>
      </c>
    </row>
    <row r="320" spans="1:18" x14ac:dyDescent="0.3">
      <c r="A320" s="168" t="s">
        <v>737</v>
      </c>
      <c r="B320" s="168" t="s">
        <v>780</v>
      </c>
      <c r="C320" s="168">
        <v>117608</v>
      </c>
      <c r="D320" s="171">
        <v>44071</v>
      </c>
      <c r="E320" s="172">
        <v>20.668800000000001</v>
      </c>
      <c r="F320" s="172">
        <v>49.867699999999999</v>
      </c>
      <c r="G320" s="172">
        <v>70.693100000000001</v>
      </c>
      <c r="H320" s="172">
        <v>22.677099999999999</v>
      </c>
      <c r="I320" s="172">
        <v>25.435700000000001</v>
      </c>
      <c r="J320" s="172">
        <v>16.198799999999999</v>
      </c>
      <c r="K320" s="172">
        <v>38.460700000000003</v>
      </c>
      <c r="L320" s="172">
        <v>16.180700000000002</v>
      </c>
      <c r="M320" s="172">
        <v>10.4541</v>
      </c>
      <c r="N320" s="172">
        <v>9.9535</v>
      </c>
      <c r="O320" s="172">
        <v>7.5808</v>
      </c>
      <c r="P320" s="172">
        <v>8.8168000000000006</v>
      </c>
      <c r="Q320" s="172">
        <v>9.3329000000000004</v>
      </c>
      <c r="R320" s="172">
        <v>8.141</v>
      </c>
    </row>
    <row r="321" spans="1:18" x14ac:dyDescent="0.3">
      <c r="A321" s="168" t="s">
        <v>737</v>
      </c>
      <c r="B321" s="168" t="s">
        <v>1702</v>
      </c>
      <c r="C321" s="168">
        <v>141072</v>
      </c>
      <c r="D321" s="171">
        <v>44071</v>
      </c>
      <c r="E321" s="172">
        <v>20.558700000000002</v>
      </c>
      <c r="F321" s="172">
        <v>49.7791</v>
      </c>
      <c r="G321" s="172">
        <v>70.534999999999997</v>
      </c>
      <c r="H321" s="172">
        <v>22.4665</v>
      </c>
      <c r="I321" s="172">
        <v>25.211200000000002</v>
      </c>
      <c r="J321" s="172">
        <v>15.963100000000001</v>
      </c>
      <c r="K321" s="172">
        <v>38.206099999999999</v>
      </c>
      <c r="L321" s="172">
        <v>15.9261</v>
      </c>
      <c r="M321" s="172">
        <v>10.198399999999999</v>
      </c>
      <c r="N321" s="172">
        <v>9.6923999999999992</v>
      </c>
      <c r="O321" s="172">
        <v>7.3874000000000004</v>
      </c>
      <c r="P321" s="172">
        <v>8.6661000000000001</v>
      </c>
      <c r="Q321" s="172">
        <v>9.1978000000000009</v>
      </c>
      <c r="R321" s="172">
        <v>7.9151999999999996</v>
      </c>
    </row>
    <row r="322" spans="1:18" x14ac:dyDescent="0.3">
      <c r="A322" s="173" t="s">
        <v>27</v>
      </c>
      <c r="B322" s="168"/>
      <c r="C322" s="168"/>
      <c r="D322" s="168"/>
      <c r="E322" s="168"/>
      <c r="F322" s="174">
        <v>52.892356818181831</v>
      </c>
      <c r="G322" s="174">
        <v>39.866250000000008</v>
      </c>
      <c r="H322" s="174">
        <v>25.651768181818184</v>
      </c>
      <c r="I322" s="174">
        <v>29.969036363636363</v>
      </c>
      <c r="J322" s="174">
        <v>22.568609090909092</v>
      </c>
      <c r="K322" s="174">
        <v>35.196638636363645</v>
      </c>
      <c r="L322" s="174">
        <v>3.0154045454545466</v>
      </c>
      <c r="M322" s="174">
        <v>1.0002000000000002</v>
      </c>
      <c r="N322" s="174">
        <v>4.688315789473684</v>
      </c>
      <c r="O322" s="174">
        <v>4.6821947368421046</v>
      </c>
      <c r="P322" s="174">
        <v>6.9480605263157909</v>
      </c>
      <c r="Q322" s="174">
        <v>8.7770068181818157</v>
      </c>
      <c r="R322" s="174">
        <v>4.0677368421052629</v>
      </c>
    </row>
    <row r="323" spans="1:18" x14ac:dyDescent="0.3">
      <c r="A323" s="173" t="s">
        <v>409</v>
      </c>
      <c r="B323" s="168"/>
      <c r="C323" s="168"/>
      <c r="D323" s="168"/>
      <c r="E323" s="168"/>
      <c r="F323" s="174">
        <v>32.83005</v>
      </c>
      <c r="G323" s="174">
        <v>36.592950000000002</v>
      </c>
      <c r="H323" s="174">
        <v>28.373100000000001</v>
      </c>
      <c r="I323" s="174">
        <v>33.208399999999997</v>
      </c>
      <c r="J323" s="174">
        <v>19.871949999999998</v>
      </c>
      <c r="K323" s="174">
        <v>35.856099999999998</v>
      </c>
      <c r="L323" s="174">
        <v>9.1609999999999996</v>
      </c>
      <c r="M323" s="174">
        <v>5.6024500000000002</v>
      </c>
      <c r="N323" s="174">
        <v>8.5641500000000015</v>
      </c>
      <c r="O323" s="174">
        <v>5.9392500000000004</v>
      </c>
      <c r="P323" s="174">
        <v>7.5733499999999996</v>
      </c>
      <c r="Q323" s="174">
        <v>8.7695499999999988</v>
      </c>
      <c r="R323" s="174">
        <v>5.5988000000000007</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44071</v>
      </c>
      <c r="E326" s="172">
        <v>167.61</v>
      </c>
      <c r="F326" s="172">
        <v>1.7899999999999999E-2</v>
      </c>
      <c r="G326" s="172">
        <v>0.74529999999999996</v>
      </c>
      <c r="H326" s="172">
        <v>1.0733999999999999</v>
      </c>
      <c r="I326" s="172">
        <v>4.5862999999999996</v>
      </c>
      <c r="J326" s="172">
        <v>6.7375999999999996</v>
      </c>
      <c r="K326" s="172">
        <v>25.56</v>
      </c>
      <c r="L326" s="172">
        <v>8.3102</v>
      </c>
      <c r="M326" s="172">
        <v>5.1505999999999998</v>
      </c>
      <c r="N326" s="172">
        <v>13.4877</v>
      </c>
      <c r="O326" s="172">
        <v>-1.0732999999999999</v>
      </c>
      <c r="P326" s="172">
        <v>4.0141</v>
      </c>
      <c r="Q326" s="172">
        <v>17.415500000000002</v>
      </c>
      <c r="R326" s="172">
        <v>-2.8603000000000001</v>
      </c>
    </row>
    <row r="327" spans="1:18" x14ac:dyDescent="0.3">
      <c r="A327" s="168" t="s">
        <v>782</v>
      </c>
      <c r="B327" s="168" t="s">
        <v>784</v>
      </c>
      <c r="C327" s="168">
        <v>119507</v>
      </c>
      <c r="D327" s="171">
        <v>44071</v>
      </c>
      <c r="E327" s="172">
        <v>177.5</v>
      </c>
      <c r="F327" s="172">
        <v>1.6899999999999998E-2</v>
      </c>
      <c r="G327" s="172">
        <v>0.755</v>
      </c>
      <c r="H327" s="172">
        <v>1.0878000000000001</v>
      </c>
      <c r="I327" s="172">
        <v>4.6147999999999998</v>
      </c>
      <c r="J327" s="172">
        <v>6.8055000000000003</v>
      </c>
      <c r="K327" s="172">
        <v>25.7973</v>
      </c>
      <c r="L327" s="172">
        <v>8.7355999999999998</v>
      </c>
      <c r="M327" s="172">
        <v>5.7240000000000002</v>
      </c>
      <c r="N327" s="172">
        <v>14.243399999999999</v>
      </c>
      <c r="O327" s="172">
        <v>-0.3725</v>
      </c>
      <c r="P327" s="172">
        <v>4.7942999999999998</v>
      </c>
      <c r="Q327" s="172">
        <v>8.4324999999999992</v>
      </c>
      <c r="R327" s="172">
        <v>-2.2086999999999999</v>
      </c>
    </row>
    <row r="328" spans="1:18" x14ac:dyDescent="0.3">
      <c r="A328" s="168" t="s">
        <v>782</v>
      </c>
      <c r="B328" s="168" t="s">
        <v>785</v>
      </c>
      <c r="C328" s="168">
        <v>129310</v>
      </c>
      <c r="D328" s="171">
        <v>44071</v>
      </c>
      <c r="E328" s="172">
        <v>15.48</v>
      </c>
      <c r="F328" s="172">
        <v>-0.3861</v>
      </c>
      <c r="G328" s="172">
        <v>-0.25769999999999998</v>
      </c>
      <c r="H328" s="172">
        <v>-0.32200000000000001</v>
      </c>
      <c r="I328" s="172">
        <v>4.383</v>
      </c>
      <c r="J328" s="172">
        <v>6.1001000000000003</v>
      </c>
      <c r="K328" s="172">
        <v>25.242699999999999</v>
      </c>
      <c r="L328" s="172">
        <v>7.7994000000000003</v>
      </c>
      <c r="M328" s="172">
        <v>-2.2726999999999999</v>
      </c>
      <c r="N328" s="172">
        <v>1.8421000000000001</v>
      </c>
      <c r="O328" s="172">
        <v>-2.5724</v>
      </c>
      <c r="P328" s="172">
        <v>5.1839000000000004</v>
      </c>
      <c r="Q328" s="172">
        <v>7.1935000000000002</v>
      </c>
      <c r="R328" s="172">
        <v>-6.7614999999999998</v>
      </c>
    </row>
    <row r="329" spans="1:18" x14ac:dyDescent="0.3">
      <c r="A329" s="168" t="s">
        <v>782</v>
      </c>
      <c r="B329" s="168" t="s">
        <v>786</v>
      </c>
      <c r="C329" s="168">
        <v>129312</v>
      </c>
      <c r="D329" s="171">
        <v>44071</v>
      </c>
      <c r="E329" s="172">
        <v>16.21</v>
      </c>
      <c r="F329" s="172">
        <v>-0.43</v>
      </c>
      <c r="G329" s="172">
        <v>-0.2462</v>
      </c>
      <c r="H329" s="172">
        <v>-0.3075</v>
      </c>
      <c r="I329" s="172">
        <v>4.3785999999999996</v>
      </c>
      <c r="J329" s="172">
        <v>6.0864000000000003</v>
      </c>
      <c r="K329" s="172">
        <v>25.464400000000001</v>
      </c>
      <c r="L329" s="172">
        <v>8.2109000000000005</v>
      </c>
      <c r="M329" s="172">
        <v>-1.698</v>
      </c>
      <c r="N329" s="172">
        <v>2.6598999999999999</v>
      </c>
      <c r="O329" s="172">
        <v>-1.7834000000000001</v>
      </c>
      <c r="P329" s="172">
        <v>5.9635999999999996</v>
      </c>
      <c r="Q329" s="172">
        <v>7.9816000000000003</v>
      </c>
      <c r="R329" s="172">
        <v>-6.0293999999999999</v>
      </c>
    </row>
    <row r="330" spans="1:18" x14ac:dyDescent="0.3">
      <c r="A330" s="168" t="s">
        <v>782</v>
      </c>
      <c r="B330" s="168" t="s">
        <v>787</v>
      </c>
      <c r="C330" s="168">
        <v>145750</v>
      </c>
      <c r="D330" s="171">
        <v>44071</v>
      </c>
      <c r="E330" s="172">
        <v>12.01</v>
      </c>
      <c r="F330" s="172">
        <v>-8.3199999999999996E-2</v>
      </c>
      <c r="G330" s="172">
        <v>0.50209999999999999</v>
      </c>
      <c r="H330" s="172">
        <v>0.41810000000000003</v>
      </c>
      <c r="I330" s="172">
        <v>3.2673999999999999</v>
      </c>
      <c r="J330" s="172">
        <v>6.9457000000000004</v>
      </c>
      <c r="K330" s="172">
        <v>23.686900000000001</v>
      </c>
      <c r="L330" s="172">
        <v>10.4876</v>
      </c>
      <c r="M330" s="172">
        <v>9.0827000000000009</v>
      </c>
      <c r="N330" s="172">
        <v>19.028700000000001</v>
      </c>
      <c r="O330" s="172"/>
      <c r="P330" s="172"/>
      <c r="Q330" s="172">
        <v>11.4633</v>
      </c>
      <c r="R330" s="172"/>
    </row>
    <row r="331" spans="1:18" x14ac:dyDescent="0.3">
      <c r="A331" s="168" t="s">
        <v>782</v>
      </c>
      <c r="B331" s="168" t="s">
        <v>788</v>
      </c>
      <c r="C331" s="168">
        <v>145747</v>
      </c>
      <c r="D331" s="171">
        <v>44071</v>
      </c>
      <c r="E331" s="172">
        <v>11.69</v>
      </c>
      <c r="F331" s="172">
        <v>0</v>
      </c>
      <c r="G331" s="172">
        <v>0.51590000000000003</v>
      </c>
      <c r="H331" s="172">
        <v>0.42959999999999998</v>
      </c>
      <c r="I331" s="172">
        <v>3.2686000000000002</v>
      </c>
      <c r="J331" s="172">
        <v>6.8555999999999999</v>
      </c>
      <c r="K331" s="172">
        <v>23.442399999999999</v>
      </c>
      <c r="L331" s="172">
        <v>9.8683999999999994</v>
      </c>
      <c r="M331" s="172">
        <v>8.0406999999999993</v>
      </c>
      <c r="N331" s="172">
        <v>17.251799999999999</v>
      </c>
      <c r="O331" s="172"/>
      <c r="P331" s="172"/>
      <c r="Q331" s="172">
        <v>9.6938999999999993</v>
      </c>
      <c r="R331" s="172"/>
    </row>
    <row r="332" spans="1:18" x14ac:dyDescent="0.3">
      <c r="A332" s="168" t="s">
        <v>782</v>
      </c>
      <c r="B332" s="168" t="s">
        <v>789</v>
      </c>
      <c r="C332" s="168">
        <v>102807</v>
      </c>
      <c r="D332" s="171">
        <v>44071</v>
      </c>
      <c r="E332" s="172">
        <v>55.91</v>
      </c>
      <c r="F332" s="172">
        <v>-3.5799999999999998E-2</v>
      </c>
      <c r="G332" s="172">
        <v>0.16120000000000001</v>
      </c>
      <c r="H332" s="172">
        <v>0.8478</v>
      </c>
      <c r="I332" s="172">
        <v>3.1930999999999998</v>
      </c>
      <c r="J332" s="172">
        <v>3.8639999999999999</v>
      </c>
      <c r="K332" s="172">
        <v>20.495699999999999</v>
      </c>
      <c r="L332" s="172">
        <v>6.8003999999999998</v>
      </c>
      <c r="M332" s="172">
        <v>2.5306999999999999</v>
      </c>
      <c r="N332" s="172">
        <v>13.476800000000001</v>
      </c>
      <c r="O332" s="172">
        <v>5.3944999999999999</v>
      </c>
      <c r="P332" s="172">
        <v>10.0937</v>
      </c>
      <c r="Q332" s="172">
        <v>11.4481</v>
      </c>
      <c r="R332" s="172">
        <v>0.3231</v>
      </c>
    </row>
    <row r="333" spans="1:18" x14ac:dyDescent="0.3">
      <c r="A333" s="168" t="s">
        <v>782</v>
      </c>
      <c r="B333" s="168" t="s">
        <v>790</v>
      </c>
      <c r="C333" s="168">
        <v>119438</v>
      </c>
      <c r="D333" s="171">
        <v>44071</v>
      </c>
      <c r="E333" s="172">
        <v>58.21</v>
      </c>
      <c r="F333" s="172">
        <v>-3.4299999999999997E-2</v>
      </c>
      <c r="G333" s="172">
        <v>0.1721</v>
      </c>
      <c r="H333" s="172">
        <v>0.86639999999999995</v>
      </c>
      <c r="I333" s="172">
        <v>3.2092000000000001</v>
      </c>
      <c r="J333" s="172">
        <v>3.9093</v>
      </c>
      <c r="K333" s="172">
        <v>20.6675</v>
      </c>
      <c r="L333" s="172">
        <v>7.0823999999999998</v>
      </c>
      <c r="M333" s="172">
        <v>2.9355000000000002</v>
      </c>
      <c r="N333" s="172">
        <v>14.092499999999999</v>
      </c>
      <c r="O333" s="172">
        <v>6.0263</v>
      </c>
      <c r="P333" s="172">
        <v>10.647</v>
      </c>
      <c r="Q333" s="172">
        <v>10.8407</v>
      </c>
      <c r="R333" s="172">
        <v>0.98360000000000003</v>
      </c>
    </row>
    <row r="334" spans="1:18" x14ac:dyDescent="0.3">
      <c r="A334" s="168" t="s">
        <v>782</v>
      </c>
      <c r="B334" s="168" t="s">
        <v>791</v>
      </c>
      <c r="C334" s="168">
        <v>103678</v>
      </c>
      <c r="D334" s="171">
        <v>44071</v>
      </c>
      <c r="E334" s="172">
        <v>46.735500000000002</v>
      </c>
      <c r="F334" s="172">
        <v>-7.8E-2</v>
      </c>
      <c r="G334" s="172">
        <v>0.1893</v>
      </c>
      <c r="H334" s="172">
        <v>0.48980000000000001</v>
      </c>
      <c r="I334" s="172">
        <v>4.2427999999999999</v>
      </c>
      <c r="J334" s="172">
        <v>8.4313000000000002</v>
      </c>
      <c r="K334" s="172">
        <v>25.038499999999999</v>
      </c>
      <c r="L334" s="172">
        <v>7.7252000000000001</v>
      </c>
      <c r="M334" s="172">
        <v>1.2128000000000001</v>
      </c>
      <c r="N334" s="172">
        <v>6.4104999999999999</v>
      </c>
      <c r="O334" s="172">
        <v>1.8885000000000001</v>
      </c>
      <c r="P334" s="172">
        <v>7.4519000000000002</v>
      </c>
      <c r="Q334" s="172">
        <v>11.3935</v>
      </c>
      <c r="R334" s="172">
        <v>-1.8017000000000001</v>
      </c>
    </row>
    <row r="335" spans="1:18" x14ac:dyDescent="0.3">
      <c r="A335" s="168" t="s">
        <v>782</v>
      </c>
      <c r="B335" s="168" t="s">
        <v>792</v>
      </c>
      <c r="C335" s="168">
        <v>118527</v>
      </c>
      <c r="D335" s="171">
        <v>44071</v>
      </c>
      <c r="E335" s="172">
        <v>49.194800000000001</v>
      </c>
      <c r="F335" s="172">
        <v>-7.5200000000000003E-2</v>
      </c>
      <c r="G335" s="172">
        <v>0.19800000000000001</v>
      </c>
      <c r="H335" s="172">
        <v>0.51060000000000005</v>
      </c>
      <c r="I335" s="172">
        <v>4.2866</v>
      </c>
      <c r="J335" s="172">
        <v>8.5333000000000006</v>
      </c>
      <c r="K335" s="172">
        <v>25.4131</v>
      </c>
      <c r="L335" s="172">
        <v>8.3783999999999992</v>
      </c>
      <c r="M335" s="172">
        <v>2.0834000000000001</v>
      </c>
      <c r="N335" s="172">
        <v>7.5321999999999996</v>
      </c>
      <c r="O335" s="172">
        <v>2.6930999999999998</v>
      </c>
      <c r="P335" s="172">
        <v>8.2504000000000008</v>
      </c>
      <c r="Q335" s="172">
        <v>10.201700000000001</v>
      </c>
      <c r="R335" s="172">
        <v>-0.98970000000000002</v>
      </c>
    </row>
    <row r="336" spans="1:18" x14ac:dyDescent="0.3">
      <c r="A336" s="168" t="s">
        <v>782</v>
      </c>
      <c r="B336" s="168" t="s">
        <v>793</v>
      </c>
      <c r="C336" s="168">
        <v>120749</v>
      </c>
      <c r="D336" s="171">
        <v>44071</v>
      </c>
      <c r="E336" s="172">
        <v>71.348500000000001</v>
      </c>
      <c r="F336" s="172">
        <v>-0.1426</v>
      </c>
      <c r="G336" s="172">
        <v>0.13469999999999999</v>
      </c>
      <c r="H336" s="172">
        <v>-0.24690000000000001</v>
      </c>
      <c r="I336" s="172">
        <v>2.1431</v>
      </c>
      <c r="J336" s="172">
        <v>3.6160000000000001</v>
      </c>
      <c r="K336" s="172">
        <v>22.449100000000001</v>
      </c>
      <c r="L336" s="172">
        <v>9.5305</v>
      </c>
      <c r="M336" s="172">
        <v>4.0488999999999997</v>
      </c>
      <c r="N336" s="172">
        <v>10.3764</v>
      </c>
      <c r="O336" s="172">
        <v>5.6456</v>
      </c>
      <c r="P336" s="172">
        <v>8.3552</v>
      </c>
      <c r="Q336" s="172">
        <v>9.8257999999999992</v>
      </c>
      <c r="R336" s="172">
        <v>1.0646</v>
      </c>
    </row>
    <row r="337" spans="1:18" x14ac:dyDescent="0.3">
      <c r="A337" s="168" t="s">
        <v>782</v>
      </c>
      <c r="B337" s="168" t="s">
        <v>794</v>
      </c>
      <c r="C337" s="168">
        <v>103026</v>
      </c>
      <c r="D337" s="171">
        <v>44071</v>
      </c>
      <c r="E337" s="172">
        <v>68.073099999999997</v>
      </c>
      <c r="F337" s="172">
        <v>-0.14399999999999999</v>
      </c>
      <c r="G337" s="172">
        <v>0.12959999999999999</v>
      </c>
      <c r="H337" s="172">
        <v>-0.25790000000000002</v>
      </c>
      <c r="I337" s="172">
        <v>2.1208</v>
      </c>
      <c r="J337" s="172">
        <v>3.5659999999999998</v>
      </c>
      <c r="K337" s="172">
        <v>22.2788</v>
      </c>
      <c r="L337" s="172">
        <v>9.2322000000000006</v>
      </c>
      <c r="M337" s="172">
        <v>3.6257000000000001</v>
      </c>
      <c r="N337" s="172">
        <v>9.7773000000000003</v>
      </c>
      <c r="O337" s="172">
        <v>5.0122</v>
      </c>
      <c r="P337" s="172">
        <v>7.6917999999999997</v>
      </c>
      <c r="Q337" s="172">
        <v>13.3264</v>
      </c>
      <c r="R337" s="172">
        <v>0.4748</v>
      </c>
    </row>
    <row r="338" spans="1:18" x14ac:dyDescent="0.3">
      <c r="A338" s="173" t="s">
        <v>27</v>
      </c>
      <c r="B338" s="168"/>
      <c r="C338" s="168"/>
      <c r="D338" s="168"/>
      <c r="E338" s="168"/>
      <c r="F338" s="174">
        <v>-0.11453333333333333</v>
      </c>
      <c r="G338" s="174">
        <v>0.24994166666666665</v>
      </c>
      <c r="H338" s="174">
        <v>0.38243333333333324</v>
      </c>
      <c r="I338" s="174">
        <v>3.6411916666666664</v>
      </c>
      <c r="J338" s="174">
        <v>5.9542333333333337</v>
      </c>
      <c r="K338" s="174">
        <v>23.794699999999995</v>
      </c>
      <c r="L338" s="174">
        <v>8.5134333333333352</v>
      </c>
      <c r="M338" s="174">
        <v>3.3720250000000003</v>
      </c>
      <c r="N338" s="174">
        <v>10.848275000000001</v>
      </c>
      <c r="O338" s="174">
        <v>2.0858599999999998</v>
      </c>
      <c r="P338" s="174">
        <v>7.2445899999999996</v>
      </c>
      <c r="Q338" s="174">
        <v>10.768041666666667</v>
      </c>
      <c r="R338" s="174">
        <v>-1.7805200000000003</v>
      </c>
    </row>
    <row r="339" spans="1:18" x14ac:dyDescent="0.3">
      <c r="A339" s="173" t="s">
        <v>409</v>
      </c>
      <c r="B339" s="168"/>
      <c r="C339" s="168"/>
      <c r="D339" s="168"/>
      <c r="E339" s="168"/>
      <c r="F339" s="174">
        <v>-7.6600000000000001E-2</v>
      </c>
      <c r="G339" s="174">
        <v>0.1807</v>
      </c>
      <c r="H339" s="174">
        <v>0.4597</v>
      </c>
      <c r="I339" s="174">
        <v>3.7557</v>
      </c>
      <c r="J339" s="174">
        <v>6.4188499999999999</v>
      </c>
      <c r="K339" s="174">
        <v>24.3627</v>
      </c>
      <c r="L339" s="174">
        <v>8.3443000000000005</v>
      </c>
      <c r="M339" s="174">
        <v>3.2806000000000002</v>
      </c>
      <c r="N339" s="174">
        <v>11.926600000000001</v>
      </c>
      <c r="O339" s="174">
        <v>2.2907999999999999</v>
      </c>
      <c r="P339" s="174">
        <v>7.5718499999999995</v>
      </c>
      <c r="Q339" s="174">
        <v>10.5212</v>
      </c>
      <c r="R339" s="174">
        <v>-1.3957000000000002</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44071</v>
      </c>
      <c r="E342" s="172">
        <v>34.537799999999997</v>
      </c>
      <c r="F342" s="172">
        <v>-13.944599999999999</v>
      </c>
      <c r="G342" s="172">
        <v>-12.317</v>
      </c>
      <c r="H342" s="172">
        <v>-13.9427</v>
      </c>
      <c r="I342" s="172">
        <v>-13.920500000000001</v>
      </c>
      <c r="J342" s="172">
        <v>-3.0804999999999998</v>
      </c>
      <c r="K342" s="172">
        <v>13.0405</v>
      </c>
      <c r="L342" s="172">
        <v>8.4210999999999991</v>
      </c>
      <c r="M342" s="172">
        <v>8.4441000000000006</v>
      </c>
      <c r="N342" s="172">
        <v>0.95879999999999999</v>
      </c>
      <c r="O342" s="172">
        <v>3.5364</v>
      </c>
      <c r="P342" s="172">
        <v>6.3284000000000002</v>
      </c>
      <c r="Q342" s="172">
        <v>7.7968999999999999</v>
      </c>
      <c r="R342" s="172">
        <v>5.2030000000000003</v>
      </c>
    </row>
    <row r="343" spans="1:18" x14ac:dyDescent="0.3">
      <c r="A343" s="168" t="s">
        <v>358</v>
      </c>
      <c r="B343" s="168" t="s">
        <v>82</v>
      </c>
      <c r="C343" s="168">
        <v>111848</v>
      </c>
      <c r="D343" s="171">
        <v>44071</v>
      </c>
      <c r="E343" s="172">
        <v>22.905799999999999</v>
      </c>
      <c r="F343" s="172">
        <v>-14.654199999999999</v>
      </c>
      <c r="G343" s="172">
        <v>-12.9465</v>
      </c>
      <c r="H343" s="172">
        <v>-14.5284</v>
      </c>
      <c r="I343" s="172">
        <v>-14.5105</v>
      </c>
      <c r="J343" s="172">
        <v>-3.6894</v>
      </c>
      <c r="K343" s="172">
        <v>12.443899999999999</v>
      </c>
      <c r="L343" s="172">
        <v>7.83</v>
      </c>
      <c r="M343" s="172">
        <v>7.8415999999999997</v>
      </c>
      <c r="N343" s="172">
        <v>0.37930000000000003</v>
      </c>
      <c r="O343" s="172">
        <v>2.9697</v>
      </c>
      <c r="P343" s="172">
        <v>5.6954000000000002</v>
      </c>
      <c r="Q343" s="172">
        <v>7.5429000000000004</v>
      </c>
      <c r="R343" s="172">
        <v>4.6018999999999997</v>
      </c>
    </row>
    <row r="344" spans="1:18" x14ac:dyDescent="0.3">
      <c r="A344" s="168" t="s">
        <v>358</v>
      </c>
      <c r="B344" s="168" t="s">
        <v>83</v>
      </c>
      <c r="C344" s="168">
        <v>102767</v>
      </c>
      <c r="D344" s="171">
        <v>44071</v>
      </c>
      <c r="E344" s="172">
        <v>33.115099999999998</v>
      </c>
      <c r="F344" s="172">
        <v>-14.653600000000001</v>
      </c>
      <c r="G344" s="172">
        <v>-12.9556</v>
      </c>
      <c r="H344" s="172">
        <v>-14.540100000000001</v>
      </c>
      <c r="I344" s="172">
        <v>-14.5152</v>
      </c>
      <c r="J344" s="172">
        <v>-3.6825999999999999</v>
      </c>
      <c r="K344" s="172">
        <v>12.447900000000001</v>
      </c>
      <c r="L344" s="172">
        <v>7.8410000000000002</v>
      </c>
      <c r="M344" s="172">
        <v>7.8498000000000001</v>
      </c>
      <c r="N344" s="172">
        <v>0.3851</v>
      </c>
      <c r="O344" s="172">
        <v>2.9719000000000002</v>
      </c>
      <c r="P344" s="172">
        <v>5.6966999999999999</v>
      </c>
      <c r="Q344" s="172">
        <v>7.8070000000000004</v>
      </c>
      <c r="R344" s="172">
        <v>4.6052</v>
      </c>
    </row>
    <row r="345" spans="1:18" x14ac:dyDescent="0.3">
      <c r="A345" s="168" t="s">
        <v>358</v>
      </c>
      <c r="B345" s="168" t="s">
        <v>54</v>
      </c>
      <c r="C345" s="168">
        <v>147808</v>
      </c>
      <c r="D345" s="171">
        <v>44071</v>
      </c>
      <c r="E345" s="172">
        <v>1.4522999999999999</v>
      </c>
      <c r="F345" s="172">
        <v>0</v>
      </c>
      <c r="G345" s="172">
        <v>0</v>
      </c>
      <c r="H345" s="172">
        <v>0</v>
      </c>
      <c r="I345" s="172">
        <v>0</v>
      </c>
      <c r="J345" s="172">
        <v>0</v>
      </c>
      <c r="K345" s="172">
        <v>0</v>
      </c>
      <c r="L345" s="172">
        <v>-51.629300000000001</v>
      </c>
      <c r="M345" s="172">
        <v>-31.9697</v>
      </c>
      <c r="N345" s="172"/>
      <c r="O345" s="172"/>
      <c r="P345" s="172"/>
      <c r="Q345" s="172">
        <v>-31.544799999999999</v>
      </c>
      <c r="R345" s="172"/>
    </row>
    <row r="346" spans="1:18" x14ac:dyDescent="0.3">
      <c r="A346" s="168" t="s">
        <v>358</v>
      </c>
      <c r="B346" s="168" t="s">
        <v>84</v>
      </c>
      <c r="C346" s="168">
        <v>147807</v>
      </c>
      <c r="D346" s="171">
        <v>44071</v>
      </c>
      <c r="E346" s="172">
        <v>0.96740000000000004</v>
      </c>
      <c r="F346" s="172">
        <v>0</v>
      </c>
      <c r="G346" s="172">
        <v>0</v>
      </c>
      <c r="H346" s="172">
        <v>0</v>
      </c>
      <c r="I346" s="172">
        <v>0</v>
      </c>
      <c r="J346" s="172">
        <v>0</v>
      </c>
      <c r="K346" s="172">
        <v>0</v>
      </c>
      <c r="L346" s="172">
        <v>-51.630600000000001</v>
      </c>
      <c r="M346" s="172">
        <v>-31.9633</v>
      </c>
      <c r="N346" s="172"/>
      <c r="O346" s="172"/>
      <c r="P346" s="172"/>
      <c r="Q346" s="172">
        <v>-31.5383</v>
      </c>
      <c r="R346" s="172"/>
    </row>
    <row r="347" spans="1:18" x14ac:dyDescent="0.3">
      <c r="A347" s="168" t="s">
        <v>358</v>
      </c>
      <c r="B347" s="168" t="s">
        <v>85</v>
      </c>
      <c r="C347" s="168">
        <v>147804</v>
      </c>
      <c r="D347" s="171">
        <v>44071</v>
      </c>
      <c r="E347" s="172">
        <v>1.3985000000000001</v>
      </c>
      <c r="F347" s="172">
        <v>0</v>
      </c>
      <c r="G347" s="172">
        <v>0</v>
      </c>
      <c r="H347" s="172">
        <v>0</v>
      </c>
      <c r="I347" s="172">
        <v>0</v>
      </c>
      <c r="J347" s="172">
        <v>0</v>
      </c>
      <c r="K347" s="172">
        <v>0</v>
      </c>
      <c r="L347" s="172">
        <v>-51.625500000000002</v>
      </c>
      <c r="M347" s="172">
        <v>-31.9636</v>
      </c>
      <c r="N347" s="172"/>
      <c r="O347" s="172"/>
      <c r="P347" s="172"/>
      <c r="Q347" s="172">
        <v>-31.5411</v>
      </c>
      <c r="R347" s="172"/>
    </row>
    <row r="348" spans="1:18" x14ac:dyDescent="0.3">
      <c r="A348" s="168" t="s">
        <v>358</v>
      </c>
      <c r="B348" s="168" t="s">
        <v>55</v>
      </c>
      <c r="C348" s="168">
        <v>120451</v>
      </c>
      <c r="D348" s="171">
        <v>44071</v>
      </c>
      <c r="E348" s="172">
        <v>23.888999999999999</v>
      </c>
      <c r="F348" s="172">
        <v>-43.036000000000001</v>
      </c>
      <c r="G348" s="172">
        <v>-10.3809</v>
      </c>
      <c r="H348" s="172">
        <v>-21.7578</v>
      </c>
      <c r="I348" s="172">
        <v>-34.259900000000002</v>
      </c>
      <c r="J348" s="172">
        <v>-19.556999999999999</v>
      </c>
      <c r="K348" s="172">
        <v>5.6631999999999998</v>
      </c>
      <c r="L348" s="172">
        <v>9.2981999999999996</v>
      </c>
      <c r="M348" s="172">
        <v>11.4183</v>
      </c>
      <c r="N348" s="172">
        <v>11.0983</v>
      </c>
      <c r="O348" s="172">
        <v>8.8793000000000006</v>
      </c>
      <c r="P348" s="172">
        <v>9.6555999999999997</v>
      </c>
      <c r="Q348" s="172">
        <v>9.8230000000000004</v>
      </c>
      <c r="R348" s="172">
        <v>12.155900000000001</v>
      </c>
    </row>
    <row r="349" spans="1:18" x14ac:dyDescent="0.3">
      <c r="A349" s="168" t="s">
        <v>358</v>
      </c>
      <c r="B349" s="168" t="s">
        <v>86</v>
      </c>
      <c r="C349" s="168">
        <v>115068</v>
      </c>
      <c r="D349" s="171">
        <v>44071</v>
      </c>
      <c r="E349" s="172">
        <v>22.136299999999999</v>
      </c>
      <c r="F349" s="172">
        <v>-43.314</v>
      </c>
      <c r="G349" s="172">
        <v>-10.818</v>
      </c>
      <c r="H349" s="172">
        <v>-22.165199999999999</v>
      </c>
      <c r="I349" s="172">
        <v>-34.665700000000001</v>
      </c>
      <c r="J349" s="172">
        <v>-19.9634</v>
      </c>
      <c r="K349" s="172">
        <v>5.2481</v>
      </c>
      <c r="L349" s="172">
        <v>8.8582999999999998</v>
      </c>
      <c r="M349" s="172">
        <v>10.9634</v>
      </c>
      <c r="N349" s="172">
        <v>10.5365</v>
      </c>
      <c r="O349" s="172">
        <v>8.0884</v>
      </c>
      <c r="P349" s="172">
        <v>8.7486999999999995</v>
      </c>
      <c r="Q349" s="172">
        <v>8.8750999999999998</v>
      </c>
      <c r="R349" s="172">
        <v>11.430099999999999</v>
      </c>
    </row>
    <row r="350" spans="1:18" x14ac:dyDescent="0.3">
      <c r="A350" s="168" t="s">
        <v>358</v>
      </c>
      <c r="B350" s="168" t="s">
        <v>87</v>
      </c>
      <c r="C350" s="168">
        <v>117631</v>
      </c>
      <c r="D350" s="171">
        <v>44071</v>
      </c>
      <c r="E350" s="172">
        <v>17.322099999999999</v>
      </c>
      <c r="F350" s="172">
        <v>-11.585599999999999</v>
      </c>
      <c r="G350" s="172">
        <v>-34.459099999999999</v>
      </c>
      <c r="H350" s="172">
        <v>-27.219799999999999</v>
      </c>
      <c r="I350" s="172">
        <v>-29.8613</v>
      </c>
      <c r="J350" s="172">
        <v>-15.971299999999999</v>
      </c>
      <c r="K350" s="172">
        <v>2.1276000000000002</v>
      </c>
      <c r="L350" s="172">
        <v>3.9502000000000002</v>
      </c>
      <c r="M350" s="172">
        <v>5.5172999999999996</v>
      </c>
      <c r="N350" s="172">
        <v>4.9257</v>
      </c>
      <c r="O350" s="172">
        <v>2.4754</v>
      </c>
      <c r="P350" s="172">
        <v>5.4177</v>
      </c>
      <c r="Q350" s="172">
        <v>6.9584000000000001</v>
      </c>
      <c r="R350" s="172">
        <v>2.4205999999999999</v>
      </c>
    </row>
    <row r="351" spans="1:18" x14ac:dyDescent="0.3">
      <c r="A351" s="168" t="s">
        <v>358</v>
      </c>
      <c r="B351" s="168" t="s">
        <v>56</v>
      </c>
      <c r="C351" s="168">
        <v>119337</v>
      </c>
      <c r="D351" s="171">
        <v>44071</v>
      </c>
      <c r="E351" s="172">
        <v>18.2652</v>
      </c>
      <c r="F351" s="172">
        <v>-11.387</v>
      </c>
      <c r="G351" s="172">
        <v>-34.142099999999999</v>
      </c>
      <c r="H351" s="172">
        <v>-26.923400000000001</v>
      </c>
      <c r="I351" s="172">
        <v>-29.550599999999999</v>
      </c>
      <c r="J351" s="172">
        <v>-15.659599999999999</v>
      </c>
      <c r="K351" s="172">
        <v>2.4521999999999999</v>
      </c>
      <c r="L351" s="172">
        <v>4.2965</v>
      </c>
      <c r="M351" s="172">
        <v>5.8708999999999998</v>
      </c>
      <c r="N351" s="172">
        <v>5.3235000000000001</v>
      </c>
      <c r="O351" s="172">
        <v>2.9432</v>
      </c>
      <c r="P351" s="172">
        <v>5.9836999999999998</v>
      </c>
      <c r="Q351" s="172">
        <v>7.4542000000000002</v>
      </c>
      <c r="R351" s="172">
        <v>2.851</v>
      </c>
    </row>
    <row r="352" spans="1:18" x14ac:dyDescent="0.3">
      <c r="A352" s="168" t="s">
        <v>358</v>
      </c>
      <c r="B352" s="168" t="s">
        <v>88</v>
      </c>
      <c r="C352" s="168">
        <v>117957</v>
      </c>
      <c r="D352" s="171">
        <v>44071</v>
      </c>
      <c r="E352" s="172">
        <v>34.97</v>
      </c>
      <c r="F352" s="172">
        <v>-5.4267000000000003</v>
      </c>
      <c r="G352" s="172">
        <v>-29.4666</v>
      </c>
      <c r="H352" s="172">
        <v>-30.8752</v>
      </c>
      <c r="I352" s="172">
        <v>-32.926699999999997</v>
      </c>
      <c r="J352" s="172">
        <v>-19.571200000000001</v>
      </c>
      <c r="K352" s="172">
        <v>-3.4826999999999999</v>
      </c>
      <c r="L352" s="172">
        <v>4.5387000000000004</v>
      </c>
      <c r="M352" s="172">
        <v>7.2018000000000004</v>
      </c>
      <c r="N352" s="172">
        <v>6.6220999999999997</v>
      </c>
      <c r="O352" s="172">
        <v>5.7085999999999997</v>
      </c>
      <c r="P352" s="172">
        <v>7.3834</v>
      </c>
      <c r="Q352" s="172">
        <v>8.1707000000000001</v>
      </c>
      <c r="R352" s="172">
        <v>8.1376000000000008</v>
      </c>
    </row>
    <row r="353" spans="1:18" x14ac:dyDescent="0.3">
      <c r="A353" s="168" t="s">
        <v>358</v>
      </c>
      <c r="B353" s="168" t="s">
        <v>57</v>
      </c>
      <c r="C353" s="168">
        <v>119992</v>
      </c>
      <c r="D353" s="171">
        <v>44071</v>
      </c>
      <c r="E353" s="172">
        <v>36.991700000000002</v>
      </c>
      <c r="F353" s="172">
        <v>-4.2423999999999999</v>
      </c>
      <c r="G353" s="172">
        <v>-28.383700000000001</v>
      </c>
      <c r="H353" s="172">
        <v>-29.8383</v>
      </c>
      <c r="I353" s="172">
        <v>-31.9191</v>
      </c>
      <c r="J353" s="172">
        <v>-18.577000000000002</v>
      </c>
      <c r="K353" s="172">
        <v>-2.4853999999999998</v>
      </c>
      <c r="L353" s="172">
        <v>5.4169999999999998</v>
      </c>
      <c r="M353" s="172">
        <v>7.9806999999999997</v>
      </c>
      <c r="N353" s="172">
        <v>7.4916</v>
      </c>
      <c r="O353" s="172">
        <v>6.7039999999999997</v>
      </c>
      <c r="P353" s="172">
        <v>8.3265999999999991</v>
      </c>
      <c r="Q353" s="172">
        <v>8.9473000000000003</v>
      </c>
      <c r="R353" s="172">
        <v>9.1576000000000004</v>
      </c>
    </row>
    <row r="354" spans="1:18" x14ac:dyDescent="0.3">
      <c r="A354" s="168" t="s">
        <v>358</v>
      </c>
      <c r="B354" s="168" t="s">
        <v>404</v>
      </c>
      <c r="C354" s="168">
        <v>113526</v>
      </c>
      <c r="D354" s="171">
        <v>44071</v>
      </c>
      <c r="E354" s="172">
        <v>24.316400000000002</v>
      </c>
      <c r="F354" s="172">
        <v>-4.8026999999999997</v>
      </c>
      <c r="G354" s="172">
        <v>-28.901299999999999</v>
      </c>
      <c r="H354" s="172">
        <v>-30.379000000000001</v>
      </c>
      <c r="I354" s="172">
        <v>-32.473999999999997</v>
      </c>
      <c r="J354" s="172">
        <v>-19.1252</v>
      </c>
      <c r="K354" s="172">
        <v>-3.0421999999999998</v>
      </c>
      <c r="L354" s="172">
        <v>4.8451000000000004</v>
      </c>
      <c r="M354" s="172">
        <v>7.4116</v>
      </c>
      <c r="N354" s="172">
        <v>6.9508999999999999</v>
      </c>
      <c r="O354" s="172">
        <v>6.2430000000000003</v>
      </c>
      <c r="P354" s="172">
        <v>7.9012000000000002</v>
      </c>
      <c r="Q354" s="172">
        <v>8.0002999999999993</v>
      </c>
      <c r="R354" s="172">
        <v>8.6563999999999997</v>
      </c>
    </row>
    <row r="355" spans="1:18" x14ac:dyDescent="0.3">
      <c r="A355" s="168" t="s">
        <v>358</v>
      </c>
      <c r="B355" s="168" t="s">
        <v>58</v>
      </c>
      <c r="C355" s="168">
        <v>118284</v>
      </c>
      <c r="D355" s="171">
        <v>44071</v>
      </c>
      <c r="E355" s="172">
        <v>24.3978</v>
      </c>
      <c r="F355" s="172">
        <v>13.768700000000001</v>
      </c>
      <c r="G355" s="172">
        <v>-17.0807</v>
      </c>
      <c r="H355" s="172">
        <v>-22.068899999999999</v>
      </c>
      <c r="I355" s="172">
        <v>-28.724499999999999</v>
      </c>
      <c r="J355" s="172">
        <v>-16.393799999999999</v>
      </c>
      <c r="K355" s="172">
        <v>-0.21779999999999999</v>
      </c>
      <c r="L355" s="172">
        <v>8.8110999999999997</v>
      </c>
      <c r="M355" s="172">
        <v>9.1087000000000007</v>
      </c>
      <c r="N355" s="172">
        <v>7.8826999999999998</v>
      </c>
      <c r="O355" s="172">
        <v>6.7789999999999999</v>
      </c>
      <c r="P355" s="172">
        <v>8.5036000000000005</v>
      </c>
      <c r="Q355" s="172">
        <v>9.0492000000000008</v>
      </c>
      <c r="R355" s="172">
        <v>9.9219000000000008</v>
      </c>
    </row>
    <row r="356" spans="1:18" x14ac:dyDescent="0.3">
      <c r="A356" s="168" t="s">
        <v>358</v>
      </c>
      <c r="B356" s="168" t="s">
        <v>89</v>
      </c>
      <c r="C356" s="168">
        <v>111962</v>
      </c>
      <c r="D356" s="171">
        <v>44071</v>
      </c>
      <c r="E356" s="172">
        <v>23.291799999999999</v>
      </c>
      <c r="F356" s="172">
        <v>13.0114</v>
      </c>
      <c r="G356" s="172">
        <v>-17.942599999999999</v>
      </c>
      <c r="H356" s="172">
        <v>-22.8903</v>
      </c>
      <c r="I356" s="172">
        <v>-29.5367</v>
      </c>
      <c r="J356" s="172">
        <v>-17.2346</v>
      </c>
      <c r="K356" s="172">
        <v>-1.0719000000000001</v>
      </c>
      <c r="L356" s="172">
        <v>7.976</v>
      </c>
      <c r="M356" s="172">
        <v>8.2392000000000003</v>
      </c>
      <c r="N356" s="172">
        <v>6.9966999999999997</v>
      </c>
      <c r="O356" s="172">
        <v>5.9543999999999997</v>
      </c>
      <c r="P356" s="172">
        <v>7.7298999999999998</v>
      </c>
      <c r="Q356" s="172">
        <v>7.7999000000000001</v>
      </c>
      <c r="R356" s="172">
        <v>9.0020000000000007</v>
      </c>
    </row>
    <row r="357" spans="1:18" x14ac:dyDescent="0.3">
      <c r="A357" s="168" t="s">
        <v>358</v>
      </c>
      <c r="B357" s="168" t="s">
        <v>59</v>
      </c>
      <c r="C357" s="168">
        <v>119239</v>
      </c>
      <c r="D357" s="171">
        <v>44071</v>
      </c>
      <c r="E357" s="172">
        <v>2614.6732999999999</v>
      </c>
      <c r="F357" s="172">
        <v>-2.2235999999999998</v>
      </c>
      <c r="G357" s="172">
        <v>-28.253799999999998</v>
      </c>
      <c r="H357" s="172">
        <v>-29.1783</v>
      </c>
      <c r="I357" s="172">
        <v>-37.9756</v>
      </c>
      <c r="J357" s="172">
        <v>-21.755600000000001</v>
      </c>
      <c r="K357" s="172">
        <v>-0.49299999999999999</v>
      </c>
      <c r="L357" s="172">
        <v>9.8980999999999995</v>
      </c>
      <c r="M357" s="172">
        <v>11.863899999999999</v>
      </c>
      <c r="N357" s="172">
        <v>13.287000000000001</v>
      </c>
      <c r="O357" s="172">
        <v>8.2559000000000005</v>
      </c>
      <c r="P357" s="172">
        <v>8.8382000000000005</v>
      </c>
      <c r="Q357" s="172">
        <v>9.18</v>
      </c>
      <c r="R357" s="172">
        <v>12.506600000000001</v>
      </c>
    </row>
    <row r="358" spans="1:18" x14ac:dyDescent="0.3">
      <c r="A358" s="168" t="s">
        <v>358</v>
      </c>
      <c r="B358" s="168" t="s">
        <v>90</v>
      </c>
      <c r="C358" s="168">
        <v>105669</v>
      </c>
      <c r="D358" s="171">
        <v>44071</v>
      </c>
      <c r="E358" s="172">
        <v>2531.7664</v>
      </c>
      <c r="F358" s="172">
        <v>-2.8340999999999998</v>
      </c>
      <c r="G358" s="172">
        <v>-28.862500000000001</v>
      </c>
      <c r="H358" s="172">
        <v>-29.7852</v>
      </c>
      <c r="I358" s="172">
        <v>-38.576799999999999</v>
      </c>
      <c r="J358" s="172">
        <v>-22.354199999999999</v>
      </c>
      <c r="K358" s="172">
        <v>-1.1017999999999999</v>
      </c>
      <c r="L358" s="172">
        <v>9.2451000000000008</v>
      </c>
      <c r="M358" s="172">
        <v>11.1631</v>
      </c>
      <c r="N358" s="172">
        <v>12.5685</v>
      </c>
      <c r="O358" s="172">
        <v>7.6957000000000004</v>
      </c>
      <c r="P358" s="172">
        <v>8.3483000000000001</v>
      </c>
      <c r="Q358" s="172">
        <v>7.2255000000000003</v>
      </c>
      <c r="R358" s="172">
        <v>11.83</v>
      </c>
    </row>
    <row r="359" spans="1:18" x14ac:dyDescent="0.3">
      <c r="A359" s="168" t="s">
        <v>358</v>
      </c>
      <c r="B359" s="168" t="s">
        <v>60</v>
      </c>
      <c r="C359" s="168">
        <v>140237</v>
      </c>
      <c r="D359" s="171">
        <v>44071</v>
      </c>
      <c r="E359" s="172">
        <v>23.838999999999999</v>
      </c>
      <c r="F359" s="172">
        <v>2.6031</v>
      </c>
      <c r="G359" s="172">
        <v>5.3101000000000003</v>
      </c>
      <c r="H359" s="172">
        <v>2.7355</v>
      </c>
      <c r="I359" s="172">
        <v>3.5044</v>
      </c>
      <c r="J359" s="172">
        <v>4.2778999999999998</v>
      </c>
      <c r="K359" s="172">
        <v>4.2030000000000003</v>
      </c>
      <c r="L359" s="172">
        <v>7.1802000000000001</v>
      </c>
      <c r="M359" s="172">
        <v>7.8041</v>
      </c>
      <c r="N359" s="172">
        <v>7.5942999999999996</v>
      </c>
      <c r="O359" s="172">
        <v>8.3299000000000003</v>
      </c>
      <c r="P359" s="172">
        <v>8.3954000000000004</v>
      </c>
      <c r="Q359" s="172">
        <v>8.5744000000000007</v>
      </c>
      <c r="R359" s="172">
        <v>12.066599999999999</v>
      </c>
    </row>
    <row r="360" spans="1:18" x14ac:dyDescent="0.3">
      <c r="A360" s="168" t="s">
        <v>358</v>
      </c>
      <c r="B360" s="168" t="s">
        <v>405</v>
      </c>
      <c r="C360" s="168">
        <v>140230</v>
      </c>
      <c r="D360" s="171">
        <v>44071</v>
      </c>
      <c r="E360" s="172">
        <v>19.165900000000001</v>
      </c>
      <c r="F360" s="172">
        <v>1.9045000000000001</v>
      </c>
      <c r="G360" s="172">
        <v>4.5723000000000003</v>
      </c>
      <c r="H360" s="172">
        <v>1.9867999999999999</v>
      </c>
      <c r="I360" s="172">
        <v>2.7643</v>
      </c>
      <c r="J360" s="172">
        <v>3.5306999999999999</v>
      </c>
      <c r="K360" s="172">
        <v>3.4472999999999998</v>
      </c>
      <c r="L360" s="172">
        <v>6.4088000000000003</v>
      </c>
      <c r="M360" s="172">
        <v>7.0166000000000004</v>
      </c>
      <c r="N360" s="172">
        <v>6.7694999999999999</v>
      </c>
      <c r="O360" s="172">
        <v>7.7011000000000003</v>
      </c>
      <c r="P360" s="172">
        <v>8.0076000000000001</v>
      </c>
      <c r="Q360" s="172">
        <v>5.4847000000000001</v>
      </c>
      <c r="R360" s="172">
        <v>11.2239</v>
      </c>
    </row>
    <row r="361" spans="1:18" x14ac:dyDescent="0.3">
      <c r="A361" s="168" t="s">
        <v>358</v>
      </c>
      <c r="B361" s="168" t="s">
        <v>91</v>
      </c>
      <c r="C361" s="168">
        <v>140229</v>
      </c>
      <c r="D361" s="171">
        <v>44071</v>
      </c>
      <c r="E361" s="172">
        <v>22.393899999999999</v>
      </c>
      <c r="F361" s="172">
        <v>1.7929999999999999</v>
      </c>
      <c r="G361" s="172">
        <v>4.5655000000000001</v>
      </c>
      <c r="H361" s="172">
        <v>2.0032000000000001</v>
      </c>
      <c r="I361" s="172">
        <v>2.7621000000000002</v>
      </c>
      <c r="J361" s="172">
        <v>3.528</v>
      </c>
      <c r="K361" s="172">
        <v>3.4453999999999998</v>
      </c>
      <c r="L361" s="172">
        <v>6.4071999999999996</v>
      </c>
      <c r="M361" s="172">
        <v>7.0164</v>
      </c>
      <c r="N361" s="172">
        <v>6.7695999999999996</v>
      </c>
      <c r="O361" s="172">
        <v>7.6300999999999997</v>
      </c>
      <c r="P361" s="172">
        <v>7.5990000000000002</v>
      </c>
      <c r="Q361" s="172">
        <v>6.8441999999999998</v>
      </c>
      <c r="R361" s="172">
        <v>11.2233</v>
      </c>
    </row>
    <row r="362" spans="1:18" x14ac:dyDescent="0.3">
      <c r="A362" s="168" t="s">
        <v>358</v>
      </c>
      <c r="B362" s="168" t="s">
        <v>92</v>
      </c>
      <c r="C362" s="168">
        <v>100499</v>
      </c>
      <c r="D362" s="171">
        <v>44071</v>
      </c>
      <c r="E362" s="172">
        <v>66.350200000000001</v>
      </c>
      <c r="F362" s="172">
        <v>0.27510000000000001</v>
      </c>
      <c r="G362" s="172">
        <v>0.66020000000000001</v>
      </c>
      <c r="H362" s="172">
        <v>1.4463999999999999</v>
      </c>
      <c r="I362" s="172">
        <v>10.007099999999999</v>
      </c>
      <c r="J362" s="172">
        <v>-2.2724000000000002</v>
      </c>
      <c r="K362" s="172">
        <v>3.6234999999999999</v>
      </c>
      <c r="L362" s="172">
        <v>-4.6787000000000001</v>
      </c>
      <c r="M362" s="172">
        <v>-5.5380000000000003</v>
      </c>
      <c r="N362" s="172">
        <v>-2.5788000000000002</v>
      </c>
      <c r="O362" s="172">
        <v>3.9047000000000001</v>
      </c>
      <c r="P362" s="172">
        <v>6.3129</v>
      </c>
      <c r="Q362" s="172">
        <v>8.3862000000000005</v>
      </c>
      <c r="R362" s="172">
        <v>2.7216999999999998</v>
      </c>
    </row>
    <row r="363" spans="1:18" x14ac:dyDescent="0.3">
      <c r="A363" s="168" t="s">
        <v>358</v>
      </c>
      <c r="B363" s="168" t="s">
        <v>61</v>
      </c>
      <c r="C363" s="168">
        <v>118495</v>
      </c>
      <c r="D363" s="171">
        <v>44071</v>
      </c>
      <c r="E363" s="172">
        <v>70.623000000000005</v>
      </c>
      <c r="F363" s="172">
        <v>1.0853999999999999</v>
      </c>
      <c r="G363" s="172">
        <v>1.4473</v>
      </c>
      <c r="H363" s="172">
        <v>2.2454999999999998</v>
      </c>
      <c r="I363" s="172">
        <v>10.8094</v>
      </c>
      <c r="J363" s="172">
        <v>-1.4736</v>
      </c>
      <c r="K363" s="172">
        <v>4.4313000000000002</v>
      </c>
      <c r="L363" s="172">
        <v>-3.8818999999999999</v>
      </c>
      <c r="M363" s="172">
        <v>-4.7351999999999999</v>
      </c>
      <c r="N363" s="172">
        <v>-1.7531000000000001</v>
      </c>
      <c r="O363" s="172">
        <v>4.8391000000000002</v>
      </c>
      <c r="P363" s="172">
        <v>7.2628000000000004</v>
      </c>
      <c r="Q363" s="172">
        <v>8.0684000000000005</v>
      </c>
      <c r="R363" s="172">
        <v>3.63</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44071</v>
      </c>
      <c r="E370" s="172">
        <v>65.964299999999994</v>
      </c>
      <c r="F370" s="172">
        <v>-14.049200000000001</v>
      </c>
      <c r="G370" s="172">
        <v>-18.3796</v>
      </c>
      <c r="H370" s="172">
        <v>-14.7164</v>
      </c>
      <c r="I370" s="172">
        <v>-17.555900000000001</v>
      </c>
      <c r="J370" s="172">
        <v>-6.5603999999999996</v>
      </c>
      <c r="K370" s="172">
        <v>6.6913999999999998</v>
      </c>
      <c r="L370" s="172">
        <v>6.8731999999999998</v>
      </c>
      <c r="M370" s="172">
        <v>7.3960999999999997</v>
      </c>
      <c r="N370" s="172">
        <v>7.8974000000000002</v>
      </c>
      <c r="O370" s="172">
        <v>3.9083999999999999</v>
      </c>
      <c r="P370" s="172">
        <v>6.2766999999999999</v>
      </c>
      <c r="Q370" s="172">
        <v>8.4144000000000005</v>
      </c>
      <c r="R370" s="172">
        <v>5.7938000000000001</v>
      </c>
    </row>
    <row r="371" spans="1:18" x14ac:dyDescent="0.3">
      <c r="A371" s="168" t="s">
        <v>358</v>
      </c>
      <c r="B371" s="168" t="s">
        <v>62</v>
      </c>
      <c r="C371" s="168">
        <v>119075</v>
      </c>
      <c r="D371" s="171">
        <v>44071</v>
      </c>
      <c r="E371" s="172">
        <v>69.805899999999994</v>
      </c>
      <c r="F371" s="172">
        <v>-13.380800000000001</v>
      </c>
      <c r="G371" s="172">
        <v>-17.751899999999999</v>
      </c>
      <c r="H371" s="172">
        <v>-14.087</v>
      </c>
      <c r="I371" s="172">
        <v>-16.927700000000002</v>
      </c>
      <c r="J371" s="172">
        <v>-5.9408000000000003</v>
      </c>
      <c r="K371" s="172">
        <v>7.2850999999999999</v>
      </c>
      <c r="L371" s="172">
        <v>7.6365999999999996</v>
      </c>
      <c r="M371" s="172">
        <v>8.2545999999999999</v>
      </c>
      <c r="N371" s="172">
        <v>8.7338000000000005</v>
      </c>
      <c r="O371" s="172">
        <v>4.5910000000000002</v>
      </c>
      <c r="P371" s="172">
        <v>7.0147000000000004</v>
      </c>
      <c r="Q371" s="172">
        <v>8.0883000000000003</v>
      </c>
      <c r="R371" s="172">
        <v>6.5115999999999996</v>
      </c>
    </row>
    <row r="372" spans="1:18" x14ac:dyDescent="0.3">
      <c r="A372" s="168" t="s">
        <v>358</v>
      </c>
      <c r="B372" s="168" t="s">
        <v>94</v>
      </c>
      <c r="C372" s="168"/>
      <c r="D372" s="171">
        <v>44071</v>
      </c>
      <c r="E372" s="172">
        <v>65.964299999999994</v>
      </c>
      <c r="F372" s="172">
        <v>-14.049200000000001</v>
      </c>
      <c r="G372" s="172">
        <v>-18.3796</v>
      </c>
      <c r="H372" s="172">
        <v>-14.7164</v>
      </c>
      <c r="I372" s="172">
        <v>-17.555900000000001</v>
      </c>
      <c r="J372" s="172">
        <v>-6.5603999999999996</v>
      </c>
      <c r="K372" s="172">
        <v>6.6913999999999998</v>
      </c>
      <c r="L372" s="172">
        <v>6.8731999999999998</v>
      </c>
      <c r="M372" s="172">
        <v>7.3960999999999997</v>
      </c>
      <c r="N372" s="172">
        <v>7.8974000000000002</v>
      </c>
      <c r="O372" s="172">
        <v>3.9083999999999999</v>
      </c>
      <c r="P372" s="172">
        <v>6.2766999999999999</v>
      </c>
      <c r="Q372" s="172">
        <v>8.4144000000000005</v>
      </c>
      <c r="R372" s="172">
        <v>5.7938000000000001</v>
      </c>
    </row>
    <row r="373" spans="1:18" x14ac:dyDescent="0.3">
      <c r="A373" s="168" t="s">
        <v>358</v>
      </c>
      <c r="B373" s="168" t="s">
        <v>95</v>
      </c>
      <c r="C373" s="168"/>
      <c r="D373" s="171">
        <v>44071</v>
      </c>
      <c r="E373" s="172">
        <v>65.964299999999994</v>
      </c>
      <c r="F373" s="172">
        <v>-14.049200000000001</v>
      </c>
      <c r="G373" s="172">
        <v>-18.3796</v>
      </c>
      <c r="H373" s="172">
        <v>-14.7164</v>
      </c>
      <c r="I373" s="172">
        <v>-17.555900000000001</v>
      </c>
      <c r="J373" s="172">
        <v>-6.5603999999999996</v>
      </c>
      <c r="K373" s="172">
        <v>6.6913999999999998</v>
      </c>
      <c r="L373" s="172">
        <v>6.8731999999999998</v>
      </c>
      <c r="M373" s="172">
        <v>7.3960999999999997</v>
      </c>
      <c r="N373" s="172">
        <v>7.8974000000000002</v>
      </c>
      <c r="O373" s="172">
        <v>3.9083999999999999</v>
      </c>
      <c r="P373" s="172">
        <v>6.2766999999999999</v>
      </c>
      <c r="Q373" s="172">
        <v>8.4144000000000005</v>
      </c>
      <c r="R373" s="172">
        <v>5.7938000000000001</v>
      </c>
    </row>
    <row r="374" spans="1:18" x14ac:dyDescent="0.3">
      <c r="A374" s="168" t="s">
        <v>358</v>
      </c>
      <c r="B374" s="168" t="s">
        <v>96</v>
      </c>
      <c r="C374" s="168">
        <v>106737</v>
      </c>
      <c r="D374" s="171">
        <v>44071</v>
      </c>
      <c r="E374" s="172">
        <v>27.360800000000001</v>
      </c>
      <c r="F374" s="172">
        <v>3.2019000000000002</v>
      </c>
      <c r="G374" s="172">
        <v>-32.728700000000003</v>
      </c>
      <c r="H374" s="172">
        <v>-32.894100000000002</v>
      </c>
      <c r="I374" s="172">
        <v>-33.783799999999999</v>
      </c>
      <c r="J374" s="172">
        <v>-20.100200000000001</v>
      </c>
      <c r="K374" s="172">
        <v>0.28010000000000002</v>
      </c>
      <c r="L374" s="172">
        <v>5.1313000000000004</v>
      </c>
      <c r="M374" s="172">
        <v>6.2820999999999998</v>
      </c>
      <c r="N374" s="172">
        <v>5.9622000000000002</v>
      </c>
      <c r="O374" s="172">
        <v>6.0343999999999998</v>
      </c>
      <c r="P374" s="172">
        <v>6.9745999999999997</v>
      </c>
      <c r="Q374" s="172">
        <v>8.1105</v>
      </c>
      <c r="R374" s="172">
        <v>9.5805000000000007</v>
      </c>
    </row>
    <row r="375" spans="1:18" x14ac:dyDescent="0.3">
      <c r="A375" s="168" t="s">
        <v>358</v>
      </c>
      <c r="B375" s="168" t="s">
        <v>63</v>
      </c>
      <c r="C375" s="168">
        <v>120048</v>
      </c>
      <c r="D375" s="171">
        <v>44071</v>
      </c>
      <c r="E375" s="172">
        <v>29.009</v>
      </c>
      <c r="F375" s="172">
        <v>3.9009</v>
      </c>
      <c r="G375" s="172">
        <v>-32.000500000000002</v>
      </c>
      <c r="H375" s="172">
        <v>-32.1372</v>
      </c>
      <c r="I375" s="172">
        <v>-33.0184</v>
      </c>
      <c r="J375" s="172">
        <v>-19.334</v>
      </c>
      <c r="K375" s="172">
        <v>1.0586</v>
      </c>
      <c r="L375" s="172">
        <v>5.9356999999999998</v>
      </c>
      <c r="M375" s="172">
        <v>7.1025</v>
      </c>
      <c r="N375" s="172">
        <v>6.7907999999999999</v>
      </c>
      <c r="O375" s="172">
        <v>6.8432000000000004</v>
      </c>
      <c r="P375" s="172">
        <v>7.7838000000000003</v>
      </c>
      <c r="Q375" s="172">
        <v>8.0164000000000009</v>
      </c>
      <c r="R375" s="172">
        <v>10.4221</v>
      </c>
    </row>
    <row r="376" spans="1:18" x14ac:dyDescent="0.3">
      <c r="A376" s="168" t="s">
        <v>358</v>
      </c>
      <c r="B376" s="168" t="s">
        <v>408</v>
      </c>
      <c r="C376" s="168">
        <v>106736</v>
      </c>
      <c r="D376" s="171">
        <v>44071</v>
      </c>
      <c r="E376" s="172">
        <v>26.361999999999998</v>
      </c>
      <c r="F376" s="172">
        <v>2.9077999999999999</v>
      </c>
      <c r="G376" s="172">
        <v>-33.001399999999997</v>
      </c>
      <c r="H376" s="172">
        <v>-33.136400000000002</v>
      </c>
      <c r="I376" s="172">
        <v>-34.035499999999999</v>
      </c>
      <c r="J376" s="172">
        <v>-20.339500000000001</v>
      </c>
      <c r="K376" s="172">
        <v>3.3099999999999997E-2</v>
      </c>
      <c r="L376" s="172">
        <v>4.8853</v>
      </c>
      <c r="M376" s="172">
        <v>6.032</v>
      </c>
      <c r="N376" s="172">
        <v>5.7093999999999996</v>
      </c>
      <c r="O376" s="172">
        <v>5.7737999999999996</v>
      </c>
      <c r="P376" s="172">
        <v>6.7080000000000002</v>
      </c>
      <c r="Q376" s="172">
        <v>7.7995000000000001</v>
      </c>
      <c r="R376" s="172">
        <v>9.3127999999999993</v>
      </c>
    </row>
    <row r="377" spans="1:18" x14ac:dyDescent="0.3">
      <c r="A377" s="168" t="s">
        <v>358</v>
      </c>
      <c r="B377" s="168" t="s">
        <v>97</v>
      </c>
      <c r="C377" s="168">
        <v>112096</v>
      </c>
      <c r="D377" s="171">
        <v>44071</v>
      </c>
      <c r="E377" s="172">
        <v>26.739000000000001</v>
      </c>
      <c r="F377" s="172">
        <v>-6.8239999999999998</v>
      </c>
      <c r="G377" s="172">
        <v>-9.6841000000000008</v>
      </c>
      <c r="H377" s="172">
        <v>-20.2408</v>
      </c>
      <c r="I377" s="172">
        <v>-25.517900000000001</v>
      </c>
      <c r="J377" s="172">
        <v>-12.193099999999999</v>
      </c>
      <c r="K377" s="172">
        <v>4.0999999999999996</v>
      </c>
      <c r="L377" s="172">
        <v>9.4453999999999994</v>
      </c>
      <c r="M377" s="172">
        <v>10.966900000000001</v>
      </c>
      <c r="N377" s="172">
        <v>10.363</v>
      </c>
      <c r="O377" s="172">
        <v>7.6642999999999999</v>
      </c>
      <c r="P377" s="172">
        <v>9.4259000000000004</v>
      </c>
      <c r="Q377" s="172">
        <v>9.7121999999999993</v>
      </c>
      <c r="R377" s="172">
        <v>10.257199999999999</v>
      </c>
    </row>
    <row r="378" spans="1:18" x14ac:dyDescent="0.3">
      <c r="A378" s="168" t="s">
        <v>358</v>
      </c>
      <c r="B378" s="168" t="s">
        <v>64</v>
      </c>
      <c r="C378" s="168">
        <v>120603</v>
      </c>
      <c r="D378" s="171">
        <v>44071</v>
      </c>
      <c r="E378" s="172">
        <v>27.87</v>
      </c>
      <c r="F378" s="172">
        <v>-6.0233999999999996</v>
      </c>
      <c r="G378" s="172">
        <v>-8.9863</v>
      </c>
      <c r="H378" s="172">
        <v>-19.5153</v>
      </c>
      <c r="I378" s="172">
        <v>-24.804200000000002</v>
      </c>
      <c r="J378" s="172">
        <v>-11.4795</v>
      </c>
      <c r="K378" s="172">
        <v>4.7888999999999999</v>
      </c>
      <c r="L378" s="172">
        <v>10.1121</v>
      </c>
      <c r="M378" s="172">
        <v>11.6684</v>
      </c>
      <c r="N378" s="172">
        <v>11.0847</v>
      </c>
      <c r="O378" s="172">
        <v>8.4138000000000002</v>
      </c>
      <c r="P378" s="172">
        <v>10.180899999999999</v>
      </c>
      <c r="Q378" s="172">
        <v>11.007300000000001</v>
      </c>
      <c r="R378" s="172">
        <v>10.9999</v>
      </c>
    </row>
    <row r="379" spans="1:18" x14ac:dyDescent="0.3">
      <c r="A379" s="168" t="s">
        <v>358</v>
      </c>
      <c r="B379" s="168" t="s">
        <v>98</v>
      </c>
      <c r="C379" s="168">
        <v>116583</v>
      </c>
      <c r="D379" s="171">
        <v>44071</v>
      </c>
      <c r="E379" s="172">
        <v>16.640599999999999</v>
      </c>
      <c r="F379" s="172">
        <v>-18.196400000000001</v>
      </c>
      <c r="G379" s="172">
        <v>-15.480499999999999</v>
      </c>
      <c r="H379" s="172">
        <v>-12.9092</v>
      </c>
      <c r="I379" s="172">
        <v>-16.316600000000001</v>
      </c>
      <c r="J379" s="172">
        <v>-5.5983000000000001</v>
      </c>
      <c r="K379" s="172">
        <v>8.4617000000000004</v>
      </c>
      <c r="L379" s="172">
        <v>7.2294999999999998</v>
      </c>
      <c r="M379" s="172">
        <v>8.8940999999999999</v>
      </c>
      <c r="N379" s="172">
        <v>7.8556999999999997</v>
      </c>
      <c r="O379" s="172">
        <v>4.8379000000000003</v>
      </c>
      <c r="P379" s="172">
        <v>5.6345999999999998</v>
      </c>
      <c r="Q379" s="172">
        <v>6.157</v>
      </c>
      <c r="R379" s="172">
        <v>7.7507000000000001</v>
      </c>
    </row>
    <row r="380" spans="1:18" x14ac:dyDescent="0.3">
      <c r="A380" s="168" t="s">
        <v>358</v>
      </c>
      <c r="B380" s="168" t="s">
        <v>65</v>
      </c>
      <c r="C380" s="168">
        <v>116811</v>
      </c>
      <c r="D380" s="171">
        <v>44071</v>
      </c>
      <c r="E380" s="172">
        <v>17.7136</v>
      </c>
      <c r="F380" s="172">
        <v>-17.3005</v>
      </c>
      <c r="G380" s="172">
        <v>-14.680999999999999</v>
      </c>
      <c r="H380" s="172">
        <v>-12.0997</v>
      </c>
      <c r="I380" s="172">
        <v>-15.537699999999999</v>
      </c>
      <c r="J380" s="172">
        <v>-4.8258000000000001</v>
      </c>
      <c r="K380" s="172">
        <v>9.2574000000000005</v>
      </c>
      <c r="L380" s="172">
        <v>8.0391999999999992</v>
      </c>
      <c r="M380" s="172">
        <v>9.7269000000000005</v>
      </c>
      <c r="N380" s="172">
        <v>8.7012</v>
      </c>
      <c r="O380" s="172">
        <v>5.9881000000000002</v>
      </c>
      <c r="P380" s="172">
        <v>6.7342000000000004</v>
      </c>
      <c r="Q380" s="172">
        <v>6.6199000000000003</v>
      </c>
      <c r="R380" s="172">
        <v>8.7444000000000006</v>
      </c>
    </row>
    <row r="381" spans="1:18" x14ac:dyDescent="0.3">
      <c r="A381" s="168" t="s">
        <v>358</v>
      </c>
      <c r="B381" s="168" t="s">
        <v>66</v>
      </c>
      <c r="C381" s="168">
        <v>118416</v>
      </c>
      <c r="D381" s="171">
        <v>44071</v>
      </c>
      <c r="E381" s="172">
        <v>27.933199999999999</v>
      </c>
      <c r="F381" s="172">
        <v>5.6196000000000002</v>
      </c>
      <c r="G381" s="172">
        <v>-45.389899999999997</v>
      </c>
      <c r="H381" s="172">
        <v>-38.282800000000002</v>
      </c>
      <c r="I381" s="172">
        <v>-36.979199999999999</v>
      </c>
      <c r="J381" s="172">
        <v>-24.4559</v>
      </c>
      <c r="K381" s="172">
        <v>1.1780999999999999</v>
      </c>
      <c r="L381" s="172">
        <v>10.678100000000001</v>
      </c>
      <c r="M381" s="172">
        <v>12.108599999999999</v>
      </c>
      <c r="N381" s="172">
        <v>10.649100000000001</v>
      </c>
      <c r="O381" s="172">
        <v>8.7583000000000002</v>
      </c>
      <c r="P381" s="172">
        <v>9.7102000000000004</v>
      </c>
      <c r="Q381" s="172">
        <v>9.7941000000000003</v>
      </c>
      <c r="R381" s="172">
        <v>13.0291</v>
      </c>
    </row>
    <row r="382" spans="1:18" x14ac:dyDescent="0.3">
      <c r="A382" s="168" t="s">
        <v>358</v>
      </c>
      <c r="B382" s="168" t="s">
        <v>99</v>
      </c>
      <c r="C382" s="168">
        <v>111524</v>
      </c>
      <c r="D382" s="171">
        <v>44071</v>
      </c>
      <c r="E382" s="172">
        <v>26.209299999999999</v>
      </c>
      <c r="F382" s="172">
        <v>4.8749000000000002</v>
      </c>
      <c r="G382" s="172">
        <v>-46.1526</v>
      </c>
      <c r="H382" s="172">
        <v>-39.057099999999998</v>
      </c>
      <c r="I382" s="172">
        <v>-37.743099999999998</v>
      </c>
      <c r="J382" s="172">
        <v>-25.220700000000001</v>
      </c>
      <c r="K382" s="172">
        <v>0.39850000000000002</v>
      </c>
      <c r="L382" s="172">
        <v>9.8550000000000004</v>
      </c>
      <c r="M382" s="172">
        <v>11.255599999999999</v>
      </c>
      <c r="N382" s="172">
        <v>9.7949999999999999</v>
      </c>
      <c r="O382" s="172">
        <v>7.9625000000000004</v>
      </c>
      <c r="P382" s="172">
        <v>8.8444000000000003</v>
      </c>
      <c r="Q382" s="172">
        <v>8.5473999999999997</v>
      </c>
      <c r="R382" s="172">
        <v>12.2049</v>
      </c>
    </row>
    <row r="383" spans="1:18" x14ac:dyDescent="0.3">
      <c r="A383" s="168" t="s">
        <v>358</v>
      </c>
      <c r="B383" s="168" t="s">
        <v>67</v>
      </c>
      <c r="C383" s="168">
        <v>122715</v>
      </c>
      <c r="D383" s="171">
        <v>44071</v>
      </c>
      <c r="E383" s="172">
        <v>16.9072</v>
      </c>
      <c r="F383" s="172">
        <v>-8.6333000000000002</v>
      </c>
      <c r="G383" s="172">
        <v>-14.7342</v>
      </c>
      <c r="H383" s="172">
        <v>-6.9607000000000001</v>
      </c>
      <c r="I383" s="172">
        <v>-5.0633999999999997</v>
      </c>
      <c r="J383" s="172">
        <v>0.62709999999999999</v>
      </c>
      <c r="K383" s="172">
        <v>9.6259999999999994</v>
      </c>
      <c r="L383" s="172">
        <v>6.2161999999999997</v>
      </c>
      <c r="M383" s="172">
        <v>7.3677000000000001</v>
      </c>
      <c r="N383" s="172">
        <v>7.6627000000000001</v>
      </c>
      <c r="O383" s="172">
        <v>6.9180999999999999</v>
      </c>
      <c r="P383" s="172">
        <v>7.7126999999999999</v>
      </c>
      <c r="Q383" s="172">
        <v>7.5843999999999996</v>
      </c>
      <c r="R383" s="172">
        <v>7.9035000000000002</v>
      </c>
    </row>
    <row r="384" spans="1:18" x14ac:dyDescent="0.3">
      <c r="A384" s="168" t="s">
        <v>358</v>
      </c>
      <c r="B384" s="168" t="s">
        <v>100</v>
      </c>
      <c r="C384" s="168">
        <v>122612</v>
      </c>
      <c r="D384" s="171">
        <v>44071</v>
      </c>
      <c r="E384" s="172">
        <v>16.243400000000001</v>
      </c>
      <c r="F384" s="172">
        <v>-9.2105999999999995</v>
      </c>
      <c r="G384" s="172">
        <v>-15.260899999999999</v>
      </c>
      <c r="H384" s="172">
        <v>-7.4687999999999999</v>
      </c>
      <c r="I384" s="172">
        <v>-5.5735999999999999</v>
      </c>
      <c r="J384" s="172">
        <v>0.1232</v>
      </c>
      <c r="K384" s="172">
        <v>9.0152000000000001</v>
      </c>
      <c r="L384" s="172">
        <v>5.5758999999999999</v>
      </c>
      <c r="M384" s="172">
        <v>6.7031000000000001</v>
      </c>
      <c r="N384" s="172">
        <v>6.9805000000000001</v>
      </c>
      <c r="O384" s="172">
        <v>6.2403000000000004</v>
      </c>
      <c r="P384" s="172">
        <v>7.0873999999999997</v>
      </c>
      <c r="Q384" s="172">
        <v>6.9862000000000002</v>
      </c>
      <c r="R384" s="172">
        <v>7.2122000000000002</v>
      </c>
    </row>
    <row r="385" spans="1:18" x14ac:dyDescent="0.3">
      <c r="A385" s="168" t="s">
        <v>358</v>
      </c>
      <c r="B385" s="168" t="s">
        <v>68</v>
      </c>
      <c r="C385" s="168">
        <v>145589</v>
      </c>
      <c r="D385" s="171">
        <v>44071</v>
      </c>
      <c r="E385" s="172">
        <v>1149.8042</v>
      </c>
      <c r="F385" s="172">
        <v>-39.346200000000003</v>
      </c>
      <c r="G385" s="172">
        <v>-10.795199999999999</v>
      </c>
      <c r="H385" s="172">
        <v>-6.6425000000000001</v>
      </c>
      <c r="I385" s="172">
        <v>-18.5807</v>
      </c>
      <c r="J385" s="172">
        <v>-10.3612</v>
      </c>
      <c r="K385" s="172">
        <v>2.1663999999999999</v>
      </c>
      <c r="L385" s="172">
        <v>4.3735999999999997</v>
      </c>
      <c r="M385" s="172">
        <v>5.4759000000000002</v>
      </c>
      <c r="N385" s="172">
        <v>6.1544999999999996</v>
      </c>
      <c r="O385" s="172"/>
      <c r="P385" s="172"/>
      <c r="Q385" s="172">
        <v>8.3818999999999999</v>
      </c>
      <c r="R385" s="172"/>
    </row>
    <row r="386" spans="1:18" x14ac:dyDescent="0.3">
      <c r="A386" s="168" t="s">
        <v>358</v>
      </c>
      <c r="B386" s="168" t="s">
        <v>101</v>
      </c>
      <c r="C386" s="168">
        <v>145590</v>
      </c>
      <c r="D386" s="171">
        <v>44071</v>
      </c>
      <c r="E386" s="172">
        <v>1139.5586000000001</v>
      </c>
      <c r="F386" s="172">
        <v>-39.868899999999996</v>
      </c>
      <c r="G386" s="172">
        <v>-11.309900000000001</v>
      </c>
      <c r="H386" s="172">
        <v>-7.1580000000000004</v>
      </c>
      <c r="I386" s="172">
        <v>-19.093599999999999</v>
      </c>
      <c r="J386" s="172">
        <v>-10.874599999999999</v>
      </c>
      <c r="K386" s="172">
        <v>1.6407</v>
      </c>
      <c r="L386" s="172">
        <v>3.8382999999999998</v>
      </c>
      <c r="M386" s="172">
        <v>4.9332000000000003</v>
      </c>
      <c r="N386" s="172">
        <v>5.6016000000000004</v>
      </c>
      <c r="O386" s="172"/>
      <c r="P386" s="172"/>
      <c r="Q386" s="172">
        <v>7.8239999999999998</v>
      </c>
      <c r="R386" s="172"/>
    </row>
    <row r="387" spans="1:18" x14ac:dyDescent="0.3">
      <c r="A387" s="168" t="s">
        <v>358</v>
      </c>
      <c r="B387" s="168" t="s">
        <v>69</v>
      </c>
      <c r="C387" s="168">
        <v>120435</v>
      </c>
      <c r="D387" s="171">
        <v>44071</v>
      </c>
      <c r="E387" s="172">
        <v>32.791400000000003</v>
      </c>
      <c r="F387" s="172">
        <v>-7.5674999999999999</v>
      </c>
      <c r="G387" s="172">
        <v>-24.1433</v>
      </c>
      <c r="H387" s="172">
        <v>-14.936199999999999</v>
      </c>
      <c r="I387" s="172">
        <v>-13.4229</v>
      </c>
      <c r="J387" s="172">
        <v>-5.6851000000000003</v>
      </c>
      <c r="K387" s="172">
        <v>8.1000999999999994</v>
      </c>
      <c r="L387" s="172">
        <v>7.5125000000000002</v>
      </c>
      <c r="M387" s="172">
        <v>7.51</v>
      </c>
      <c r="N387" s="172">
        <v>7.0744999999999996</v>
      </c>
      <c r="O387" s="172">
        <v>7.4913999999999996</v>
      </c>
      <c r="P387" s="172">
        <v>8.0631000000000004</v>
      </c>
      <c r="Q387" s="172">
        <v>8.4307999999999996</v>
      </c>
      <c r="R387" s="172">
        <v>7.3524000000000003</v>
      </c>
    </row>
    <row r="388" spans="1:18" x14ac:dyDescent="0.3">
      <c r="A388" s="168" t="s">
        <v>358</v>
      </c>
      <c r="B388" s="168" t="s">
        <v>102</v>
      </c>
      <c r="C388" s="168">
        <v>101806</v>
      </c>
      <c r="D388" s="171">
        <v>44071</v>
      </c>
      <c r="E388" s="172">
        <v>31.468699999999998</v>
      </c>
      <c r="F388" s="172">
        <v>-8.2332999999999998</v>
      </c>
      <c r="G388" s="172">
        <v>-24.886500000000002</v>
      </c>
      <c r="H388" s="172">
        <v>-15.6609</v>
      </c>
      <c r="I388" s="172">
        <v>-14.1479</v>
      </c>
      <c r="J388" s="172">
        <v>-6.4078999999999997</v>
      </c>
      <c r="K388" s="172">
        <v>7.3567</v>
      </c>
      <c r="L388" s="172">
        <v>6.7569999999999997</v>
      </c>
      <c r="M388" s="172">
        <v>6.8086000000000002</v>
      </c>
      <c r="N388" s="172">
        <v>6.4089</v>
      </c>
      <c r="O388" s="172">
        <v>6.9114000000000004</v>
      </c>
      <c r="P388" s="172">
        <v>7.4394</v>
      </c>
      <c r="Q388" s="172">
        <v>6.8967999999999998</v>
      </c>
      <c r="R388" s="172">
        <v>6.7514000000000003</v>
      </c>
    </row>
    <row r="389" spans="1:18" x14ac:dyDescent="0.3">
      <c r="A389" s="168" t="s">
        <v>358</v>
      </c>
      <c r="B389" s="168" t="s">
        <v>70</v>
      </c>
      <c r="C389" s="168">
        <v>119755</v>
      </c>
      <c r="D389" s="171">
        <v>44071</v>
      </c>
      <c r="E389" s="172">
        <v>29.308299999999999</v>
      </c>
      <c r="F389" s="172">
        <v>-13.196300000000001</v>
      </c>
      <c r="G389" s="172">
        <v>23.458300000000001</v>
      </c>
      <c r="H389" s="172">
        <v>-2.4007000000000001</v>
      </c>
      <c r="I389" s="172">
        <v>-20.090299999999999</v>
      </c>
      <c r="J389" s="172">
        <v>-13.1332</v>
      </c>
      <c r="K389" s="172">
        <v>6.8381999999999996</v>
      </c>
      <c r="L389" s="172">
        <v>9.1496999999999993</v>
      </c>
      <c r="M389" s="172">
        <v>9.8409999999999993</v>
      </c>
      <c r="N389" s="172">
        <v>9.9291</v>
      </c>
      <c r="O389" s="172">
        <v>9.1460000000000008</v>
      </c>
      <c r="P389" s="172">
        <v>10.048299999999999</v>
      </c>
      <c r="Q389" s="172">
        <v>9.9270999999999994</v>
      </c>
      <c r="R389" s="172">
        <v>11.7194</v>
      </c>
    </row>
    <row r="390" spans="1:18" x14ac:dyDescent="0.3">
      <c r="A390" s="168" t="s">
        <v>358</v>
      </c>
      <c r="B390" s="168" t="s">
        <v>103</v>
      </c>
      <c r="C390" s="168">
        <v>108511</v>
      </c>
      <c r="D390" s="171">
        <v>44071</v>
      </c>
      <c r="E390" s="172">
        <v>27.959599999999998</v>
      </c>
      <c r="F390" s="172">
        <v>-13.832599999999999</v>
      </c>
      <c r="G390" s="172">
        <v>22.757400000000001</v>
      </c>
      <c r="H390" s="172">
        <v>-3.1126</v>
      </c>
      <c r="I390" s="172">
        <v>-20.767199999999999</v>
      </c>
      <c r="J390" s="172">
        <v>-13.7799</v>
      </c>
      <c r="K390" s="172">
        <v>6.1896000000000004</v>
      </c>
      <c r="L390" s="172">
        <v>8.4778000000000002</v>
      </c>
      <c r="M390" s="172">
        <v>9.1498000000000008</v>
      </c>
      <c r="N390" s="172">
        <v>9.2171000000000003</v>
      </c>
      <c r="O390" s="172">
        <v>8.4780999999999995</v>
      </c>
      <c r="P390" s="172">
        <v>9.3727999999999998</v>
      </c>
      <c r="Q390" s="172">
        <v>8.7457999999999991</v>
      </c>
      <c r="R390" s="172">
        <v>11.0009</v>
      </c>
    </row>
    <row r="391" spans="1:18" x14ac:dyDescent="0.3">
      <c r="A391" s="168" t="s">
        <v>358</v>
      </c>
      <c r="B391" s="168" t="s">
        <v>71</v>
      </c>
      <c r="C391" s="168">
        <v>119428</v>
      </c>
      <c r="D391" s="171">
        <v>44071</v>
      </c>
      <c r="E391" s="172">
        <v>23.869700000000002</v>
      </c>
      <c r="F391" s="172">
        <v>-0.61160000000000003</v>
      </c>
      <c r="G391" s="172">
        <v>-40.134399999999999</v>
      </c>
      <c r="H391" s="172">
        <v>-32.238900000000001</v>
      </c>
      <c r="I391" s="172">
        <v>-30.622900000000001</v>
      </c>
      <c r="J391" s="172">
        <v>-17.096399999999999</v>
      </c>
      <c r="K391" s="172">
        <v>1.1101000000000001</v>
      </c>
      <c r="L391" s="172">
        <v>8.2487999999999992</v>
      </c>
      <c r="M391" s="172">
        <v>9.1564999999999994</v>
      </c>
      <c r="N391" s="172">
        <v>8.6789000000000005</v>
      </c>
      <c r="O391" s="172">
        <v>8.3079000000000001</v>
      </c>
      <c r="P391" s="172">
        <v>9.2163000000000004</v>
      </c>
      <c r="Q391" s="172">
        <v>9.3129000000000008</v>
      </c>
      <c r="R391" s="172">
        <v>10.7844</v>
      </c>
    </row>
    <row r="392" spans="1:18" x14ac:dyDescent="0.3">
      <c r="A392" s="168" t="s">
        <v>358</v>
      </c>
      <c r="B392" s="168" t="s">
        <v>104</v>
      </c>
      <c r="C392" s="168">
        <v>118053</v>
      </c>
      <c r="D392" s="171">
        <v>44071</v>
      </c>
      <c r="E392" s="172">
        <v>22.707100000000001</v>
      </c>
      <c r="F392" s="172">
        <v>-1.2859</v>
      </c>
      <c r="G392" s="172">
        <v>-40.798499999999997</v>
      </c>
      <c r="H392" s="172">
        <v>-32.904000000000003</v>
      </c>
      <c r="I392" s="172">
        <v>-31.275099999999998</v>
      </c>
      <c r="J392" s="172">
        <v>-17.7471</v>
      </c>
      <c r="K392" s="172">
        <v>0.44779999999999998</v>
      </c>
      <c r="L392" s="172">
        <v>7.5629999999999997</v>
      </c>
      <c r="M392" s="172">
        <v>8.4542000000000002</v>
      </c>
      <c r="N392" s="172">
        <v>7.9683999999999999</v>
      </c>
      <c r="O392" s="172">
        <v>7.4755000000000003</v>
      </c>
      <c r="P392" s="172">
        <v>8.3625000000000007</v>
      </c>
      <c r="Q392" s="172">
        <v>6.0303000000000004</v>
      </c>
      <c r="R392" s="172">
        <v>9.9959000000000007</v>
      </c>
    </row>
    <row r="393" spans="1:18" x14ac:dyDescent="0.3">
      <c r="A393" s="168" t="s">
        <v>358</v>
      </c>
      <c r="B393" s="168" t="s">
        <v>72</v>
      </c>
      <c r="C393" s="168">
        <v>140769</v>
      </c>
      <c r="D393" s="171">
        <v>44071</v>
      </c>
      <c r="E393" s="172">
        <v>13.4352</v>
      </c>
      <c r="F393" s="172">
        <v>30.997199999999999</v>
      </c>
      <c r="G393" s="172">
        <v>-0.54330000000000001</v>
      </c>
      <c r="H393" s="172">
        <v>-10.612500000000001</v>
      </c>
      <c r="I393" s="172">
        <v>-22.164899999999999</v>
      </c>
      <c r="J393" s="172">
        <v>-13.66</v>
      </c>
      <c r="K393" s="172">
        <v>-0.85750000000000004</v>
      </c>
      <c r="L393" s="172">
        <v>10.7363</v>
      </c>
      <c r="M393" s="172">
        <v>11.060499999999999</v>
      </c>
      <c r="N393" s="172">
        <v>9.9755000000000003</v>
      </c>
      <c r="O393" s="172">
        <v>9.0129000000000001</v>
      </c>
      <c r="P393" s="172"/>
      <c r="Q393" s="172">
        <v>8.9826999999999995</v>
      </c>
      <c r="R393" s="172">
        <v>12.3713</v>
      </c>
    </row>
    <row r="394" spans="1:18" x14ac:dyDescent="0.3">
      <c r="A394" s="168" t="s">
        <v>358</v>
      </c>
      <c r="B394" s="168" t="s">
        <v>105</v>
      </c>
      <c r="C394" s="168">
        <v>140771</v>
      </c>
      <c r="D394" s="171">
        <v>44071</v>
      </c>
      <c r="E394" s="172">
        <v>12.852399999999999</v>
      </c>
      <c r="F394" s="172">
        <v>30.1282</v>
      </c>
      <c r="G394" s="172">
        <v>-1.4198</v>
      </c>
      <c r="H394" s="172">
        <v>-11.496600000000001</v>
      </c>
      <c r="I394" s="172">
        <v>-23.061399999999999</v>
      </c>
      <c r="J394" s="172">
        <v>-14.548999999999999</v>
      </c>
      <c r="K394" s="172">
        <v>-1.7579</v>
      </c>
      <c r="L394" s="172">
        <v>9.8088999999999995</v>
      </c>
      <c r="M394" s="172">
        <v>10.066599999999999</v>
      </c>
      <c r="N394" s="172">
        <v>8.9062000000000001</v>
      </c>
      <c r="O394" s="172">
        <v>7.6139000000000001</v>
      </c>
      <c r="P394" s="172"/>
      <c r="Q394" s="172">
        <v>7.5838999999999999</v>
      </c>
      <c r="R394" s="172">
        <v>11.0985</v>
      </c>
    </row>
    <row r="395" spans="1:18" x14ac:dyDescent="0.3">
      <c r="A395" s="168" t="s">
        <v>358</v>
      </c>
      <c r="B395" s="168" t="s">
        <v>106</v>
      </c>
      <c r="C395" s="168">
        <v>102849</v>
      </c>
      <c r="D395" s="171">
        <v>44071</v>
      </c>
      <c r="E395" s="172">
        <v>28.149899999999999</v>
      </c>
      <c r="F395" s="172">
        <v>-57.091900000000003</v>
      </c>
      <c r="G395" s="172">
        <v>-21.5291</v>
      </c>
      <c r="H395" s="172">
        <v>-6.9370000000000003</v>
      </c>
      <c r="I395" s="172">
        <v>-24.496200000000002</v>
      </c>
      <c r="J395" s="172">
        <v>-15.364800000000001</v>
      </c>
      <c r="K395" s="172">
        <v>3.6741000000000001</v>
      </c>
      <c r="L395" s="172">
        <v>10.9436</v>
      </c>
      <c r="M395" s="172">
        <v>9.9534000000000002</v>
      </c>
      <c r="N395" s="172">
        <v>8.3767999999999994</v>
      </c>
      <c r="O395" s="172">
        <v>6.4951999999999996</v>
      </c>
      <c r="P395" s="172">
        <v>7.9391999999999996</v>
      </c>
      <c r="Q395" s="172">
        <v>6.7721</v>
      </c>
      <c r="R395" s="172">
        <v>10.034000000000001</v>
      </c>
    </row>
    <row r="396" spans="1:18" x14ac:dyDescent="0.3">
      <c r="A396" s="168" t="s">
        <v>358</v>
      </c>
      <c r="B396" s="168" t="s">
        <v>73</v>
      </c>
      <c r="C396" s="168">
        <v>118747</v>
      </c>
      <c r="D396" s="171">
        <v>44071</v>
      </c>
      <c r="E396" s="172">
        <v>29.611899999999999</v>
      </c>
      <c r="F396" s="172">
        <v>-56.612200000000001</v>
      </c>
      <c r="G396" s="172">
        <v>-21.123100000000001</v>
      </c>
      <c r="H396" s="172">
        <v>-6.5422000000000002</v>
      </c>
      <c r="I396" s="172">
        <v>-24.032499999999999</v>
      </c>
      <c r="J396" s="172">
        <v>-14.917999999999999</v>
      </c>
      <c r="K396" s="172">
        <v>4.1151999999999997</v>
      </c>
      <c r="L396" s="172">
        <v>11.4763</v>
      </c>
      <c r="M396" s="172">
        <v>10.5669</v>
      </c>
      <c r="N396" s="172">
        <v>9.0313999999999997</v>
      </c>
      <c r="O396" s="172">
        <v>7.2005999999999997</v>
      </c>
      <c r="P396" s="172">
        <v>8.65</v>
      </c>
      <c r="Q396" s="172">
        <v>8.9178999999999995</v>
      </c>
      <c r="R396" s="172">
        <v>10.769399999999999</v>
      </c>
    </row>
    <row r="397" spans="1:18" x14ac:dyDescent="0.3">
      <c r="A397" s="168" t="s">
        <v>358</v>
      </c>
      <c r="B397" s="168" t="s">
        <v>107</v>
      </c>
      <c r="C397" s="168">
        <v>116485</v>
      </c>
      <c r="D397" s="171">
        <v>44071</v>
      </c>
      <c r="E397" s="172">
        <v>2019.5949000000001</v>
      </c>
      <c r="F397" s="172">
        <v>37.912999999999997</v>
      </c>
      <c r="G397" s="172">
        <v>0.44879999999999998</v>
      </c>
      <c r="H397" s="172">
        <v>-24.381</v>
      </c>
      <c r="I397" s="172">
        <v>-24.0853</v>
      </c>
      <c r="J397" s="172">
        <v>-14.3871</v>
      </c>
      <c r="K397" s="172">
        <v>-0.15590000000000001</v>
      </c>
      <c r="L397" s="172">
        <v>4.8715000000000002</v>
      </c>
      <c r="M397" s="172">
        <v>7.4466000000000001</v>
      </c>
      <c r="N397" s="172">
        <v>6.9576000000000002</v>
      </c>
      <c r="O397" s="172">
        <v>7.1336000000000004</v>
      </c>
      <c r="P397" s="172">
        <v>8.4445999999999994</v>
      </c>
      <c r="Q397" s="172">
        <v>8.4826999999999995</v>
      </c>
      <c r="R397" s="172">
        <v>10.2256</v>
      </c>
    </row>
    <row r="398" spans="1:18" x14ac:dyDescent="0.3">
      <c r="A398" s="168" t="s">
        <v>358</v>
      </c>
      <c r="B398" s="168" t="s">
        <v>74</v>
      </c>
      <c r="C398" s="168">
        <v>120084</v>
      </c>
      <c r="D398" s="171">
        <v>44071</v>
      </c>
      <c r="E398" s="172">
        <v>2162.0232999999998</v>
      </c>
      <c r="F398" s="172">
        <v>38.801400000000001</v>
      </c>
      <c r="G398" s="172">
        <v>1.3371999999999999</v>
      </c>
      <c r="H398" s="172">
        <v>-23.496400000000001</v>
      </c>
      <c r="I398" s="172">
        <v>-23.204799999999999</v>
      </c>
      <c r="J398" s="172">
        <v>-13.5108</v>
      </c>
      <c r="K398" s="172">
        <v>0.74670000000000003</v>
      </c>
      <c r="L398" s="172">
        <v>5.8152999999999997</v>
      </c>
      <c r="M398" s="172">
        <v>8.4339999999999993</v>
      </c>
      <c r="N398" s="172">
        <v>7.9985999999999997</v>
      </c>
      <c r="O398" s="172">
        <v>8.0901999999999994</v>
      </c>
      <c r="P398" s="172">
        <v>9.5706000000000007</v>
      </c>
      <c r="Q398" s="172">
        <v>9.2949999999999999</v>
      </c>
      <c r="R398" s="172">
        <v>11.093</v>
      </c>
    </row>
    <row r="399" spans="1:18" x14ac:dyDescent="0.3">
      <c r="A399" s="168" t="s">
        <v>358</v>
      </c>
      <c r="B399" s="168" t="s">
        <v>108</v>
      </c>
      <c r="C399" s="168">
        <v>100963</v>
      </c>
      <c r="D399" s="171">
        <v>44071</v>
      </c>
      <c r="E399" s="172">
        <v>31.639500000000002</v>
      </c>
      <c r="F399" s="172">
        <v>-0.23069999999999999</v>
      </c>
      <c r="G399" s="172">
        <v>-32.521900000000002</v>
      </c>
      <c r="H399" s="172">
        <v>-22.921800000000001</v>
      </c>
      <c r="I399" s="172">
        <v>-19.895299999999999</v>
      </c>
      <c r="J399" s="172">
        <v>-10.4856</v>
      </c>
      <c r="K399" s="172">
        <v>18.28</v>
      </c>
      <c r="L399" s="172">
        <v>7.2385000000000002</v>
      </c>
      <c r="M399" s="172">
        <v>7.4055999999999997</v>
      </c>
      <c r="N399" s="172">
        <v>6.7599</v>
      </c>
      <c r="O399" s="172">
        <v>2.6450999999999998</v>
      </c>
      <c r="P399" s="172">
        <v>5.3194999999999997</v>
      </c>
      <c r="Q399" s="172">
        <v>6.8647</v>
      </c>
      <c r="R399" s="172">
        <v>3.4537</v>
      </c>
    </row>
    <row r="400" spans="1:18" x14ac:dyDescent="0.3">
      <c r="A400" s="168" t="s">
        <v>358</v>
      </c>
      <c r="B400" s="168" t="s">
        <v>75</v>
      </c>
      <c r="C400" s="168">
        <v>119461</v>
      </c>
      <c r="D400" s="171">
        <v>44071</v>
      </c>
      <c r="E400" s="172">
        <v>33.350499999999997</v>
      </c>
      <c r="F400" s="172">
        <v>0.21890000000000001</v>
      </c>
      <c r="G400" s="172">
        <v>-32.127800000000001</v>
      </c>
      <c r="H400" s="172">
        <v>-22.5258</v>
      </c>
      <c r="I400" s="172">
        <v>-19.498200000000001</v>
      </c>
      <c r="J400" s="172">
        <v>-10.129200000000001</v>
      </c>
      <c r="K400" s="172">
        <v>18.676600000000001</v>
      </c>
      <c r="L400" s="172">
        <v>7.6459999999999999</v>
      </c>
      <c r="M400" s="172">
        <v>7.7643000000000004</v>
      </c>
      <c r="N400" s="172">
        <v>7.0880999999999998</v>
      </c>
      <c r="O400" s="172">
        <v>3.2625000000000002</v>
      </c>
      <c r="P400" s="172">
        <v>6.0106000000000002</v>
      </c>
      <c r="Q400" s="172">
        <v>7.0301</v>
      </c>
      <c r="R400" s="172">
        <v>3.9544000000000001</v>
      </c>
    </row>
    <row r="401" spans="1:18" x14ac:dyDescent="0.3">
      <c r="A401" s="168" t="s">
        <v>358</v>
      </c>
      <c r="B401" s="168" t="s">
        <v>109</v>
      </c>
      <c r="C401" s="168">
        <v>100172</v>
      </c>
      <c r="D401" s="171">
        <v>44071</v>
      </c>
      <c r="E401" s="172">
        <v>63.557299999999998</v>
      </c>
      <c r="F401" s="172">
        <v>0.51690000000000003</v>
      </c>
      <c r="G401" s="172">
        <v>-1.4547000000000001</v>
      </c>
      <c r="H401" s="172">
        <v>0.878</v>
      </c>
      <c r="I401" s="172">
        <v>1.1532</v>
      </c>
      <c r="J401" s="172">
        <v>2.2923</v>
      </c>
      <c r="K401" s="172">
        <v>3.8681999999999999</v>
      </c>
      <c r="L401" s="172">
        <v>4.9926000000000004</v>
      </c>
      <c r="M401" s="172">
        <v>5.5111999999999997</v>
      </c>
      <c r="N401" s="172">
        <v>5.5560999999999998</v>
      </c>
      <c r="O401" s="172">
        <v>4.0858999999999996</v>
      </c>
      <c r="P401" s="172">
        <v>5.5650000000000004</v>
      </c>
      <c r="Q401" s="172">
        <v>8.6527999999999992</v>
      </c>
      <c r="R401" s="172">
        <v>6.6935000000000002</v>
      </c>
    </row>
    <row r="402" spans="1:18" x14ac:dyDescent="0.3">
      <c r="A402" s="168" t="s">
        <v>358</v>
      </c>
      <c r="B402" s="168" t="s">
        <v>76</v>
      </c>
      <c r="C402" s="168">
        <v>120830</v>
      </c>
      <c r="D402" s="171">
        <v>44071</v>
      </c>
      <c r="E402" s="172">
        <v>64.469800000000006</v>
      </c>
      <c r="F402" s="172">
        <v>0.6794</v>
      </c>
      <c r="G402" s="172">
        <v>-1.3586</v>
      </c>
      <c r="H402" s="172">
        <v>0.9869</v>
      </c>
      <c r="I402" s="172">
        <v>1.2542</v>
      </c>
      <c r="J402" s="172">
        <v>2.3917999999999999</v>
      </c>
      <c r="K402" s="172">
        <v>3.9754999999999998</v>
      </c>
      <c r="L402" s="172">
        <v>5.0983000000000001</v>
      </c>
      <c r="M402" s="172">
        <v>5.6153000000000004</v>
      </c>
      <c r="N402" s="172">
        <v>5.6699000000000002</v>
      </c>
      <c r="O402" s="172">
        <v>4.2824999999999998</v>
      </c>
      <c r="P402" s="172">
        <v>5.6856</v>
      </c>
      <c r="Q402" s="172">
        <v>7.1624999999999996</v>
      </c>
      <c r="R402" s="172">
        <v>6.8110999999999997</v>
      </c>
    </row>
    <row r="403" spans="1:18" x14ac:dyDescent="0.3">
      <c r="A403" s="168" t="s">
        <v>358</v>
      </c>
      <c r="B403" s="168" t="s">
        <v>77</v>
      </c>
      <c r="C403" s="168">
        <v>134494</v>
      </c>
      <c r="D403" s="171">
        <v>44071</v>
      </c>
      <c r="E403" s="172">
        <v>15.8093</v>
      </c>
      <c r="F403" s="172">
        <v>-11.5402</v>
      </c>
      <c r="G403" s="172">
        <v>-28.944500000000001</v>
      </c>
      <c r="H403" s="172">
        <v>-25.371300000000002</v>
      </c>
      <c r="I403" s="172">
        <v>-15.1004</v>
      </c>
      <c r="J403" s="172">
        <v>-5.6405000000000003</v>
      </c>
      <c r="K403" s="172">
        <v>1.2586999999999999</v>
      </c>
      <c r="L403" s="172">
        <v>6.0883000000000003</v>
      </c>
      <c r="M403" s="172">
        <v>9.0018999999999991</v>
      </c>
      <c r="N403" s="172">
        <v>8.1051000000000002</v>
      </c>
      <c r="O403" s="172">
        <v>6.8238000000000003</v>
      </c>
      <c r="P403" s="172">
        <v>8.8985000000000003</v>
      </c>
      <c r="Q403" s="172">
        <v>9.0579000000000001</v>
      </c>
      <c r="R403" s="172">
        <v>10.1311</v>
      </c>
    </row>
    <row r="404" spans="1:18" x14ac:dyDescent="0.3">
      <c r="A404" s="168" t="s">
        <v>358</v>
      </c>
      <c r="B404" s="168" t="s">
        <v>110</v>
      </c>
      <c r="C404" s="168">
        <v>141061</v>
      </c>
      <c r="D404" s="171">
        <v>44071</v>
      </c>
      <c r="E404" s="172">
        <v>15.7501</v>
      </c>
      <c r="F404" s="172">
        <v>-11.815099999999999</v>
      </c>
      <c r="G404" s="172">
        <v>-29.053000000000001</v>
      </c>
      <c r="H404" s="172">
        <v>-25.498999999999999</v>
      </c>
      <c r="I404" s="172">
        <v>-15.222300000000001</v>
      </c>
      <c r="J404" s="172">
        <v>-5.7577999999999996</v>
      </c>
      <c r="K404" s="172">
        <v>1.1393</v>
      </c>
      <c r="L404" s="172">
        <v>5.9429999999999996</v>
      </c>
      <c r="M404" s="172">
        <v>8.8597999999999999</v>
      </c>
      <c r="N404" s="172">
        <v>7.9657999999999998</v>
      </c>
      <c r="O404" s="172">
        <v>6.702</v>
      </c>
      <c r="P404" s="172">
        <v>8.7824000000000009</v>
      </c>
      <c r="Q404" s="172">
        <v>8.9420000000000002</v>
      </c>
      <c r="R404" s="172">
        <v>9.9978999999999996</v>
      </c>
    </row>
    <row r="405" spans="1:18" x14ac:dyDescent="0.3">
      <c r="A405" s="168" t="s">
        <v>358</v>
      </c>
      <c r="B405" s="168" t="s">
        <v>78</v>
      </c>
      <c r="C405" s="168">
        <v>119671</v>
      </c>
      <c r="D405" s="171">
        <v>44071</v>
      </c>
      <c r="E405" s="172">
        <v>28.076000000000001</v>
      </c>
      <c r="F405" s="172">
        <v>-8.8382000000000005</v>
      </c>
      <c r="G405" s="172">
        <v>-20.8947</v>
      </c>
      <c r="H405" s="172">
        <v>-37.979700000000001</v>
      </c>
      <c r="I405" s="172">
        <v>-41.991199999999999</v>
      </c>
      <c r="J405" s="172">
        <v>-23.1584</v>
      </c>
      <c r="K405" s="172">
        <v>-2.9565999999999999</v>
      </c>
      <c r="L405" s="172">
        <v>7.4668000000000001</v>
      </c>
      <c r="M405" s="172">
        <v>9.5939999999999994</v>
      </c>
      <c r="N405" s="172">
        <v>8.9019999999999992</v>
      </c>
      <c r="O405" s="172">
        <v>8.3437999999999999</v>
      </c>
      <c r="P405" s="172">
        <v>9.6979000000000006</v>
      </c>
      <c r="Q405" s="172">
        <v>9.1415000000000006</v>
      </c>
      <c r="R405" s="172">
        <v>12.035399999999999</v>
      </c>
    </row>
    <row r="406" spans="1:18" x14ac:dyDescent="0.3">
      <c r="A406" s="168" t="s">
        <v>358</v>
      </c>
      <c r="B406" s="168" t="s">
        <v>111</v>
      </c>
      <c r="C406" s="168">
        <v>102205</v>
      </c>
      <c r="D406" s="171">
        <v>44071</v>
      </c>
      <c r="E406" s="172">
        <v>26.660599999999999</v>
      </c>
      <c r="F406" s="172">
        <v>-9.5808999999999997</v>
      </c>
      <c r="G406" s="172">
        <v>-21.638300000000001</v>
      </c>
      <c r="H406" s="172">
        <v>-38.747700000000002</v>
      </c>
      <c r="I406" s="172">
        <v>-42.754899999999999</v>
      </c>
      <c r="J406" s="172">
        <v>-23.9133</v>
      </c>
      <c r="K406" s="172">
        <v>-3.6579999999999999</v>
      </c>
      <c r="L406" s="172">
        <v>6.7869000000000002</v>
      </c>
      <c r="M406" s="172">
        <v>8.9154999999999998</v>
      </c>
      <c r="N406" s="172">
        <v>8.2232000000000003</v>
      </c>
      <c r="O406" s="172">
        <v>7.5517000000000003</v>
      </c>
      <c r="P406" s="172">
        <v>8.9331999999999994</v>
      </c>
      <c r="Q406" s="172">
        <v>6.0717999999999996</v>
      </c>
      <c r="R406" s="172">
        <v>11.2936</v>
      </c>
    </row>
    <row r="407" spans="1:18" x14ac:dyDescent="0.3">
      <c r="A407" s="168" t="s">
        <v>358</v>
      </c>
      <c r="B407" s="168" t="s">
        <v>79</v>
      </c>
      <c r="C407" s="168">
        <v>119097</v>
      </c>
      <c r="D407" s="171">
        <v>44071</v>
      </c>
      <c r="E407" s="172">
        <v>33.471200000000003</v>
      </c>
      <c r="F407" s="172">
        <v>-20.9254</v>
      </c>
      <c r="G407" s="172">
        <v>-21.046299999999999</v>
      </c>
      <c r="H407" s="172">
        <v>-29.893999999999998</v>
      </c>
      <c r="I407" s="172">
        <v>-33.372500000000002</v>
      </c>
      <c r="J407" s="172">
        <v>-18.932500000000001</v>
      </c>
      <c r="K407" s="172">
        <v>3.6846999999999999</v>
      </c>
      <c r="L407" s="172">
        <v>7.1029</v>
      </c>
      <c r="M407" s="172">
        <v>7.9890999999999996</v>
      </c>
      <c r="N407" s="172">
        <v>8.0980000000000008</v>
      </c>
      <c r="O407" s="172">
        <v>6.5812999999999997</v>
      </c>
      <c r="P407" s="172">
        <v>8.1524000000000001</v>
      </c>
      <c r="Q407" s="172">
        <v>9.3480000000000008</v>
      </c>
      <c r="R407" s="172">
        <v>8.8056999999999999</v>
      </c>
    </row>
    <row r="408" spans="1:18" x14ac:dyDescent="0.3">
      <c r="A408" s="168" t="s">
        <v>358</v>
      </c>
      <c r="B408" s="168" t="s">
        <v>112</v>
      </c>
      <c r="C408" s="168">
        <v>101909</v>
      </c>
      <c r="D408" s="171">
        <v>44071</v>
      </c>
      <c r="E408" s="172">
        <v>30.942399999999999</v>
      </c>
      <c r="F408" s="172">
        <v>-22.1632</v>
      </c>
      <c r="G408" s="172">
        <v>-22.371400000000001</v>
      </c>
      <c r="H408" s="172">
        <v>-31.3398</v>
      </c>
      <c r="I408" s="172">
        <v>-34.734000000000002</v>
      </c>
      <c r="J408" s="172">
        <v>-20.225000000000001</v>
      </c>
      <c r="K408" s="172">
        <v>2.3797999999999999</v>
      </c>
      <c r="L408" s="172">
        <v>5.8602999999999996</v>
      </c>
      <c r="M408" s="172">
        <v>6.7752999999999997</v>
      </c>
      <c r="N408" s="172">
        <v>6.8818000000000001</v>
      </c>
      <c r="O408" s="172">
        <v>5.4492000000000003</v>
      </c>
      <c r="P408" s="172">
        <v>7.0118999999999998</v>
      </c>
      <c r="Q408" s="172">
        <v>6.8712</v>
      </c>
      <c r="R408" s="172">
        <v>7.6412000000000004</v>
      </c>
    </row>
    <row r="409" spans="1:18" x14ac:dyDescent="0.3">
      <c r="A409" s="168" t="s">
        <v>358</v>
      </c>
      <c r="B409" s="168" t="s">
        <v>113</v>
      </c>
      <c r="C409" s="168">
        <v>116555</v>
      </c>
      <c r="D409" s="171">
        <v>44071</v>
      </c>
      <c r="E409" s="172">
        <v>18.2835</v>
      </c>
      <c r="F409" s="172">
        <v>-36.496400000000001</v>
      </c>
      <c r="G409" s="172">
        <v>-35.563600000000001</v>
      </c>
      <c r="H409" s="172">
        <v>-32.760899999999999</v>
      </c>
      <c r="I409" s="172">
        <v>-34.848799999999997</v>
      </c>
      <c r="J409" s="172">
        <v>-18.658300000000001</v>
      </c>
      <c r="K409" s="172">
        <v>2.0261999999999998</v>
      </c>
      <c r="L409" s="172">
        <v>8.0408000000000008</v>
      </c>
      <c r="M409" s="172">
        <v>8.9527999999999999</v>
      </c>
      <c r="N409" s="172">
        <v>8.3065999999999995</v>
      </c>
      <c r="O409" s="172">
        <v>6.7278000000000002</v>
      </c>
      <c r="P409" s="172">
        <v>7.0773999999999999</v>
      </c>
      <c r="Q409" s="172">
        <v>7.3167</v>
      </c>
      <c r="R409" s="172">
        <v>10.155200000000001</v>
      </c>
    </row>
    <row r="410" spans="1:18" x14ac:dyDescent="0.3">
      <c r="A410" s="168" t="s">
        <v>358</v>
      </c>
      <c r="B410" s="168" t="s">
        <v>80</v>
      </c>
      <c r="C410" s="168">
        <v>119311</v>
      </c>
      <c r="D410" s="171">
        <v>44071</v>
      </c>
      <c r="E410" s="172">
        <v>19.083600000000001</v>
      </c>
      <c r="F410" s="172">
        <v>-35.922199999999997</v>
      </c>
      <c r="G410" s="172">
        <v>-35.091000000000001</v>
      </c>
      <c r="H410" s="172">
        <v>-32.340299999999999</v>
      </c>
      <c r="I410" s="172">
        <v>-34.431199999999997</v>
      </c>
      <c r="J410" s="172">
        <v>-18.252800000000001</v>
      </c>
      <c r="K410" s="172">
        <v>2.3148</v>
      </c>
      <c r="L410" s="172">
        <v>8.3306000000000004</v>
      </c>
      <c r="M410" s="172">
        <v>9.2571999999999992</v>
      </c>
      <c r="N410" s="172">
        <v>8.6410999999999998</v>
      </c>
      <c r="O410" s="172">
        <v>7.0364000000000004</v>
      </c>
      <c r="P410" s="172">
        <v>7.6365999999999996</v>
      </c>
      <c r="Q410" s="172">
        <v>7.6772</v>
      </c>
      <c r="R410" s="172">
        <v>10.4178</v>
      </c>
    </row>
    <row r="411" spans="1:18" x14ac:dyDescent="0.3">
      <c r="A411" s="168" t="s">
        <v>358</v>
      </c>
      <c r="B411" s="168" t="s">
        <v>363</v>
      </c>
      <c r="C411" s="168">
        <v>148118</v>
      </c>
      <c r="D411" s="171">
        <v>44071</v>
      </c>
      <c r="E411" s="172">
        <v>0.3911</v>
      </c>
      <c r="F411" s="172">
        <v>9.3350000000000009</v>
      </c>
      <c r="G411" s="172">
        <v>9.3398000000000003</v>
      </c>
      <c r="H411" s="172">
        <v>8.0116999999999994</v>
      </c>
      <c r="I411" s="172">
        <v>8.6949000000000005</v>
      </c>
      <c r="J411" s="172">
        <v>8.4902999999999995</v>
      </c>
      <c r="K411" s="172">
        <v>8.7081</v>
      </c>
      <c r="L411" s="172">
        <v>8.8895</v>
      </c>
      <c r="M411" s="172"/>
      <c r="N411" s="172"/>
      <c r="O411" s="172"/>
      <c r="P411" s="172"/>
      <c r="Q411" s="172">
        <v>8.8585999999999991</v>
      </c>
      <c r="R411" s="172"/>
    </row>
    <row r="412" spans="1:18" x14ac:dyDescent="0.3">
      <c r="A412" s="168" t="s">
        <v>358</v>
      </c>
      <c r="B412" s="168" t="s">
        <v>367</v>
      </c>
      <c r="C412" s="168">
        <v>148117</v>
      </c>
      <c r="D412" s="171">
        <v>44071</v>
      </c>
      <c r="E412" s="172">
        <v>0.37369999999999998</v>
      </c>
      <c r="F412" s="172">
        <v>9.7698</v>
      </c>
      <c r="G412" s="172">
        <v>9.7750000000000004</v>
      </c>
      <c r="H412" s="172">
        <v>8.3853000000000009</v>
      </c>
      <c r="I412" s="172">
        <v>8.3987999999999996</v>
      </c>
      <c r="J412" s="172">
        <v>8.5687999999999995</v>
      </c>
      <c r="K412" s="172">
        <v>8.6790000000000003</v>
      </c>
      <c r="L412" s="172">
        <v>8.8535000000000004</v>
      </c>
      <c r="M412" s="172"/>
      <c r="N412" s="172"/>
      <c r="O412" s="172"/>
      <c r="P412" s="172"/>
      <c r="Q412" s="172">
        <v>8.8468</v>
      </c>
      <c r="R412" s="172"/>
    </row>
    <row r="413" spans="1:18" x14ac:dyDescent="0.3">
      <c r="A413" s="168" t="s">
        <v>358</v>
      </c>
      <c r="B413" s="168" t="s">
        <v>81</v>
      </c>
      <c r="C413" s="168">
        <v>120762</v>
      </c>
      <c r="D413" s="171">
        <v>44071</v>
      </c>
      <c r="E413" s="172">
        <v>21.563400000000001</v>
      </c>
      <c r="F413" s="172">
        <v>0.67710000000000004</v>
      </c>
      <c r="G413" s="172">
        <v>-7.8940999999999999</v>
      </c>
      <c r="H413" s="172">
        <v>-29.096</v>
      </c>
      <c r="I413" s="172">
        <v>-32.547499999999999</v>
      </c>
      <c r="J413" s="172">
        <v>-19.3078</v>
      </c>
      <c r="K413" s="172">
        <v>3.2610999999999999</v>
      </c>
      <c r="L413" s="172">
        <v>10.319800000000001</v>
      </c>
      <c r="M413" s="172">
        <v>4.5407999999999999</v>
      </c>
      <c r="N413" s="172">
        <v>3.7730999999999999</v>
      </c>
      <c r="O413" s="172">
        <v>1.6921999999999999</v>
      </c>
      <c r="P413" s="172">
        <v>5.7058999999999997</v>
      </c>
      <c r="Q413" s="172">
        <v>7.3456999999999999</v>
      </c>
      <c r="R413" s="172">
        <v>1.3412999999999999</v>
      </c>
    </row>
    <row r="414" spans="1:18" x14ac:dyDescent="0.3">
      <c r="A414" s="168" t="s">
        <v>358</v>
      </c>
      <c r="B414" s="168" t="s">
        <v>114</v>
      </c>
      <c r="C414" s="168">
        <v>113077</v>
      </c>
      <c r="D414" s="171">
        <v>44071</v>
      </c>
      <c r="E414" s="172">
        <v>20.540500000000002</v>
      </c>
      <c r="F414" s="172">
        <v>0</v>
      </c>
      <c r="G414" s="172">
        <v>-8.4643999999999995</v>
      </c>
      <c r="H414" s="172">
        <v>-29.658200000000001</v>
      </c>
      <c r="I414" s="172">
        <v>-33.108199999999997</v>
      </c>
      <c r="J414" s="172">
        <v>-19.8706</v>
      </c>
      <c r="K414" s="172">
        <v>2.6776</v>
      </c>
      <c r="L414" s="172">
        <v>9.7037999999999993</v>
      </c>
      <c r="M414" s="172">
        <v>3.9340000000000002</v>
      </c>
      <c r="N414" s="172">
        <v>3.1596000000000002</v>
      </c>
      <c r="O414" s="172">
        <v>1.0075000000000001</v>
      </c>
      <c r="P414" s="172">
        <v>4.9790000000000001</v>
      </c>
      <c r="Q414" s="172">
        <v>7.3201000000000001</v>
      </c>
      <c r="R414" s="172">
        <v>0.68789999999999996</v>
      </c>
    </row>
    <row r="415" spans="1:18" x14ac:dyDescent="0.3">
      <c r="A415" s="173" t="s">
        <v>27</v>
      </c>
      <c r="B415" s="168"/>
      <c r="C415" s="168"/>
      <c r="D415" s="168"/>
      <c r="E415" s="168"/>
      <c r="F415" s="174">
        <v>-7.0895014925373134</v>
      </c>
      <c r="G415" s="174">
        <v>-15.810995522388055</v>
      </c>
      <c r="H415" s="174">
        <v>-17.567247761194029</v>
      </c>
      <c r="I415" s="174">
        <v>-20.277428358208947</v>
      </c>
      <c r="J415" s="174">
        <v>-10.918017910447761</v>
      </c>
      <c r="K415" s="174">
        <v>3.7338104477611944</v>
      </c>
      <c r="L415" s="174">
        <v>4.4338910447761188</v>
      </c>
      <c r="M415" s="174">
        <v>5.9702538461538452</v>
      </c>
      <c r="N415" s="174">
        <v>7.187062903225808</v>
      </c>
      <c r="O415" s="174">
        <v>6.148485</v>
      </c>
      <c r="P415" s="174">
        <v>7.60929827586207</v>
      </c>
      <c r="Q415" s="174">
        <v>6.3152537313432884</v>
      </c>
      <c r="R415" s="174">
        <v>8.5211933333333363</v>
      </c>
    </row>
    <row r="416" spans="1:18" x14ac:dyDescent="0.3">
      <c r="A416" s="173" t="s">
        <v>409</v>
      </c>
      <c r="B416" s="168"/>
      <c r="C416" s="168"/>
      <c r="D416" s="168"/>
      <c r="E416" s="168"/>
      <c r="F416" s="174">
        <v>-5.4267000000000003</v>
      </c>
      <c r="G416" s="174">
        <v>-17.0807</v>
      </c>
      <c r="H416" s="174">
        <v>-19.5153</v>
      </c>
      <c r="I416" s="174">
        <v>-22.164899999999999</v>
      </c>
      <c r="J416" s="174">
        <v>-13.1332</v>
      </c>
      <c r="K416" s="174">
        <v>3.2610999999999999</v>
      </c>
      <c r="L416" s="174">
        <v>7.2294999999999998</v>
      </c>
      <c r="M416" s="174">
        <v>7.8415999999999997</v>
      </c>
      <c r="N416" s="174">
        <v>7.7591999999999999</v>
      </c>
      <c r="O416" s="174">
        <v>6.7158999999999995</v>
      </c>
      <c r="P416" s="174">
        <v>7.7212999999999994</v>
      </c>
      <c r="Q416" s="174">
        <v>8.0684000000000005</v>
      </c>
      <c r="R416" s="174">
        <v>9.44665</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44071</v>
      </c>
      <c r="E419" s="172">
        <v>39.869999999999997</v>
      </c>
      <c r="F419" s="172">
        <v>-0.15029999999999999</v>
      </c>
      <c r="G419" s="172">
        <v>0.83460000000000001</v>
      </c>
      <c r="H419" s="172">
        <v>2.4935999999999998</v>
      </c>
      <c r="I419" s="172">
        <v>4.8658999999999999</v>
      </c>
      <c r="J419" s="172">
        <v>6.2066999999999997</v>
      </c>
      <c r="K419" s="172">
        <v>20.745000000000001</v>
      </c>
      <c r="L419" s="172">
        <v>2.7576999999999998</v>
      </c>
      <c r="M419" s="172">
        <v>-5.0099999999999999E-2</v>
      </c>
      <c r="N419" s="172">
        <v>12.309900000000001</v>
      </c>
      <c r="O419" s="172">
        <v>4.4737999999999998</v>
      </c>
      <c r="P419" s="172">
        <v>8.1385000000000005</v>
      </c>
      <c r="Q419" s="172">
        <v>10.452</v>
      </c>
      <c r="R419" s="172">
        <v>-2.6231</v>
      </c>
    </row>
    <row r="420" spans="1:18" x14ac:dyDescent="0.3">
      <c r="A420" s="168" t="s">
        <v>368</v>
      </c>
      <c r="B420" s="168" t="s">
        <v>163</v>
      </c>
      <c r="C420" s="168">
        <v>119661</v>
      </c>
      <c r="D420" s="171">
        <v>44071</v>
      </c>
      <c r="E420" s="172">
        <v>42.85</v>
      </c>
      <c r="F420" s="172">
        <v>-0.13980000000000001</v>
      </c>
      <c r="G420" s="172">
        <v>0.84730000000000005</v>
      </c>
      <c r="H420" s="172">
        <v>2.512</v>
      </c>
      <c r="I420" s="172">
        <v>4.9215999999999998</v>
      </c>
      <c r="J420" s="172">
        <v>6.3011999999999997</v>
      </c>
      <c r="K420" s="172">
        <v>20.976800000000001</v>
      </c>
      <c r="L420" s="172">
        <v>3.1038999999999999</v>
      </c>
      <c r="M420" s="172">
        <v>0.44540000000000002</v>
      </c>
      <c r="N420" s="172">
        <v>13.060700000000001</v>
      </c>
      <c r="O420" s="172">
        <v>5.3811</v>
      </c>
      <c r="P420" s="172">
        <v>9.1859000000000002</v>
      </c>
      <c r="Q420" s="172">
        <v>14.215199999999999</v>
      </c>
      <c r="R420" s="172">
        <v>-1.8909</v>
      </c>
    </row>
    <row r="421" spans="1:18" x14ac:dyDescent="0.3">
      <c r="A421" s="168" t="s">
        <v>368</v>
      </c>
      <c r="B421" s="168" t="s">
        <v>403</v>
      </c>
      <c r="C421" s="168"/>
      <c r="D421" s="171">
        <v>44071</v>
      </c>
      <c r="E421" s="172">
        <v>32.549999999999997</v>
      </c>
      <c r="F421" s="172">
        <v>-0.15340000000000001</v>
      </c>
      <c r="G421" s="172">
        <v>0.83640000000000003</v>
      </c>
      <c r="H421" s="172">
        <v>2.552</v>
      </c>
      <c r="I421" s="172">
        <v>4.9322999999999997</v>
      </c>
      <c r="J421" s="172">
        <v>6.3724999999999996</v>
      </c>
      <c r="K421" s="172">
        <v>20.6449</v>
      </c>
      <c r="L421" s="172">
        <v>3.6953999999999998</v>
      </c>
      <c r="M421" s="172">
        <v>0.77400000000000002</v>
      </c>
      <c r="N421" s="172">
        <v>13.2568</v>
      </c>
      <c r="O421" s="172">
        <v>5.2676999999999996</v>
      </c>
      <c r="P421" s="172">
        <v>8.8414000000000001</v>
      </c>
      <c r="Q421" s="172">
        <v>10.0274</v>
      </c>
      <c r="R421" s="172">
        <v>-1.5435000000000001</v>
      </c>
    </row>
    <row r="422" spans="1:18" x14ac:dyDescent="0.3">
      <c r="A422" s="168" t="s">
        <v>368</v>
      </c>
      <c r="B422" s="168" t="s">
        <v>267</v>
      </c>
      <c r="C422" s="168">
        <v>107745</v>
      </c>
      <c r="D422" s="171">
        <v>44071</v>
      </c>
      <c r="E422" s="172">
        <v>32.549999999999997</v>
      </c>
      <c r="F422" s="172">
        <v>-0.15340000000000001</v>
      </c>
      <c r="G422" s="172">
        <v>0.83640000000000003</v>
      </c>
      <c r="H422" s="172">
        <v>2.552</v>
      </c>
      <c r="I422" s="172">
        <v>4.9322999999999997</v>
      </c>
      <c r="J422" s="172">
        <v>6.3724999999999996</v>
      </c>
      <c r="K422" s="172">
        <v>20.6449</v>
      </c>
      <c r="L422" s="172">
        <v>3.6953999999999998</v>
      </c>
      <c r="M422" s="172">
        <v>0.77400000000000002</v>
      </c>
      <c r="N422" s="172">
        <v>13.2568</v>
      </c>
      <c r="O422" s="172">
        <v>5.2676999999999996</v>
      </c>
      <c r="P422" s="172">
        <v>8.8414000000000001</v>
      </c>
      <c r="Q422" s="172">
        <v>10.0274</v>
      </c>
      <c r="R422" s="172">
        <v>-1.5435000000000001</v>
      </c>
    </row>
    <row r="423" spans="1:18" x14ac:dyDescent="0.3">
      <c r="A423" s="168" t="s">
        <v>368</v>
      </c>
      <c r="B423" s="168" t="s">
        <v>164</v>
      </c>
      <c r="C423" s="168">
        <v>119544</v>
      </c>
      <c r="D423" s="171">
        <v>44071</v>
      </c>
      <c r="E423" s="172">
        <v>34.93</v>
      </c>
      <c r="F423" s="172">
        <v>-0.17150000000000001</v>
      </c>
      <c r="G423" s="172">
        <v>0.83720000000000006</v>
      </c>
      <c r="H423" s="172">
        <v>2.5543</v>
      </c>
      <c r="I423" s="172">
        <v>4.9579000000000004</v>
      </c>
      <c r="J423" s="172">
        <v>6.4614000000000003</v>
      </c>
      <c r="K423" s="172">
        <v>20.9069</v>
      </c>
      <c r="L423" s="172">
        <v>4.1753999999999998</v>
      </c>
      <c r="M423" s="172">
        <v>1.5112000000000001</v>
      </c>
      <c r="N423" s="172">
        <v>14.337199999999999</v>
      </c>
      <c r="O423" s="172">
        <v>6.3798000000000004</v>
      </c>
      <c r="P423" s="172">
        <v>9.9367000000000001</v>
      </c>
      <c r="Q423" s="172">
        <v>15.004899999999999</v>
      </c>
      <c r="R423" s="172">
        <v>-0.55289999999999995</v>
      </c>
    </row>
    <row r="424" spans="1:18" x14ac:dyDescent="0.3">
      <c r="A424" s="168" t="s">
        <v>368</v>
      </c>
      <c r="B424" s="168" t="s">
        <v>165</v>
      </c>
      <c r="C424" s="168">
        <v>120503</v>
      </c>
      <c r="D424" s="171">
        <v>44071</v>
      </c>
      <c r="E424" s="172">
        <v>52.152900000000002</v>
      </c>
      <c r="F424" s="172">
        <v>0.64690000000000003</v>
      </c>
      <c r="G424" s="172">
        <v>0.67210000000000003</v>
      </c>
      <c r="H424" s="172">
        <v>2.1684000000000001</v>
      </c>
      <c r="I424" s="172">
        <v>5.0498000000000003</v>
      </c>
      <c r="J424" s="172">
        <v>7.0978000000000003</v>
      </c>
      <c r="K424" s="172">
        <v>18.474699999999999</v>
      </c>
      <c r="L424" s="172">
        <v>-1.395</v>
      </c>
      <c r="M424" s="172">
        <v>-0.95379999999999998</v>
      </c>
      <c r="N424" s="172">
        <v>9.4763999999999999</v>
      </c>
      <c r="O424" s="172">
        <v>8.8384999999999998</v>
      </c>
      <c r="P424" s="172">
        <v>10.330500000000001</v>
      </c>
      <c r="Q424" s="172">
        <v>17.752800000000001</v>
      </c>
      <c r="R424" s="172">
        <v>2.6814</v>
      </c>
    </row>
    <row r="425" spans="1:18" x14ac:dyDescent="0.3">
      <c r="A425" s="168" t="s">
        <v>368</v>
      </c>
      <c r="B425" s="168" t="s">
        <v>268</v>
      </c>
      <c r="C425" s="168">
        <v>112323</v>
      </c>
      <c r="D425" s="171">
        <v>44071</v>
      </c>
      <c r="E425" s="172">
        <v>48.007899999999999</v>
      </c>
      <c r="F425" s="172">
        <v>0.64439999999999997</v>
      </c>
      <c r="G425" s="172">
        <v>0.66510000000000002</v>
      </c>
      <c r="H425" s="172">
        <v>2.1520999999999999</v>
      </c>
      <c r="I425" s="172">
        <v>5.0163000000000002</v>
      </c>
      <c r="J425" s="172">
        <v>7.0221999999999998</v>
      </c>
      <c r="K425" s="172">
        <v>18.230599999999999</v>
      </c>
      <c r="L425" s="172">
        <v>-1.7874000000000001</v>
      </c>
      <c r="M425" s="172">
        <v>-1.5313000000000001</v>
      </c>
      <c r="N425" s="172">
        <v>8.6168999999999993</v>
      </c>
      <c r="O425" s="172">
        <v>7.8224</v>
      </c>
      <c r="P425" s="172">
        <v>9.2281999999999993</v>
      </c>
      <c r="Q425" s="172">
        <v>15.836600000000001</v>
      </c>
      <c r="R425" s="172">
        <v>1.7728999999999999</v>
      </c>
    </row>
    <row r="426" spans="1:18" x14ac:dyDescent="0.3">
      <c r="A426" s="168" t="s">
        <v>368</v>
      </c>
      <c r="B426" s="168" t="s">
        <v>269</v>
      </c>
      <c r="C426" s="168">
        <v>134044</v>
      </c>
      <c r="D426" s="171">
        <v>44071</v>
      </c>
      <c r="E426" s="172">
        <v>44.48</v>
      </c>
      <c r="F426" s="172">
        <v>0.93030000000000002</v>
      </c>
      <c r="G426" s="172">
        <v>1.4599</v>
      </c>
      <c r="H426" s="172">
        <v>2.4177</v>
      </c>
      <c r="I426" s="172">
        <v>4.3640999999999996</v>
      </c>
      <c r="J426" s="172">
        <v>5.2531999999999996</v>
      </c>
      <c r="K426" s="172">
        <v>24.384799999999998</v>
      </c>
      <c r="L426" s="172">
        <v>2.7488999999999999</v>
      </c>
      <c r="M426" s="172">
        <v>-4.4900000000000002E-2</v>
      </c>
      <c r="N426" s="172">
        <v>7.0517000000000003</v>
      </c>
      <c r="O426" s="172">
        <v>-0.2384</v>
      </c>
      <c r="P426" s="172">
        <v>4.8871000000000002</v>
      </c>
      <c r="Q426" s="172">
        <v>2.4786000000000001</v>
      </c>
      <c r="R426" s="172">
        <v>-4.2676999999999996</v>
      </c>
    </row>
    <row r="427" spans="1:18" x14ac:dyDescent="0.3">
      <c r="A427" s="168" t="s">
        <v>368</v>
      </c>
      <c r="B427" s="168" t="s">
        <v>166</v>
      </c>
      <c r="C427" s="168">
        <v>134045</v>
      </c>
      <c r="D427" s="171">
        <v>44071</v>
      </c>
      <c r="E427" s="172">
        <v>48.22</v>
      </c>
      <c r="F427" s="172">
        <v>0.94199999999999995</v>
      </c>
      <c r="G427" s="172">
        <v>1.4731000000000001</v>
      </c>
      <c r="H427" s="172">
        <v>2.4432</v>
      </c>
      <c r="I427" s="172">
        <v>4.3948999999999998</v>
      </c>
      <c r="J427" s="172">
        <v>5.3068</v>
      </c>
      <c r="K427" s="172">
        <v>24.567299999999999</v>
      </c>
      <c r="L427" s="172">
        <v>3.0781999999999998</v>
      </c>
      <c r="M427" s="172">
        <v>0.45829999999999999</v>
      </c>
      <c r="N427" s="172">
        <v>7.8023999999999996</v>
      </c>
      <c r="O427" s="172">
        <v>0.57989999999999997</v>
      </c>
      <c r="P427" s="172">
        <v>5.7671000000000001</v>
      </c>
      <c r="Q427" s="172">
        <v>3.3967999999999998</v>
      </c>
      <c r="R427" s="172">
        <v>-3.5312999999999999</v>
      </c>
    </row>
    <row r="428" spans="1:18" x14ac:dyDescent="0.3">
      <c r="A428" s="168" t="s">
        <v>368</v>
      </c>
      <c r="B428" s="168" t="s">
        <v>270</v>
      </c>
      <c r="C428" s="168">
        <v>113463</v>
      </c>
      <c r="D428" s="171">
        <v>44071</v>
      </c>
      <c r="E428" s="172">
        <v>41.72</v>
      </c>
      <c r="F428" s="172">
        <v>0.84360000000000002</v>
      </c>
      <c r="G428" s="172">
        <v>1.2941</v>
      </c>
      <c r="H428" s="172">
        <v>2.0748000000000002</v>
      </c>
      <c r="I428" s="172">
        <v>4.3078000000000003</v>
      </c>
      <c r="J428" s="172">
        <v>5.0034999999999998</v>
      </c>
      <c r="K428" s="172">
        <v>20.334599999999998</v>
      </c>
      <c r="L428" s="172">
        <v>2.6575000000000002</v>
      </c>
      <c r="M428" s="172">
        <v>1.7908999999999999</v>
      </c>
      <c r="N428" s="172">
        <v>11.045999999999999</v>
      </c>
      <c r="O428" s="172">
        <v>4.8939000000000004</v>
      </c>
      <c r="P428" s="172">
        <v>7.2015000000000002</v>
      </c>
      <c r="Q428" s="172">
        <v>10.2378</v>
      </c>
      <c r="R428" s="172">
        <v>4.4680999999999997</v>
      </c>
    </row>
    <row r="429" spans="1:18" x14ac:dyDescent="0.3">
      <c r="A429" s="168" t="s">
        <v>368</v>
      </c>
      <c r="B429" s="168" t="s">
        <v>167</v>
      </c>
      <c r="C429" s="168">
        <v>120147</v>
      </c>
      <c r="D429" s="171">
        <v>44071</v>
      </c>
      <c r="E429" s="172">
        <v>44.264000000000003</v>
      </c>
      <c r="F429" s="172">
        <v>0.84750000000000003</v>
      </c>
      <c r="G429" s="172">
        <v>1.3045</v>
      </c>
      <c r="H429" s="172">
        <v>2.0990000000000002</v>
      </c>
      <c r="I429" s="172">
        <v>4.3593000000000002</v>
      </c>
      <c r="J429" s="172">
        <v>5.1127000000000002</v>
      </c>
      <c r="K429" s="172">
        <v>20.712299999999999</v>
      </c>
      <c r="L429" s="172">
        <v>3.2637</v>
      </c>
      <c r="M429" s="172">
        <v>2.7101999999999999</v>
      </c>
      <c r="N429" s="172">
        <v>12.3851</v>
      </c>
      <c r="O429" s="172">
        <v>6.1104000000000003</v>
      </c>
      <c r="P429" s="172">
        <v>8.2995999999999999</v>
      </c>
      <c r="Q429" s="172">
        <v>13.2836</v>
      </c>
      <c r="R429" s="172">
        <v>5.6849999999999996</v>
      </c>
    </row>
    <row r="430" spans="1:18" x14ac:dyDescent="0.3">
      <c r="A430" s="168" t="s">
        <v>368</v>
      </c>
      <c r="B430" s="168" t="s">
        <v>168</v>
      </c>
      <c r="C430" s="168">
        <v>141950</v>
      </c>
      <c r="D430" s="171">
        <v>44071</v>
      </c>
      <c r="E430" s="172">
        <v>10.43</v>
      </c>
      <c r="F430" s="172">
        <v>9.6000000000000002E-2</v>
      </c>
      <c r="G430" s="172">
        <v>9.6000000000000002E-2</v>
      </c>
      <c r="H430" s="172">
        <v>1.3605</v>
      </c>
      <c r="I430" s="172">
        <v>5.1410999999999998</v>
      </c>
      <c r="J430" s="172">
        <v>11.0756</v>
      </c>
      <c r="K430" s="172">
        <v>27.040199999999999</v>
      </c>
      <c r="L430" s="172">
        <v>7.0842000000000001</v>
      </c>
      <c r="M430" s="172">
        <v>15.1214</v>
      </c>
      <c r="N430" s="172">
        <v>29.404499999999999</v>
      </c>
      <c r="O430" s="172"/>
      <c r="P430" s="172"/>
      <c r="Q430" s="172">
        <v>1.6825000000000001</v>
      </c>
      <c r="R430" s="172">
        <v>0.92220000000000002</v>
      </c>
    </row>
    <row r="431" spans="1:18" x14ac:dyDescent="0.3">
      <c r="A431" s="168" t="s">
        <v>368</v>
      </c>
      <c r="B431" s="168" t="s">
        <v>271</v>
      </c>
      <c r="C431" s="168">
        <v>141952</v>
      </c>
      <c r="D431" s="171">
        <v>44071</v>
      </c>
      <c r="E431" s="172">
        <v>10.220000000000001</v>
      </c>
      <c r="F431" s="172">
        <v>9.7900000000000001E-2</v>
      </c>
      <c r="G431" s="172">
        <v>9.7900000000000001E-2</v>
      </c>
      <c r="H431" s="172">
        <v>1.2884</v>
      </c>
      <c r="I431" s="172">
        <v>5.0359999999999996</v>
      </c>
      <c r="J431" s="172">
        <v>10.9663</v>
      </c>
      <c r="K431" s="172">
        <v>26.798999999999999</v>
      </c>
      <c r="L431" s="172">
        <v>6.6806000000000001</v>
      </c>
      <c r="M431" s="172">
        <v>14.4457</v>
      </c>
      <c r="N431" s="172">
        <v>28.391999999999999</v>
      </c>
      <c r="O431" s="172"/>
      <c r="P431" s="172"/>
      <c r="Q431" s="172">
        <v>0.86619999999999997</v>
      </c>
      <c r="R431" s="172">
        <v>0.1469</v>
      </c>
    </row>
    <row r="432" spans="1:18" x14ac:dyDescent="0.3">
      <c r="A432" s="168" t="s">
        <v>368</v>
      </c>
      <c r="B432" s="168" t="s">
        <v>169</v>
      </c>
      <c r="C432" s="168">
        <v>144315</v>
      </c>
      <c r="D432" s="171">
        <v>44071</v>
      </c>
      <c r="E432" s="172">
        <v>12.61</v>
      </c>
      <c r="F432" s="172">
        <v>0</v>
      </c>
      <c r="G432" s="172">
        <v>0.15890000000000001</v>
      </c>
      <c r="H432" s="172">
        <v>1.5298</v>
      </c>
      <c r="I432" s="172">
        <v>5.4348000000000001</v>
      </c>
      <c r="J432" s="172">
        <v>12.088900000000001</v>
      </c>
      <c r="K432" s="172">
        <v>27.245200000000001</v>
      </c>
      <c r="L432" s="172">
        <v>3.6154000000000002</v>
      </c>
      <c r="M432" s="172">
        <v>9.4618000000000002</v>
      </c>
      <c r="N432" s="172">
        <v>23.3855</v>
      </c>
      <c r="O432" s="172"/>
      <c r="P432" s="172"/>
      <c r="Q432" s="172">
        <v>13.2765</v>
      </c>
      <c r="R432" s="172"/>
    </row>
    <row r="433" spans="1:18" x14ac:dyDescent="0.3">
      <c r="A433" s="168" t="s">
        <v>368</v>
      </c>
      <c r="B433" s="168" t="s">
        <v>272</v>
      </c>
      <c r="C433" s="168">
        <v>144314</v>
      </c>
      <c r="D433" s="171">
        <v>44071</v>
      </c>
      <c r="E433" s="172">
        <v>12.35</v>
      </c>
      <c r="F433" s="172">
        <v>0</v>
      </c>
      <c r="G433" s="172">
        <v>0.16220000000000001</v>
      </c>
      <c r="H433" s="172">
        <v>1.4790000000000001</v>
      </c>
      <c r="I433" s="172">
        <v>5.3754</v>
      </c>
      <c r="J433" s="172">
        <v>11.9674</v>
      </c>
      <c r="K433" s="172">
        <v>26.927</v>
      </c>
      <c r="L433" s="172">
        <v>3.0024999999999999</v>
      </c>
      <c r="M433" s="172">
        <v>8.6191999999999993</v>
      </c>
      <c r="N433" s="172">
        <v>22.035599999999999</v>
      </c>
      <c r="O433" s="172"/>
      <c r="P433" s="172"/>
      <c r="Q433" s="172">
        <v>12.015000000000001</v>
      </c>
      <c r="R433" s="172"/>
    </row>
    <row r="434" spans="1:18" x14ac:dyDescent="0.3">
      <c r="A434" s="168" t="s">
        <v>368</v>
      </c>
      <c r="B434" s="168" t="s">
        <v>170</v>
      </c>
      <c r="C434" s="168">
        <v>119351</v>
      </c>
      <c r="D434" s="171">
        <v>44071</v>
      </c>
      <c r="E434" s="172">
        <v>67.11</v>
      </c>
      <c r="F434" s="172">
        <v>0.2989</v>
      </c>
      <c r="G434" s="172">
        <v>0.69020000000000004</v>
      </c>
      <c r="H434" s="172">
        <v>2.1928000000000001</v>
      </c>
      <c r="I434" s="172">
        <v>4.9741999999999997</v>
      </c>
      <c r="J434" s="172">
        <v>8.9270999999999994</v>
      </c>
      <c r="K434" s="172">
        <v>26.075500000000002</v>
      </c>
      <c r="L434" s="172">
        <v>7.1360000000000001</v>
      </c>
      <c r="M434" s="172">
        <v>11.980600000000001</v>
      </c>
      <c r="N434" s="172">
        <v>26.028199999999998</v>
      </c>
      <c r="O434" s="172">
        <v>8.9222999999999999</v>
      </c>
      <c r="P434" s="172">
        <v>11.2715</v>
      </c>
      <c r="Q434" s="172">
        <v>14.7576</v>
      </c>
      <c r="R434" s="172">
        <v>4.4127999999999998</v>
      </c>
    </row>
    <row r="435" spans="1:18" x14ac:dyDescent="0.3">
      <c r="A435" s="168" t="s">
        <v>368</v>
      </c>
      <c r="B435" s="168" t="s">
        <v>273</v>
      </c>
      <c r="C435" s="168">
        <v>111710</v>
      </c>
      <c r="D435" s="171">
        <v>44071</v>
      </c>
      <c r="E435" s="172">
        <v>60.8</v>
      </c>
      <c r="F435" s="172">
        <v>0.2969</v>
      </c>
      <c r="G435" s="172">
        <v>0.6956</v>
      </c>
      <c r="H435" s="172">
        <v>2.1848999999999998</v>
      </c>
      <c r="I435" s="172">
        <v>4.9360999999999997</v>
      </c>
      <c r="J435" s="172">
        <v>8.8240999999999996</v>
      </c>
      <c r="K435" s="172">
        <v>25.749700000000001</v>
      </c>
      <c r="L435" s="172">
        <v>6.5918999999999999</v>
      </c>
      <c r="M435" s="172">
        <v>11.070499999999999</v>
      </c>
      <c r="N435" s="172">
        <v>24.666799999999999</v>
      </c>
      <c r="O435" s="172">
        <v>7.6407999999999996</v>
      </c>
      <c r="P435" s="172">
        <v>9.8216999999999999</v>
      </c>
      <c r="Q435" s="172">
        <v>16.974900000000002</v>
      </c>
      <c r="R435" s="172">
        <v>3.2298</v>
      </c>
    </row>
    <row r="436" spans="1:18" x14ac:dyDescent="0.3">
      <c r="A436" s="168" t="s">
        <v>368</v>
      </c>
      <c r="B436" s="168" t="s">
        <v>410</v>
      </c>
      <c r="C436" s="168">
        <v>111709</v>
      </c>
      <c r="D436" s="171">
        <v>44071</v>
      </c>
      <c r="E436" s="172">
        <v>64.78</v>
      </c>
      <c r="F436" s="172">
        <v>0.29420000000000002</v>
      </c>
      <c r="G436" s="172">
        <v>0.68389999999999995</v>
      </c>
      <c r="H436" s="172">
        <v>2.1766999999999999</v>
      </c>
      <c r="I436" s="172">
        <v>4.9579000000000004</v>
      </c>
      <c r="J436" s="172">
        <v>8.8739000000000008</v>
      </c>
      <c r="K436" s="172">
        <v>25.9086</v>
      </c>
      <c r="L436" s="172">
        <v>6.9153000000000002</v>
      </c>
      <c r="M436" s="172">
        <v>11.593500000000001</v>
      </c>
      <c r="N436" s="172">
        <v>25.4697</v>
      </c>
      <c r="O436" s="172">
        <v>8.4468999999999994</v>
      </c>
      <c r="P436" s="172">
        <v>10.635300000000001</v>
      </c>
      <c r="Q436" s="172">
        <v>17.620899999999999</v>
      </c>
      <c r="R436" s="172">
        <v>3.9535</v>
      </c>
    </row>
    <row r="437" spans="1:18" x14ac:dyDescent="0.3">
      <c r="A437" s="168" t="s">
        <v>368</v>
      </c>
      <c r="B437" s="168" t="s">
        <v>171</v>
      </c>
      <c r="C437" s="168">
        <v>118285</v>
      </c>
      <c r="D437" s="171">
        <v>44071</v>
      </c>
      <c r="E437" s="172">
        <v>75.599999999999994</v>
      </c>
      <c r="F437" s="172">
        <v>-0.11890000000000001</v>
      </c>
      <c r="G437" s="172">
        <v>0.39839999999999998</v>
      </c>
      <c r="H437" s="172">
        <v>0.98850000000000005</v>
      </c>
      <c r="I437" s="172">
        <v>3.4624000000000001</v>
      </c>
      <c r="J437" s="172">
        <v>4.4920999999999998</v>
      </c>
      <c r="K437" s="172">
        <v>21.5825</v>
      </c>
      <c r="L437" s="172">
        <v>3.4483000000000001</v>
      </c>
      <c r="M437" s="172">
        <v>6.6590999999999996</v>
      </c>
      <c r="N437" s="172">
        <v>17.373100000000001</v>
      </c>
      <c r="O437" s="172">
        <v>9.8805999999999994</v>
      </c>
      <c r="P437" s="172">
        <v>10.744199999999999</v>
      </c>
      <c r="Q437" s="172">
        <v>12.887700000000001</v>
      </c>
      <c r="R437" s="172">
        <v>4.2901999999999996</v>
      </c>
    </row>
    <row r="438" spans="1:18" x14ac:dyDescent="0.3">
      <c r="A438" s="168" t="s">
        <v>368</v>
      </c>
      <c r="B438" s="168" t="s">
        <v>274</v>
      </c>
      <c r="C438" s="168">
        <v>111722</v>
      </c>
      <c r="D438" s="171">
        <v>44071</v>
      </c>
      <c r="E438" s="172">
        <v>71.819999999999993</v>
      </c>
      <c r="F438" s="172">
        <v>-0.1113</v>
      </c>
      <c r="G438" s="172">
        <v>0.39140000000000003</v>
      </c>
      <c r="H438" s="172">
        <v>0.97009999999999996</v>
      </c>
      <c r="I438" s="172">
        <v>3.4125000000000001</v>
      </c>
      <c r="J438" s="172">
        <v>4.4047000000000001</v>
      </c>
      <c r="K438" s="172">
        <v>21.2561</v>
      </c>
      <c r="L438" s="172">
        <v>2.9382000000000001</v>
      </c>
      <c r="M438" s="172">
        <v>5.8823999999999996</v>
      </c>
      <c r="N438" s="172">
        <v>16.2136</v>
      </c>
      <c r="O438" s="172">
        <v>8.8987999999999996</v>
      </c>
      <c r="P438" s="172">
        <v>9.8630999999999993</v>
      </c>
      <c r="Q438" s="172">
        <v>18.148399999999999</v>
      </c>
      <c r="R438" s="172">
        <v>3.3142999999999998</v>
      </c>
    </row>
    <row r="439" spans="1:18" x14ac:dyDescent="0.3">
      <c r="A439" s="168" t="s">
        <v>368</v>
      </c>
      <c r="B439" s="168" t="s">
        <v>172</v>
      </c>
      <c r="C439" s="168">
        <v>119242</v>
      </c>
      <c r="D439" s="171">
        <v>44071</v>
      </c>
      <c r="E439" s="172">
        <v>53.337000000000003</v>
      </c>
      <c r="F439" s="172">
        <v>0.95589999999999997</v>
      </c>
      <c r="G439" s="172">
        <v>1.3722000000000001</v>
      </c>
      <c r="H439" s="172">
        <v>2.4963000000000002</v>
      </c>
      <c r="I439" s="172">
        <v>5.4675000000000002</v>
      </c>
      <c r="J439" s="172">
        <v>6.0293000000000001</v>
      </c>
      <c r="K439" s="172">
        <v>22.885000000000002</v>
      </c>
      <c r="L439" s="172">
        <v>2.6936</v>
      </c>
      <c r="M439" s="172">
        <v>-2.0081000000000002</v>
      </c>
      <c r="N439" s="172">
        <v>8.9177</v>
      </c>
      <c r="O439" s="172">
        <v>5.2051999999999996</v>
      </c>
      <c r="P439" s="172">
        <v>10.581300000000001</v>
      </c>
      <c r="Q439" s="172">
        <v>14.4742</v>
      </c>
      <c r="R439" s="172">
        <v>2.8359000000000001</v>
      </c>
    </row>
    <row r="440" spans="1:18" x14ac:dyDescent="0.3">
      <c r="A440" s="168" t="s">
        <v>368</v>
      </c>
      <c r="B440" s="168" t="s">
        <v>275</v>
      </c>
      <c r="C440" s="168">
        <v>104772</v>
      </c>
      <c r="D440" s="171">
        <v>44071</v>
      </c>
      <c r="E440" s="172">
        <v>50.287999999999997</v>
      </c>
      <c r="F440" s="172">
        <v>0.9536</v>
      </c>
      <c r="G440" s="172">
        <v>1.3646</v>
      </c>
      <c r="H440" s="172">
        <v>2.4780000000000002</v>
      </c>
      <c r="I440" s="172">
        <v>5.4278000000000004</v>
      </c>
      <c r="J440" s="172">
        <v>5.9452999999999996</v>
      </c>
      <c r="K440" s="172">
        <v>22.590900000000001</v>
      </c>
      <c r="L440" s="172">
        <v>2.2176</v>
      </c>
      <c r="M440" s="172">
        <v>-2.6972999999999998</v>
      </c>
      <c r="N440" s="172">
        <v>7.8771000000000004</v>
      </c>
      <c r="O440" s="172">
        <v>4.1562000000000001</v>
      </c>
      <c r="P440" s="172">
        <v>9.5202000000000009</v>
      </c>
      <c r="Q440" s="172">
        <v>12.5915</v>
      </c>
      <c r="R440" s="172">
        <v>1.8292999999999999</v>
      </c>
    </row>
    <row r="441" spans="1:18" x14ac:dyDescent="0.3">
      <c r="A441" s="168" t="s">
        <v>368</v>
      </c>
      <c r="B441" s="168" t="s">
        <v>173</v>
      </c>
      <c r="C441" s="168">
        <v>118620</v>
      </c>
      <c r="D441" s="171">
        <v>44071</v>
      </c>
      <c r="E441" s="172">
        <v>51.05</v>
      </c>
      <c r="F441" s="172">
        <v>0.29470000000000002</v>
      </c>
      <c r="G441" s="172">
        <v>0.57130000000000003</v>
      </c>
      <c r="H441" s="172">
        <v>1.6527000000000001</v>
      </c>
      <c r="I441" s="172">
        <v>3.8024</v>
      </c>
      <c r="J441" s="172">
        <v>6.5316999999999998</v>
      </c>
      <c r="K441" s="172">
        <v>23.160399999999999</v>
      </c>
      <c r="L441" s="172">
        <v>0.49209999999999998</v>
      </c>
      <c r="M441" s="172">
        <v>-1.4479</v>
      </c>
      <c r="N441" s="172">
        <v>7.2253999999999996</v>
      </c>
      <c r="O441" s="172">
        <v>4.1212</v>
      </c>
      <c r="P441" s="172">
        <v>7.0438000000000001</v>
      </c>
      <c r="Q441" s="172">
        <v>11.8378</v>
      </c>
      <c r="R441" s="172">
        <v>8.8099999999999998E-2</v>
      </c>
    </row>
    <row r="442" spans="1:18" x14ac:dyDescent="0.3">
      <c r="A442" s="168" t="s">
        <v>368</v>
      </c>
      <c r="B442" s="168" t="s">
        <v>276</v>
      </c>
      <c r="C442" s="168">
        <v>111638</v>
      </c>
      <c r="D442" s="171">
        <v>44071</v>
      </c>
      <c r="E442" s="172">
        <v>46.85</v>
      </c>
      <c r="F442" s="172">
        <v>0.29970000000000002</v>
      </c>
      <c r="G442" s="172">
        <v>0.55810000000000004</v>
      </c>
      <c r="H442" s="172">
        <v>1.6269</v>
      </c>
      <c r="I442" s="172">
        <v>3.7422</v>
      </c>
      <c r="J442" s="172">
        <v>6.3806000000000003</v>
      </c>
      <c r="K442" s="172">
        <v>22.611899999999999</v>
      </c>
      <c r="L442" s="172">
        <v>-0.36149999999999999</v>
      </c>
      <c r="M442" s="172">
        <v>-2.6999</v>
      </c>
      <c r="N442" s="172">
        <v>5.3993000000000002</v>
      </c>
      <c r="O442" s="172">
        <v>2.5251000000000001</v>
      </c>
      <c r="P442" s="172">
        <v>5.6868999999999996</v>
      </c>
      <c r="Q442" s="172">
        <v>14.151199999999999</v>
      </c>
      <c r="R442" s="172">
        <v>-1.6222000000000001</v>
      </c>
    </row>
    <row r="443" spans="1:18" x14ac:dyDescent="0.3">
      <c r="A443" s="168" t="s">
        <v>368</v>
      </c>
      <c r="B443" s="168" t="s">
        <v>174</v>
      </c>
      <c r="C443" s="168">
        <v>135654</v>
      </c>
      <c r="D443" s="171">
        <v>44071</v>
      </c>
      <c r="E443" s="172">
        <v>15.033799999999999</v>
      </c>
      <c r="F443" s="172">
        <v>0.40670000000000001</v>
      </c>
      <c r="G443" s="172">
        <v>0.80259999999999998</v>
      </c>
      <c r="H443" s="172">
        <v>2.3494000000000002</v>
      </c>
      <c r="I443" s="172">
        <v>3.7966000000000002</v>
      </c>
      <c r="J443" s="172">
        <v>5.7609000000000004</v>
      </c>
      <c r="K443" s="172">
        <v>22.025600000000001</v>
      </c>
      <c r="L443" s="172">
        <v>-3.4009999999999998</v>
      </c>
      <c r="M443" s="172">
        <v>-5.2971000000000004</v>
      </c>
      <c r="N443" s="172">
        <v>5.0998999999999999</v>
      </c>
      <c r="O443" s="172">
        <v>3.2124000000000001</v>
      </c>
      <c r="P443" s="172"/>
      <c r="Q443" s="172">
        <v>9.1317000000000004</v>
      </c>
      <c r="R443" s="172">
        <v>-0.59809999999999997</v>
      </c>
    </row>
    <row r="444" spans="1:18" x14ac:dyDescent="0.3">
      <c r="A444" s="168" t="s">
        <v>368</v>
      </c>
      <c r="B444" s="168" t="s">
        <v>277</v>
      </c>
      <c r="C444" s="168">
        <v>135655</v>
      </c>
      <c r="D444" s="171">
        <v>44071</v>
      </c>
      <c r="E444" s="172">
        <v>13.9284</v>
      </c>
      <c r="F444" s="172">
        <v>0.40150000000000002</v>
      </c>
      <c r="G444" s="172">
        <v>0.78659999999999997</v>
      </c>
      <c r="H444" s="172">
        <v>2.3109000000000002</v>
      </c>
      <c r="I444" s="172">
        <v>3.7187999999999999</v>
      </c>
      <c r="J444" s="172">
        <v>5.5846</v>
      </c>
      <c r="K444" s="172">
        <v>21.474599999999999</v>
      </c>
      <c r="L444" s="172">
        <v>-4.1917999999999997</v>
      </c>
      <c r="M444" s="172">
        <v>-6.4001999999999999</v>
      </c>
      <c r="N444" s="172">
        <v>3.4577</v>
      </c>
      <c r="O444" s="172">
        <v>1.5248999999999999</v>
      </c>
      <c r="P444" s="172"/>
      <c r="Q444" s="172">
        <v>7.3598999999999997</v>
      </c>
      <c r="R444" s="172">
        <v>-2.2892000000000001</v>
      </c>
    </row>
    <row r="445" spans="1:18" x14ac:dyDescent="0.3">
      <c r="A445" s="168" t="s">
        <v>368</v>
      </c>
      <c r="B445" s="168" t="s">
        <v>278</v>
      </c>
      <c r="C445" s="168">
        <v>100526</v>
      </c>
      <c r="D445" s="171">
        <v>44071</v>
      </c>
      <c r="E445" s="172">
        <v>531.13430000000005</v>
      </c>
      <c r="F445" s="172">
        <v>1.0483</v>
      </c>
      <c r="G445" s="172">
        <v>2.0535999999999999</v>
      </c>
      <c r="H445" s="172">
        <v>2.625</v>
      </c>
      <c r="I445" s="172">
        <v>5.9314</v>
      </c>
      <c r="J445" s="172">
        <v>8.2306000000000008</v>
      </c>
      <c r="K445" s="172">
        <v>23.603000000000002</v>
      </c>
      <c r="L445" s="172">
        <v>-1.0042</v>
      </c>
      <c r="M445" s="172">
        <v>-7.9396000000000004</v>
      </c>
      <c r="N445" s="172">
        <v>0.1234</v>
      </c>
      <c r="O445" s="172">
        <v>0.35460000000000003</v>
      </c>
      <c r="P445" s="172">
        <v>4.7666000000000004</v>
      </c>
      <c r="Q445" s="172">
        <v>20.397400000000001</v>
      </c>
      <c r="R445" s="172">
        <v>-4.7662000000000004</v>
      </c>
    </row>
    <row r="446" spans="1:18" x14ac:dyDescent="0.3">
      <c r="A446" s="168" t="s">
        <v>368</v>
      </c>
      <c r="B446" s="168" t="s">
        <v>175</v>
      </c>
      <c r="C446" s="168">
        <v>118540</v>
      </c>
      <c r="D446" s="171">
        <v>44071</v>
      </c>
      <c r="E446" s="172">
        <v>568.70950000000005</v>
      </c>
      <c r="F446" s="172">
        <v>1.0506</v>
      </c>
      <c r="G446" s="172">
        <v>2.0613000000000001</v>
      </c>
      <c r="H446" s="172">
        <v>2.6427</v>
      </c>
      <c r="I446" s="172">
        <v>5.9687000000000001</v>
      </c>
      <c r="J446" s="172">
        <v>8.3158999999999992</v>
      </c>
      <c r="K446" s="172">
        <v>23.895900000000001</v>
      </c>
      <c r="L446" s="172">
        <v>-0.53290000000000004</v>
      </c>
      <c r="M446" s="172">
        <v>-7.2678000000000003</v>
      </c>
      <c r="N446" s="172">
        <v>1.1081000000000001</v>
      </c>
      <c r="O446" s="172">
        <v>1.3385</v>
      </c>
      <c r="P446" s="172">
        <v>5.8002000000000002</v>
      </c>
      <c r="Q446" s="172">
        <v>11.761699999999999</v>
      </c>
      <c r="R446" s="172">
        <v>-3.8410000000000002</v>
      </c>
    </row>
    <row r="447" spans="1:18" x14ac:dyDescent="0.3">
      <c r="A447" s="168" t="s">
        <v>368</v>
      </c>
      <c r="B447" s="168" t="s">
        <v>279</v>
      </c>
      <c r="C447" s="168">
        <v>100998</v>
      </c>
      <c r="D447" s="171">
        <v>44071</v>
      </c>
      <c r="E447" s="172">
        <v>354.18900000000002</v>
      </c>
      <c r="F447" s="172">
        <v>0.61470000000000002</v>
      </c>
      <c r="G447" s="172">
        <v>1.5031000000000001</v>
      </c>
      <c r="H447" s="172">
        <v>2.9493</v>
      </c>
      <c r="I447" s="172">
        <v>4.8510999999999997</v>
      </c>
      <c r="J447" s="172">
        <v>5.9782999999999999</v>
      </c>
      <c r="K447" s="172">
        <v>25.725100000000001</v>
      </c>
      <c r="L447" s="172">
        <v>1.6631</v>
      </c>
      <c r="M447" s="172">
        <v>-5.0396000000000001</v>
      </c>
      <c r="N447" s="172">
        <v>3.5400999999999998</v>
      </c>
      <c r="O447" s="172">
        <v>3.6995</v>
      </c>
      <c r="P447" s="172">
        <v>8.9898000000000007</v>
      </c>
      <c r="Q447" s="172">
        <v>19.8887</v>
      </c>
      <c r="R447" s="172">
        <v>-0.7107</v>
      </c>
    </row>
    <row r="448" spans="1:18" x14ac:dyDescent="0.3">
      <c r="A448" s="168" t="s">
        <v>368</v>
      </c>
      <c r="B448" s="168" t="s">
        <v>176</v>
      </c>
      <c r="C448" s="168">
        <v>118929</v>
      </c>
      <c r="D448" s="171">
        <v>44071</v>
      </c>
      <c r="E448" s="172">
        <v>369.99299999999999</v>
      </c>
      <c r="F448" s="172">
        <v>0.6159</v>
      </c>
      <c r="G448" s="172">
        <v>1.5073000000000001</v>
      </c>
      <c r="H448" s="172">
        <v>2.9592000000000001</v>
      </c>
      <c r="I448" s="172">
        <v>4.8708999999999998</v>
      </c>
      <c r="J448" s="172">
        <v>6.0231000000000003</v>
      </c>
      <c r="K448" s="172">
        <v>25.883900000000001</v>
      </c>
      <c r="L448" s="172">
        <v>1.9162999999999999</v>
      </c>
      <c r="M448" s="172">
        <v>-4.6832000000000003</v>
      </c>
      <c r="N448" s="172">
        <v>4.0591999999999997</v>
      </c>
      <c r="O448" s="172">
        <v>4.2864000000000004</v>
      </c>
      <c r="P448" s="172">
        <v>9.6468000000000007</v>
      </c>
      <c r="Q448" s="172">
        <v>12.822100000000001</v>
      </c>
      <c r="R448" s="172">
        <v>-0.21920000000000001</v>
      </c>
    </row>
    <row r="449" spans="1:18" x14ac:dyDescent="0.3">
      <c r="A449" s="168" t="s">
        <v>368</v>
      </c>
      <c r="B449" s="168" t="s">
        <v>280</v>
      </c>
      <c r="C449" s="168">
        <v>101979</v>
      </c>
      <c r="D449" s="171">
        <v>44071</v>
      </c>
      <c r="E449" s="172">
        <v>1575.3953265739699</v>
      </c>
      <c r="F449" s="172">
        <v>0.61829999999999996</v>
      </c>
      <c r="G449" s="172">
        <v>1.1259999999999999</v>
      </c>
      <c r="H449" s="172">
        <v>1.5678000000000001</v>
      </c>
      <c r="I449" s="172">
        <v>4.4463999999999997</v>
      </c>
      <c r="J449" s="172">
        <v>6.4814999999999996</v>
      </c>
      <c r="K449" s="172">
        <v>23.096599999999999</v>
      </c>
      <c r="L449" s="172">
        <v>3.3121999999999998</v>
      </c>
      <c r="M449" s="172">
        <v>-7.3594999999999997</v>
      </c>
      <c r="N449" s="172">
        <v>1.3834</v>
      </c>
      <c r="O449" s="172">
        <v>-1.2249000000000001</v>
      </c>
      <c r="P449" s="172">
        <v>4.9156000000000004</v>
      </c>
      <c r="Q449" s="172">
        <v>23.014399999999998</v>
      </c>
      <c r="R449" s="172">
        <v>-5.0422000000000002</v>
      </c>
    </row>
    <row r="450" spans="1:18" x14ac:dyDescent="0.3">
      <c r="A450" s="168" t="s">
        <v>368</v>
      </c>
      <c r="B450" s="168" t="s">
        <v>177</v>
      </c>
      <c r="C450" s="168">
        <v>119060</v>
      </c>
      <c r="D450" s="171">
        <v>44071</v>
      </c>
      <c r="E450" s="172">
        <v>506.19799999999998</v>
      </c>
      <c r="F450" s="172">
        <v>0.62019999999999997</v>
      </c>
      <c r="G450" s="172">
        <v>1.1314</v>
      </c>
      <c r="H450" s="172">
        <v>1.5805</v>
      </c>
      <c r="I450" s="172">
        <v>4.4725999999999999</v>
      </c>
      <c r="J450" s="172">
        <v>6.5404</v>
      </c>
      <c r="K450" s="172">
        <v>23.298100000000002</v>
      </c>
      <c r="L450" s="172">
        <v>3.5992000000000002</v>
      </c>
      <c r="M450" s="172">
        <v>-6.9629000000000003</v>
      </c>
      <c r="N450" s="172">
        <v>1.9661999999999999</v>
      </c>
      <c r="O450" s="172">
        <v>-0.57669999999999999</v>
      </c>
      <c r="P450" s="172">
        <v>5.601</v>
      </c>
      <c r="Q450" s="172">
        <v>9.9924999999999997</v>
      </c>
      <c r="R450" s="172">
        <v>-4.4763999999999999</v>
      </c>
    </row>
    <row r="451" spans="1:18" x14ac:dyDescent="0.3">
      <c r="A451" s="168" t="s">
        <v>368</v>
      </c>
      <c r="B451" s="168" t="s">
        <v>281</v>
      </c>
      <c r="C451" s="168">
        <v>104707</v>
      </c>
      <c r="D451" s="171">
        <v>44071</v>
      </c>
      <c r="E451" s="172">
        <v>36.137500000000003</v>
      </c>
      <c r="F451" s="172">
        <v>0.77300000000000002</v>
      </c>
      <c r="G451" s="172">
        <v>1.4372</v>
      </c>
      <c r="H451" s="172">
        <v>2.4043999999999999</v>
      </c>
      <c r="I451" s="172">
        <v>4.5541999999999998</v>
      </c>
      <c r="J451" s="172">
        <v>4.9489999999999998</v>
      </c>
      <c r="K451" s="172">
        <v>22.599699999999999</v>
      </c>
      <c r="L451" s="172">
        <v>-3.6475</v>
      </c>
      <c r="M451" s="172">
        <v>-5.2416999999999998</v>
      </c>
      <c r="N451" s="172">
        <v>4.3639999999999999</v>
      </c>
      <c r="O451" s="172">
        <v>0.28970000000000001</v>
      </c>
      <c r="P451" s="172">
        <v>6.1913999999999998</v>
      </c>
      <c r="Q451" s="172">
        <v>9.8656000000000006</v>
      </c>
      <c r="R451" s="172">
        <v>-2.7648999999999999</v>
      </c>
    </row>
    <row r="452" spans="1:18" x14ac:dyDescent="0.3">
      <c r="A452" s="168" t="s">
        <v>368</v>
      </c>
      <c r="B452" s="168" t="s">
        <v>178</v>
      </c>
      <c r="C452" s="168">
        <v>120079</v>
      </c>
      <c r="D452" s="171">
        <v>44071</v>
      </c>
      <c r="E452" s="172">
        <v>38.472299999999997</v>
      </c>
      <c r="F452" s="172">
        <v>0.77639999999999998</v>
      </c>
      <c r="G452" s="172">
        <v>1.4474</v>
      </c>
      <c r="H452" s="172">
        <v>2.4289000000000001</v>
      </c>
      <c r="I452" s="172">
        <v>4.6048</v>
      </c>
      <c r="J452" s="172">
        <v>5.0618999999999996</v>
      </c>
      <c r="K452" s="172">
        <v>22.989000000000001</v>
      </c>
      <c r="L452" s="172">
        <v>-3.0387</v>
      </c>
      <c r="M452" s="172">
        <v>-4.3305999999999996</v>
      </c>
      <c r="N452" s="172">
        <v>5.7117000000000004</v>
      </c>
      <c r="O452" s="172">
        <v>1.2539</v>
      </c>
      <c r="P452" s="172">
        <v>7.1045999999999996</v>
      </c>
      <c r="Q452" s="172">
        <v>11.285500000000001</v>
      </c>
      <c r="R452" s="172">
        <v>-1.7091000000000001</v>
      </c>
    </row>
    <row r="453" spans="1:18" x14ac:dyDescent="0.3">
      <c r="A453" s="168" t="s">
        <v>368</v>
      </c>
      <c r="B453" s="168" t="s">
        <v>282</v>
      </c>
      <c r="C453" s="168">
        <v>100354</v>
      </c>
      <c r="D453" s="171">
        <v>44071</v>
      </c>
      <c r="E453" s="172">
        <v>376.55</v>
      </c>
      <c r="F453" s="172">
        <v>0.876</v>
      </c>
      <c r="G453" s="172">
        <v>1.5835999999999999</v>
      </c>
      <c r="H453" s="172">
        <v>2.3317000000000001</v>
      </c>
      <c r="I453" s="172">
        <v>5.3728999999999996</v>
      </c>
      <c r="J453" s="172">
        <v>7.1326999999999998</v>
      </c>
      <c r="K453" s="172">
        <v>21.793800000000001</v>
      </c>
      <c r="L453" s="172">
        <v>3.5815000000000001</v>
      </c>
      <c r="M453" s="172">
        <v>-3.1507000000000001</v>
      </c>
      <c r="N453" s="172">
        <v>7.1753999999999998</v>
      </c>
      <c r="O453" s="172">
        <v>5.3577000000000004</v>
      </c>
      <c r="P453" s="172">
        <v>7.1780999999999997</v>
      </c>
      <c r="Q453" s="172">
        <v>18.820799999999998</v>
      </c>
      <c r="R453" s="172">
        <v>-0.89349999999999996</v>
      </c>
    </row>
    <row r="454" spans="1:18" x14ac:dyDescent="0.3">
      <c r="A454" s="168" t="s">
        <v>368</v>
      </c>
      <c r="B454" s="168" t="s">
        <v>179</v>
      </c>
      <c r="C454" s="168">
        <v>120592</v>
      </c>
      <c r="D454" s="171">
        <v>44071</v>
      </c>
      <c r="E454" s="172">
        <v>404.63</v>
      </c>
      <c r="F454" s="172">
        <v>0.87760000000000005</v>
      </c>
      <c r="G454" s="172">
        <v>1.5892999999999999</v>
      </c>
      <c r="H454" s="172">
        <v>2.3473000000000002</v>
      </c>
      <c r="I454" s="172">
        <v>5.4053000000000004</v>
      </c>
      <c r="J454" s="172">
        <v>7.2122999999999999</v>
      </c>
      <c r="K454" s="172">
        <v>22.053000000000001</v>
      </c>
      <c r="L454" s="172">
        <v>3.8631000000000002</v>
      </c>
      <c r="M454" s="172">
        <v>-2.7073999999999998</v>
      </c>
      <c r="N454" s="172">
        <v>7.91</v>
      </c>
      <c r="O454" s="172">
        <v>6.2843</v>
      </c>
      <c r="P454" s="172">
        <v>8.2858999999999998</v>
      </c>
      <c r="Q454" s="172">
        <v>12.9636</v>
      </c>
      <c r="R454" s="172">
        <v>-0.13789999999999999</v>
      </c>
    </row>
    <row r="455" spans="1:18" x14ac:dyDescent="0.3">
      <c r="A455" s="168" t="s">
        <v>368</v>
      </c>
      <c r="B455" s="168" t="s">
        <v>283</v>
      </c>
      <c r="C455" s="168">
        <v>142136</v>
      </c>
      <c r="D455" s="171">
        <v>44071</v>
      </c>
      <c r="E455" s="172">
        <v>10.55</v>
      </c>
      <c r="F455" s="172">
        <v>0.7641</v>
      </c>
      <c r="G455" s="172">
        <v>1.8340000000000001</v>
      </c>
      <c r="H455" s="172">
        <v>3.6345999999999998</v>
      </c>
      <c r="I455" s="172">
        <v>7.5433000000000003</v>
      </c>
      <c r="J455" s="172">
        <v>11.404400000000001</v>
      </c>
      <c r="K455" s="172">
        <v>27.724</v>
      </c>
      <c r="L455" s="172">
        <v>-5.2961999999999998</v>
      </c>
      <c r="M455" s="172">
        <v>-7.7797000000000001</v>
      </c>
      <c r="N455" s="172">
        <v>4.0434000000000001</v>
      </c>
      <c r="O455" s="172"/>
      <c r="P455" s="172"/>
      <c r="Q455" s="172">
        <v>2.2225999999999999</v>
      </c>
      <c r="R455" s="172">
        <v>-2.0194999999999999</v>
      </c>
    </row>
    <row r="456" spans="1:18" x14ac:dyDescent="0.3">
      <c r="A456" s="168" t="s">
        <v>368</v>
      </c>
      <c r="B456" s="168" t="s">
        <v>180</v>
      </c>
      <c r="C456" s="168">
        <v>142134</v>
      </c>
      <c r="D456" s="171">
        <v>44071</v>
      </c>
      <c r="E456" s="172">
        <v>10.79</v>
      </c>
      <c r="F456" s="172">
        <v>0.747</v>
      </c>
      <c r="G456" s="172">
        <v>1.7925</v>
      </c>
      <c r="H456" s="172">
        <v>3.5508999999999999</v>
      </c>
      <c r="I456" s="172">
        <v>7.4701000000000004</v>
      </c>
      <c r="J456" s="172">
        <v>11.351900000000001</v>
      </c>
      <c r="K456" s="172">
        <v>27.692299999999999</v>
      </c>
      <c r="L456" s="172">
        <v>-5.1844999999999999</v>
      </c>
      <c r="M456" s="172">
        <v>-7.5407000000000002</v>
      </c>
      <c r="N456" s="172">
        <v>4.4530000000000003</v>
      </c>
      <c r="O456" s="172"/>
      <c r="P456" s="172"/>
      <c r="Q456" s="172">
        <v>3.1709999999999998</v>
      </c>
      <c r="R456" s="172">
        <v>-1.2264999999999999</v>
      </c>
    </row>
    <row r="457" spans="1:18" x14ac:dyDescent="0.3">
      <c r="A457" s="168" t="s">
        <v>368</v>
      </c>
      <c r="B457" s="168" t="s">
        <v>181</v>
      </c>
      <c r="C457" s="168">
        <v>123637</v>
      </c>
      <c r="D457" s="171">
        <v>44071</v>
      </c>
      <c r="E457" s="172">
        <v>28.18</v>
      </c>
      <c r="F457" s="172">
        <v>0.28470000000000001</v>
      </c>
      <c r="G457" s="172">
        <v>0.42770000000000002</v>
      </c>
      <c r="H457" s="172">
        <v>1.0760000000000001</v>
      </c>
      <c r="I457" s="172">
        <v>4.8362999999999996</v>
      </c>
      <c r="J457" s="172">
        <v>5.7013999999999996</v>
      </c>
      <c r="K457" s="172">
        <v>15.0204</v>
      </c>
      <c r="L457" s="172">
        <v>-3.8553000000000002</v>
      </c>
      <c r="M457" s="172">
        <v>-6.4409000000000001</v>
      </c>
      <c r="N457" s="172">
        <v>4.9924999999999997</v>
      </c>
      <c r="O457" s="172">
        <v>3.4788000000000001</v>
      </c>
      <c r="P457" s="172">
        <v>6.1627000000000001</v>
      </c>
      <c r="Q457" s="172">
        <v>16.026</v>
      </c>
      <c r="R457" s="172">
        <v>-2.8174999999999999</v>
      </c>
    </row>
    <row r="458" spans="1:18" x14ac:dyDescent="0.3">
      <c r="A458" s="168" t="s">
        <v>368</v>
      </c>
      <c r="B458" s="168" t="s">
        <v>284</v>
      </c>
      <c r="C458" s="168">
        <v>123638</v>
      </c>
      <c r="D458" s="171">
        <v>44071</v>
      </c>
      <c r="E458" s="172">
        <v>25.97</v>
      </c>
      <c r="F458" s="172">
        <v>0.309</v>
      </c>
      <c r="G458" s="172">
        <v>0.4254</v>
      </c>
      <c r="H458" s="172">
        <v>1.0899000000000001</v>
      </c>
      <c r="I458" s="172">
        <v>4.8022999999999998</v>
      </c>
      <c r="J458" s="172">
        <v>5.6120000000000001</v>
      </c>
      <c r="K458" s="172">
        <v>14.6578</v>
      </c>
      <c r="L458" s="172">
        <v>-4.3814000000000002</v>
      </c>
      <c r="M458" s="172">
        <v>-7.25</v>
      </c>
      <c r="N458" s="172">
        <v>3.7555000000000001</v>
      </c>
      <c r="O458" s="172">
        <v>1.9456</v>
      </c>
      <c r="P458" s="172">
        <v>4.7266000000000004</v>
      </c>
      <c r="Q458" s="172">
        <v>14.6744</v>
      </c>
      <c r="R458" s="172">
        <v>-4.1317000000000004</v>
      </c>
    </row>
    <row r="459" spans="1:18" x14ac:dyDescent="0.3">
      <c r="A459" s="168" t="s">
        <v>368</v>
      </c>
      <c r="B459" s="168" t="s">
        <v>182</v>
      </c>
      <c r="C459" s="168">
        <v>118473</v>
      </c>
      <c r="D459" s="171">
        <v>44071</v>
      </c>
      <c r="E459" s="172">
        <v>60.02</v>
      </c>
      <c r="F459" s="172">
        <v>0.31759999999999999</v>
      </c>
      <c r="G459" s="172">
        <v>1.4537</v>
      </c>
      <c r="H459" s="172">
        <v>2.6684999999999999</v>
      </c>
      <c r="I459" s="172">
        <v>6.2488999999999999</v>
      </c>
      <c r="J459" s="172">
        <v>10.2296</v>
      </c>
      <c r="K459" s="172">
        <v>31.825199999999999</v>
      </c>
      <c r="L459" s="172">
        <v>5.6132</v>
      </c>
      <c r="M459" s="172">
        <v>0.51919999999999999</v>
      </c>
      <c r="N459" s="172">
        <v>10.087999999999999</v>
      </c>
      <c r="O459" s="172">
        <v>3.0232000000000001</v>
      </c>
      <c r="P459" s="172">
        <v>8.3975000000000009</v>
      </c>
      <c r="Q459" s="172">
        <v>13.7898</v>
      </c>
      <c r="R459" s="172">
        <v>-1.8365</v>
      </c>
    </row>
    <row r="460" spans="1:18" x14ac:dyDescent="0.3">
      <c r="A460" s="168" t="s">
        <v>368</v>
      </c>
      <c r="B460" s="168" t="s">
        <v>285</v>
      </c>
      <c r="C460" s="168">
        <v>111569</v>
      </c>
      <c r="D460" s="171">
        <v>44071</v>
      </c>
      <c r="E460" s="172">
        <v>55.24</v>
      </c>
      <c r="F460" s="172">
        <v>0.32690000000000002</v>
      </c>
      <c r="G460" s="172">
        <v>1.4509000000000001</v>
      </c>
      <c r="H460" s="172">
        <v>2.6383999999999999</v>
      </c>
      <c r="I460" s="172">
        <v>6.2103000000000002</v>
      </c>
      <c r="J460" s="172">
        <v>10.127599999999999</v>
      </c>
      <c r="K460" s="172">
        <v>31.461200000000002</v>
      </c>
      <c r="L460" s="172">
        <v>5.0789</v>
      </c>
      <c r="M460" s="172">
        <v>-0.25280000000000002</v>
      </c>
      <c r="N460" s="172">
        <v>8.9545999999999992</v>
      </c>
      <c r="O460" s="172">
        <v>1.7945</v>
      </c>
      <c r="P460" s="172">
        <v>7.1539000000000001</v>
      </c>
      <c r="Q460" s="172">
        <v>15.7583</v>
      </c>
      <c r="R460" s="172">
        <v>-2.9878999999999998</v>
      </c>
    </row>
    <row r="461" spans="1:18" x14ac:dyDescent="0.3">
      <c r="A461" s="168" t="s">
        <v>368</v>
      </c>
      <c r="B461" s="168" t="s">
        <v>183</v>
      </c>
      <c r="C461" s="168">
        <v>141808</v>
      </c>
      <c r="D461" s="171">
        <v>44071</v>
      </c>
      <c r="E461" s="172">
        <v>9.8800000000000008</v>
      </c>
      <c r="F461" s="172">
        <v>0.81630000000000003</v>
      </c>
      <c r="G461" s="172">
        <v>1.2295</v>
      </c>
      <c r="H461" s="172">
        <v>1.7507999999999999</v>
      </c>
      <c r="I461" s="172">
        <v>3.7814999999999999</v>
      </c>
      <c r="J461" s="172">
        <v>6.1223999999999998</v>
      </c>
      <c r="K461" s="172">
        <v>21.375900000000001</v>
      </c>
      <c r="L461" s="172">
        <v>1.8556999999999999</v>
      </c>
      <c r="M461" s="172">
        <v>-4.3562000000000003</v>
      </c>
      <c r="N461" s="172">
        <v>5.7816000000000001</v>
      </c>
      <c r="O461" s="172"/>
      <c r="P461" s="172"/>
      <c r="Q461" s="172">
        <v>-0.45140000000000002</v>
      </c>
      <c r="R461" s="172">
        <v>-1.24</v>
      </c>
    </row>
    <row r="462" spans="1:18" x14ac:dyDescent="0.3">
      <c r="A462" s="168" t="s">
        <v>368</v>
      </c>
      <c r="B462" s="168" t="s">
        <v>286</v>
      </c>
      <c r="C462" s="168">
        <v>141862</v>
      </c>
      <c r="D462" s="171">
        <v>44071</v>
      </c>
      <c r="E462" s="172">
        <v>9.59</v>
      </c>
      <c r="F462" s="172">
        <v>0.73529999999999995</v>
      </c>
      <c r="G462" s="172">
        <v>1.1603000000000001</v>
      </c>
      <c r="H462" s="172">
        <v>1.589</v>
      </c>
      <c r="I462" s="172">
        <v>3.6757</v>
      </c>
      <c r="J462" s="172">
        <v>5.9668999999999999</v>
      </c>
      <c r="K462" s="172">
        <v>20.628900000000002</v>
      </c>
      <c r="L462" s="172">
        <v>0.94740000000000002</v>
      </c>
      <c r="M462" s="172">
        <v>-5.4241000000000001</v>
      </c>
      <c r="N462" s="172">
        <v>4.2390999999999996</v>
      </c>
      <c r="O462" s="172"/>
      <c r="P462" s="172"/>
      <c r="Q462" s="172">
        <v>-1.5566</v>
      </c>
      <c r="R462" s="172">
        <v>-2.4091999999999998</v>
      </c>
    </row>
    <row r="463" spans="1:18" x14ac:dyDescent="0.3">
      <c r="A463" s="168" t="s">
        <v>368</v>
      </c>
      <c r="B463" s="168" t="s">
        <v>287</v>
      </c>
      <c r="C463" s="168">
        <v>104636</v>
      </c>
      <c r="D463" s="171">
        <v>44071</v>
      </c>
      <c r="E463" s="172">
        <v>53.79</v>
      </c>
      <c r="F463" s="172">
        <v>0.317</v>
      </c>
      <c r="G463" s="172">
        <v>0.4294</v>
      </c>
      <c r="H463" s="172">
        <v>1.6632</v>
      </c>
      <c r="I463" s="172">
        <v>4.3048000000000002</v>
      </c>
      <c r="J463" s="172">
        <v>4.3452999999999999</v>
      </c>
      <c r="K463" s="172">
        <v>21.5593</v>
      </c>
      <c r="L463" s="172">
        <v>0.50449999999999995</v>
      </c>
      <c r="M463" s="172">
        <v>0.73029999999999995</v>
      </c>
      <c r="N463" s="172">
        <v>10.565300000000001</v>
      </c>
      <c r="O463" s="172">
        <v>6.4619999999999997</v>
      </c>
      <c r="P463" s="172">
        <v>8.9895999999999994</v>
      </c>
      <c r="Q463" s="172">
        <v>13.093400000000001</v>
      </c>
      <c r="R463" s="172">
        <v>-0.16669999999999999</v>
      </c>
    </row>
    <row r="464" spans="1:18" x14ac:dyDescent="0.3">
      <c r="A464" s="168" t="s">
        <v>368</v>
      </c>
      <c r="B464" s="168" t="s">
        <v>184</v>
      </c>
      <c r="C464" s="168">
        <v>120416</v>
      </c>
      <c r="D464" s="171">
        <v>44071</v>
      </c>
      <c r="E464" s="172">
        <v>59.96</v>
      </c>
      <c r="F464" s="172">
        <v>0.3347</v>
      </c>
      <c r="G464" s="172">
        <v>0.4355</v>
      </c>
      <c r="H464" s="172">
        <v>1.6788000000000001</v>
      </c>
      <c r="I464" s="172">
        <v>4.3509000000000002</v>
      </c>
      <c r="J464" s="172">
        <v>4.4417</v>
      </c>
      <c r="K464" s="172">
        <v>21.919499999999999</v>
      </c>
      <c r="L464" s="172">
        <v>1.0789</v>
      </c>
      <c r="M464" s="172">
        <v>1.5583</v>
      </c>
      <c r="N464" s="172">
        <v>11.7614</v>
      </c>
      <c r="O464" s="172">
        <v>7.9457000000000004</v>
      </c>
      <c r="P464" s="172">
        <v>10.637600000000001</v>
      </c>
      <c r="Q464" s="172">
        <v>15.6083</v>
      </c>
      <c r="R464" s="172">
        <v>1.1263000000000001</v>
      </c>
    </row>
    <row r="465" spans="1:18" x14ac:dyDescent="0.3">
      <c r="A465" s="168" t="s">
        <v>368</v>
      </c>
      <c r="B465" s="168" t="s">
        <v>185</v>
      </c>
      <c r="C465" s="168">
        <v>147541</v>
      </c>
      <c r="D465" s="171">
        <v>44071</v>
      </c>
      <c r="E465" s="172">
        <v>10.465299999999999</v>
      </c>
      <c r="F465" s="172">
        <v>-0.16120000000000001</v>
      </c>
      <c r="G465" s="172">
        <v>0.89949999999999997</v>
      </c>
      <c r="H465" s="172">
        <v>2.601</v>
      </c>
      <c r="I465" s="172">
        <v>4.3681000000000001</v>
      </c>
      <c r="J465" s="172">
        <v>8.9534000000000002</v>
      </c>
      <c r="K465" s="172">
        <v>25.460599999999999</v>
      </c>
      <c r="L465" s="172">
        <v>4.0030000000000001</v>
      </c>
      <c r="M465" s="172">
        <v>-1.0569999999999999</v>
      </c>
      <c r="N465" s="172"/>
      <c r="O465" s="172"/>
      <c r="P465" s="172"/>
      <c r="Q465" s="172">
        <v>4.6529999999999996</v>
      </c>
      <c r="R465" s="172"/>
    </row>
    <row r="466" spans="1:18" x14ac:dyDescent="0.3">
      <c r="A466" s="168" t="s">
        <v>368</v>
      </c>
      <c r="B466" s="168" t="s">
        <v>288</v>
      </c>
      <c r="C466" s="168">
        <v>147544</v>
      </c>
      <c r="D466" s="171">
        <v>44071</v>
      </c>
      <c r="E466" s="172">
        <v>10.27</v>
      </c>
      <c r="F466" s="172">
        <v>-0.16719999999999999</v>
      </c>
      <c r="G466" s="172">
        <v>0.8821</v>
      </c>
      <c r="H466" s="172">
        <v>2.5585</v>
      </c>
      <c r="I466" s="172">
        <v>4.2797999999999998</v>
      </c>
      <c r="J466" s="172">
        <v>8.7497000000000007</v>
      </c>
      <c r="K466" s="172">
        <v>24.766100000000002</v>
      </c>
      <c r="L466" s="172">
        <v>2.8708</v>
      </c>
      <c r="M466" s="172">
        <v>-2.6623000000000001</v>
      </c>
      <c r="N466" s="172"/>
      <c r="O466" s="172"/>
      <c r="P466" s="172"/>
      <c r="Q466" s="172">
        <v>2.7</v>
      </c>
      <c r="R466" s="172"/>
    </row>
    <row r="467" spans="1:18" x14ac:dyDescent="0.3">
      <c r="A467" s="168" t="s">
        <v>368</v>
      </c>
      <c r="B467" s="168" t="s">
        <v>289</v>
      </c>
      <c r="C467" s="168">
        <v>107288</v>
      </c>
      <c r="D467" s="171">
        <v>44071</v>
      </c>
      <c r="E467" s="172">
        <v>17.759699999999999</v>
      </c>
      <c r="F467" s="172">
        <v>0.70830000000000004</v>
      </c>
      <c r="G467" s="172">
        <v>1.4283999999999999</v>
      </c>
      <c r="H467" s="172">
        <v>2.7427000000000001</v>
      </c>
      <c r="I467" s="172">
        <v>5.6025</v>
      </c>
      <c r="J467" s="172">
        <v>6.5496999999999996</v>
      </c>
      <c r="K467" s="172">
        <v>25.3888</v>
      </c>
      <c r="L467" s="172">
        <v>-1.5849</v>
      </c>
      <c r="M467" s="172">
        <v>-2.5531000000000001</v>
      </c>
      <c r="N467" s="172">
        <v>6.4997999999999996</v>
      </c>
      <c r="O467" s="172">
        <v>4.2049000000000003</v>
      </c>
      <c r="P467" s="172">
        <v>8.9867000000000008</v>
      </c>
      <c r="Q467" s="172">
        <v>4.7332999999999998</v>
      </c>
      <c r="R467" s="172">
        <v>0.64580000000000004</v>
      </c>
    </row>
    <row r="468" spans="1:18" x14ac:dyDescent="0.3">
      <c r="A468" s="168" t="s">
        <v>368</v>
      </c>
      <c r="B468" s="168" t="s">
        <v>186</v>
      </c>
      <c r="C468" s="168">
        <v>120494</v>
      </c>
      <c r="D468" s="171">
        <v>44071</v>
      </c>
      <c r="E468" s="172">
        <v>19.324999999999999</v>
      </c>
      <c r="F468" s="172">
        <v>0.71030000000000004</v>
      </c>
      <c r="G468" s="172">
        <v>1.4345000000000001</v>
      </c>
      <c r="H468" s="172">
        <v>2.7576000000000001</v>
      </c>
      <c r="I468" s="172">
        <v>5.6327999999999996</v>
      </c>
      <c r="J468" s="172">
        <v>6.6177000000000001</v>
      </c>
      <c r="K468" s="172">
        <v>25.625699999999998</v>
      </c>
      <c r="L468" s="172">
        <v>-1.2156</v>
      </c>
      <c r="M468" s="172">
        <v>-2.0049999999999999</v>
      </c>
      <c r="N468" s="172">
        <v>7.3014999999999999</v>
      </c>
      <c r="O468" s="172">
        <v>4.9878999999999998</v>
      </c>
      <c r="P468" s="172">
        <v>10.3383</v>
      </c>
      <c r="Q468" s="172">
        <v>13.8675</v>
      </c>
      <c r="R468" s="172">
        <v>1.4012</v>
      </c>
    </row>
    <row r="469" spans="1:18" x14ac:dyDescent="0.3">
      <c r="A469" s="168" t="s">
        <v>368</v>
      </c>
      <c r="B469" s="168" t="s">
        <v>290</v>
      </c>
      <c r="C469" s="168">
        <v>103339</v>
      </c>
      <c r="D469" s="171">
        <v>44071</v>
      </c>
      <c r="E469" s="172">
        <v>45.347999999999999</v>
      </c>
      <c r="F469" s="172">
        <v>0.29859999999999998</v>
      </c>
      <c r="G469" s="172">
        <v>0.81589999999999996</v>
      </c>
      <c r="H469" s="172">
        <v>1.2571000000000001</v>
      </c>
      <c r="I469" s="172">
        <v>3.8376999999999999</v>
      </c>
      <c r="J469" s="172">
        <v>4.5125999999999999</v>
      </c>
      <c r="K469" s="172">
        <v>20.9925</v>
      </c>
      <c r="L469" s="172">
        <v>-0.53520000000000001</v>
      </c>
      <c r="M469" s="172">
        <v>-2.5402999999999998</v>
      </c>
      <c r="N469" s="172">
        <v>7.6204000000000001</v>
      </c>
      <c r="O469" s="172">
        <v>4.1852999999999998</v>
      </c>
      <c r="P469" s="172">
        <v>8.1129999999999995</v>
      </c>
      <c r="Q469" s="172">
        <v>10.775700000000001</v>
      </c>
      <c r="R469" s="172">
        <v>1.3641000000000001</v>
      </c>
    </row>
    <row r="470" spans="1:18" x14ac:dyDescent="0.3">
      <c r="A470" s="168" t="s">
        <v>368</v>
      </c>
      <c r="B470" s="168" t="s">
        <v>187</v>
      </c>
      <c r="C470" s="168">
        <v>119773</v>
      </c>
      <c r="D470" s="171">
        <v>44071</v>
      </c>
      <c r="E470" s="172">
        <v>49.915999999999997</v>
      </c>
      <c r="F470" s="172">
        <v>0.3034</v>
      </c>
      <c r="G470" s="172">
        <v>0.82820000000000005</v>
      </c>
      <c r="H470" s="172">
        <v>1.2844</v>
      </c>
      <c r="I470" s="172">
        <v>3.8898999999999999</v>
      </c>
      <c r="J470" s="172">
        <v>4.6281999999999996</v>
      </c>
      <c r="K470" s="172">
        <v>21.393999999999998</v>
      </c>
      <c r="L470" s="172">
        <v>0.1023</v>
      </c>
      <c r="M470" s="172">
        <v>-1.6143000000000001</v>
      </c>
      <c r="N470" s="172">
        <v>8.9583999999999993</v>
      </c>
      <c r="O470" s="172">
        <v>5.4181999999999997</v>
      </c>
      <c r="P470" s="172">
        <v>9.5403000000000002</v>
      </c>
      <c r="Q470" s="172">
        <v>12.446999999999999</v>
      </c>
      <c r="R470" s="172">
        <v>2.5750000000000002</v>
      </c>
    </row>
    <row r="471" spans="1:18" x14ac:dyDescent="0.3">
      <c r="A471" s="168" t="s">
        <v>368</v>
      </c>
      <c r="B471" s="168" t="s">
        <v>188</v>
      </c>
      <c r="C471" s="168">
        <v>119417</v>
      </c>
      <c r="D471" s="171">
        <v>44071</v>
      </c>
      <c r="E471" s="172">
        <v>56.305999999999997</v>
      </c>
      <c r="F471" s="172">
        <v>0.58950000000000002</v>
      </c>
      <c r="G471" s="172">
        <v>1.0734999999999999</v>
      </c>
      <c r="H471" s="172">
        <v>1.915</v>
      </c>
      <c r="I471" s="172">
        <v>4.0738000000000003</v>
      </c>
      <c r="J471" s="172">
        <v>6.9805000000000001</v>
      </c>
      <c r="K471" s="172">
        <v>22.5322</v>
      </c>
      <c r="L471" s="172">
        <v>1.8321000000000001</v>
      </c>
      <c r="M471" s="172">
        <v>-2.4903</v>
      </c>
      <c r="N471" s="172">
        <v>6.8040000000000003</v>
      </c>
      <c r="O471" s="172">
        <v>1.6013999999999999</v>
      </c>
      <c r="P471" s="172">
        <v>8.1163000000000007</v>
      </c>
      <c r="Q471" s="172">
        <v>11.987399999999999</v>
      </c>
      <c r="R471" s="172">
        <v>-2.8957000000000002</v>
      </c>
    </row>
    <row r="472" spans="1:18" x14ac:dyDescent="0.3">
      <c r="A472" s="168" t="s">
        <v>368</v>
      </c>
      <c r="B472" s="168" t="s">
        <v>291</v>
      </c>
      <c r="C472" s="168">
        <v>118047</v>
      </c>
      <c r="D472" s="171">
        <v>44071</v>
      </c>
      <c r="E472" s="172">
        <v>53.625</v>
      </c>
      <c r="F472" s="172">
        <v>0.58709999999999996</v>
      </c>
      <c r="G472" s="172">
        <v>1.0686</v>
      </c>
      <c r="H472" s="172">
        <v>1.9021999999999999</v>
      </c>
      <c r="I472" s="172">
        <v>4.0473999999999997</v>
      </c>
      <c r="J472" s="172">
        <v>6.9227999999999996</v>
      </c>
      <c r="K472" s="172">
        <v>22.339300000000001</v>
      </c>
      <c r="L472" s="172">
        <v>1.5221</v>
      </c>
      <c r="M472" s="172">
        <v>-2.9236</v>
      </c>
      <c r="N472" s="172">
        <v>6.1965000000000003</v>
      </c>
      <c r="O472" s="172">
        <v>0.95189999999999997</v>
      </c>
      <c r="P472" s="172">
        <v>7.3951000000000002</v>
      </c>
      <c r="Q472" s="172">
        <v>12.271100000000001</v>
      </c>
      <c r="R472" s="172">
        <v>-3.4380000000000002</v>
      </c>
    </row>
    <row r="473" spans="1:18" x14ac:dyDescent="0.3">
      <c r="A473" s="168" t="s">
        <v>368</v>
      </c>
      <c r="B473" s="168" t="s">
        <v>292</v>
      </c>
      <c r="C473" s="168">
        <v>100865</v>
      </c>
      <c r="D473" s="171">
        <v>44071</v>
      </c>
      <c r="E473" s="172">
        <v>66.666899999999998</v>
      </c>
      <c r="F473" s="172">
        <v>0.3125</v>
      </c>
      <c r="G473" s="172">
        <v>0.68610000000000004</v>
      </c>
      <c r="H473" s="172">
        <v>2.5783</v>
      </c>
      <c r="I473" s="172">
        <v>5.1315999999999997</v>
      </c>
      <c r="J473" s="172">
        <v>7.5259999999999998</v>
      </c>
      <c r="K473" s="172">
        <v>21.387799999999999</v>
      </c>
      <c r="L473" s="172">
        <v>-6.5533000000000001</v>
      </c>
      <c r="M473" s="172">
        <v>-7.5052000000000003</v>
      </c>
      <c r="N473" s="172">
        <v>2.1103000000000001</v>
      </c>
      <c r="O473" s="172">
        <v>4.0910000000000002</v>
      </c>
      <c r="P473" s="172">
        <v>6.5019999999999998</v>
      </c>
      <c r="Q473" s="172">
        <v>8.6696000000000009</v>
      </c>
      <c r="R473" s="172">
        <v>-1.7948999999999999</v>
      </c>
    </row>
    <row r="474" spans="1:18" x14ac:dyDescent="0.3">
      <c r="A474" s="168" t="s">
        <v>368</v>
      </c>
      <c r="B474" s="168" t="s">
        <v>189</v>
      </c>
      <c r="C474" s="168">
        <v>120270</v>
      </c>
      <c r="D474" s="171">
        <v>44071</v>
      </c>
      <c r="E474" s="172">
        <v>71.869100000000003</v>
      </c>
      <c r="F474" s="172">
        <v>0.316</v>
      </c>
      <c r="G474" s="172">
        <v>0.69650000000000001</v>
      </c>
      <c r="H474" s="172">
        <v>2.6030000000000002</v>
      </c>
      <c r="I474" s="172">
        <v>5.1818999999999997</v>
      </c>
      <c r="J474" s="172">
        <v>7.6398999999999999</v>
      </c>
      <c r="K474" s="172">
        <v>21.772400000000001</v>
      </c>
      <c r="L474" s="172">
        <v>-5.9555999999999996</v>
      </c>
      <c r="M474" s="172">
        <v>-6.6734</v>
      </c>
      <c r="N474" s="172">
        <v>3.2797999999999998</v>
      </c>
      <c r="O474" s="172">
        <v>5.3155999999999999</v>
      </c>
      <c r="P474" s="172">
        <v>7.6351000000000004</v>
      </c>
      <c r="Q474" s="172">
        <v>12.081200000000001</v>
      </c>
      <c r="R474" s="172">
        <v>-0.68169999999999997</v>
      </c>
    </row>
    <row r="475" spans="1:18" x14ac:dyDescent="0.3">
      <c r="A475" s="168" t="s">
        <v>368</v>
      </c>
      <c r="B475" s="168" t="s">
        <v>435</v>
      </c>
      <c r="C475" s="168">
        <v>139781</v>
      </c>
      <c r="D475" s="171">
        <v>44071</v>
      </c>
      <c r="E475" s="172">
        <v>12.4605</v>
      </c>
      <c r="F475" s="172">
        <v>0.63890000000000002</v>
      </c>
      <c r="G475" s="172">
        <v>1.2135</v>
      </c>
      <c r="H475" s="172">
        <v>2.5318999999999998</v>
      </c>
      <c r="I475" s="172">
        <v>4.7584999999999997</v>
      </c>
      <c r="J475" s="172">
        <v>5.3421000000000003</v>
      </c>
      <c r="K475" s="172">
        <v>22.220500000000001</v>
      </c>
      <c r="L475" s="172">
        <v>2.8008999999999999</v>
      </c>
      <c r="M475" s="172">
        <v>-1.899</v>
      </c>
      <c r="N475" s="172">
        <v>9.1417999999999999</v>
      </c>
      <c r="O475" s="172">
        <v>1.4866999999999999</v>
      </c>
      <c r="P475" s="172"/>
      <c r="Q475" s="172">
        <v>5.8597000000000001</v>
      </c>
      <c r="R475" s="172">
        <v>-0.43909999999999999</v>
      </c>
    </row>
    <row r="476" spans="1:18" x14ac:dyDescent="0.3">
      <c r="A476" s="168" t="s">
        <v>368</v>
      </c>
      <c r="B476" s="168" t="s">
        <v>436</v>
      </c>
      <c r="C476" s="168">
        <v>139783</v>
      </c>
      <c r="D476" s="171">
        <v>44071</v>
      </c>
      <c r="E476" s="172">
        <v>11.5099</v>
      </c>
      <c r="F476" s="172">
        <v>0.63480000000000003</v>
      </c>
      <c r="G476" s="172">
        <v>1.1993</v>
      </c>
      <c r="H476" s="172">
        <v>2.4979</v>
      </c>
      <c r="I476" s="172">
        <v>4.6897000000000002</v>
      </c>
      <c r="J476" s="172">
        <v>5.1871999999999998</v>
      </c>
      <c r="K476" s="172">
        <v>21.690999999999999</v>
      </c>
      <c r="L476" s="172">
        <v>1.9189000000000001</v>
      </c>
      <c r="M476" s="172">
        <v>-3.1398000000000001</v>
      </c>
      <c r="N476" s="172">
        <v>7.3133999999999997</v>
      </c>
      <c r="O476" s="172">
        <v>-0.46889999999999998</v>
      </c>
      <c r="P476" s="172"/>
      <c r="Q476" s="172">
        <v>3.7073</v>
      </c>
      <c r="R476" s="172">
        <v>-2.1850000000000001</v>
      </c>
    </row>
    <row r="477" spans="1:18" x14ac:dyDescent="0.3">
      <c r="A477" s="168" t="s">
        <v>368</v>
      </c>
      <c r="B477" s="168" t="s">
        <v>191</v>
      </c>
      <c r="C477" s="168">
        <v>135781</v>
      </c>
      <c r="D477" s="171">
        <v>44071</v>
      </c>
      <c r="E477" s="172">
        <v>20.725000000000001</v>
      </c>
      <c r="F477" s="172">
        <v>0.70950000000000002</v>
      </c>
      <c r="G477" s="172">
        <v>1.3993</v>
      </c>
      <c r="H477" s="172">
        <v>2.6753</v>
      </c>
      <c r="I477" s="172">
        <v>5.5297999999999998</v>
      </c>
      <c r="J477" s="172">
        <v>7.9764999999999997</v>
      </c>
      <c r="K477" s="172">
        <v>28.910900000000002</v>
      </c>
      <c r="L477" s="172">
        <v>8.5419999999999998</v>
      </c>
      <c r="M477" s="172">
        <v>2.7719999999999998</v>
      </c>
      <c r="N477" s="172">
        <v>15.2157</v>
      </c>
      <c r="O477" s="172">
        <v>10.063499999999999</v>
      </c>
      <c r="P477" s="172"/>
      <c r="Q477" s="172">
        <v>16.883700000000001</v>
      </c>
      <c r="R477" s="172">
        <v>6.3293999999999997</v>
      </c>
    </row>
    <row r="478" spans="1:18" x14ac:dyDescent="0.3">
      <c r="A478" s="168" t="s">
        <v>368</v>
      </c>
      <c r="B478" s="168" t="s">
        <v>294</v>
      </c>
      <c r="C478" s="168">
        <v>135784</v>
      </c>
      <c r="D478" s="171">
        <v>44071</v>
      </c>
      <c r="E478" s="172">
        <v>19.373999999999999</v>
      </c>
      <c r="F478" s="172">
        <v>0.70689999999999997</v>
      </c>
      <c r="G478" s="172">
        <v>1.3815</v>
      </c>
      <c r="H478" s="172">
        <v>2.6436999999999999</v>
      </c>
      <c r="I478" s="172">
        <v>5.4653999999999998</v>
      </c>
      <c r="J478" s="172">
        <v>7.8369999999999997</v>
      </c>
      <c r="K478" s="172">
        <v>28.4237</v>
      </c>
      <c r="L478" s="172">
        <v>7.7171000000000003</v>
      </c>
      <c r="M478" s="172">
        <v>1.6048</v>
      </c>
      <c r="N478" s="172">
        <v>13.424300000000001</v>
      </c>
      <c r="O478" s="172">
        <v>8.5111000000000008</v>
      </c>
      <c r="P478" s="172"/>
      <c r="Q478" s="172">
        <v>15.209099999999999</v>
      </c>
      <c r="R478" s="172">
        <v>4.6361999999999997</v>
      </c>
    </row>
    <row r="479" spans="1:18" x14ac:dyDescent="0.3">
      <c r="A479" s="168" t="s">
        <v>368</v>
      </c>
      <c r="B479" s="168" t="s">
        <v>192</v>
      </c>
      <c r="C479" s="168">
        <v>133386</v>
      </c>
      <c r="D479" s="171">
        <v>44071</v>
      </c>
      <c r="E479" s="172">
        <v>18.349299999999999</v>
      </c>
      <c r="F479" s="172">
        <v>0.83140000000000003</v>
      </c>
      <c r="G479" s="172">
        <v>0.74560000000000004</v>
      </c>
      <c r="H479" s="172">
        <v>2.4270999999999998</v>
      </c>
      <c r="I479" s="172">
        <v>5.2252999999999998</v>
      </c>
      <c r="J479" s="172">
        <v>4.8052000000000001</v>
      </c>
      <c r="K479" s="172">
        <v>19.338799999999999</v>
      </c>
      <c r="L479" s="172">
        <v>-7.6109</v>
      </c>
      <c r="M479" s="172">
        <v>-7.7896999999999998</v>
      </c>
      <c r="N479" s="172">
        <v>4.3510999999999997</v>
      </c>
      <c r="O479" s="172">
        <v>1.4258</v>
      </c>
      <c r="P479" s="172">
        <v>10.8781</v>
      </c>
      <c r="Q479" s="172">
        <v>11.4369</v>
      </c>
      <c r="R479" s="172">
        <v>-2.1654</v>
      </c>
    </row>
    <row r="480" spans="1:18" x14ac:dyDescent="0.3">
      <c r="A480" s="168" t="s">
        <v>368</v>
      </c>
      <c r="B480" s="168" t="s">
        <v>295</v>
      </c>
      <c r="C480" s="168">
        <v>133385</v>
      </c>
      <c r="D480" s="171">
        <v>44071</v>
      </c>
      <c r="E480" s="172">
        <v>17.011800000000001</v>
      </c>
      <c r="F480" s="172">
        <v>0.82740000000000002</v>
      </c>
      <c r="G480" s="172">
        <v>0.73370000000000002</v>
      </c>
      <c r="H480" s="172">
        <v>2.3986999999999998</v>
      </c>
      <c r="I480" s="172">
        <v>5.1669</v>
      </c>
      <c r="J480" s="172">
        <v>4.6764000000000001</v>
      </c>
      <c r="K480" s="172">
        <v>18.902899999999999</v>
      </c>
      <c r="L480" s="172">
        <v>-8.2462</v>
      </c>
      <c r="M480" s="172">
        <v>-8.7187999999999999</v>
      </c>
      <c r="N480" s="172">
        <v>2.9639000000000002</v>
      </c>
      <c r="O480" s="172">
        <v>0.1242</v>
      </c>
      <c r="P480" s="172">
        <v>9.3588000000000005</v>
      </c>
      <c r="Q480" s="172">
        <v>9.9423999999999992</v>
      </c>
      <c r="R480" s="172">
        <v>-3.4388000000000001</v>
      </c>
    </row>
    <row r="481" spans="1:18" x14ac:dyDescent="0.3">
      <c r="A481" s="168" t="s">
        <v>368</v>
      </c>
      <c r="B481" s="168" t="s">
        <v>296</v>
      </c>
      <c r="C481" s="168">
        <v>103196</v>
      </c>
      <c r="D481" s="171">
        <v>44071</v>
      </c>
      <c r="E481" s="172">
        <v>46.944000000000003</v>
      </c>
      <c r="F481" s="172">
        <v>0.59050000000000002</v>
      </c>
      <c r="G481" s="172">
        <v>1.2643</v>
      </c>
      <c r="H481" s="172">
        <v>2.0746000000000002</v>
      </c>
      <c r="I481" s="172">
        <v>4.9858000000000002</v>
      </c>
      <c r="J481" s="172">
        <v>5.7488000000000001</v>
      </c>
      <c r="K481" s="172">
        <v>23.801400000000001</v>
      </c>
      <c r="L481" s="172">
        <v>-4.8278999999999996</v>
      </c>
      <c r="M481" s="172">
        <v>-15.1517</v>
      </c>
      <c r="N481" s="172">
        <v>-1.0952</v>
      </c>
      <c r="O481" s="172">
        <v>-8.0172000000000008</v>
      </c>
      <c r="P481" s="172">
        <v>1.2835000000000001</v>
      </c>
      <c r="Q481" s="172">
        <v>10.901199999999999</v>
      </c>
      <c r="R481" s="172">
        <v>-10.323700000000001</v>
      </c>
    </row>
    <row r="482" spans="1:18" x14ac:dyDescent="0.3">
      <c r="A482" s="168" t="s">
        <v>368</v>
      </c>
      <c r="B482" s="168" t="s">
        <v>193</v>
      </c>
      <c r="C482" s="168">
        <v>118803</v>
      </c>
      <c r="D482" s="171">
        <v>44071</v>
      </c>
      <c r="E482" s="172">
        <v>49.802300000000002</v>
      </c>
      <c r="F482" s="172">
        <v>0.59219999999999995</v>
      </c>
      <c r="G482" s="172">
        <v>1.2693000000000001</v>
      </c>
      <c r="H482" s="172">
        <v>2.0872000000000002</v>
      </c>
      <c r="I482" s="172">
        <v>5.0171999999999999</v>
      </c>
      <c r="J482" s="172">
        <v>5.8114999999999997</v>
      </c>
      <c r="K482" s="172">
        <v>24.0214</v>
      </c>
      <c r="L482" s="172">
        <v>-4.4820000000000002</v>
      </c>
      <c r="M482" s="172">
        <v>-14.696999999999999</v>
      </c>
      <c r="N482" s="172">
        <v>-0.40200000000000002</v>
      </c>
      <c r="O482" s="172">
        <v>-7.2619999999999996</v>
      </c>
      <c r="P482" s="172">
        <v>2.1091000000000002</v>
      </c>
      <c r="Q482" s="172">
        <v>9.5310000000000006</v>
      </c>
      <c r="R482" s="172">
        <v>-9.6670999999999996</v>
      </c>
    </row>
    <row r="483" spans="1:18" x14ac:dyDescent="0.3">
      <c r="A483" s="168" t="s">
        <v>368</v>
      </c>
      <c r="B483" s="168" t="s">
        <v>194</v>
      </c>
      <c r="C483" s="168">
        <v>147481</v>
      </c>
      <c r="D483" s="171">
        <v>44071</v>
      </c>
      <c r="E483" s="172">
        <v>12.191000000000001</v>
      </c>
      <c r="F483" s="172">
        <v>-1.72E-2</v>
      </c>
      <c r="G483" s="172">
        <v>1.3012999999999999</v>
      </c>
      <c r="H483" s="172">
        <v>1.8208</v>
      </c>
      <c r="I483" s="172">
        <v>3.8380000000000001</v>
      </c>
      <c r="J483" s="172">
        <v>5.9009999999999998</v>
      </c>
      <c r="K483" s="172">
        <v>26.866700000000002</v>
      </c>
      <c r="L483" s="172">
        <v>15.4724</v>
      </c>
      <c r="M483" s="172">
        <v>12.580500000000001</v>
      </c>
      <c r="N483" s="172">
        <v>21.010899999999999</v>
      </c>
      <c r="O483" s="172"/>
      <c r="P483" s="172"/>
      <c r="Q483" s="172">
        <v>19.760899999999999</v>
      </c>
      <c r="R483" s="172"/>
    </row>
    <row r="484" spans="1:18" x14ac:dyDescent="0.3">
      <c r="A484" s="168" t="s">
        <v>368</v>
      </c>
      <c r="B484" s="168" t="s">
        <v>297</v>
      </c>
      <c r="C484" s="168">
        <v>147482</v>
      </c>
      <c r="D484" s="171">
        <v>44071</v>
      </c>
      <c r="E484" s="172">
        <v>12.0276</v>
      </c>
      <c r="F484" s="172">
        <v>-2.0799999999999999E-2</v>
      </c>
      <c r="G484" s="172">
        <v>1.2919</v>
      </c>
      <c r="H484" s="172">
        <v>1.7977000000000001</v>
      </c>
      <c r="I484" s="172">
        <v>3.7917999999999998</v>
      </c>
      <c r="J484" s="172">
        <v>5.8003999999999998</v>
      </c>
      <c r="K484" s="172">
        <v>26.4758</v>
      </c>
      <c r="L484" s="172">
        <v>14.7529</v>
      </c>
      <c r="M484" s="172">
        <v>11.525700000000001</v>
      </c>
      <c r="N484" s="172">
        <v>19.514700000000001</v>
      </c>
      <c r="O484" s="172"/>
      <c r="P484" s="172"/>
      <c r="Q484" s="172">
        <v>18.2989</v>
      </c>
      <c r="R484" s="172"/>
    </row>
    <row r="485" spans="1:18" x14ac:dyDescent="0.3">
      <c r="A485" s="168" t="s">
        <v>368</v>
      </c>
      <c r="B485" s="168" t="s">
        <v>195</v>
      </c>
      <c r="C485" s="168">
        <v>135601</v>
      </c>
      <c r="D485" s="171">
        <v>44071</v>
      </c>
      <c r="E485" s="172">
        <v>15.66</v>
      </c>
      <c r="F485" s="172">
        <v>0.7722</v>
      </c>
      <c r="G485" s="172">
        <v>1.3592</v>
      </c>
      <c r="H485" s="172">
        <v>1.9531000000000001</v>
      </c>
      <c r="I485" s="172">
        <v>3.8462000000000001</v>
      </c>
      <c r="J485" s="172">
        <v>5.9539999999999997</v>
      </c>
      <c r="K485" s="172">
        <v>23.794499999999999</v>
      </c>
      <c r="L485" s="172">
        <v>7.4810999999999996</v>
      </c>
      <c r="M485" s="172">
        <v>0.32029999999999997</v>
      </c>
      <c r="N485" s="172">
        <v>8.1492000000000004</v>
      </c>
      <c r="O485" s="172">
        <v>5.1969000000000003</v>
      </c>
      <c r="P485" s="172"/>
      <c r="Q485" s="172">
        <v>9.9735999999999994</v>
      </c>
      <c r="R485" s="172">
        <v>1.3003</v>
      </c>
    </row>
    <row r="486" spans="1:18" x14ac:dyDescent="0.3">
      <c r="A486" s="168" t="s">
        <v>368</v>
      </c>
      <c r="B486" s="168" t="s">
        <v>298</v>
      </c>
      <c r="C486" s="168">
        <v>135598</v>
      </c>
      <c r="D486" s="171">
        <v>44071</v>
      </c>
      <c r="E486" s="172">
        <v>14.65</v>
      </c>
      <c r="F486" s="172">
        <v>0.75649999999999995</v>
      </c>
      <c r="G486" s="172">
        <v>1.3140000000000001</v>
      </c>
      <c r="H486" s="172">
        <v>1.9484999999999999</v>
      </c>
      <c r="I486" s="172">
        <v>3.8271000000000002</v>
      </c>
      <c r="J486" s="172">
        <v>5.8525999999999998</v>
      </c>
      <c r="K486" s="172">
        <v>23.5245</v>
      </c>
      <c r="L486" s="172">
        <v>6.7784000000000004</v>
      </c>
      <c r="M486" s="172">
        <v>-0.74529999999999996</v>
      </c>
      <c r="N486" s="172">
        <v>6.5454999999999997</v>
      </c>
      <c r="O486" s="172">
        <v>3.4016000000000002</v>
      </c>
      <c r="P486" s="172"/>
      <c r="Q486" s="172">
        <v>8.4305000000000003</v>
      </c>
      <c r="R486" s="172">
        <v>-0.30530000000000002</v>
      </c>
    </row>
    <row r="487" spans="1:18" x14ac:dyDescent="0.3">
      <c r="A487" s="168" t="s">
        <v>368</v>
      </c>
      <c r="B487" s="168" t="s">
        <v>299</v>
      </c>
      <c r="C487" s="168">
        <v>101815</v>
      </c>
      <c r="D487" s="171">
        <v>44071</v>
      </c>
      <c r="E487" s="172">
        <v>574.03935320079597</v>
      </c>
      <c r="F487" s="172">
        <v>0.63360000000000005</v>
      </c>
      <c r="G487" s="172">
        <v>0.96919999999999995</v>
      </c>
      <c r="H487" s="172">
        <v>1.9251</v>
      </c>
      <c r="I487" s="172">
        <v>4.5876999999999999</v>
      </c>
      <c r="J487" s="172">
        <v>5.6597999999999997</v>
      </c>
      <c r="K487" s="172">
        <v>24.297599999999999</v>
      </c>
      <c r="L487" s="172">
        <v>4.9615</v>
      </c>
      <c r="M487" s="172">
        <v>-0.51849999999999996</v>
      </c>
      <c r="N487" s="172">
        <v>8.3659999999999997</v>
      </c>
      <c r="O487" s="172">
        <v>1.2310000000000001</v>
      </c>
      <c r="P487" s="172">
        <v>5.2774000000000001</v>
      </c>
      <c r="Q487" s="172">
        <v>18.033899999999999</v>
      </c>
      <c r="R487" s="172">
        <v>-3.2812000000000001</v>
      </c>
    </row>
    <row r="488" spans="1:18" x14ac:dyDescent="0.3">
      <c r="A488" s="168" t="s">
        <v>368</v>
      </c>
      <c r="B488" s="168" t="s">
        <v>196</v>
      </c>
      <c r="C488" s="168">
        <v>119486</v>
      </c>
      <c r="D488" s="171">
        <v>44071</v>
      </c>
      <c r="E488" s="172">
        <v>201.87</v>
      </c>
      <c r="F488" s="172">
        <v>0.6381</v>
      </c>
      <c r="G488" s="172">
        <v>0.97540000000000004</v>
      </c>
      <c r="H488" s="172">
        <v>1.9339999999999999</v>
      </c>
      <c r="I488" s="172">
        <v>4.6067</v>
      </c>
      <c r="J488" s="172">
        <v>5.6966000000000001</v>
      </c>
      <c r="K488" s="172">
        <v>24.4268</v>
      </c>
      <c r="L488" s="172">
        <v>5.1790000000000003</v>
      </c>
      <c r="M488" s="172">
        <v>-0.21260000000000001</v>
      </c>
      <c r="N488" s="172">
        <v>8.7309999999999999</v>
      </c>
      <c r="O488" s="172">
        <v>1.6623000000000001</v>
      </c>
      <c r="P488" s="172">
        <v>5.8170999999999999</v>
      </c>
      <c r="Q488" s="172">
        <v>9.3416999999999994</v>
      </c>
      <c r="R488" s="172">
        <v>-2.9190999999999998</v>
      </c>
    </row>
    <row r="489" spans="1:18" x14ac:dyDescent="0.3">
      <c r="A489" s="168" t="s">
        <v>368</v>
      </c>
      <c r="B489" s="168" t="s">
        <v>300</v>
      </c>
      <c r="C489" s="168">
        <v>100156</v>
      </c>
      <c r="D489" s="171">
        <v>44071</v>
      </c>
      <c r="E489" s="172">
        <v>313.75234500234001</v>
      </c>
      <c r="F489" s="172">
        <v>0.62409999999999999</v>
      </c>
      <c r="G489" s="172">
        <v>0.9415</v>
      </c>
      <c r="H489" s="172">
        <v>1.8958999999999999</v>
      </c>
      <c r="I489" s="172">
        <v>4.5018000000000002</v>
      </c>
      <c r="J489" s="172">
        <v>5.5571999999999999</v>
      </c>
      <c r="K489" s="172">
        <v>23.877300000000002</v>
      </c>
      <c r="L489" s="172">
        <v>5.2260999999999997</v>
      </c>
      <c r="M489" s="172">
        <v>-0.1057</v>
      </c>
      <c r="N489" s="172">
        <v>8.77</v>
      </c>
      <c r="O489" s="172">
        <v>2.2829000000000002</v>
      </c>
      <c r="P489" s="172">
        <v>8.8531999999999993</v>
      </c>
      <c r="Q489" s="172">
        <v>15.150700000000001</v>
      </c>
      <c r="R489" s="172">
        <v>-2.7707000000000002</v>
      </c>
    </row>
    <row r="490" spans="1:18" x14ac:dyDescent="0.3">
      <c r="A490" s="168" t="s">
        <v>368</v>
      </c>
      <c r="B490" s="168" t="s">
        <v>197</v>
      </c>
      <c r="C490" s="168">
        <v>119489</v>
      </c>
      <c r="D490" s="171">
        <v>44071</v>
      </c>
      <c r="E490" s="172">
        <v>216.42</v>
      </c>
      <c r="F490" s="172">
        <v>0.623</v>
      </c>
      <c r="G490" s="172">
        <v>0.94689999999999996</v>
      </c>
      <c r="H490" s="172">
        <v>1.9023000000000001</v>
      </c>
      <c r="I490" s="172">
        <v>4.5204000000000004</v>
      </c>
      <c r="J490" s="172">
        <v>5.6016000000000004</v>
      </c>
      <c r="K490" s="172">
        <v>24.037099999999999</v>
      </c>
      <c r="L490" s="172">
        <v>5.4935</v>
      </c>
      <c r="M490" s="172">
        <v>0.27339999999999998</v>
      </c>
      <c r="N490" s="172">
        <v>9.2919999999999998</v>
      </c>
      <c r="O490" s="172">
        <v>2.8995000000000002</v>
      </c>
      <c r="P490" s="172">
        <v>9.4281000000000006</v>
      </c>
      <c r="Q490" s="172">
        <v>12.8565</v>
      </c>
      <c r="R490" s="172">
        <v>-2.2193999999999998</v>
      </c>
    </row>
    <row r="491" spans="1:18" x14ac:dyDescent="0.3">
      <c r="A491" s="168" t="s">
        <v>368</v>
      </c>
      <c r="B491" s="168" t="s">
        <v>301</v>
      </c>
      <c r="C491" s="168">
        <v>100175</v>
      </c>
      <c r="D491" s="171">
        <v>44071</v>
      </c>
      <c r="E491" s="172">
        <v>114.56829999999999</v>
      </c>
      <c r="F491" s="172">
        <v>-0.73550000000000004</v>
      </c>
      <c r="G491" s="172">
        <v>-0.63109999999999999</v>
      </c>
      <c r="H491" s="172">
        <v>1.4131</v>
      </c>
      <c r="I491" s="172">
        <v>6.1140999999999996</v>
      </c>
      <c r="J491" s="172">
        <v>15.6722</v>
      </c>
      <c r="K491" s="172">
        <v>39.101500000000001</v>
      </c>
      <c r="L491" s="172">
        <v>29.559799999999999</v>
      </c>
      <c r="M491" s="172">
        <v>17.993200000000002</v>
      </c>
      <c r="N491" s="172">
        <v>31.6859</v>
      </c>
      <c r="O491" s="172">
        <v>9.1263000000000005</v>
      </c>
      <c r="P491" s="172">
        <v>15.152200000000001</v>
      </c>
      <c r="Q491" s="172">
        <v>12.6814</v>
      </c>
      <c r="R491" s="172">
        <v>8.4929000000000006</v>
      </c>
    </row>
    <row r="492" spans="1:18" x14ac:dyDescent="0.3">
      <c r="A492" s="168" t="s">
        <v>368</v>
      </c>
      <c r="B492" s="168" t="s">
        <v>198</v>
      </c>
      <c r="C492" s="168">
        <v>120847</v>
      </c>
      <c r="D492" s="171">
        <v>44071</v>
      </c>
      <c r="E492" s="172">
        <v>119.09059999999999</v>
      </c>
      <c r="F492" s="172">
        <v>-0.73080000000000001</v>
      </c>
      <c r="G492" s="172">
        <v>-0.58979999999999999</v>
      </c>
      <c r="H492" s="172">
        <v>1.4736</v>
      </c>
      <c r="I492" s="172">
        <v>6.2153999999999998</v>
      </c>
      <c r="J492" s="172">
        <v>15.879899999999999</v>
      </c>
      <c r="K492" s="172">
        <v>39.7624</v>
      </c>
      <c r="L492" s="172">
        <v>30.7438</v>
      </c>
      <c r="M492" s="172">
        <v>19.587399999999999</v>
      </c>
      <c r="N492" s="172">
        <v>34.051299999999998</v>
      </c>
      <c r="O492" s="172">
        <v>10.224600000000001</v>
      </c>
      <c r="P492" s="172">
        <v>15.882099999999999</v>
      </c>
      <c r="Q492" s="172">
        <v>15.665699999999999</v>
      </c>
      <c r="R492" s="172">
        <v>9.9034999999999993</v>
      </c>
    </row>
    <row r="493" spans="1:18" x14ac:dyDescent="0.3">
      <c r="A493" s="168" t="s">
        <v>368</v>
      </c>
      <c r="B493" s="168" t="s">
        <v>199</v>
      </c>
      <c r="C493" s="168">
        <v>111549</v>
      </c>
      <c r="D493" s="171">
        <v>44071</v>
      </c>
      <c r="E493" s="172">
        <v>50.37</v>
      </c>
      <c r="F493" s="172">
        <v>0.21890000000000001</v>
      </c>
      <c r="G493" s="172">
        <v>1.4705999999999999</v>
      </c>
      <c r="H493" s="172">
        <v>1.5933999999999999</v>
      </c>
      <c r="I493" s="172">
        <v>4.0057999999999998</v>
      </c>
      <c r="J493" s="172">
        <v>5.3986000000000001</v>
      </c>
      <c r="K493" s="172">
        <v>21.872699999999998</v>
      </c>
      <c r="L493" s="172">
        <v>4.2424999999999997</v>
      </c>
      <c r="M493" s="172">
        <v>-5.6741999999999999</v>
      </c>
      <c r="N493" s="172">
        <v>-1.5633999999999999</v>
      </c>
      <c r="O493" s="172">
        <v>0.20580000000000001</v>
      </c>
      <c r="P493" s="172">
        <v>6.8693999999999997</v>
      </c>
      <c r="Q493" s="172">
        <v>14.836</v>
      </c>
      <c r="R493" s="172">
        <v>-4.0603999999999996</v>
      </c>
    </row>
    <row r="494" spans="1:18" x14ac:dyDescent="0.3">
      <c r="A494" s="168" t="s">
        <v>368</v>
      </c>
      <c r="B494" s="168" t="s">
        <v>302</v>
      </c>
      <c r="C494" s="168">
        <v>141070</v>
      </c>
      <c r="D494" s="171">
        <v>44071</v>
      </c>
      <c r="E494" s="172">
        <v>49.82</v>
      </c>
      <c r="F494" s="172">
        <v>0.2213</v>
      </c>
      <c r="G494" s="172">
        <v>1.4871000000000001</v>
      </c>
      <c r="H494" s="172">
        <v>1.5905</v>
      </c>
      <c r="I494" s="172">
        <v>3.9866000000000001</v>
      </c>
      <c r="J494" s="172">
        <v>5.3723000000000001</v>
      </c>
      <c r="K494" s="172">
        <v>21.72</v>
      </c>
      <c r="L494" s="172">
        <v>3.9866000000000001</v>
      </c>
      <c r="M494" s="172">
        <v>-6.0176999999999996</v>
      </c>
      <c r="N494" s="172">
        <v>-2.0448</v>
      </c>
      <c r="O494" s="172">
        <v>-0.14000000000000001</v>
      </c>
      <c r="P494" s="172">
        <v>6.5528000000000004</v>
      </c>
      <c r="Q494" s="172">
        <v>14.5243</v>
      </c>
      <c r="R494" s="172">
        <v>-4.4627999999999997</v>
      </c>
    </row>
    <row r="495" spans="1:18" x14ac:dyDescent="0.3">
      <c r="A495" s="168" t="s">
        <v>368</v>
      </c>
      <c r="B495" s="168" t="s">
        <v>370</v>
      </c>
      <c r="C495" s="168">
        <v>119723</v>
      </c>
      <c r="D495" s="171">
        <v>44071</v>
      </c>
      <c r="E495" s="172">
        <v>153.44579999999999</v>
      </c>
      <c r="F495" s="172">
        <v>0.6512</v>
      </c>
      <c r="G495" s="172">
        <v>1.2622</v>
      </c>
      <c r="H495" s="172">
        <v>1.6523000000000001</v>
      </c>
      <c r="I495" s="172">
        <v>3.3765999999999998</v>
      </c>
      <c r="J495" s="172">
        <v>5.8962000000000003</v>
      </c>
      <c r="K495" s="172">
        <v>25.911100000000001</v>
      </c>
      <c r="L495" s="172">
        <v>7.6820000000000004</v>
      </c>
      <c r="M495" s="172">
        <v>2.1004</v>
      </c>
      <c r="N495" s="172">
        <v>11.5966</v>
      </c>
      <c r="O495" s="172">
        <v>2.9281000000000001</v>
      </c>
      <c r="P495" s="172">
        <v>6.2755000000000001</v>
      </c>
      <c r="Q495" s="172">
        <v>11.3033</v>
      </c>
      <c r="R495" s="172">
        <v>0.60850000000000004</v>
      </c>
    </row>
    <row r="496" spans="1:18" x14ac:dyDescent="0.3">
      <c r="A496" s="168" t="s">
        <v>368</v>
      </c>
      <c r="B496" s="168" t="s">
        <v>373</v>
      </c>
      <c r="C496" s="168">
        <v>105628</v>
      </c>
      <c r="D496" s="171">
        <v>44071</v>
      </c>
      <c r="E496" s="172">
        <v>455.12939785108603</v>
      </c>
      <c r="F496" s="172">
        <v>0.64980000000000004</v>
      </c>
      <c r="G496" s="172">
        <v>1.2578</v>
      </c>
      <c r="H496" s="172">
        <v>1.6417999999999999</v>
      </c>
      <c r="I496" s="172">
        <v>3.3553000000000002</v>
      </c>
      <c r="J496" s="172">
        <v>5.8475000000000001</v>
      </c>
      <c r="K496" s="172">
        <v>25.723700000000001</v>
      </c>
      <c r="L496" s="172">
        <v>7.3510999999999997</v>
      </c>
      <c r="M496" s="172">
        <v>1.6138999999999999</v>
      </c>
      <c r="N496" s="172">
        <v>10.894399999999999</v>
      </c>
      <c r="O496" s="172">
        <v>2.2488999999999999</v>
      </c>
      <c r="P496" s="172">
        <v>5.5933999999999999</v>
      </c>
      <c r="Q496" s="172">
        <v>14.934200000000001</v>
      </c>
      <c r="R496" s="172">
        <v>-1.4800000000000001E-2</v>
      </c>
    </row>
    <row r="497" spans="1:18" x14ac:dyDescent="0.3">
      <c r="A497" s="168" t="s">
        <v>368</v>
      </c>
      <c r="B497" s="168" t="s">
        <v>201</v>
      </c>
      <c r="C497" s="168">
        <v>132933</v>
      </c>
      <c r="D497" s="171">
        <v>44071</v>
      </c>
      <c r="E497" s="172">
        <v>14.8818</v>
      </c>
      <c r="F497" s="172">
        <v>-0.1757</v>
      </c>
      <c r="G497" s="172">
        <v>-0.12280000000000001</v>
      </c>
      <c r="H497" s="172">
        <v>1.3733</v>
      </c>
      <c r="I497" s="172">
        <v>3.8572000000000002</v>
      </c>
      <c r="J497" s="172">
        <v>11.7949</v>
      </c>
      <c r="K497" s="172">
        <v>34.451799999999999</v>
      </c>
      <c r="L497" s="172">
        <v>6.665</v>
      </c>
      <c r="M497" s="172">
        <v>6.4947999999999997</v>
      </c>
      <c r="N497" s="172">
        <v>15.8613</v>
      </c>
      <c r="O497" s="172">
        <v>2.8650000000000002</v>
      </c>
      <c r="P497" s="172">
        <v>8.3567</v>
      </c>
      <c r="Q497" s="172">
        <v>7.5014000000000003</v>
      </c>
      <c r="R497" s="172">
        <v>2.9845999999999999</v>
      </c>
    </row>
    <row r="498" spans="1:18" x14ac:dyDescent="0.3">
      <c r="A498" s="168" t="s">
        <v>368</v>
      </c>
      <c r="B498" s="168" t="s">
        <v>306</v>
      </c>
      <c r="C498" s="168">
        <v>132924</v>
      </c>
      <c r="D498" s="171">
        <v>44071</v>
      </c>
      <c r="E498" s="172">
        <v>14.5596</v>
      </c>
      <c r="F498" s="172">
        <v>-0.1769</v>
      </c>
      <c r="G498" s="172">
        <v>-0.1255</v>
      </c>
      <c r="H498" s="172">
        <v>1.3667</v>
      </c>
      <c r="I498" s="172">
        <v>3.8435999999999999</v>
      </c>
      <c r="J498" s="172">
        <v>11.7622</v>
      </c>
      <c r="K498" s="172">
        <v>34.333500000000001</v>
      </c>
      <c r="L498" s="172">
        <v>6.4828000000000001</v>
      </c>
      <c r="M498" s="172">
        <v>6.2202000000000002</v>
      </c>
      <c r="N498" s="172">
        <v>15.457100000000001</v>
      </c>
      <c r="O498" s="172">
        <v>2.2572999999999999</v>
      </c>
      <c r="P498" s="172">
        <v>7.9225000000000003</v>
      </c>
      <c r="Q498" s="172">
        <v>7.0782999999999996</v>
      </c>
      <c r="R498" s="172">
        <v>2.3915999999999999</v>
      </c>
    </row>
    <row r="499" spans="1:18" x14ac:dyDescent="0.3">
      <c r="A499" s="168" t="s">
        <v>368</v>
      </c>
      <c r="B499" s="168" t="s">
        <v>202</v>
      </c>
      <c r="C499" s="168">
        <v>133364</v>
      </c>
      <c r="D499" s="171">
        <v>44071</v>
      </c>
      <c r="E499" s="172">
        <v>15.8225</v>
      </c>
      <c r="F499" s="172">
        <v>-0.15329999999999999</v>
      </c>
      <c r="G499" s="172">
        <v>-0.13070000000000001</v>
      </c>
      <c r="H499" s="172">
        <v>1.4016</v>
      </c>
      <c r="I499" s="172">
        <v>3.9592999999999998</v>
      </c>
      <c r="J499" s="172">
        <v>11.2834</v>
      </c>
      <c r="K499" s="172">
        <v>32.9801</v>
      </c>
      <c r="L499" s="172">
        <v>8.1074999999999999</v>
      </c>
      <c r="M499" s="172">
        <v>9.1696000000000009</v>
      </c>
      <c r="N499" s="172">
        <v>18.944700000000001</v>
      </c>
      <c r="O499" s="172">
        <v>4.3215000000000003</v>
      </c>
      <c r="P499" s="172">
        <v>10.0038</v>
      </c>
      <c r="Q499" s="172">
        <v>8.7964000000000002</v>
      </c>
      <c r="R499" s="172">
        <v>5.5968</v>
      </c>
    </row>
    <row r="500" spans="1:18" x14ac:dyDescent="0.3">
      <c r="A500" s="168" t="s">
        <v>368</v>
      </c>
      <c r="B500" s="168" t="s">
        <v>305</v>
      </c>
      <c r="C500" s="168">
        <v>133361</v>
      </c>
      <c r="D500" s="171">
        <v>44071</v>
      </c>
      <c r="E500" s="172">
        <v>15.483700000000001</v>
      </c>
      <c r="F500" s="172">
        <v>-0.15479999999999999</v>
      </c>
      <c r="G500" s="172">
        <v>-0.13350000000000001</v>
      </c>
      <c r="H500" s="172">
        <v>1.3948</v>
      </c>
      <c r="I500" s="172">
        <v>3.9460999999999999</v>
      </c>
      <c r="J500" s="172">
        <v>11.250299999999999</v>
      </c>
      <c r="K500" s="172">
        <v>32.8628</v>
      </c>
      <c r="L500" s="172">
        <v>7.9273999999999996</v>
      </c>
      <c r="M500" s="172">
        <v>8.8920999999999992</v>
      </c>
      <c r="N500" s="172">
        <v>18.5382</v>
      </c>
      <c r="O500" s="172">
        <v>3.7231000000000001</v>
      </c>
      <c r="P500" s="172">
        <v>9.5655000000000001</v>
      </c>
      <c r="Q500" s="172">
        <v>8.3627000000000002</v>
      </c>
      <c r="R500" s="172">
        <v>4.9917999999999996</v>
      </c>
    </row>
    <row r="501" spans="1:18" x14ac:dyDescent="0.3">
      <c r="A501" s="168" t="s">
        <v>368</v>
      </c>
      <c r="B501" s="168" t="s">
        <v>203</v>
      </c>
      <c r="C501" s="168">
        <v>136007</v>
      </c>
      <c r="D501" s="171">
        <v>44071</v>
      </c>
      <c r="E501" s="172">
        <v>15.5405</v>
      </c>
      <c r="F501" s="172">
        <v>-0.1779</v>
      </c>
      <c r="G501" s="172">
        <v>-0.16059999999999999</v>
      </c>
      <c r="H501" s="172">
        <v>1.3024</v>
      </c>
      <c r="I501" s="172">
        <v>3.8283</v>
      </c>
      <c r="J501" s="172">
        <v>11.5998</v>
      </c>
      <c r="K501" s="172">
        <v>32.745399999999997</v>
      </c>
      <c r="L501" s="172">
        <v>6.9774000000000003</v>
      </c>
      <c r="M501" s="172">
        <v>8.5594000000000001</v>
      </c>
      <c r="N501" s="172">
        <v>18.034199999999998</v>
      </c>
      <c r="O501" s="172">
        <v>5.0530999999999997</v>
      </c>
      <c r="P501" s="172"/>
      <c r="Q501" s="172">
        <v>10.5044</v>
      </c>
      <c r="R501" s="172">
        <v>5.8090999999999999</v>
      </c>
    </row>
    <row r="502" spans="1:18" x14ac:dyDescent="0.3">
      <c r="A502" s="168" t="s">
        <v>368</v>
      </c>
      <c r="B502" s="168" t="s">
        <v>304</v>
      </c>
      <c r="C502" s="168">
        <v>136004</v>
      </c>
      <c r="D502" s="171">
        <v>44071</v>
      </c>
      <c r="E502" s="172">
        <v>14.8834</v>
      </c>
      <c r="F502" s="172">
        <v>-0.17910000000000001</v>
      </c>
      <c r="G502" s="172">
        <v>-0.1643</v>
      </c>
      <c r="H502" s="172">
        <v>1.2924</v>
      </c>
      <c r="I502" s="172">
        <v>3.8081999999999998</v>
      </c>
      <c r="J502" s="172">
        <v>11.553000000000001</v>
      </c>
      <c r="K502" s="172">
        <v>32.578499999999998</v>
      </c>
      <c r="L502" s="172">
        <v>6.7255000000000003</v>
      </c>
      <c r="M502" s="172">
        <v>8.1674000000000007</v>
      </c>
      <c r="N502" s="172">
        <v>17.4603</v>
      </c>
      <c r="O502" s="172">
        <v>4.2489999999999997</v>
      </c>
      <c r="P502" s="172"/>
      <c r="Q502" s="172">
        <v>9.4281000000000006</v>
      </c>
      <c r="R502" s="172">
        <v>5.0975000000000001</v>
      </c>
    </row>
    <row r="503" spans="1:18" x14ac:dyDescent="0.3">
      <c r="A503" s="168" t="s">
        <v>368</v>
      </c>
      <c r="B503" s="168" t="s">
        <v>204</v>
      </c>
      <c r="C503" s="168">
        <v>140487</v>
      </c>
      <c r="D503" s="171">
        <v>44071</v>
      </c>
      <c r="E503" s="172">
        <v>15.8889</v>
      </c>
      <c r="F503" s="172">
        <v>-0.15840000000000001</v>
      </c>
      <c r="G503" s="172">
        <v>0.71689999999999998</v>
      </c>
      <c r="H503" s="172">
        <v>1.5622</v>
      </c>
      <c r="I503" s="172">
        <v>6.8125</v>
      </c>
      <c r="J503" s="172">
        <v>14.3226</v>
      </c>
      <c r="K503" s="172">
        <v>33.804600000000001</v>
      </c>
      <c r="L503" s="172">
        <v>4.1711</v>
      </c>
      <c r="M503" s="172">
        <v>10.961399999999999</v>
      </c>
      <c r="N503" s="172">
        <v>25.779900000000001</v>
      </c>
      <c r="O503" s="172">
        <v>10.876799999999999</v>
      </c>
      <c r="P503" s="172"/>
      <c r="Q503" s="172">
        <v>14.526999999999999</v>
      </c>
      <c r="R503" s="172">
        <v>8.1785999999999994</v>
      </c>
    </row>
    <row r="504" spans="1:18" x14ac:dyDescent="0.3">
      <c r="A504" s="168" t="s">
        <v>368</v>
      </c>
      <c r="B504" s="168" t="s">
        <v>307</v>
      </c>
      <c r="C504" s="168">
        <v>140488</v>
      </c>
      <c r="D504" s="171">
        <v>44071</v>
      </c>
      <c r="E504" s="172">
        <v>15.472300000000001</v>
      </c>
      <c r="F504" s="172">
        <v>-0.16</v>
      </c>
      <c r="G504" s="172">
        <v>0.71279999999999999</v>
      </c>
      <c r="H504" s="172">
        <v>1.5528999999999999</v>
      </c>
      <c r="I504" s="172">
        <v>6.7923999999999998</v>
      </c>
      <c r="J504" s="172">
        <v>14.2736</v>
      </c>
      <c r="K504" s="172">
        <v>33.635300000000001</v>
      </c>
      <c r="L504" s="172">
        <v>3.9093</v>
      </c>
      <c r="M504" s="172">
        <v>10.5433</v>
      </c>
      <c r="N504" s="172">
        <v>25.148</v>
      </c>
      <c r="O504" s="172">
        <v>10.0342</v>
      </c>
      <c r="P504" s="172"/>
      <c r="Q504" s="172">
        <v>13.639099999999999</v>
      </c>
      <c r="R504" s="172">
        <v>7.4797000000000002</v>
      </c>
    </row>
    <row r="505" spans="1:18" x14ac:dyDescent="0.3">
      <c r="A505" s="168" t="s">
        <v>368</v>
      </c>
      <c r="B505" s="168" t="s">
        <v>205</v>
      </c>
      <c r="C505" s="168">
        <v>142138</v>
      </c>
      <c r="D505" s="171">
        <v>44071</v>
      </c>
      <c r="E505" s="172">
        <v>10.7682</v>
      </c>
      <c r="F505" s="172">
        <v>0.26350000000000001</v>
      </c>
      <c r="G505" s="172">
        <v>0.71079999999999999</v>
      </c>
      <c r="H505" s="172">
        <v>2.1583000000000001</v>
      </c>
      <c r="I505" s="172">
        <v>4.7511000000000001</v>
      </c>
      <c r="J505" s="172">
        <v>7.5045999999999999</v>
      </c>
      <c r="K505" s="172">
        <v>23.046900000000001</v>
      </c>
      <c r="L505" s="172">
        <v>-0.2215</v>
      </c>
      <c r="M505" s="172">
        <v>-1.278</v>
      </c>
      <c r="N505" s="172">
        <v>9.6324000000000005</v>
      </c>
      <c r="O505" s="172"/>
      <c r="P505" s="172"/>
      <c r="Q505" s="172">
        <v>3.0994999999999999</v>
      </c>
      <c r="R505" s="172">
        <v>2.7528000000000001</v>
      </c>
    </row>
    <row r="506" spans="1:18" x14ac:dyDescent="0.3">
      <c r="A506" s="168" t="s">
        <v>368</v>
      </c>
      <c r="B506" s="168" t="s">
        <v>309</v>
      </c>
      <c r="C506" s="168">
        <v>142139</v>
      </c>
      <c r="D506" s="171">
        <v>44071</v>
      </c>
      <c r="E506" s="172">
        <v>10.561</v>
      </c>
      <c r="F506" s="172">
        <v>0.26200000000000001</v>
      </c>
      <c r="G506" s="172">
        <v>0.70469999999999999</v>
      </c>
      <c r="H506" s="172">
        <v>2.1461999999999999</v>
      </c>
      <c r="I506" s="172">
        <v>4.7260999999999997</v>
      </c>
      <c r="J506" s="172">
        <v>7.4494999999999996</v>
      </c>
      <c r="K506" s="172">
        <v>22.859500000000001</v>
      </c>
      <c r="L506" s="172">
        <v>-0.5171</v>
      </c>
      <c r="M506" s="172">
        <v>-1.7179</v>
      </c>
      <c r="N506" s="172">
        <v>8.9785000000000004</v>
      </c>
      <c r="O506" s="172"/>
      <c r="P506" s="172"/>
      <c r="Q506" s="172">
        <v>2.2766999999999999</v>
      </c>
      <c r="R506" s="172">
        <v>2.0268999999999999</v>
      </c>
    </row>
    <row r="507" spans="1:18" x14ac:dyDescent="0.3">
      <c r="A507" s="168" t="s">
        <v>368</v>
      </c>
      <c r="B507" s="168" t="s">
        <v>206</v>
      </c>
      <c r="C507" s="168">
        <v>143178</v>
      </c>
      <c r="D507" s="171">
        <v>44071</v>
      </c>
      <c r="E507" s="172">
        <v>11.4611</v>
      </c>
      <c r="F507" s="172">
        <v>0.65959999999999996</v>
      </c>
      <c r="G507" s="172">
        <v>0.81899999999999995</v>
      </c>
      <c r="H507" s="172">
        <v>1.7905</v>
      </c>
      <c r="I507" s="172">
        <v>6.1233000000000004</v>
      </c>
      <c r="J507" s="172">
        <v>10.647600000000001</v>
      </c>
      <c r="K507" s="172">
        <v>25.084299999999999</v>
      </c>
      <c r="L507" s="172">
        <v>1.5659000000000001</v>
      </c>
      <c r="M507" s="172">
        <v>1.8140000000000001</v>
      </c>
      <c r="N507" s="172">
        <v>12.6332</v>
      </c>
      <c r="O507" s="172"/>
      <c r="P507" s="172"/>
      <c r="Q507" s="172">
        <v>6.6512000000000002</v>
      </c>
      <c r="R507" s="172">
        <v>4.2611999999999997</v>
      </c>
    </row>
    <row r="508" spans="1:18" x14ac:dyDescent="0.3">
      <c r="A508" s="168" t="s">
        <v>368</v>
      </c>
      <c r="B508" s="168" t="s">
        <v>308</v>
      </c>
      <c r="C508" s="168">
        <v>143176</v>
      </c>
      <c r="D508" s="171">
        <v>44071</v>
      </c>
      <c r="E508" s="172">
        <v>11.2463</v>
      </c>
      <c r="F508" s="172">
        <v>0.65690000000000004</v>
      </c>
      <c r="G508" s="172">
        <v>0.81299999999999994</v>
      </c>
      <c r="H508" s="172">
        <v>1.7774000000000001</v>
      </c>
      <c r="I508" s="172">
        <v>6.0961999999999996</v>
      </c>
      <c r="J508" s="172">
        <v>10.5853</v>
      </c>
      <c r="K508" s="172">
        <v>24.878399999999999</v>
      </c>
      <c r="L508" s="172">
        <v>1.2486999999999999</v>
      </c>
      <c r="M508" s="172">
        <v>1.3308</v>
      </c>
      <c r="N508" s="172">
        <v>11.915699999999999</v>
      </c>
      <c r="O508" s="172"/>
      <c r="P508" s="172"/>
      <c r="Q508" s="172">
        <v>5.7027000000000001</v>
      </c>
      <c r="R508" s="172">
        <v>3.3651</v>
      </c>
    </row>
    <row r="509" spans="1:18" x14ac:dyDescent="0.3">
      <c r="A509" s="168" t="s">
        <v>368</v>
      </c>
      <c r="B509" s="168" t="s">
        <v>310</v>
      </c>
      <c r="C509" s="168">
        <v>116352</v>
      </c>
      <c r="D509" s="171">
        <v>44071</v>
      </c>
      <c r="E509" s="172">
        <v>45.815600000000003</v>
      </c>
      <c r="F509" s="172">
        <v>-0.5958</v>
      </c>
      <c r="G509" s="172">
        <v>5.57E-2</v>
      </c>
      <c r="H509" s="172">
        <v>2.3372999999999999</v>
      </c>
      <c r="I509" s="172">
        <v>7.7140000000000004</v>
      </c>
      <c r="J509" s="172">
        <v>14.254799999999999</v>
      </c>
      <c r="K509" s="172">
        <v>34.0869</v>
      </c>
      <c r="L509" s="172">
        <v>8.8262</v>
      </c>
      <c r="M509" s="172">
        <v>16.145600000000002</v>
      </c>
      <c r="N509" s="172">
        <v>30.8307</v>
      </c>
      <c r="O509" s="172">
        <v>11.7072</v>
      </c>
      <c r="P509" s="172">
        <v>15.2872</v>
      </c>
      <c r="Q509" s="172">
        <v>19.808399999999999</v>
      </c>
      <c r="R509" s="172">
        <v>11.897600000000001</v>
      </c>
    </row>
    <row r="510" spans="1:18" x14ac:dyDescent="0.3">
      <c r="A510" s="168" t="s">
        <v>368</v>
      </c>
      <c r="B510" s="168" t="s">
        <v>207</v>
      </c>
      <c r="C510" s="168">
        <v>126279</v>
      </c>
      <c r="D510" s="171">
        <v>44071</v>
      </c>
      <c r="E510" s="172">
        <v>33.468899999999998</v>
      </c>
      <c r="F510" s="172">
        <v>-0.48049999999999998</v>
      </c>
      <c r="G510" s="172">
        <v>-0.17810000000000001</v>
      </c>
      <c r="H510" s="172">
        <v>1.5742</v>
      </c>
      <c r="I510" s="172">
        <v>6.3440000000000003</v>
      </c>
      <c r="J510" s="172">
        <v>11.8131</v>
      </c>
      <c r="K510" s="172">
        <v>32.917499999999997</v>
      </c>
      <c r="L510" s="172">
        <v>10.9392</v>
      </c>
      <c r="M510" s="172">
        <v>18.471499999999999</v>
      </c>
      <c r="N510" s="172">
        <v>35.221899999999998</v>
      </c>
      <c r="O510" s="172">
        <v>15.885199999999999</v>
      </c>
      <c r="P510" s="172">
        <v>15.5276</v>
      </c>
      <c r="Q510" s="172">
        <v>20.687000000000001</v>
      </c>
      <c r="R510" s="172">
        <v>17.488700000000001</v>
      </c>
    </row>
    <row r="511" spans="1:18" x14ac:dyDescent="0.3">
      <c r="A511" s="168" t="s">
        <v>368</v>
      </c>
      <c r="B511" s="168" t="s">
        <v>311</v>
      </c>
      <c r="C511" s="168">
        <v>126379</v>
      </c>
      <c r="D511" s="171">
        <v>44071</v>
      </c>
      <c r="E511" s="172">
        <v>32.614199999999997</v>
      </c>
      <c r="F511" s="172">
        <v>-0.48149999999999998</v>
      </c>
      <c r="G511" s="172">
        <v>-0.18179999999999999</v>
      </c>
      <c r="H511" s="172">
        <v>1.5649</v>
      </c>
      <c r="I511" s="172">
        <v>6.3242000000000003</v>
      </c>
      <c r="J511" s="172">
        <v>11.766</v>
      </c>
      <c r="K511" s="172">
        <v>32.7502</v>
      </c>
      <c r="L511" s="172">
        <v>10.667999999999999</v>
      </c>
      <c r="M511" s="172">
        <v>18.0335</v>
      </c>
      <c r="N511" s="172">
        <v>34.552599999999998</v>
      </c>
      <c r="O511" s="172">
        <v>15.118399999999999</v>
      </c>
      <c r="P511" s="172">
        <v>15.0176</v>
      </c>
      <c r="Q511" s="172">
        <v>20.202100000000002</v>
      </c>
      <c r="R511" s="172">
        <v>16.683800000000002</v>
      </c>
    </row>
    <row r="512" spans="1:18" x14ac:dyDescent="0.3">
      <c r="A512" s="168" t="s">
        <v>368</v>
      </c>
      <c r="B512" s="168" t="s">
        <v>208</v>
      </c>
      <c r="C512" s="168">
        <v>145819</v>
      </c>
      <c r="D512" s="171">
        <v>44071</v>
      </c>
      <c r="E512" s="172">
        <v>11.761200000000001</v>
      </c>
      <c r="F512" s="172">
        <v>0.25319999999999998</v>
      </c>
      <c r="G512" s="172">
        <v>0.77980000000000005</v>
      </c>
      <c r="H512" s="172">
        <v>1.7977000000000001</v>
      </c>
      <c r="I512" s="172">
        <v>4.0491999999999999</v>
      </c>
      <c r="J512" s="172">
        <v>4.3750999999999998</v>
      </c>
      <c r="K512" s="172">
        <v>21.4009</v>
      </c>
      <c r="L512" s="172">
        <v>5.9625000000000004</v>
      </c>
      <c r="M512" s="172">
        <v>3.7179000000000002</v>
      </c>
      <c r="N512" s="172">
        <v>14.1166</v>
      </c>
      <c r="O512" s="172"/>
      <c r="P512" s="172"/>
      <c r="Q512" s="172">
        <v>10.7286</v>
      </c>
      <c r="R512" s="172"/>
    </row>
    <row r="513" spans="1:18" x14ac:dyDescent="0.3">
      <c r="A513" s="168" t="s">
        <v>368</v>
      </c>
      <c r="B513" s="168" t="s">
        <v>312</v>
      </c>
      <c r="C513" s="168">
        <v>145820</v>
      </c>
      <c r="D513" s="171">
        <v>44071</v>
      </c>
      <c r="E513" s="172">
        <v>11.399100000000001</v>
      </c>
      <c r="F513" s="172">
        <v>0.248</v>
      </c>
      <c r="G513" s="172">
        <v>0.76459999999999995</v>
      </c>
      <c r="H513" s="172">
        <v>1.7613000000000001</v>
      </c>
      <c r="I513" s="172">
        <v>3.976</v>
      </c>
      <c r="J513" s="172">
        <v>4.2137000000000002</v>
      </c>
      <c r="K513" s="172">
        <v>20.8325</v>
      </c>
      <c r="L513" s="172">
        <v>4.9747000000000003</v>
      </c>
      <c r="M513" s="172">
        <v>2.2423000000000002</v>
      </c>
      <c r="N513" s="172">
        <v>11.9534</v>
      </c>
      <c r="O513" s="172"/>
      <c r="P513" s="172"/>
      <c r="Q513" s="172">
        <v>8.5744000000000007</v>
      </c>
      <c r="R513" s="172"/>
    </row>
    <row r="514" spans="1:18" x14ac:dyDescent="0.3">
      <c r="A514" s="168" t="s">
        <v>368</v>
      </c>
      <c r="B514" s="168" t="s">
        <v>313</v>
      </c>
      <c r="C514" s="168">
        <v>101853</v>
      </c>
      <c r="D514" s="171">
        <v>44071</v>
      </c>
      <c r="E514" s="172">
        <v>95.614099999999993</v>
      </c>
      <c r="F514" s="172">
        <v>0.74119999999999997</v>
      </c>
      <c r="G514" s="172">
        <v>1.3138000000000001</v>
      </c>
      <c r="H514" s="172">
        <v>1.9196</v>
      </c>
      <c r="I514" s="172">
        <v>3.891</v>
      </c>
      <c r="J514" s="172">
        <v>5.5678000000000001</v>
      </c>
      <c r="K514" s="172">
        <v>24.0807</v>
      </c>
      <c r="L514" s="172">
        <v>-3.1594000000000002</v>
      </c>
      <c r="M514" s="172">
        <v>-6.9790000000000001</v>
      </c>
      <c r="N514" s="172">
        <v>1.4458</v>
      </c>
      <c r="O514" s="172">
        <v>-1.0166999999999999</v>
      </c>
      <c r="P514" s="172">
        <v>5.7270000000000003</v>
      </c>
      <c r="Q514" s="172">
        <v>13.7812</v>
      </c>
      <c r="R514" s="172">
        <v>-5.4497</v>
      </c>
    </row>
    <row r="515" spans="1:18" x14ac:dyDescent="0.3">
      <c r="A515" s="168" t="s">
        <v>368</v>
      </c>
      <c r="B515" s="168" t="s">
        <v>209</v>
      </c>
      <c r="C515" s="168">
        <v>119549</v>
      </c>
      <c r="D515" s="171">
        <v>44071</v>
      </c>
      <c r="E515" s="172">
        <v>98.600700000000003</v>
      </c>
      <c r="F515" s="172">
        <v>0.74219999999999997</v>
      </c>
      <c r="G515" s="172">
        <v>1.3167</v>
      </c>
      <c r="H515" s="172">
        <v>1.9263999999999999</v>
      </c>
      <c r="I515" s="172">
        <v>3.9051</v>
      </c>
      <c r="J515" s="172">
        <v>5.5994000000000002</v>
      </c>
      <c r="K515" s="172">
        <v>24.191800000000001</v>
      </c>
      <c r="L515" s="172">
        <v>-2.9923000000000002</v>
      </c>
      <c r="M515" s="172">
        <v>-6.7138999999999998</v>
      </c>
      <c r="N515" s="172">
        <v>1.8279000000000001</v>
      </c>
      <c r="O515" s="172">
        <v>-0.54410000000000003</v>
      </c>
      <c r="P515" s="172">
        <v>6.1932</v>
      </c>
      <c r="Q515" s="172">
        <v>9.6506000000000007</v>
      </c>
      <c r="R515" s="172">
        <v>-5.0705999999999998</v>
      </c>
    </row>
    <row r="516" spans="1:18" x14ac:dyDescent="0.3">
      <c r="A516" s="168" t="s">
        <v>368</v>
      </c>
      <c r="B516" s="168" t="s">
        <v>210</v>
      </c>
      <c r="C516" s="168">
        <v>139711</v>
      </c>
      <c r="D516" s="171">
        <v>44071</v>
      </c>
      <c r="E516" s="172">
        <v>9.2238000000000007</v>
      </c>
      <c r="F516" s="172">
        <v>0.13139999999999999</v>
      </c>
      <c r="G516" s="172">
        <v>0.73609999999999998</v>
      </c>
      <c r="H516" s="172">
        <v>1.7675000000000001</v>
      </c>
      <c r="I516" s="172">
        <v>9.2387999999999995</v>
      </c>
      <c r="J516" s="172">
        <v>14.726699999999999</v>
      </c>
      <c r="K516" s="172">
        <v>34.041499999999999</v>
      </c>
      <c r="L516" s="172">
        <v>-2.3347000000000002</v>
      </c>
      <c r="M516" s="172">
        <v>-0.23899999999999999</v>
      </c>
      <c r="N516" s="172">
        <v>3.2172000000000001</v>
      </c>
      <c r="O516" s="172">
        <v>-9.0221</v>
      </c>
      <c r="P516" s="172"/>
      <c r="Q516" s="172">
        <v>-2.1158999999999999</v>
      </c>
      <c r="R516" s="172">
        <v>-11.5647</v>
      </c>
    </row>
    <row r="517" spans="1:18" x14ac:dyDescent="0.3">
      <c r="A517" s="168" t="s">
        <v>368</v>
      </c>
      <c r="B517" s="168" t="s">
        <v>314</v>
      </c>
      <c r="C517" s="168">
        <v>139709</v>
      </c>
      <c r="D517" s="171">
        <v>44071</v>
      </c>
      <c r="E517" s="172">
        <v>9.0325000000000006</v>
      </c>
      <c r="F517" s="172">
        <v>0.1308</v>
      </c>
      <c r="G517" s="172">
        <v>0.7349</v>
      </c>
      <c r="H517" s="172">
        <v>1.7643</v>
      </c>
      <c r="I517" s="172">
        <v>9.2306000000000008</v>
      </c>
      <c r="J517" s="172">
        <v>14.710100000000001</v>
      </c>
      <c r="K517" s="172">
        <v>33.985500000000002</v>
      </c>
      <c r="L517" s="172">
        <v>-2.4167999999999998</v>
      </c>
      <c r="M517" s="172">
        <v>-0.35959999999999998</v>
      </c>
      <c r="N517" s="172">
        <v>3.0543</v>
      </c>
      <c r="O517" s="172">
        <v>-9.3180999999999994</v>
      </c>
      <c r="P517" s="172"/>
      <c r="Q517" s="172">
        <v>-2.6574</v>
      </c>
      <c r="R517" s="172">
        <v>-11.82</v>
      </c>
    </row>
    <row r="518" spans="1:18" x14ac:dyDescent="0.3">
      <c r="A518" s="168" t="s">
        <v>368</v>
      </c>
      <c r="B518" s="168" t="s">
        <v>211</v>
      </c>
      <c r="C518" s="168">
        <v>139990</v>
      </c>
      <c r="D518" s="171">
        <v>44071</v>
      </c>
      <c r="E518" s="172">
        <v>7.8109000000000002</v>
      </c>
      <c r="F518" s="172">
        <v>0.12429999999999999</v>
      </c>
      <c r="G518" s="172">
        <v>0.85219999999999996</v>
      </c>
      <c r="H518" s="172">
        <v>1.8038000000000001</v>
      </c>
      <c r="I518" s="172">
        <v>9.2127999999999997</v>
      </c>
      <c r="J518" s="172">
        <v>14.813800000000001</v>
      </c>
      <c r="K518" s="172">
        <v>34.647500000000001</v>
      </c>
      <c r="L518" s="172">
        <v>-2.8422999999999998</v>
      </c>
      <c r="M518" s="172">
        <v>-1.0513999999999999</v>
      </c>
      <c r="N518" s="172">
        <v>3.4159000000000002</v>
      </c>
      <c r="O518" s="172">
        <v>-8.8808000000000007</v>
      </c>
      <c r="P518" s="172"/>
      <c r="Q518" s="172">
        <v>-6.9440999999999997</v>
      </c>
      <c r="R518" s="172">
        <v>-11.909599999999999</v>
      </c>
    </row>
    <row r="519" spans="1:18" x14ac:dyDescent="0.3">
      <c r="A519" s="168" t="s">
        <v>368</v>
      </c>
      <c r="B519" s="168" t="s">
        <v>315</v>
      </c>
      <c r="C519" s="168">
        <v>139992</v>
      </c>
      <c r="D519" s="171">
        <v>44071</v>
      </c>
      <c r="E519" s="172">
        <v>7.6797000000000004</v>
      </c>
      <c r="F519" s="172">
        <v>0.12520000000000001</v>
      </c>
      <c r="G519" s="172">
        <v>0.85229999999999995</v>
      </c>
      <c r="H519" s="172">
        <v>1.8028</v>
      </c>
      <c r="I519" s="172">
        <v>9.2091999999999992</v>
      </c>
      <c r="J519" s="172">
        <v>14.807499999999999</v>
      </c>
      <c r="K519" s="172">
        <v>34.620600000000003</v>
      </c>
      <c r="L519" s="172">
        <v>-2.8906000000000001</v>
      </c>
      <c r="M519" s="172">
        <v>-1.1379999999999999</v>
      </c>
      <c r="N519" s="172">
        <v>3.2869999999999999</v>
      </c>
      <c r="O519" s="172">
        <v>-9.2948000000000004</v>
      </c>
      <c r="P519" s="172"/>
      <c r="Q519" s="172">
        <v>-7.4021999999999997</v>
      </c>
      <c r="R519" s="172">
        <v>-12.1905</v>
      </c>
    </row>
    <row r="520" spans="1:18" x14ac:dyDescent="0.3">
      <c r="A520" s="168" t="s">
        <v>368</v>
      </c>
      <c r="B520" s="168" t="s">
        <v>212</v>
      </c>
      <c r="C520" s="168">
        <v>141141</v>
      </c>
      <c r="D520" s="171">
        <v>44071</v>
      </c>
      <c r="E520" s="172">
        <v>7.5881999999999996</v>
      </c>
      <c r="F520" s="172">
        <v>-1.7100000000000001E-2</v>
      </c>
      <c r="G520" s="172">
        <v>0.41289999999999999</v>
      </c>
      <c r="H520" s="172">
        <v>1.3272999999999999</v>
      </c>
      <c r="I520" s="172">
        <v>8.4322999999999997</v>
      </c>
      <c r="J520" s="172">
        <v>14.6548</v>
      </c>
      <c r="K520" s="172">
        <v>34.595100000000002</v>
      </c>
      <c r="L520" s="172">
        <v>-3.6052</v>
      </c>
      <c r="M520" s="172">
        <v>-1.0109999999999999</v>
      </c>
      <c r="N520" s="172">
        <v>3.4477000000000002</v>
      </c>
      <c r="O520" s="172">
        <v>-8.4802999999999997</v>
      </c>
      <c r="P520" s="172"/>
      <c r="Q520" s="172">
        <v>-8.3870000000000005</v>
      </c>
      <c r="R520" s="172">
        <v>-12.435</v>
      </c>
    </row>
    <row r="521" spans="1:18" x14ac:dyDescent="0.3">
      <c r="A521" s="168" t="s">
        <v>368</v>
      </c>
      <c r="B521" s="168" t="s">
        <v>317</v>
      </c>
      <c r="C521" s="168">
        <v>141139</v>
      </c>
      <c r="D521" s="171">
        <v>44071</v>
      </c>
      <c r="E521" s="172">
        <v>7.4619</v>
      </c>
      <c r="F521" s="172">
        <v>-1.61E-2</v>
      </c>
      <c r="G521" s="172">
        <v>0.4118</v>
      </c>
      <c r="H521" s="172">
        <v>1.3226</v>
      </c>
      <c r="I521" s="172">
        <v>8.42</v>
      </c>
      <c r="J521" s="172">
        <v>14.6256</v>
      </c>
      <c r="K521" s="172">
        <v>34.487400000000001</v>
      </c>
      <c r="L521" s="172">
        <v>-3.7595999999999998</v>
      </c>
      <c r="M521" s="172">
        <v>-1.2493000000000001</v>
      </c>
      <c r="N521" s="172">
        <v>3.1147999999999998</v>
      </c>
      <c r="O521" s="172">
        <v>-8.9549000000000003</v>
      </c>
      <c r="P521" s="172"/>
      <c r="Q521" s="172">
        <v>-8.8736999999999995</v>
      </c>
      <c r="R521" s="172">
        <v>-12.776</v>
      </c>
    </row>
    <row r="522" spans="1:18" x14ac:dyDescent="0.3">
      <c r="A522" s="168" t="s">
        <v>368</v>
      </c>
      <c r="B522" s="168" t="s">
        <v>213</v>
      </c>
      <c r="C522" s="168">
        <v>141564</v>
      </c>
      <c r="D522" s="171">
        <v>44071</v>
      </c>
      <c r="E522" s="172">
        <v>7.1528</v>
      </c>
      <c r="F522" s="172">
        <v>1.6799999999999999E-2</v>
      </c>
      <c r="G522" s="172">
        <v>0.39439999999999997</v>
      </c>
      <c r="H522" s="172">
        <v>1.7613000000000001</v>
      </c>
      <c r="I522" s="172">
        <v>8.5961999999999996</v>
      </c>
      <c r="J522" s="172">
        <v>14.806699999999999</v>
      </c>
      <c r="K522" s="172">
        <v>37.500999999999998</v>
      </c>
      <c r="L522" s="172">
        <v>-3.7048999999999999</v>
      </c>
      <c r="M522" s="172">
        <v>-2.7888000000000002</v>
      </c>
      <c r="N522" s="172">
        <v>1.4077999999999999</v>
      </c>
      <c r="O522" s="172"/>
      <c r="P522" s="172"/>
      <c r="Q522" s="172">
        <v>-10.8491</v>
      </c>
      <c r="R522" s="172">
        <v>-13.159800000000001</v>
      </c>
    </row>
    <row r="523" spans="1:18" x14ac:dyDescent="0.3">
      <c r="A523" s="168" t="s">
        <v>368</v>
      </c>
      <c r="B523" s="168" t="s">
        <v>316</v>
      </c>
      <c r="C523" s="168">
        <v>141565</v>
      </c>
      <c r="D523" s="171">
        <v>44071</v>
      </c>
      <c r="E523" s="172">
        <v>6.9035000000000002</v>
      </c>
      <c r="F523" s="172">
        <v>1.5900000000000001E-2</v>
      </c>
      <c r="G523" s="172">
        <v>0.39119999999999999</v>
      </c>
      <c r="H523" s="172">
        <v>1.7569999999999999</v>
      </c>
      <c r="I523" s="172">
        <v>8.5848999999999993</v>
      </c>
      <c r="J523" s="172">
        <v>14.779</v>
      </c>
      <c r="K523" s="172">
        <v>37.405000000000001</v>
      </c>
      <c r="L523" s="172">
        <v>-3.8403</v>
      </c>
      <c r="M523" s="172">
        <v>-2.9929999999999999</v>
      </c>
      <c r="N523" s="172">
        <v>1.1220000000000001</v>
      </c>
      <c r="O523" s="172"/>
      <c r="P523" s="172"/>
      <c r="Q523" s="172">
        <v>-11.926500000000001</v>
      </c>
      <c r="R523" s="172">
        <v>-13.837899999999999</v>
      </c>
    </row>
    <row r="524" spans="1:18" x14ac:dyDescent="0.3">
      <c r="A524" s="168" t="s">
        <v>368</v>
      </c>
      <c r="B524" s="168" t="s">
        <v>214</v>
      </c>
      <c r="C524" s="168">
        <v>133324</v>
      </c>
      <c r="D524" s="171">
        <v>44071</v>
      </c>
      <c r="E524" s="172">
        <v>14.1629</v>
      </c>
      <c r="F524" s="172">
        <v>0.89329999999999998</v>
      </c>
      <c r="G524" s="172">
        <v>0.99619999999999997</v>
      </c>
      <c r="H524" s="172">
        <v>1.8664000000000001</v>
      </c>
      <c r="I524" s="172">
        <v>4.09</v>
      </c>
      <c r="J524" s="172">
        <v>5.7233000000000001</v>
      </c>
      <c r="K524" s="172">
        <v>25.9495</v>
      </c>
      <c r="L524" s="172">
        <v>3.8982999999999999</v>
      </c>
      <c r="M524" s="172">
        <v>-0.37980000000000003</v>
      </c>
      <c r="N524" s="172">
        <v>9.6132000000000009</v>
      </c>
      <c r="O524" s="172">
        <v>3.5089999999999999</v>
      </c>
      <c r="P524" s="172">
        <v>7.8605</v>
      </c>
      <c r="Q524" s="172">
        <v>6.6193</v>
      </c>
      <c r="R524" s="172">
        <v>-1.2060999999999999</v>
      </c>
    </row>
    <row r="525" spans="1:18" x14ac:dyDescent="0.3">
      <c r="A525" s="168" t="s">
        <v>368</v>
      </c>
      <c r="B525" s="168" t="s">
        <v>320</v>
      </c>
      <c r="C525" s="168">
        <v>133322</v>
      </c>
      <c r="D525" s="171">
        <v>44071</v>
      </c>
      <c r="E525" s="172">
        <v>13.864000000000001</v>
      </c>
      <c r="F525" s="172">
        <v>0.89290000000000003</v>
      </c>
      <c r="G525" s="172">
        <v>0.99580000000000002</v>
      </c>
      <c r="H525" s="172">
        <v>1.8654999999999999</v>
      </c>
      <c r="I525" s="172">
        <v>4.0888</v>
      </c>
      <c r="J525" s="172">
        <v>5.7222999999999997</v>
      </c>
      <c r="K525" s="172">
        <v>25.9436</v>
      </c>
      <c r="L525" s="172">
        <v>3.8275999999999999</v>
      </c>
      <c r="M525" s="172">
        <v>-0.55230000000000001</v>
      </c>
      <c r="N525" s="172">
        <v>9.3073999999999995</v>
      </c>
      <c r="O525" s="172">
        <v>3.1625000000000001</v>
      </c>
      <c r="P525" s="172">
        <v>7.4936999999999996</v>
      </c>
      <c r="Q525" s="172">
        <v>6.2012999999999998</v>
      </c>
      <c r="R525" s="172">
        <v>-1.5301</v>
      </c>
    </row>
    <row r="526" spans="1:18" x14ac:dyDescent="0.3">
      <c r="A526" s="168" t="s">
        <v>368</v>
      </c>
      <c r="B526" s="168" t="s">
        <v>215</v>
      </c>
      <c r="C526" s="168">
        <v>135682</v>
      </c>
      <c r="D526" s="171">
        <v>44071</v>
      </c>
      <c r="E526" s="172">
        <v>15.5694</v>
      </c>
      <c r="F526" s="172">
        <v>0.93420000000000003</v>
      </c>
      <c r="G526" s="172">
        <v>1.0364</v>
      </c>
      <c r="H526" s="172">
        <v>1.9766999999999999</v>
      </c>
      <c r="I526" s="172">
        <v>4.2938000000000001</v>
      </c>
      <c r="J526" s="172">
        <v>5.7164999999999999</v>
      </c>
      <c r="K526" s="172">
        <v>25.911000000000001</v>
      </c>
      <c r="L526" s="172">
        <v>4.2854000000000001</v>
      </c>
      <c r="M526" s="172">
        <v>0.65290000000000004</v>
      </c>
      <c r="N526" s="172">
        <v>11.2036</v>
      </c>
      <c r="O526" s="172">
        <v>4.9484000000000004</v>
      </c>
      <c r="P526" s="172"/>
      <c r="Q526" s="172">
        <v>10.4826</v>
      </c>
      <c r="R526" s="172">
        <v>0.12690000000000001</v>
      </c>
    </row>
    <row r="527" spans="1:18" x14ac:dyDescent="0.3">
      <c r="A527" s="168" t="s">
        <v>368</v>
      </c>
      <c r="B527" s="168" t="s">
        <v>319</v>
      </c>
      <c r="C527" s="168">
        <v>135684</v>
      </c>
      <c r="D527" s="171">
        <v>44071</v>
      </c>
      <c r="E527" s="172">
        <v>15.249499999999999</v>
      </c>
      <c r="F527" s="172">
        <v>0.93320000000000003</v>
      </c>
      <c r="G527" s="172">
        <v>1.0356000000000001</v>
      </c>
      <c r="H527" s="172">
        <v>1.9733000000000001</v>
      </c>
      <c r="I527" s="172">
        <v>4.2872000000000003</v>
      </c>
      <c r="J527" s="172">
        <v>5.7018000000000004</v>
      </c>
      <c r="K527" s="172">
        <v>25.859400000000001</v>
      </c>
      <c r="L527" s="172">
        <v>4.1852999999999998</v>
      </c>
      <c r="M527" s="172">
        <v>0.48759999999999998</v>
      </c>
      <c r="N527" s="172">
        <v>10.9458</v>
      </c>
      <c r="O527" s="172">
        <v>4.4135999999999997</v>
      </c>
      <c r="P527" s="172"/>
      <c r="Q527" s="172">
        <v>9.9672999999999998</v>
      </c>
      <c r="R527" s="172">
        <v>-0.25990000000000002</v>
      </c>
    </row>
    <row r="528" spans="1:18" x14ac:dyDescent="0.3">
      <c r="A528" s="168" t="s">
        <v>368</v>
      </c>
      <c r="B528" s="168" t="s">
        <v>216</v>
      </c>
      <c r="C528" s="168">
        <v>142153</v>
      </c>
      <c r="D528" s="171">
        <v>44071</v>
      </c>
      <c r="E528" s="172">
        <v>7.7957999999999998</v>
      </c>
      <c r="F528" s="172">
        <v>0.2198</v>
      </c>
      <c r="G528" s="172">
        <v>1.0395000000000001</v>
      </c>
      <c r="H528" s="172">
        <v>2.7033</v>
      </c>
      <c r="I528" s="172">
        <v>9.2185000000000006</v>
      </c>
      <c r="J528" s="172">
        <v>14.726800000000001</v>
      </c>
      <c r="K528" s="172">
        <v>38.3583</v>
      </c>
      <c r="L528" s="172">
        <v>-4.8143000000000002</v>
      </c>
      <c r="M528" s="172">
        <v>-1.7493000000000001</v>
      </c>
      <c r="N528" s="172">
        <v>4.7596999999999996</v>
      </c>
      <c r="O528" s="172"/>
      <c r="P528" s="172"/>
      <c r="Q528" s="172">
        <v>-9.7703000000000007</v>
      </c>
      <c r="R528" s="172">
        <v>-8.4664000000000001</v>
      </c>
    </row>
    <row r="529" spans="1:18" x14ac:dyDescent="0.3">
      <c r="A529" s="168" t="s">
        <v>368</v>
      </c>
      <c r="B529" s="168" t="s">
        <v>318</v>
      </c>
      <c r="C529" s="168">
        <v>142151</v>
      </c>
      <c r="D529" s="171">
        <v>44071</v>
      </c>
      <c r="E529" s="172">
        <v>7.6357999999999997</v>
      </c>
      <c r="F529" s="172">
        <v>0.2205</v>
      </c>
      <c r="G529" s="172">
        <v>1.0387</v>
      </c>
      <c r="H529" s="172">
        <v>2.7006999999999999</v>
      </c>
      <c r="I529" s="172">
        <v>9.2091999999999992</v>
      </c>
      <c r="J529" s="172">
        <v>14.706799999999999</v>
      </c>
      <c r="K529" s="172">
        <v>38.284599999999998</v>
      </c>
      <c r="L529" s="172">
        <v>-4.9126000000000003</v>
      </c>
      <c r="M529" s="172">
        <v>-1.9026000000000001</v>
      </c>
      <c r="N529" s="172">
        <v>4.5399000000000003</v>
      </c>
      <c r="O529" s="172"/>
      <c r="P529" s="172"/>
      <c r="Q529" s="172">
        <v>-10.5395</v>
      </c>
      <c r="R529" s="172">
        <v>-9.0731000000000002</v>
      </c>
    </row>
    <row r="530" spans="1:18" x14ac:dyDescent="0.3">
      <c r="A530" s="168" t="s">
        <v>368</v>
      </c>
      <c r="B530" s="168" t="s">
        <v>217</v>
      </c>
      <c r="C530" s="168">
        <v>143079</v>
      </c>
      <c r="D530" s="171">
        <v>44071</v>
      </c>
      <c r="E530" s="172">
        <v>8.9428999999999998</v>
      </c>
      <c r="F530" s="172">
        <v>0.2152</v>
      </c>
      <c r="G530" s="172">
        <v>1.1228</v>
      </c>
      <c r="H530" s="172">
        <v>2.7989999999999999</v>
      </c>
      <c r="I530" s="172">
        <v>9.0277999999999992</v>
      </c>
      <c r="J530" s="172">
        <v>15.0464</v>
      </c>
      <c r="K530" s="172">
        <v>30.912600000000001</v>
      </c>
      <c r="L530" s="172">
        <v>-4.8121</v>
      </c>
      <c r="M530" s="172">
        <v>-1.6972</v>
      </c>
      <c r="N530" s="172">
        <v>4.6124999999999998</v>
      </c>
      <c r="O530" s="172"/>
      <c r="P530" s="172"/>
      <c r="Q530" s="172">
        <v>-5.0247999999999999</v>
      </c>
      <c r="R530" s="172">
        <v>-5.8433999999999999</v>
      </c>
    </row>
    <row r="531" spans="1:18" x14ac:dyDescent="0.3">
      <c r="A531" s="168" t="s">
        <v>368</v>
      </c>
      <c r="B531" s="168" t="s">
        <v>321</v>
      </c>
      <c r="C531" s="168">
        <v>143077</v>
      </c>
      <c r="D531" s="171">
        <v>44071</v>
      </c>
      <c r="E531" s="172">
        <v>8.8674999999999997</v>
      </c>
      <c r="F531" s="172">
        <v>0.21360000000000001</v>
      </c>
      <c r="G531" s="172">
        <v>1.121</v>
      </c>
      <c r="H531" s="172">
        <v>2.7925</v>
      </c>
      <c r="I531" s="172">
        <v>9.0150000000000006</v>
      </c>
      <c r="J531" s="172">
        <v>15.0174</v>
      </c>
      <c r="K531" s="172">
        <v>30.816099999999999</v>
      </c>
      <c r="L531" s="172">
        <v>-4.9489999999999998</v>
      </c>
      <c r="M531" s="172">
        <v>-1.9104000000000001</v>
      </c>
      <c r="N531" s="172">
        <v>4.3087999999999997</v>
      </c>
      <c r="O531" s="172"/>
      <c r="P531" s="172"/>
      <c r="Q531" s="172">
        <v>-5.3952</v>
      </c>
      <c r="R531" s="172">
        <v>-6.1955</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44071</v>
      </c>
      <c r="E536" s="172">
        <v>19.797000000000001</v>
      </c>
      <c r="F536" s="172">
        <v>0.73009999999999997</v>
      </c>
      <c r="G536" s="172">
        <v>1.5720000000000001</v>
      </c>
      <c r="H536" s="172">
        <v>2.8672</v>
      </c>
      <c r="I536" s="172">
        <v>4.6418999999999997</v>
      </c>
      <c r="J536" s="172">
        <v>5.4249000000000001</v>
      </c>
      <c r="K536" s="172">
        <v>23.111799999999999</v>
      </c>
      <c r="L536" s="172">
        <v>1.1093</v>
      </c>
      <c r="M536" s="172">
        <v>-4.1284000000000001</v>
      </c>
      <c r="N536" s="172">
        <v>6.2748999999999997</v>
      </c>
      <c r="O536" s="172">
        <v>4.9259000000000004</v>
      </c>
      <c r="P536" s="172">
        <v>10.56</v>
      </c>
      <c r="Q536" s="172">
        <v>12.317299999999999</v>
      </c>
      <c r="R536" s="172">
        <v>1.4639</v>
      </c>
    </row>
    <row r="537" spans="1:18" x14ac:dyDescent="0.3">
      <c r="A537" s="168" t="s">
        <v>368</v>
      </c>
      <c r="B537" s="168" t="s">
        <v>322</v>
      </c>
      <c r="C537" s="168">
        <v>132757</v>
      </c>
      <c r="D537" s="171">
        <v>44071</v>
      </c>
      <c r="E537" s="172">
        <v>18.334900000000001</v>
      </c>
      <c r="F537" s="172">
        <v>0.72629999999999995</v>
      </c>
      <c r="G537" s="172">
        <v>1.5604</v>
      </c>
      <c r="H537" s="172">
        <v>2.8391999999999999</v>
      </c>
      <c r="I537" s="172">
        <v>4.5838000000000001</v>
      </c>
      <c r="J537" s="172">
        <v>5.2986000000000004</v>
      </c>
      <c r="K537" s="172">
        <v>22.679200000000002</v>
      </c>
      <c r="L537" s="172">
        <v>0.36070000000000002</v>
      </c>
      <c r="M537" s="172">
        <v>-5.2137000000000002</v>
      </c>
      <c r="N537" s="172">
        <v>4.6740000000000004</v>
      </c>
      <c r="O537" s="172">
        <v>3.4994999999999998</v>
      </c>
      <c r="P537" s="172">
        <v>9.1641999999999992</v>
      </c>
      <c r="Q537" s="172">
        <v>10.8612</v>
      </c>
      <c r="R537" s="172">
        <v>-2.3400000000000001E-2</v>
      </c>
    </row>
    <row r="538" spans="1:18" x14ac:dyDescent="0.3">
      <c r="A538" s="168" t="s">
        <v>368</v>
      </c>
      <c r="B538" s="168" t="s">
        <v>219</v>
      </c>
      <c r="C538" s="168">
        <v>118866</v>
      </c>
      <c r="D538" s="171">
        <v>44071</v>
      </c>
      <c r="E538" s="172">
        <v>84.37</v>
      </c>
      <c r="F538" s="172">
        <v>0.40460000000000002</v>
      </c>
      <c r="G538" s="172">
        <v>0.53620000000000001</v>
      </c>
      <c r="H538" s="172">
        <v>1.4428000000000001</v>
      </c>
      <c r="I538" s="172">
        <v>2.7149000000000001</v>
      </c>
      <c r="J538" s="172">
        <v>4.4958999999999998</v>
      </c>
      <c r="K538" s="172">
        <v>20.511399999999998</v>
      </c>
      <c r="L538" s="172">
        <v>2.2418999999999998</v>
      </c>
      <c r="M538" s="172">
        <v>-1.1482000000000001</v>
      </c>
      <c r="N538" s="172">
        <v>8.7382000000000009</v>
      </c>
      <c r="O538" s="172">
        <v>5.3926999999999996</v>
      </c>
      <c r="P538" s="172">
        <v>9.5808</v>
      </c>
      <c r="Q538" s="172">
        <v>10.7135</v>
      </c>
      <c r="R538" s="172">
        <v>-1.1859</v>
      </c>
    </row>
    <row r="539" spans="1:18" x14ac:dyDescent="0.3">
      <c r="A539" s="168" t="s">
        <v>368</v>
      </c>
      <c r="B539" s="168" t="s">
        <v>323</v>
      </c>
      <c r="C539" s="168">
        <v>100480</v>
      </c>
      <c r="D539" s="171">
        <v>44071</v>
      </c>
      <c r="E539" s="172">
        <v>121.30605908532</v>
      </c>
      <c r="F539" s="172">
        <v>0.4022</v>
      </c>
      <c r="G539" s="172">
        <v>0.52859999999999996</v>
      </c>
      <c r="H539" s="172">
        <v>1.4349000000000001</v>
      </c>
      <c r="I539" s="172">
        <v>2.6867000000000001</v>
      </c>
      <c r="J539" s="172">
        <v>4.4455999999999998</v>
      </c>
      <c r="K539" s="172">
        <v>20.210699999999999</v>
      </c>
      <c r="L539" s="172">
        <v>1.6544000000000001</v>
      </c>
      <c r="M539" s="172">
        <v>-1.8431999999999999</v>
      </c>
      <c r="N539" s="172">
        <v>7.8293999999999997</v>
      </c>
      <c r="O539" s="172">
        <v>4.6547000000000001</v>
      </c>
      <c r="P539" s="172">
        <v>8.6394000000000002</v>
      </c>
      <c r="Q539" s="172">
        <v>10.757099999999999</v>
      </c>
      <c r="R539" s="172">
        <v>-1.9361999999999999</v>
      </c>
    </row>
    <row r="540" spans="1:18" x14ac:dyDescent="0.3">
      <c r="A540" s="168" t="s">
        <v>368</v>
      </c>
      <c r="B540" s="168" t="s">
        <v>324</v>
      </c>
      <c r="C540" s="168">
        <v>116051</v>
      </c>
      <c r="D540" s="171">
        <v>44071</v>
      </c>
      <c r="E540" s="172">
        <v>26.41</v>
      </c>
      <c r="F540" s="172">
        <v>0.30380000000000001</v>
      </c>
      <c r="G540" s="172">
        <v>0.64790000000000003</v>
      </c>
      <c r="H540" s="172">
        <v>1.8904000000000001</v>
      </c>
      <c r="I540" s="172">
        <v>4.5941000000000001</v>
      </c>
      <c r="J540" s="172">
        <v>5.7668999999999997</v>
      </c>
      <c r="K540" s="172">
        <v>23.990600000000001</v>
      </c>
      <c r="L540" s="172">
        <v>6.0643000000000002</v>
      </c>
      <c r="M540" s="172">
        <v>2.9228000000000001</v>
      </c>
      <c r="N540" s="172">
        <v>12.9598</v>
      </c>
      <c r="O540" s="172">
        <v>5.6532999999999998</v>
      </c>
      <c r="P540" s="172">
        <v>5.7324000000000002</v>
      </c>
      <c r="Q540" s="172">
        <v>11.827299999999999</v>
      </c>
      <c r="R540" s="172">
        <v>2.3896999999999999</v>
      </c>
    </row>
    <row r="541" spans="1:18" x14ac:dyDescent="0.3">
      <c r="A541" s="168" t="s">
        <v>368</v>
      </c>
      <c r="B541" s="168" t="s">
        <v>220</v>
      </c>
      <c r="C541" s="168">
        <v>119307</v>
      </c>
      <c r="D541" s="171">
        <v>44071</v>
      </c>
      <c r="E541" s="172">
        <v>27.57</v>
      </c>
      <c r="F541" s="172">
        <v>0.29099999999999998</v>
      </c>
      <c r="G541" s="172">
        <v>0.65720000000000001</v>
      </c>
      <c r="H541" s="172">
        <v>1.8847</v>
      </c>
      <c r="I541" s="172">
        <v>4.5903</v>
      </c>
      <c r="J541" s="172">
        <v>5.8349000000000002</v>
      </c>
      <c r="K541" s="172">
        <v>24.1892</v>
      </c>
      <c r="L541" s="172">
        <v>6.2836999999999996</v>
      </c>
      <c r="M541" s="172">
        <v>3.2584</v>
      </c>
      <c r="N541" s="172">
        <v>13.456799999999999</v>
      </c>
      <c r="O541" s="172">
        <v>6.1294000000000004</v>
      </c>
      <c r="P541" s="172">
        <v>6.4638999999999998</v>
      </c>
      <c r="Q541" s="172">
        <v>10.1685</v>
      </c>
      <c r="R541" s="172">
        <v>2.7932999999999999</v>
      </c>
    </row>
    <row r="542" spans="1:18" x14ac:dyDescent="0.3">
      <c r="A542" s="168" t="s">
        <v>368</v>
      </c>
      <c r="B542" s="168" t="s">
        <v>325</v>
      </c>
      <c r="C542" s="168">
        <v>135964</v>
      </c>
      <c r="D542" s="171">
        <v>44071</v>
      </c>
      <c r="E542" s="172">
        <v>13.641</v>
      </c>
      <c r="F542" s="172">
        <v>0.75409999999999999</v>
      </c>
      <c r="G542" s="172">
        <v>1.4419</v>
      </c>
      <c r="H542" s="172">
        <v>2.2303000000000002</v>
      </c>
      <c r="I542" s="172">
        <v>5.5103</v>
      </c>
      <c r="J542" s="172">
        <v>7.7156000000000002</v>
      </c>
      <c r="K542" s="172">
        <v>28.829699999999999</v>
      </c>
      <c r="L542" s="172">
        <v>7.2515000000000001</v>
      </c>
      <c r="M542" s="172">
        <v>1.2966</v>
      </c>
      <c r="N542" s="172">
        <v>13.366099999999999</v>
      </c>
      <c r="O542" s="172">
        <v>0.75060000000000004</v>
      </c>
      <c r="P542" s="172"/>
      <c r="Q542" s="172">
        <v>7.2416</v>
      </c>
      <c r="R542" s="172">
        <v>-2.7547999999999999</v>
      </c>
    </row>
    <row r="543" spans="1:18" x14ac:dyDescent="0.3">
      <c r="A543" s="168" t="s">
        <v>368</v>
      </c>
      <c r="B543" s="168" t="s">
        <v>221</v>
      </c>
      <c r="C543" s="168">
        <v>135962</v>
      </c>
      <c r="D543" s="171">
        <v>44071</v>
      </c>
      <c r="E543" s="172">
        <v>14.366300000000001</v>
      </c>
      <c r="F543" s="172">
        <v>0.75390000000000001</v>
      </c>
      <c r="G543" s="172">
        <v>1.4433</v>
      </c>
      <c r="H543" s="172">
        <v>2.2330999999999999</v>
      </c>
      <c r="I543" s="172">
        <v>5.5159000000000002</v>
      </c>
      <c r="J543" s="172">
        <v>7.7281000000000004</v>
      </c>
      <c r="K543" s="172">
        <v>28.875800000000002</v>
      </c>
      <c r="L543" s="172">
        <v>7.3304999999999998</v>
      </c>
      <c r="M543" s="172">
        <v>1.4111</v>
      </c>
      <c r="N543" s="172">
        <v>13.5398</v>
      </c>
      <c r="O543" s="172">
        <v>1.4443999999999999</v>
      </c>
      <c r="P543" s="172"/>
      <c r="Q543" s="172">
        <v>8.4999000000000002</v>
      </c>
      <c r="R543" s="172">
        <v>-2.3837000000000002</v>
      </c>
    </row>
    <row r="544" spans="1:18" x14ac:dyDescent="0.3">
      <c r="A544" s="168" t="s">
        <v>368</v>
      </c>
      <c r="B544" s="168" t="s">
        <v>326</v>
      </c>
      <c r="C544" s="168">
        <v>140045</v>
      </c>
      <c r="D544" s="171">
        <v>44071</v>
      </c>
      <c r="E544" s="172">
        <v>9.7975999999999992</v>
      </c>
      <c r="F544" s="172">
        <v>1.0218</v>
      </c>
      <c r="G544" s="172">
        <v>1.8736999999999999</v>
      </c>
      <c r="H544" s="172">
        <v>2.6173999999999999</v>
      </c>
      <c r="I544" s="172">
        <v>5.7896000000000001</v>
      </c>
      <c r="J544" s="172">
        <v>8.3864999999999998</v>
      </c>
      <c r="K544" s="172">
        <v>26.195900000000002</v>
      </c>
      <c r="L544" s="172">
        <v>2.2021000000000002</v>
      </c>
      <c r="M544" s="172">
        <v>-3.9376000000000002</v>
      </c>
      <c r="N544" s="172">
        <v>5.2610999999999999</v>
      </c>
      <c r="O544" s="172">
        <v>-4.3303000000000003</v>
      </c>
      <c r="P544" s="172"/>
      <c r="Q544" s="172">
        <v>-0.56769999999999998</v>
      </c>
      <c r="R544" s="172">
        <v>-5.3398000000000003</v>
      </c>
    </row>
    <row r="545" spans="1:18" x14ac:dyDescent="0.3">
      <c r="A545" s="168" t="s">
        <v>368</v>
      </c>
      <c r="B545" s="168" t="s">
        <v>222</v>
      </c>
      <c r="C545" s="168">
        <v>140046</v>
      </c>
      <c r="D545" s="171">
        <v>44071</v>
      </c>
      <c r="E545" s="172">
        <v>10.2668</v>
      </c>
      <c r="F545" s="172">
        <v>1.0233000000000001</v>
      </c>
      <c r="G545" s="172">
        <v>1.8754</v>
      </c>
      <c r="H545" s="172">
        <v>2.6208</v>
      </c>
      <c r="I545" s="172">
        <v>5.7953000000000001</v>
      </c>
      <c r="J545" s="172">
        <v>8.3978999999999999</v>
      </c>
      <c r="K545" s="172">
        <v>26.261199999999999</v>
      </c>
      <c r="L545" s="172">
        <v>2.3414999999999999</v>
      </c>
      <c r="M545" s="172">
        <v>-3.7193000000000001</v>
      </c>
      <c r="N545" s="172">
        <v>5.5972999999999997</v>
      </c>
      <c r="O545" s="172">
        <v>-3.2761</v>
      </c>
      <c r="P545" s="172"/>
      <c r="Q545" s="172">
        <v>0.73580000000000001</v>
      </c>
      <c r="R545" s="172">
        <v>-4.7301000000000002</v>
      </c>
    </row>
    <row r="546" spans="1:18" x14ac:dyDescent="0.3">
      <c r="A546" s="168" t="s">
        <v>368</v>
      </c>
      <c r="B546" s="168" t="s">
        <v>327</v>
      </c>
      <c r="C546" s="168">
        <v>140455</v>
      </c>
      <c r="D546" s="171">
        <v>44071</v>
      </c>
      <c r="E546" s="172">
        <v>9.1795000000000009</v>
      </c>
      <c r="F546" s="172">
        <v>1.0736000000000001</v>
      </c>
      <c r="G546" s="172">
        <v>1.6488</v>
      </c>
      <c r="H546" s="172">
        <v>1.9514</v>
      </c>
      <c r="I546" s="172">
        <v>5.1753999999999998</v>
      </c>
      <c r="J546" s="172">
        <v>7.5058999999999996</v>
      </c>
      <c r="K546" s="172">
        <v>24.782499999999999</v>
      </c>
      <c r="L546" s="172">
        <v>4.1208</v>
      </c>
      <c r="M546" s="172">
        <v>-2.2397</v>
      </c>
      <c r="N546" s="172">
        <v>7.3110999999999997</v>
      </c>
      <c r="O546" s="172">
        <v>-2.8561999999999999</v>
      </c>
      <c r="P546" s="172"/>
      <c r="Q546" s="172">
        <v>-2.4727999999999999</v>
      </c>
      <c r="R546" s="172">
        <v>-4.6971999999999996</v>
      </c>
    </row>
    <row r="547" spans="1:18" x14ac:dyDescent="0.3">
      <c r="A547" s="168" t="s">
        <v>368</v>
      </c>
      <c r="B547" s="168" t="s">
        <v>223</v>
      </c>
      <c r="C547" s="168">
        <v>140454</v>
      </c>
      <c r="D547" s="171">
        <v>44071</v>
      </c>
      <c r="E547" s="172">
        <v>9.6236999999999995</v>
      </c>
      <c r="F547" s="172">
        <v>1.0744</v>
      </c>
      <c r="G547" s="172">
        <v>1.6488</v>
      </c>
      <c r="H547" s="172">
        <v>1.9535</v>
      </c>
      <c r="I547" s="172">
        <v>5.1792999999999996</v>
      </c>
      <c r="J547" s="172">
        <v>7.5153999999999996</v>
      </c>
      <c r="K547" s="172">
        <v>24.838799999999999</v>
      </c>
      <c r="L547" s="172">
        <v>4.2428999999999997</v>
      </c>
      <c r="M547" s="172">
        <v>-2.0537999999999998</v>
      </c>
      <c r="N547" s="172">
        <v>7.5946999999999996</v>
      </c>
      <c r="O547" s="172">
        <v>-1.6364000000000001</v>
      </c>
      <c r="P547" s="172"/>
      <c r="Q547" s="172">
        <v>-1.1154999999999999</v>
      </c>
      <c r="R547" s="172">
        <v>-3.8816000000000002</v>
      </c>
    </row>
    <row r="548" spans="1:18" x14ac:dyDescent="0.3">
      <c r="A548" s="168" t="s">
        <v>368</v>
      </c>
      <c r="B548" s="168" t="s">
        <v>328</v>
      </c>
      <c r="C548" s="168">
        <v>141893</v>
      </c>
      <c r="D548" s="171">
        <v>44071</v>
      </c>
      <c r="E548" s="172">
        <v>8.5972000000000008</v>
      </c>
      <c r="F548" s="172">
        <v>0.16309999999999999</v>
      </c>
      <c r="G548" s="172">
        <v>0.90369999999999995</v>
      </c>
      <c r="H548" s="172">
        <v>2.2843</v>
      </c>
      <c r="I548" s="172">
        <v>3.6957</v>
      </c>
      <c r="J548" s="172">
        <v>4.2172999999999998</v>
      </c>
      <c r="K548" s="172">
        <v>23.61</v>
      </c>
      <c r="L548" s="172">
        <v>7.4637000000000002</v>
      </c>
      <c r="M548" s="172">
        <v>4.5633999999999997</v>
      </c>
      <c r="N548" s="172">
        <v>15.2285</v>
      </c>
      <c r="O548" s="172"/>
      <c r="P548" s="172"/>
      <c r="Q548" s="172">
        <v>-5.6246</v>
      </c>
      <c r="R548" s="172">
        <v>-5.7643000000000004</v>
      </c>
    </row>
    <row r="549" spans="1:18" x14ac:dyDescent="0.3">
      <c r="A549" s="168" t="s">
        <v>368</v>
      </c>
      <c r="B549" s="168" t="s">
        <v>224</v>
      </c>
      <c r="C549" s="168">
        <v>141892</v>
      </c>
      <c r="D549" s="171">
        <v>44071</v>
      </c>
      <c r="E549" s="172">
        <v>8.8996999999999993</v>
      </c>
      <c r="F549" s="172">
        <v>0.1643</v>
      </c>
      <c r="G549" s="172">
        <v>0.90710000000000002</v>
      </c>
      <c r="H549" s="172">
        <v>2.2930999999999999</v>
      </c>
      <c r="I549" s="172">
        <v>3.7128000000000001</v>
      </c>
      <c r="J549" s="172">
        <v>4.2558999999999996</v>
      </c>
      <c r="K549" s="172">
        <v>23.747900000000001</v>
      </c>
      <c r="L549" s="172">
        <v>7.6989000000000001</v>
      </c>
      <c r="M549" s="172">
        <v>4.9108999999999998</v>
      </c>
      <c r="N549" s="172">
        <v>15.806100000000001</v>
      </c>
      <c r="O549" s="172"/>
      <c r="P549" s="172"/>
      <c r="Q549" s="172">
        <v>-4.3663999999999996</v>
      </c>
      <c r="R549" s="172">
        <v>-4.7632000000000003</v>
      </c>
    </row>
    <row r="550" spans="1:18" x14ac:dyDescent="0.3">
      <c r="A550" s="168" t="s">
        <v>368</v>
      </c>
      <c r="B550" s="168" t="s">
        <v>329</v>
      </c>
      <c r="C550" s="168">
        <v>142169</v>
      </c>
      <c r="D550" s="171">
        <v>44071</v>
      </c>
      <c r="E550" s="172">
        <v>9.0068999999999999</v>
      </c>
      <c r="F550" s="172">
        <v>0.1457</v>
      </c>
      <c r="G550" s="172">
        <v>0.877</v>
      </c>
      <c r="H550" s="172">
        <v>2.1434000000000002</v>
      </c>
      <c r="I550" s="172">
        <v>3.5371000000000001</v>
      </c>
      <c r="J550" s="172">
        <v>4.1284000000000001</v>
      </c>
      <c r="K550" s="172">
        <v>23.097200000000001</v>
      </c>
      <c r="L550" s="172">
        <v>7.5720000000000001</v>
      </c>
      <c r="M550" s="172">
        <v>4.9607999999999999</v>
      </c>
      <c r="N550" s="172">
        <v>16.604700000000001</v>
      </c>
      <c r="O550" s="172"/>
      <c r="P550" s="172"/>
      <c r="Q550" s="172">
        <v>-4.2221000000000002</v>
      </c>
      <c r="R550" s="172">
        <v>-4.0278999999999998</v>
      </c>
    </row>
    <row r="551" spans="1:18" x14ac:dyDescent="0.3">
      <c r="A551" s="168" t="s">
        <v>368</v>
      </c>
      <c r="B551" s="168" t="s">
        <v>225</v>
      </c>
      <c r="C551" s="168">
        <v>142172</v>
      </c>
      <c r="D551" s="171">
        <v>44071</v>
      </c>
      <c r="E551" s="172">
        <v>9.2883999999999993</v>
      </c>
      <c r="F551" s="172">
        <v>0.14660000000000001</v>
      </c>
      <c r="G551" s="172">
        <v>0.87970000000000004</v>
      </c>
      <c r="H551" s="172">
        <v>2.1511999999999998</v>
      </c>
      <c r="I551" s="172">
        <v>3.5508000000000002</v>
      </c>
      <c r="J551" s="172">
        <v>4.1604000000000001</v>
      </c>
      <c r="K551" s="172">
        <v>23.206299999999999</v>
      </c>
      <c r="L551" s="172">
        <v>7.7615999999999996</v>
      </c>
      <c r="M551" s="172">
        <v>5.2415000000000003</v>
      </c>
      <c r="N551" s="172">
        <v>17.020700000000001</v>
      </c>
      <c r="O551" s="172"/>
      <c r="P551" s="172"/>
      <c r="Q551" s="172">
        <v>-2.9986000000000002</v>
      </c>
      <c r="R551" s="172">
        <v>-3.0247999999999999</v>
      </c>
    </row>
    <row r="552" spans="1:18" x14ac:dyDescent="0.3">
      <c r="A552" s="168" t="s">
        <v>368</v>
      </c>
      <c r="B552" s="168" t="s">
        <v>226</v>
      </c>
      <c r="C552" s="168">
        <v>120715</v>
      </c>
      <c r="D552" s="171">
        <v>44071</v>
      </c>
      <c r="E552" s="172">
        <v>98.256500000000003</v>
      </c>
      <c r="F552" s="172">
        <v>0.78649999999999998</v>
      </c>
      <c r="G552" s="172">
        <v>1.1353</v>
      </c>
      <c r="H552" s="172">
        <v>2.1166999999999998</v>
      </c>
      <c r="I552" s="172">
        <v>5.2027000000000001</v>
      </c>
      <c r="J552" s="172">
        <v>7.6969000000000003</v>
      </c>
      <c r="K552" s="172">
        <v>23.5915</v>
      </c>
      <c r="L552" s="172">
        <v>3.0204</v>
      </c>
      <c r="M552" s="172">
        <v>2.3001999999999998</v>
      </c>
      <c r="N552" s="172">
        <v>14.1717</v>
      </c>
      <c r="O552" s="172">
        <v>5.3648999999999996</v>
      </c>
      <c r="P552" s="172">
        <v>8.4931000000000001</v>
      </c>
      <c r="Q552" s="172">
        <v>11.572699999999999</v>
      </c>
      <c r="R552" s="172">
        <v>2.1269999999999998</v>
      </c>
    </row>
    <row r="553" spans="1:18" x14ac:dyDescent="0.3">
      <c r="A553" s="168" t="s">
        <v>368</v>
      </c>
      <c r="B553" s="168" t="s">
        <v>330</v>
      </c>
      <c r="C553" s="168">
        <v>100821</v>
      </c>
      <c r="D553" s="171">
        <v>44071</v>
      </c>
      <c r="E553" s="172">
        <v>92.146299999999997</v>
      </c>
      <c r="F553" s="172">
        <v>0.78369999999999995</v>
      </c>
      <c r="G553" s="172">
        <v>1.1271</v>
      </c>
      <c r="H553" s="172">
        <v>2.0987</v>
      </c>
      <c r="I553" s="172">
        <v>5.1662999999999997</v>
      </c>
      <c r="J553" s="172">
        <v>7.6113</v>
      </c>
      <c r="K553" s="172">
        <v>23.302800000000001</v>
      </c>
      <c r="L553" s="172">
        <v>2.5442999999999998</v>
      </c>
      <c r="M553" s="172">
        <v>1.5883</v>
      </c>
      <c r="N553" s="172">
        <v>13.085699999999999</v>
      </c>
      <c r="O553" s="172">
        <v>4.4405999999999999</v>
      </c>
      <c r="P553" s="172">
        <v>7.4855999999999998</v>
      </c>
      <c r="Q553" s="172">
        <v>10.1896</v>
      </c>
      <c r="R553" s="172">
        <v>1.1980999999999999</v>
      </c>
    </row>
    <row r="554" spans="1:18" x14ac:dyDescent="0.3">
      <c r="A554" s="168" t="s">
        <v>368</v>
      </c>
      <c r="B554" s="168" t="s">
        <v>331</v>
      </c>
      <c r="C554" s="168">
        <v>101834</v>
      </c>
      <c r="D554" s="171">
        <v>44071</v>
      </c>
      <c r="E554" s="172">
        <v>150.73942422304401</v>
      </c>
      <c r="F554" s="172">
        <v>0.76219999999999999</v>
      </c>
      <c r="G554" s="172">
        <v>1.0385</v>
      </c>
      <c r="H554" s="172">
        <v>1.8413999999999999</v>
      </c>
      <c r="I554" s="172">
        <v>3.8363999999999998</v>
      </c>
      <c r="J554" s="172">
        <v>4.8522999999999996</v>
      </c>
      <c r="K554" s="172">
        <v>22.267199999999999</v>
      </c>
      <c r="L554" s="172">
        <v>-0.20130000000000001</v>
      </c>
      <c r="M554" s="172">
        <v>-5.7127999999999997</v>
      </c>
      <c r="N554" s="172">
        <v>3.7616999999999998</v>
      </c>
      <c r="O554" s="172">
        <v>2.5427</v>
      </c>
      <c r="P554" s="172">
        <v>7.0408999999999997</v>
      </c>
      <c r="Q554" s="172">
        <v>16.8386</v>
      </c>
      <c r="R554" s="172">
        <v>-3.5055999999999998</v>
      </c>
    </row>
    <row r="555" spans="1:18" x14ac:dyDescent="0.3">
      <c r="A555" s="173" t="s">
        <v>27</v>
      </c>
      <c r="B555" s="168"/>
      <c r="C555" s="168"/>
      <c r="D555" s="168"/>
      <c r="E555" s="168"/>
      <c r="F555" s="174">
        <v>0.3929303030303028</v>
      </c>
      <c r="G555" s="174">
        <v>0.91917121212121189</v>
      </c>
      <c r="H555" s="174">
        <v>2.0396803030303023</v>
      </c>
      <c r="I555" s="174">
        <v>5.1237128787878774</v>
      </c>
      <c r="J555" s="174">
        <v>7.9506659090909082</v>
      </c>
      <c r="K555" s="174">
        <v>25.661055303030306</v>
      </c>
      <c r="L555" s="174">
        <v>2.7028409090909076</v>
      </c>
      <c r="M555" s="174">
        <v>0.46648636363636353</v>
      </c>
      <c r="N555" s="174">
        <v>10.509055384615383</v>
      </c>
      <c r="O555" s="174">
        <v>3.0983028846153839</v>
      </c>
      <c r="P555" s="174">
        <v>8.313421794871795</v>
      </c>
      <c r="Q555" s="174">
        <v>8.8017113636363629</v>
      </c>
      <c r="R555" s="174">
        <v>-0.98879516129032263</v>
      </c>
    </row>
    <row r="556" spans="1:18" x14ac:dyDescent="0.3">
      <c r="A556" s="173" t="s">
        <v>409</v>
      </c>
      <c r="B556" s="168"/>
      <c r="C556" s="168"/>
      <c r="D556" s="168"/>
      <c r="E556" s="168"/>
      <c r="F556" s="174">
        <v>0.33079999999999998</v>
      </c>
      <c r="G556" s="174">
        <v>0.90539999999999998</v>
      </c>
      <c r="H556" s="174">
        <v>1.9533</v>
      </c>
      <c r="I556" s="174">
        <v>4.8193000000000001</v>
      </c>
      <c r="J556" s="174">
        <v>6.5065999999999997</v>
      </c>
      <c r="K556" s="174">
        <v>24.13495</v>
      </c>
      <c r="L556" s="174">
        <v>2.9045000000000001</v>
      </c>
      <c r="M556" s="174">
        <v>-0.64880000000000004</v>
      </c>
      <c r="N556" s="174">
        <v>8.7541000000000011</v>
      </c>
      <c r="O556" s="174">
        <v>3.60425</v>
      </c>
      <c r="P556" s="174">
        <v>8.2927499999999998</v>
      </c>
      <c r="Q556" s="174">
        <v>10.493500000000001</v>
      </c>
      <c r="R556" s="174">
        <v>-1.23325</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44071</v>
      </c>
      <c r="E559" s="172">
        <v>24.491299999999999</v>
      </c>
      <c r="F559" s="172">
        <v>0.30430000000000001</v>
      </c>
      <c r="G559" s="172">
        <v>0.4718</v>
      </c>
      <c r="H559" s="172">
        <v>1.1874</v>
      </c>
      <c r="I559" s="172">
        <v>2.5491000000000001</v>
      </c>
      <c r="J559" s="172">
        <v>3.4666999999999999</v>
      </c>
      <c r="K559" s="172">
        <v>16.5914</v>
      </c>
      <c r="L559" s="172">
        <v>6.1524999999999999</v>
      </c>
      <c r="M559" s="172">
        <v>4.8724999999999996</v>
      </c>
      <c r="N559" s="172">
        <v>12.662699999999999</v>
      </c>
      <c r="O559" s="172">
        <v>4.5957999999999997</v>
      </c>
      <c r="P559" s="172">
        <v>8.3952000000000009</v>
      </c>
      <c r="Q559" s="172">
        <v>10.0966</v>
      </c>
      <c r="R559" s="172">
        <v>2.7753000000000001</v>
      </c>
    </row>
    <row r="560" spans="1:18" x14ac:dyDescent="0.3">
      <c r="A560" s="168" t="s">
        <v>796</v>
      </c>
      <c r="B560" s="168" t="s">
        <v>798</v>
      </c>
      <c r="C560" s="168">
        <v>132186</v>
      </c>
      <c r="D560" s="171">
        <v>44071</v>
      </c>
      <c r="E560" s="172">
        <v>25.793199999999999</v>
      </c>
      <c r="F560" s="172">
        <v>0.30640000000000001</v>
      </c>
      <c r="G560" s="172">
        <v>0.47799999999999998</v>
      </c>
      <c r="H560" s="172">
        <v>1.2018</v>
      </c>
      <c r="I560" s="172">
        <v>2.5790999999999999</v>
      </c>
      <c r="J560" s="172">
        <v>3.5331000000000001</v>
      </c>
      <c r="K560" s="172">
        <v>16.777899999999999</v>
      </c>
      <c r="L560" s="172">
        <v>6.5183</v>
      </c>
      <c r="M560" s="172">
        <v>5.4798999999999998</v>
      </c>
      <c r="N560" s="172">
        <v>13.5929</v>
      </c>
      <c r="O560" s="172">
        <v>5.4100999999999999</v>
      </c>
      <c r="P560" s="172">
        <v>9.2247000000000003</v>
      </c>
      <c r="Q560" s="172">
        <v>11.127599999999999</v>
      </c>
      <c r="R560" s="172">
        <v>3.5834999999999999</v>
      </c>
    </row>
    <row r="561" spans="1:18" x14ac:dyDescent="0.3">
      <c r="A561" s="168" t="s">
        <v>796</v>
      </c>
      <c r="B561" s="168" t="s">
        <v>799</v>
      </c>
      <c r="C561" s="168">
        <v>102107</v>
      </c>
      <c r="D561" s="171">
        <v>44071</v>
      </c>
      <c r="E561" s="172">
        <v>77.261300000000006</v>
      </c>
      <c r="F561" s="172">
        <v>1.1196999999999999</v>
      </c>
      <c r="G561" s="172">
        <v>1.7932999999999999</v>
      </c>
      <c r="H561" s="172">
        <v>2.5097999999999998</v>
      </c>
      <c r="I561" s="172">
        <v>4.8918999999999997</v>
      </c>
      <c r="J561" s="172">
        <v>6.5102000000000002</v>
      </c>
      <c r="K561" s="172">
        <v>17.965699999999998</v>
      </c>
      <c r="L561" s="172">
        <v>-2.5190999999999999</v>
      </c>
      <c r="M561" s="172">
        <v>-8.0169999999999995</v>
      </c>
      <c r="N561" s="172">
        <v>0.28039999999999998</v>
      </c>
      <c r="O561" s="172">
        <v>-0.45350000000000001</v>
      </c>
      <c r="P561" s="172">
        <v>4.5149999999999997</v>
      </c>
      <c r="Q561" s="172">
        <v>12.9801</v>
      </c>
      <c r="R561" s="172">
        <v>-4.6561000000000003</v>
      </c>
    </row>
    <row r="562" spans="1:18" x14ac:dyDescent="0.3">
      <c r="A562" s="168" t="s">
        <v>796</v>
      </c>
      <c r="B562" s="168" t="s">
        <v>800</v>
      </c>
      <c r="C562" s="168">
        <v>118512</v>
      </c>
      <c r="D562" s="171">
        <v>44071</v>
      </c>
      <c r="E562" s="172">
        <v>80.0655</v>
      </c>
      <c r="F562" s="172">
        <v>1.1218999999999999</v>
      </c>
      <c r="G562" s="172">
        <v>1.8001</v>
      </c>
      <c r="H562" s="172">
        <v>2.5266000000000002</v>
      </c>
      <c r="I562" s="172">
        <v>4.9271000000000003</v>
      </c>
      <c r="J562" s="172">
        <v>6.5907</v>
      </c>
      <c r="K562" s="172">
        <v>18.2529</v>
      </c>
      <c r="L562" s="172">
        <v>-2.0449000000000002</v>
      </c>
      <c r="M562" s="172">
        <v>-7.4391999999999996</v>
      </c>
      <c r="N562" s="172">
        <v>1.0262</v>
      </c>
      <c r="O562" s="172">
        <v>8.1500000000000003E-2</v>
      </c>
      <c r="P562" s="172">
        <v>4.9909999999999997</v>
      </c>
      <c r="Q562" s="172">
        <v>8.7906999999999993</v>
      </c>
      <c r="R562" s="172">
        <v>-4.1031000000000004</v>
      </c>
    </row>
    <row r="563" spans="1:18" x14ac:dyDescent="0.3">
      <c r="A563" s="168" t="s">
        <v>796</v>
      </c>
      <c r="B563" s="168" t="s">
        <v>801</v>
      </c>
      <c r="C563" s="168">
        <v>102109</v>
      </c>
      <c r="D563" s="171">
        <v>44071</v>
      </c>
      <c r="E563" s="172">
        <v>53.257100000000001</v>
      </c>
      <c r="F563" s="172">
        <v>0.75960000000000005</v>
      </c>
      <c r="G563" s="172">
        <v>1.2194</v>
      </c>
      <c r="H563" s="172">
        <v>1.7007000000000001</v>
      </c>
      <c r="I563" s="172">
        <v>3.3226</v>
      </c>
      <c r="J563" s="172">
        <v>4.3998999999999997</v>
      </c>
      <c r="K563" s="172">
        <v>13.3123</v>
      </c>
      <c r="L563" s="172">
        <v>-9.8031000000000006</v>
      </c>
      <c r="M563" s="172">
        <v>-13.2629</v>
      </c>
      <c r="N563" s="172">
        <v>-7.4138999999999999</v>
      </c>
      <c r="O563" s="172">
        <v>-1.5261</v>
      </c>
      <c r="P563" s="172">
        <v>3.4060999999999999</v>
      </c>
      <c r="Q563" s="172">
        <v>10.4986</v>
      </c>
      <c r="R563" s="172">
        <v>-5.6893000000000002</v>
      </c>
    </row>
    <row r="564" spans="1:18" x14ac:dyDescent="0.3">
      <c r="A564" s="168" t="s">
        <v>796</v>
      </c>
      <c r="B564" s="168" t="s">
        <v>802</v>
      </c>
      <c r="C564" s="168">
        <v>118514</v>
      </c>
      <c r="D564" s="171">
        <v>44071</v>
      </c>
      <c r="E564" s="172">
        <v>55.687600000000003</v>
      </c>
      <c r="F564" s="172">
        <v>0.76180000000000003</v>
      </c>
      <c r="G564" s="172">
        <v>1.2257</v>
      </c>
      <c r="H564" s="172">
        <v>1.7155</v>
      </c>
      <c r="I564" s="172">
        <v>3.3529</v>
      </c>
      <c r="J564" s="172">
        <v>4.4687999999999999</v>
      </c>
      <c r="K564" s="172">
        <v>13.548299999999999</v>
      </c>
      <c r="L564" s="172">
        <v>-9.4194999999999993</v>
      </c>
      <c r="M564" s="172">
        <v>-12.7575</v>
      </c>
      <c r="N564" s="172">
        <v>-6.7763999999999998</v>
      </c>
      <c r="O564" s="172">
        <v>-0.89470000000000005</v>
      </c>
      <c r="P564" s="172">
        <v>4.0580999999999996</v>
      </c>
      <c r="Q564" s="172">
        <v>7.3902000000000001</v>
      </c>
      <c r="R564" s="172">
        <v>-5.1044</v>
      </c>
    </row>
    <row r="565" spans="1:18" x14ac:dyDescent="0.3">
      <c r="A565" s="168" t="s">
        <v>796</v>
      </c>
      <c r="B565" s="168" t="s">
        <v>803</v>
      </c>
      <c r="C565" s="168">
        <v>129065</v>
      </c>
      <c r="D565" s="171">
        <v>44071</v>
      </c>
      <c r="E565" s="172">
        <v>18.2699</v>
      </c>
      <c r="F565" s="172">
        <v>0.46189999999999998</v>
      </c>
      <c r="G565" s="172">
        <v>0.78720000000000001</v>
      </c>
      <c r="H565" s="172">
        <v>1.6412</v>
      </c>
      <c r="I565" s="172">
        <v>3.7172999999999998</v>
      </c>
      <c r="J565" s="172">
        <v>4.1287000000000003</v>
      </c>
      <c r="K565" s="172">
        <v>19.834099999999999</v>
      </c>
      <c r="L565" s="172">
        <v>2.3580999999999999</v>
      </c>
      <c r="M565" s="172">
        <v>-0.68010000000000004</v>
      </c>
      <c r="N565" s="172">
        <v>5.7652999999999999</v>
      </c>
      <c r="O565" s="172">
        <v>2.7431999999999999</v>
      </c>
      <c r="P565" s="172">
        <v>7.4600999999999997</v>
      </c>
      <c r="Q565" s="172">
        <v>9.9817999999999998</v>
      </c>
      <c r="R565" s="172">
        <v>-0.39500000000000002</v>
      </c>
    </row>
    <row r="566" spans="1:18" x14ac:dyDescent="0.3">
      <c r="A566" s="168" t="s">
        <v>796</v>
      </c>
      <c r="B566" s="168" t="s">
        <v>804</v>
      </c>
      <c r="C566" s="168">
        <v>129200</v>
      </c>
      <c r="D566" s="171">
        <v>44071</v>
      </c>
      <c r="E566" s="172">
        <v>18.605499999999999</v>
      </c>
      <c r="F566" s="172">
        <v>0.4627</v>
      </c>
      <c r="G566" s="172">
        <v>0.79039999999999999</v>
      </c>
      <c r="H566" s="172">
        <v>1.6488</v>
      </c>
      <c r="I566" s="172">
        <v>3.7321</v>
      </c>
      <c r="J566" s="172">
        <v>4.1612999999999998</v>
      </c>
      <c r="K566" s="172">
        <v>19.944199999999999</v>
      </c>
      <c r="L566" s="172">
        <v>2.5451999999999999</v>
      </c>
      <c r="M566" s="172">
        <v>-0.40949999999999998</v>
      </c>
      <c r="N566" s="172">
        <v>6.1455000000000002</v>
      </c>
      <c r="O566" s="172">
        <v>3.0587</v>
      </c>
      <c r="P566" s="172">
        <v>7.7740999999999998</v>
      </c>
      <c r="Q566" s="172">
        <v>10.298299999999999</v>
      </c>
      <c r="R566" s="172">
        <v>-7.0999999999999994E-2</v>
      </c>
    </row>
    <row r="567" spans="1:18" x14ac:dyDescent="0.3">
      <c r="A567" s="168" t="s">
        <v>796</v>
      </c>
      <c r="B567" s="168" t="s">
        <v>805</v>
      </c>
      <c r="C567" s="168">
        <v>129191</v>
      </c>
      <c r="D567" s="171">
        <v>44071</v>
      </c>
      <c r="E567" s="172">
        <v>17.738700000000001</v>
      </c>
      <c r="F567" s="172">
        <v>0.3735</v>
      </c>
      <c r="G567" s="172">
        <v>0.59660000000000002</v>
      </c>
      <c r="H567" s="172">
        <v>1.2390000000000001</v>
      </c>
      <c r="I567" s="172">
        <v>2.8235000000000001</v>
      </c>
      <c r="J567" s="172">
        <v>3.1301999999999999</v>
      </c>
      <c r="K567" s="172">
        <v>16.807300000000001</v>
      </c>
      <c r="L567" s="172">
        <v>3.2004000000000001</v>
      </c>
      <c r="M567" s="172">
        <v>1.0107999999999999</v>
      </c>
      <c r="N567" s="172">
        <v>6.7201000000000004</v>
      </c>
      <c r="O567" s="172">
        <v>3.4474</v>
      </c>
      <c r="P567" s="172">
        <v>7.4817999999999998</v>
      </c>
      <c r="Q567" s="172">
        <v>9.4707000000000008</v>
      </c>
      <c r="R567" s="172">
        <v>1.2243999999999999</v>
      </c>
    </row>
    <row r="568" spans="1:18" x14ac:dyDescent="0.3">
      <c r="A568" s="168" t="s">
        <v>796</v>
      </c>
      <c r="B568" s="168" t="s">
        <v>806</v>
      </c>
      <c r="C568" s="168">
        <v>129193</v>
      </c>
      <c r="D568" s="171">
        <v>44071</v>
      </c>
      <c r="E568" s="172">
        <v>18.111799999999999</v>
      </c>
      <c r="F568" s="172">
        <v>0.37569999999999998</v>
      </c>
      <c r="G568" s="172">
        <v>0.60150000000000003</v>
      </c>
      <c r="H568" s="172">
        <v>1.2505999999999999</v>
      </c>
      <c r="I568" s="172">
        <v>2.8466</v>
      </c>
      <c r="J568" s="172">
        <v>3.1823000000000001</v>
      </c>
      <c r="K568" s="172">
        <v>16.9816</v>
      </c>
      <c r="L568" s="172">
        <v>3.5207999999999999</v>
      </c>
      <c r="M568" s="172">
        <v>1.4984999999999999</v>
      </c>
      <c r="N568" s="172">
        <v>7.3978999999999999</v>
      </c>
      <c r="O568" s="172">
        <v>3.8784999999999998</v>
      </c>
      <c r="P568" s="172">
        <v>7.8579999999999997</v>
      </c>
      <c r="Q568" s="172">
        <v>9.8309999999999995</v>
      </c>
      <c r="R568" s="172">
        <v>1.7305999999999999</v>
      </c>
    </row>
    <row r="569" spans="1:18" x14ac:dyDescent="0.3">
      <c r="A569" s="168" t="s">
        <v>796</v>
      </c>
      <c r="B569" s="168" t="s">
        <v>807</v>
      </c>
      <c r="C569" s="168">
        <v>143904</v>
      </c>
      <c r="D569" s="171">
        <v>44071</v>
      </c>
      <c r="E569" s="172">
        <v>8.3064</v>
      </c>
      <c r="F569" s="172">
        <v>2.1421000000000001</v>
      </c>
      <c r="G569" s="172">
        <v>2.2162999999999999</v>
      </c>
      <c r="H569" s="172">
        <v>1.6285000000000001</v>
      </c>
      <c r="I569" s="172">
        <v>5.7884000000000002</v>
      </c>
      <c r="J569" s="172">
        <v>7.5484999999999998</v>
      </c>
      <c r="K569" s="172">
        <v>18.632400000000001</v>
      </c>
      <c r="L569" s="172">
        <v>-6.7000999999999999</v>
      </c>
      <c r="M569" s="172">
        <v>-20.549399999999999</v>
      </c>
      <c r="N569" s="172">
        <v>-15.8931</v>
      </c>
      <c r="O569" s="172"/>
      <c r="P569" s="172"/>
      <c r="Q569" s="172">
        <v>-8.2060999999999993</v>
      </c>
      <c r="R569" s="172">
        <v>-13.622299999999999</v>
      </c>
    </row>
    <row r="570" spans="1:18" x14ac:dyDescent="0.3">
      <c r="A570" s="168" t="s">
        <v>796</v>
      </c>
      <c r="B570" s="168" t="s">
        <v>808</v>
      </c>
      <c r="C570" s="168">
        <v>143903</v>
      </c>
      <c r="D570" s="171">
        <v>44071</v>
      </c>
      <c r="E570" s="172">
        <v>8.3064</v>
      </c>
      <c r="F570" s="172">
        <v>2.1421000000000001</v>
      </c>
      <c r="G570" s="172">
        <v>2.2174999999999998</v>
      </c>
      <c r="H570" s="172">
        <v>1.6285000000000001</v>
      </c>
      <c r="I570" s="172">
        <v>5.7884000000000002</v>
      </c>
      <c r="J570" s="172">
        <v>7.5499000000000001</v>
      </c>
      <c r="K570" s="172">
        <v>18.632400000000001</v>
      </c>
      <c r="L570" s="172">
        <v>-6.7000999999999999</v>
      </c>
      <c r="M570" s="172">
        <v>-20.549399999999999</v>
      </c>
      <c r="N570" s="172">
        <v>-15.8931</v>
      </c>
      <c r="O570" s="172"/>
      <c r="P570" s="172"/>
      <c r="Q570" s="172">
        <v>-8.2060999999999993</v>
      </c>
      <c r="R570" s="172">
        <v>-13.622299999999999</v>
      </c>
    </row>
    <row r="571" spans="1:18" x14ac:dyDescent="0.3">
      <c r="A571" s="168" t="s">
        <v>796</v>
      </c>
      <c r="B571" s="168" t="s">
        <v>809</v>
      </c>
      <c r="C571" s="168">
        <v>148033</v>
      </c>
      <c r="D571" s="171">
        <v>44071</v>
      </c>
      <c r="E571" s="172">
        <v>10.204000000000001</v>
      </c>
      <c r="F571" s="172">
        <v>0.1089</v>
      </c>
      <c r="G571" s="172">
        <v>0.99070000000000003</v>
      </c>
      <c r="H571" s="172">
        <v>1.1578999999999999</v>
      </c>
      <c r="I571" s="172">
        <v>6.9333</v>
      </c>
      <c r="J571" s="172">
        <v>10.114699999999999</v>
      </c>
      <c r="K571" s="172">
        <v>26.0578</v>
      </c>
      <c r="L571" s="172">
        <v>6.3249000000000004</v>
      </c>
      <c r="M571" s="172"/>
      <c r="N571" s="172"/>
      <c r="O571" s="172"/>
      <c r="P571" s="172"/>
      <c r="Q571" s="172">
        <v>2.04</v>
      </c>
      <c r="R571" s="172"/>
    </row>
    <row r="572" spans="1:18" x14ac:dyDescent="0.3">
      <c r="A572" s="168" t="s">
        <v>796</v>
      </c>
      <c r="B572" s="168" t="s">
        <v>810</v>
      </c>
      <c r="C572" s="168">
        <v>148035</v>
      </c>
      <c r="D572" s="171">
        <v>44071</v>
      </c>
      <c r="E572" s="172">
        <v>10.246499999999999</v>
      </c>
      <c r="F572" s="172">
        <v>0.1114</v>
      </c>
      <c r="G572" s="172">
        <v>0.99850000000000005</v>
      </c>
      <c r="H572" s="172">
        <v>1.1759999999999999</v>
      </c>
      <c r="I572" s="172">
        <v>6.9706000000000001</v>
      </c>
      <c r="J572" s="172">
        <v>10.2011</v>
      </c>
      <c r="K572" s="172">
        <v>26.354900000000001</v>
      </c>
      <c r="L572" s="172">
        <v>6.7622</v>
      </c>
      <c r="M572" s="172"/>
      <c r="N572" s="172"/>
      <c r="O572" s="172"/>
      <c r="P572" s="172"/>
      <c r="Q572" s="172">
        <v>2.4649999999999999</v>
      </c>
      <c r="R572" s="172"/>
    </row>
    <row r="573" spans="1:18" x14ac:dyDescent="0.3">
      <c r="A573" s="168" t="s">
        <v>796</v>
      </c>
      <c r="B573" s="168" t="s">
        <v>811</v>
      </c>
      <c r="C573" s="168">
        <v>102133</v>
      </c>
      <c r="D573" s="171">
        <v>44071</v>
      </c>
      <c r="E573" s="172">
        <v>64.572000000000003</v>
      </c>
      <c r="F573" s="172">
        <v>0.45789999999999997</v>
      </c>
      <c r="G573" s="172">
        <v>1.1753</v>
      </c>
      <c r="H573" s="172">
        <v>1.4076</v>
      </c>
      <c r="I573" s="172">
        <v>4.9393000000000002</v>
      </c>
      <c r="J573" s="172">
        <v>8.0784000000000002</v>
      </c>
      <c r="K573" s="172">
        <v>25.734300000000001</v>
      </c>
      <c r="L573" s="172">
        <v>0.95050000000000001</v>
      </c>
      <c r="M573" s="172">
        <v>-5.7910000000000004</v>
      </c>
      <c r="N573" s="172">
        <v>2.5249000000000001</v>
      </c>
      <c r="O573" s="172">
        <v>2.3586</v>
      </c>
      <c r="P573" s="172">
        <v>6.7438000000000002</v>
      </c>
      <c r="Q573" s="172">
        <v>11.811299999999999</v>
      </c>
      <c r="R573" s="172">
        <v>-3.0565000000000002</v>
      </c>
    </row>
    <row r="574" spans="1:18" x14ac:dyDescent="0.3">
      <c r="A574" s="168" t="s">
        <v>796</v>
      </c>
      <c r="B574" s="168" t="s">
        <v>812</v>
      </c>
      <c r="C574" s="168">
        <v>120242</v>
      </c>
      <c r="D574" s="171">
        <v>44071</v>
      </c>
      <c r="E574" s="172">
        <v>66.618499999999997</v>
      </c>
      <c r="F574" s="172">
        <v>0.4587</v>
      </c>
      <c r="G574" s="172">
        <v>1.1778</v>
      </c>
      <c r="H574" s="172">
        <v>1.4136</v>
      </c>
      <c r="I574" s="172">
        <v>4.9516999999999998</v>
      </c>
      <c r="J574" s="172">
        <v>8.1067</v>
      </c>
      <c r="K574" s="172">
        <v>25.8323</v>
      </c>
      <c r="L574" s="172">
        <v>1.1012</v>
      </c>
      <c r="M574" s="172">
        <v>-5.5682</v>
      </c>
      <c r="N574" s="172">
        <v>2.8660000000000001</v>
      </c>
      <c r="O574" s="172">
        <v>2.7241</v>
      </c>
      <c r="P574" s="172">
        <v>7.1275000000000004</v>
      </c>
      <c r="Q574" s="172">
        <v>8.4593000000000007</v>
      </c>
      <c r="R574" s="172">
        <v>-2.7315999999999998</v>
      </c>
    </row>
    <row r="575" spans="1:18" x14ac:dyDescent="0.3">
      <c r="A575" s="168" t="s">
        <v>796</v>
      </c>
      <c r="B575" s="168" t="s">
        <v>813</v>
      </c>
      <c r="C575" s="168">
        <v>102135</v>
      </c>
      <c r="D575" s="171">
        <v>44071</v>
      </c>
      <c r="E575" s="172">
        <v>77.542100000000005</v>
      </c>
      <c r="F575" s="172">
        <v>0.30609999999999998</v>
      </c>
      <c r="G575" s="172">
        <v>0.56320000000000003</v>
      </c>
      <c r="H575" s="172">
        <v>0.33529999999999999</v>
      </c>
      <c r="I575" s="172">
        <v>5.2024999999999997</v>
      </c>
      <c r="J575" s="172">
        <v>11.1412</v>
      </c>
      <c r="K575" s="172">
        <v>25.337800000000001</v>
      </c>
      <c r="L575" s="172">
        <v>15.648899999999999</v>
      </c>
      <c r="M575" s="172">
        <v>8.8645999999999994</v>
      </c>
      <c r="N575" s="172">
        <v>18.6508</v>
      </c>
      <c r="O575" s="172">
        <v>4.1116999999999999</v>
      </c>
      <c r="P575" s="172">
        <v>8.7522000000000002</v>
      </c>
      <c r="Q575" s="172">
        <v>13.043100000000001</v>
      </c>
      <c r="R575" s="172">
        <v>0.93159999999999998</v>
      </c>
    </row>
    <row r="576" spans="1:18" x14ac:dyDescent="0.3">
      <c r="A576" s="168" t="s">
        <v>796</v>
      </c>
      <c r="B576" s="168" t="s">
        <v>814</v>
      </c>
      <c r="C576" s="168">
        <v>120700</v>
      </c>
      <c r="D576" s="171">
        <v>44071</v>
      </c>
      <c r="E576" s="172">
        <v>78.726299999999995</v>
      </c>
      <c r="F576" s="172">
        <v>0.30690000000000001</v>
      </c>
      <c r="G576" s="172">
        <v>0.56559999999999999</v>
      </c>
      <c r="H576" s="172">
        <v>0.3407</v>
      </c>
      <c r="I576" s="172">
        <v>5.2135999999999996</v>
      </c>
      <c r="J576" s="172">
        <v>11.1675</v>
      </c>
      <c r="K576" s="172">
        <v>25.426500000000001</v>
      </c>
      <c r="L576" s="172">
        <v>15.048500000000001</v>
      </c>
      <c r="M576" s="172">
        <v>8.5032999999999994</v>
      </c>
      <c r="N576" s="172">
        <v>18.531199999999998</v>
      </c>
      <c r="O576" s="172">
        <v>4.4238</v>
      </c>
      <c r="P576" s="172">
        <v>9.0462000000000007</v>
      </c>
      <c r="Q576" s="172">
        <v>11.048500000000001</v>
      </c>
      <c r="R576" s="172">
        <v>1.1865000000000001</v>
      </c>
    </row>
    <row r="577" spans="1:18" x14ac:dyDescent="0.3">
      <c r="A577" s="168" t="s">
        <v>796</v>
      </c>
      <c r="B577" s="168" t="s">
        <v>815</v>
      </c>
      <c r="C577" s="168">
        <v>118485</v>
      </c>
      <c r="D577" s="171">
        <v>44071</v>
      </c>
      <c r="E577" s="172">
        <v>24.305700000000002</v>
      </c>
      <c r="F577" s="172">
        <v>2.0999999999999999E-3</v>
      </c>
      <c r="G577" s="172">
        <v>0.42020000000000002</v>
      </c>
      <c r="H577" s="172">
        <v>1.2514000000000001</v>
      </c>
      <c r="I577" s="172">
        <v>2.4165000000000001</v>
      </c>
      <c r="J577" s="172">
        <v>5.0275999999999996</v>
      </c>
      <c r="K577" s="172">
        <v>18.471900000000002</v>
      </c>
      <c r="L577" s="172">
        <v>1.5704</v>
      </c>
      <c r="M577" s="172">
        <v>0.46460000000000001</v>
      </c>
      <c r="N577" s="172">
        <v>7.2648999999999999</v>
      </c>
      <c r="O577" s="172">
        <v>2.8260999999999998</v>
      </c>
      <c r="P577" s="172">
        <v>6.3106999999999998</v>
      </c>
      <c r="Q577" s="172">
        <v>8.2287999999999997</v>
      </c>
      <c r="R577" s="172">
        <v>1.9699999999999999E-2</v>
      </c>
    </row>
    <row r="578" spans="1:18" x14ac:dyDescent="0.3">
      <c r="A578" s="168" t="s">
        <v>796</v>
      </c>
      <c r="B578" s="168" t="s">
        <v>816</v>
      </c>
      <c r="C578" s="168">
        <v>112332</v>
      </c>
      <c r="D578" s="171">
        <v>44071</v>
      </c>
      <c r="E578" s="172">
        <v>23.328700000000001</v>
      </c>
      <c r="F578" s="172">
        <v>8.9999999999999998E-4</v>
      </c>
      <c r="G578" s="172">
        <v>0.41710000000000003</v>
      </c>
      <c r="H578" s="172">
        <v>1.2438</v>
      </c>
      <c r="I578" s="172">
        <v>2.4009999999999998</v>
      </c>
      <c r="J578" s="172">
        <v>4.9755000000000003</v>
      </c>
      <c r="K578" s="172">
        <v>18.2517</v>
      </c>
      <c r="L578" s="172">
        <v>0.96730000000000005</v>
      </c>
      <c r="M578" s="172">
        <v>-0.1173</v>
      </c>
      <c r="N578" s="172">
        <v>6.3921000000000001</v>
      </c>
      <c r="O578" s="172">
        <v>2.0152000000000001</v>
      </c>
      <c r="P578" s="172">
        <v>5.5815000000000001</v>
      </c>
      <c r="Q578" s="172">
        <v>8.36</v>
      </c>
      <c r="R578" s="172">
        <v>-0.86160000000000003</v>
      </c>
    </row>
    <row r="579" spans="1:18" x14ac:dyDescent="0.3">
      <c r="A579" s="168" t="s">
        <v>796</v>
      </c>
      <c r="B579" s="168" t="s">
        <v>817</v>
      </c>
      <c r="C579" s="168">
        <v>146513</v>
      </c>
      <c r="D579" s="171">
        <v>44071</v>
      </c>
      <c r="E579" s="172">
        <v>10.3002</v>
      </c>
      <c r="F579" s="172">
        <v>0.38009999999999999</v>
      </c>
      <c r="G579" s="172">
        <v>0.78080000000000005</v>
      </c>
      <c r="H579" s="172">
        <v>1.1698</v>
      </c>
      <c r="I579" s="172">
        <v>2.3683000000000001</v>
      </c>
      <c r="J579" s="172">
        <v>6.5380000000000003</v>
      </c>
      <c r="K579" s="172">
        <v>19.417100000000001</v>
      </c>
      <c r="L579" s="172">
        <v>5.3415999999999997</v>
      </c>
      <c r="M579" s="172">
        <v>-2.0242</v>
      </c>
      <c r="N579" s="172">
        <v>8.2750000000000004</v>
      </c>
      <c r="O579" s="172"/>
      <c r="P579" s="172"/>
      <c r="Q579" s="172">
        <v>2.0232000000000001</v>
      </c>
      <c r="R579" s="172"/>
    </row>
    <row r="580" spans="1:18" x14ac:dyDescent="0.3">
      <c r="A580" s="168" t="s">
        <v>796</v>
      </c>
      <c r="B580" s="168" t="s">
        <v>818</v>
      </c>
      <c r="C580" s="168">
        <v>146514</v>
      </c>
      <c r="D580" s="171">
        <v>44071</v>
      </c>
      <c r="E580" s="172">
        <v>10.258599999999999</v>
      </c>
      <c r="F580" s="172">
        <v>0.37869999999999998</v>
      </c>
      <c r="G580" s="172">
        <v>0.77710000000000001</v>
      </c>
      <c r="H580" s="172">
        <v>1.1636</v>
      </c>
      <c r="I580" s="172">
        <v>2.3576999999999999</v>
      </c>
      <c r="J580" s="172">
        <v>6.5141999999999998</v>
      </c>
      <c r="K580" s="172">
        <v>19.323499999999999</v>
      </c>
      <c r="L580" s="172">
        <v>5.1970000000000001</v>
      </c>
      <c r="M580" s="172">
        <v>-2.2246000000000001</v>
      </c>
      <c r="N580" s="172">
        <v>8.0215999999999994</v>
      </c>
      <c r="O580" s="172"/>
      <c r="P580" s="172"/>
      <c r="Q580" s="172">
        <v>1.744</v>
      </c>
      <c r="R580" s="172"/>
    </row>
    <row r="581" spans="1:18" x14ac:dyDescent="0.3">
      <c r="A581" s="168" t="s">
        <v>796</v>
      </c>
      <c r="B581" s="168" t="s">
        <v>819</v>
      </c>
      <c r="C581" s="168">
        <v>112039</v>
      </c>
      <c r="D581" s="171">
        <v>44071</v>
      </c>
      <c r="E581" s="172">
        <v>35.917999999999999</v>
      </c>
      <c r="F581" s="172">
        <v>0.4587</v>
      </c>
      <c r="G581" s="172">
        <v>0.70369999999999999</v>
      </c>
      <c r="H581" s="172">
        <v>1.7622</v>
      </c>
      <c r="I581" s="172">
        <v>4.4401000000000002</v>
      </c>
      <c r="J581" s="172">
        <v>6.0122</v>
      </c>
      <c r="K581" s="172">
        <v>21.640499999999999</v>
      </c>
      <c r="L581" s="172">
        <v>1.2916000000000001</v>
      </c>
      <c r="M581" s="172">
        <v>-2.6638999999999999</v>
      </c>
      <c r="N581" s="172">
        <v>7.0198</v>
      </c>
      <c r="O581" s="172">
        <v>3.2858999999999998</v>
      </c>
      <c r="P581" s="172">
        <v>7.8452000000000002</v>
      </c>
      <c r="Q581" s="172">
        <v>12.191599999999999</v>
      </c>
      <c r="R581" s="172">
        <v>-0.66749999999999998</v>
      </c>
    </row>
    <row r="582" spans="1:18" x14ac:dyDescent="0.3">
      <c r="A582" s="173" t="s">
        <v>27</v>
      </c>
      <c r="B582" s="168"/>
      <c r="C582" s="168"/>
      <c r="D582" s="168"/>
      <c r="E582" s="168"/>
      <c r="F582" s="174">
        <v>0.5783521739130435</v>
      </c>
      <c r="G582" s="174">
        <v>0.98990434782608716</v>
      </c>
      <c r="H582" s="174">
        <v>1.404360869565217</v>
      </c>
      <c r="I582" s="174">
        <v>4.10928695652174</v>
      </c>
      <c r="J582" s="174">
        <v>6.3716260869565211</v>
      </c>
      <c r="K582" s="174">
        <v>19.962121739130431</v>
      </c>
      <c r="L582" s="174">
        <v>2.0570695652173914</v>
      </c>
      <c r="M582" s="174">
        <v>-3.3980952380952383</v>
      </c>
      <c r="N582" s="174">
        <v>4.1505142857142854</v>
      </c>
      <c r="O582" s="174">
        <v>2.4756647058823527</v>
      </c>
      <c r="P582" s="174">
        <v>6.8571294117647055</v>
      </c>
      <c r="Q582" s="174">
        <v>7.1942695652173922</v>
      </c>
      <c r="R582" s="174">
        <v>-2.2699526315789469</v>
      </c>
    </row>
    <row r="583" spans="1:18" x14ac:dyDescent="0.3">
      <c r="A583" s="173" t="s">
        <v>409</v>
      </c>
      <c r="B583" s="168"/>
      <c r="C583" s="168"/>
      <c r="D583" s="168"/>
      <c r="E583" s="168"/>
      <c r="F583" s="174">
        <v>0.38009999999999999</v>
      </c>
      <c r="G583" s="174">
        <v>0.78720000000000001</v>
      </c>
      <c r="H583" s="174">
        <v>1.2514000000000001</v>
      </c>
      <c r="I583" s="174">
        <v>3.7321</v>
      </c>
      <c r="J583" s="174">
        <v>6.5102000000000002</v>
      </c>
      <c r="K583" s="174">
        <v>18.632400000000001</v>
      </c>
      <c r="L583" s="174">
        <v>2.3580999999999999</v>
      </c>
      <c r="M583" s="174">
        <v>-2.0242</v>
      </c>
      <c r="N583" s="174">
        <v>6.3921000000000001</v>
      </c>
      <c r="O583" s="174">
        <v>2.8260999999999998</v>
      </c>
      <c r="P583" s="174">
        <v>7.4600999999999997</v>
      </c>
      <c r="Q583" s="174">
        <v>9.4707000000000008</v>
      </c>
      <c r="R583" s="174">
        <v>-0.66749999999999998</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44071</v>
      </c>
      <c r="E586" s="172">
        <v>258.72410000000002</v>
      </c>
      <c r="F586" s="172">
        <v>-1.2555000000000001</v>
      </c>
      <c r="G586" s="172">
        <v>-3.9582999999999999</v>
      </c>
      <c r="H586" s="172">
        <v>-1.8232999999999999</v>
      </c>
      <c r="I586" s="172">
        <v>-1.0144</v>
      </c>
      <c r="J586" s="172">
        <v>3.0615999999999999</v>
      </c>
      <c r="K586" s="172">
        <v>8.6583000000000006</v>
      </c>
      <c r="L586" s="172">
        <v>9.4786999999999999</v>
      </c>
      <c r="M586" s="172">
        <v>8.6138999999999992</v>
      </c>
      <c r="N586" s="172">
        <v>8.5846</v>
      </c>
      <c r="O586" s="172">
        <v>7.9915000000000003</v>
      </c>
      <c r="P586" s="172">
        <v>8.3142999999999994</v>
      </c>
      <c r="Q586" s="172">
        <v>8.6658000000000008</v>
      </c>
      <c r="R586" s="172">
        <v>8.8437999999999999</v>
      </c>
    </row>
    <row r="587" spans="1:18" x14ac:dyDescent="0.3">
      <c r="A587" s="168" t="s">
        <v>821</v>
      </c>
      <c r="B587" s="168" t="s">
        <v>823</v>
      </c>
      <c r="C587" s="168">
        <v>122646</v>
      </c>
      <c r="D587" s="171">
        <v>44071</v>
      </c>
      <c r="E587" s="172">
        <v>263.209</v>
      </c>
      <c r="F587" s="172">
        <v>-1.0815999999999999</v>
      </c>
      <c r="G587" s="172">
        <v>-3.7892000000000001</v>
      </c>
      <c r="H587" s="172">
        <v>-1.6536</v>
      </c>
      <c r="I587" s="172">
        <v>-0.8427</v>
      </c>
      <c r="J587" s="172">
        <v>3.2328000000000001</v>
      </c>
      <c r="K587" s="172">
        <v>8.8356999999999992</v>
      </c>
      <c r="L587" s="172">
        <v>9.6760000000000002</v>
      </c>
      <c r="M587" s="172">
        <v>8.8255999999999997</v>
      </c>
      <c r="N587" s="172">
        <v>8.8063000000000002</v>
      </c>
      <c r="O587" s="172">
        <v>8.2422000000000004</v>
      </c>
      <c r="P587" s="172">
        <v>8.5664999999999996</v>
      </c>
      <c r="Q587" s="172">
        <v>8.9469999999999992</v>
      </c>
      <c r="R587" s="172">
        <v>9.0772999999999993</v>
      </c>
    </row>
    <row r="588" spans="1:18" x14ac:dyDescent="0.3">
      <c r="A588" s="168" t="s">
        <v>821</v>
      </c>
      <c r="B588" s="168" t="s">
        <v>824</v>
      </c>
      <c r="C588" s="168">
        <v>101048</v>
      </c>
      <c r="D588" s="171">
        <v>44071</v>
      </c>
      <c r="E588" s="172">
        <v>30.498699999999999</v>
      </c>
      <c r="F588" s="172">
        <v>-1.9147000000000001</v>
      </c>
      <c r="G588" s="172">
        <v>-5.1040999999999999</v>
      </c>
      <c r="H588" s="172">
        <v>-1.9996</v>
      </c>
      <c r="I588" s="172">
        <v>-0.37609999999999999</v>
      </c>
      <c r="J588" s="172">
        <v>1.2947</v>
      </c>
      <c r="K588" s="172">
        <v>6.0594000000000001</v>
      </c>
      <c r="L588" s="172">
        <v>4.6154000000000002</v>
      </c>
      <c r="M588" s="172">
        <v>5.4162999999999997</v>
      </c>
      <c r="N588" s="172">
        <v>6.1889000000000003</v>
      </c>
      <c r="O588" s="172">
        <v>6.6012000000000004</v>
      </c>
      <c r="P588" s="172">
        <v>6.3926999999999996</v>
      </c>
      <c r="Q588" s="172">
        <v>5.9283999999999999</v>
      </c>
      <c r="R588" s="172">
        <v>6.7435999999999998</v>
      </c>
    </row>
    <row r="589" spans="1:18" x14ac:dyDescent="0.3">
      <c r="A589" s="168" t="s">
        <v>821</v>
      </c>
      <c r="B589" s="168" t="s">
        <v>825</v>
      </c>
      <c r="C589" s="168">
        <v>118508</v>
      </c>
      <c r="D589" s="171">
        <v>44071</v>
      </c>
      <c r="E589" s="172">
        <v>32.183900000000001</v>
      </c>
      <c r="F589" s="172">
        <v>-1.1341000000000001</v>
      </c>
      <c r="G589" s="172">
        <v>-4.3836000000000004</v>
      </c>
      <c r="H589" s="172">
        <v>-1.2310000000000001</v>
      </c>
      <c r="I589" s="172">
        <v>0.38890000000000002</v>
      </c>
      <c r="J589" s="172">
        <v>2.0743</v>
      </c>
      <c r="K589" s="172">
        <v>6.8851000000000004</v>
      </c>
      <c r="L589" s="172">
        <v>5.4443000000000001</v>
      </c>
      <c r="M589" s="172">
        <v>6.1542000000000003</v>
      </c>
      <c r="N589" s="172">
        <v>6.8895</v>
      </c>
      <c r="O589" s="172">
        <v>7.2183000000000002</v>
      </c>
      <c r="P589" s="172">
        <v>7.0674999999999999</v>
      </c>
      <c r="Q589" s="172">
        <v>7.2835000000000001</v>
      </c>
      <c r="R589" s="172">
        <v>7.3695000000000004</v>
      </c>
    </row>
    <row r="590" spans="1:18" x14ac:dyDescent="0.3">
      <c r="A590" s="168" t="s">
        <v>821</v>
      </c>
      <c r="B590" s="168" t="s">
        <v>826</v>
      </c>
      <c r="C590" s="168">
        <v>106841</v>
      </c>
      <c r="D590" s="171">
        <v>44071</v>
      </c>
      <c r="E590" s="172">
        <v>36.560499999999998</v>
      </c>
      <c r="F590" s="172">
        <v>-1.4975000000000001</v>
      </c>
      <c r="G590" s="172">
        <v>-1.2312000000000001</v>
      </c>
      <c r="H590" s="172">
        <v>-0.71299999999999997</v>
      </c>
      <c r="I590" s="172">
        <v>-2.7069999999999999</v>
      </c>
      <c r="J590" s="172">
        <v>3.0091000000000001</v>
      </c>
      <c r="K590" s="172">
        <v>9.0490999999999993</v>
      </c>
      <c r="L590" s="172">
        <v>9.1944999999999997</v>
      </c>
      <c r="M590" s="172">
        <v>8.4496000000000002</v>
      </c>
      <c r="N590" s="172">
        <v>8.5963999999999992</v>
      </c>
      <c r="O590" s="172">
        <v>7.8413000000000004</v>
      </c>
      <c r="P590" s="172">
        <v>8.0505999999999993</v>
      </c>
      <c r="Q590" s="172">
        <v>8.2571999999999992</v>
      </c>
      <c r="R590" s="172">
        <v>8.5702999999999996</v>
      </c>
    </row>
    <row r="591" spans="1:18" x14ac:dyDescent="0.3">
      <c r="A591" s="168" t="s">
        <v>821</v>
      </c>
      <c r="B591" s="168" t="s">
        <v>827</v>
      </c>
      <c r="C591" s="168">
        <v>118961</v>
      </c>
      <c r="D591" s="171">
        <v>44071</v>
      </c>
      <c r="E591" s="172">
        <v>36.871600000000001</v>
      </c>
      <c r="F591" s="172">
        <v>-1.1879</v>
      </c>
      <c r="G591" s="172">
        <v>-0.98980000000000001</v>
      </c>
      <c r="H591" s="172">
        <v>-0.46660000000000001</v>
      </c>
      <c r="I591" s="172">
        <v>-2.4512999999999998</v>
      </c>
      <c r="J591" s="172">
        <v>3.2629999999999999</v>
      </c>
      <c r="K591" s="172">
        <v>9.2828999999999997</v>
      </c>
      <c r="L591" s="172">
        <v>9.3938000000000006</v>
      </c>
      <c r="M591" s="172">
        <v>8.6374999999999993</v>
      </c>
      <c r="N591" s="172">
        <v>8.7812000000000001</v>
      </c>
      <c r="O591" s="172">
        <v>8.0129999999999999</v>
      </c>
      <c r="P591" s="172">
        <v>8.1996000000000002</v>
      </c>
      <c r="Q591" s="172">
        <v>8.5772999999999993</v>
      </c>
      <c r="R591" s="172">
        <v>8.7439999999999998</v>
      </c>
    </row>
    <row r="592" spans="1:18" x14ac:dyDescent="0.3">
      <c r="A592" s="168" t="s">
        <v>821</v>
      </c>
      <c r="B592" s="168" t="s">
        <v>828</v>
      </c>
      <c r="C592" s="168">
        <v>101802</v>
      </c>
      <c r="D592" s="171">
        <v>44071</v>
      </c>
      <c r="E592" s="172">
        <v>313.46409999999997</v>
      </c>
      <c r="F592" s="172">
        <v>18.162099999999999</v>
      </c>
      <c r="G592" s="172">
        <v>25.608699999999999</v>
      </c>
      <c r="H592" s="172">
        <v>13.7981</v>
      </c>
      <c r="I592" s="172">
        <v>4.57</v>
      </c>
      <c r="J592" s="172">
        <v>5.9473000000000003</v>
      </c>
      <c r="K592" s="172">
        <v>11.738</v>
      </c>
      <c r="L592" s="172">
        <v>9.1245999999999992</v>
      </c>
      <c r="M592" s="172">
        <v>8.7509999999999994</v>
      </c>
      <c r="N592" s="172">
        <v>9.0263000000000009</v>
      </c>
      <c r="O592" s="172">
        <v>7.5359999999999996</v>
      </c>
      <c r="P592" s="172">
        <v>7.8722000000000003</v>
      </c>
      <c r="Q592" s="172">
        <v>8.0317000000000007</v>
      </c>
      <c r="R592" s="172">
        <v>8.4487000000000005</v>
      </c>
    </row>
    <row r="593" spans="1:18" x14ac:dyDescent="0.3">
      <c r="A593" s="168" t="s">
        <v>821</v>
      </c>
      <c r="B593" s="168" t="s">
        <v>829</v>
      </c>
      <c r="C593" s="168">
        <v>120425</v>
      </c>
      <c r="D593" s="171">
        <v>44071</v>
      </c>
      <c r="E593" s="172">
        <v>331.32749999999999</v>
      </c>
      <c r="F593" s="172">
        <v>18.880700000000001</v>
      </c>
      <c r="G593" s="172">
        <v>26.3307</v>
      </c>
      <c r="H593" s="172">
        <v>14.5189</v>
      </c>
      <c r="I593" s="172">
        <v>5.2907000000000002</v>
      </c>
      <c r="J593" s="172">
        <v>6.6707999999999998</v>
      </c>
      <c r="K593" s="172">
        <v>12.481400000000001</v>
      </c>
      <c r="L593" s="172">
        <v>9.8842999999999996</v>
      </c>
      <c r="M593" s="172">
        <v>9.5305999999999997</v>
      </c>
      <c r="N593" s="172">
        <v>9.8270999999999997</v>
      </c>
      <c r="O593" s="172">
        <v>8.3551000000000002</v>
      </c>
      <c r="P593" s="172">
        <v>8.7444000000000006</v>
      </c>
      <c r="Q593" s="172">
        <v>9.0526</v>
      </c>
      <c r="R593" s="172">
        <v>9.2702000000000009</v>
      </c>
    </row>
    <row r="594" spans="1:18" x14ac:dyDescent="0.3">
      <c r="A594" s="168" t="s">
        <v>821</v>
      </c>
      <c r="B594" s="168" t="s">
        <v>830</v>
      </c>
      <c r="C594" s="168">
        <v>147269</v>
      </c>
      <c r="D594" s="171">
        <v>44071</v>
      </c>
      <c r="E594" s="172">
        <v>1116.0981999999999</v>
      </c>
      <c r="F594" s="172">
        <v>-57.140999999999998</v>
      </c>
      <c r="G594" s="172">
        <v>-55.954999999999998</v>
      </c>
      <c r="H594" s="172">
        <v>-23.3812</v>
      </c>
      <c r="I594" s="172">
        <v>-19.079699999999999</v>
      </c>
      <c r="J594" s="172">
        <v>-5.2896000000000001</v>
      </c>
      <c r="K594" s="172">
        <v>12.578099999999999</v>
      </c>
      <c r="L594" s="172">
        <v>10.765700000000001</v>
      </c>
      <c r="M594" s="172">
        <v>10.3085</v>
      </c>
      <c r="N594" s="172">
        <v>9.1834000000000007</v>
      </c>
      <c r="O594" s="172"/>
      <c r="P594" s="172"/>
      <c r="Q594" s="172">
        <v>8.8651</v>
      </c>
      <c r="R594" s="172"/>
    </row>
    <row r="595" spans="1:18" x14ac:dyDescent="0.3">
      <c r="A595" s="168" t="s">
        <v>821</v>
      </c>
      <c r="B595" s="168" t="s">
        <v>831</v>
      </c>
      <c r="C595" s="168">
        <v>147266</v>
      </c>
      <c r="D595" s="171">
        <v>44071</v>
      </c>
      <c r="E595" s="172">
        <v>1111.7630999999999</v>
      </c>
      <c r="F595" s="172">
        <v>-57.540199999999999</v>
      </c>
      <c r="G595" s="172">
        <v>-56.353299999999997</v>
      </c>
      <c r="H595" s="172">
        <v>-23.779599999999999</v>
      </c>
      <c r="I595" s="172">
        <v>-19.477</v>
      </c>
      <c r="J595" s="172">
        <v>-5.6879999999999997</v>
      </c>
      <c r="K595" s="172">
        <v>12.164</v>
      </c>
      <c r="L595" s="172">
        <v>10.3423</v>
      </c>
      <c r="M595" s="172">
        <v>9.9131</v>
      </c>
      <c r="N595" s="172">
        <v>8.8246000000000002</v>
      </c>
      <c r="O595" s="172"/>
      <c r="P595" s="172"/>
      <c r="Q595" s="172">
        <v>8.5379000000000005</v>
      </c>
      <c r="R595" s="172"/>
    </row>
    <row r="596" spans="1:18" x14ac:dyDescent="0.3">
      <c r="A596" s="168" t="s">
        <v>821</v>
      </c>
      <c r="B596" s="168" t="s">
        <v>832</v>
      </c>
      <c r="C596" s="168">
        <v>102673</v>
      </c>
      <c r="D596" s="171">
        <v>44071</v>
      </c>
      <c r="E596" s="172">
        <v>33.425400000000003</v>
      </c>
      <c r="F596" s="172">
        <v>-4.9132999999999996</v>
      </c>
      <c r="G596" s="172">
        <v>-19.043500000000002</v>
      </c>
      <c r="H596" s="172">
        <v>-9.7471999999999994</v>
      </c>
      <c r="I596" s="172">
        <v>-8.2805</v>
      </c>
      <c r="J596" s="172">
        <v>-1.6708000000000001</v>
      </c>
      <c r="K596" s="172">
        <v>10.1274</v>
      </c>
      <c r="L596" s="172">
        <v>11.0459</v>
      </c>
      <c r="M596" s="172">
        <v>10.839600000000001</v>
      </c>
      <c r="N596" s="172">
        <v>10.181100000000001</v>
      </c>
      <c r="O596" s="172">
        <v>7.7325999999999997</v>
      </c>
      <c r="P596" s="172">
        <v>8.0076999999999998</v>
      </c>
      <c r="Q596" s="172">
        <v>7.8352000000000004</v>
      </c>
      <c r="R596" s="172">
        <v>9.5742999999999991</v>
      </c>
    </row>
    <row r="597" spans="1:18" x14ac:dyDescent="0.3">
      <c r="A597" s="168" t="s">
        <v>821</v>
      </c>
      <c r="B597" s="168" t="s">
        <v>833</v>
      </c>
      <c r="C597" s="168">
        <v>118656</v>
      </c>
      <c r="D597" s="171">
        <v>44071</v>
      </c>
      <c r="E597" s="172">
        <v>34.637</v>
      </c>
      <c r="F597" s="172">
        <v>-4.6360999999999999</v>
      </c>
      <c r="G597" s="172">
        <v>-18.6935</v>
      </c>
      <c r="H597" s="172">
        <v>-9.4069000000000003</v>
      </c>
      <c r="I597" s="172">
        <v>-7.9318999999999997</v>
      </c>
      <c r="J597" s="172">
        <v>-1.3242</v>
      </c>
      <c r="K597" s="172">
        <v>10.4764</v>
      </c>
      <c r="L597" s="172">
        <v>11.4078</v>
      </c>
      <c r="M597" s="172">
        <v>11.2492</v>
      </c>
      <c r="N597" s="172">
        <v>10.618499999999999</v>
      </c>
      <c r="O597" s="172">
        <v>8.1986000000000008</v>
      </c>
      <c r="P597" s="172">
        <v>8.4826999999999995</v>
      </c>
      <c r="Q597" s="172">
        <v>8.8178000000000001</v>
      </c>
      <c r="R597" s="172">
        <v>10.038500000000001</v>
      </c>
    </row>
    <row r="598" spans="1:18" x14ac:dyDescent="0.3">
      <c r="A598" s="168" t="s">
        <v>821</v>
      </c>
      <c r="B598" s="168" t="s">
        <v>834</v>
      </c>
      <c r="C598" s="168">
        <v>145295</v>
      </c>
      <c r="D598" s="171">
        <v>44071</v>
      </c>
      <c r="E598" s="172">
        <v>1173.9435000000001</v>
      </c>
      <c r="F598" s="172">
        <v>-6.6368999999999998</v>
      </c>
      <c r="G598" s="172">
        <v>-7.3083999999999998</v>
      </c>
      <c r="H598" s="172">
        <v>-6.7865000000000002</v>
      </c>
      <c r="I598" s="172">
        <v>-4.9043999999999999</v>
      </c>
      <c r="J598" s="172">
        <v>-0.5847</v>
      </c>
      <c r="K598" s="172">
        <v>7.41</v>
      </c>
      <c r="L598" s="172">
        <v>9.5048999999999992</v>
      </c>
      <c r="M598" s="172">
        <v>8.5056999999999992</v>
      </c>
      <c r="N598" s="172">
        <v>8.3786000000000005</v>
      </c>
      <c r="O598" s="172"/>
      <c r="P598" s="172"/>
      <c r="Q598" s="172">
        <v>9.1579999999999995</v>
      </c>
      <c r="R598" s="172"/>
    </row>
    <row r="599" spans="1:18" x14ac:dyDescent="0.3">
      <c r="A599" s="168" t="s">
        <v>821</v>
      </c>
      <c r="B599" s="168" t="s">
        <v>835</v>
      </c>
      <c r="C599" s="168">
        <v>145287</v>
      </c>
      <c r="D599" s="171">
        <v>44071</v>
      </c>
      <c r="E599" s="172">
        <v>1152.8676</v>
      </c>
      <c r="F599" s="172">
        <v>-7.5683999999999996</v>
      </c>
      <c r="G599" s="172">
        <v>-8.2377000000000002</v>
      </c>
      <c r="H599" s="172">
        <v>-7.7149999999999999</v>
      </c>
      <c r="I599" s="172">
        <v>-5.8323</v>
      </c>
      <c r="J599" s="172">
        <v>-1.5136000000000001</v>
      </c>
      <c r="K599" s="172">
        <v>6.4508999999999999</v>
      </c>
      <c r="L599" s="172">
        <v>8.5107999999999997</v>
      </c>
      <c r="M599" s="172">
        <v>7.4980000000000002</v>
      </c>
      <c r="N599" s="172">
        <v>7.3586</v>
      </c>
      <c r="O599" s="172"/>
      <c r="P599" s="172"/>
      <c r="Q599" s="172">
        <v>8.0828000000000007</v>
      </c>
      <c r="R599" s="172"/>
    </row>
    <row r="600" spans="1:18" x14ac:dyDescent="0.3">
      <c r="A600" s="173" t="s">
        <v>27</v>
      </c>
      <c r="B600" s="168"/>
      <c r="C600" s="168"/>
      <c r="D600" s="168"/>
      <c r="E600" s="168"/>
      <c r="F600" s="174">
        <v>-7.8188857142857131</v>
      </c>
      <c r="G600" s="174">
        <v>-9.5077285714285704</v>
      </c>
      <c r="H600" s="174">
        <v>-4.3133214285714283</v>
      </c>
      <c r="I600" s="174">
        <v>-4.4748357142857147</v>
      </c>
      <c r="J600" s="174">
        <v>0.89162142857142868</v>
      </c>
      <c r="K600" s="174">
        <v>9.4426214285714281</v>
      </c>
      <c r="L600" s="174">
        <v>9.1706428571428553</v>
      </c>
      <c r="M600" s="174">
        <v>8.7637714285714292</v>
      </c>
      <c r="N600" s="174">
        <v>8.6603642857142855</v>
      </c>
      <c r="O600" s="174">
        <v>7.7729799999999996</v>
      </c>
      <c r="P600" s="174">
        <v>7.9698199999999986</v>
      </c>
      <c r="Q600" s="174">
        <v>8.2885928571428575</v>
      </c>
      <c r="R600" s="174">
        <v>8.6680200000000003</v>
      </c>
    </row>
    <row r="601" spans="1:18" x14ac:dyDescent="0.3">
      <c r="A601" s="173" t="s">
        <v>409</v>
      </c>
      <c r="B601" s="168"/>
      <c r="C601" s="168"/>
      <c r="D601" s="168"/>
      <c r="E601" s="168"/>
      <c r="F601" s="174">
        <v>-1.7061000000000002</v>
      </c>
      <c r="G601" s="174">
        <v>-4.7438500000000001</v>
      </c>
      <c r="H601" s="174">
        <v>-1.9114499999999999</v>
      </c>
      <c r="I601" s="174">
        <v>-2.5791499999999998</v>
      </c>
      <c r="J601" s="174">
        <v>1.6844999999999999</v>
      </c>
      <c r="K601" s="174">
        <v>9.1660000000000004</v>
      </c>
      <c r="L601" s="174">
        <v>9.4917999999999996</v>
      </c>
      <c r="M601" s="174">
        <v>8.6942500000000003</v>
      </c>
      <c r="N601" s="174">
        <v>8.7937499999999993</v>
      </c>
      <c r="O601" s="174">
        <v>7.9164000000000003</v>
      </c>
      <c r="P601" s="174">
        <v>8.1250999999999998</v>
      </c>
      <c r="Q601" s="174">
        <v>8.5576000000000008</v>
      </c>
      <c r="R601" s="174">
        <v>8.7939000000000007</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44071</v>
      </c>
      <c r="E604" s="172">
        <v>61.230899999999998</v>
      </c>
      <c r="F604" s="172">
        <v>0.88009999999999999</v>
      </c>
      <c r="G604" s="172">
        <v>1.0604</v>
      </c>
      <c r="H604" s="172">
        <v>1.9177999999999999</v>
      </c>
      <c r="I604" s="172">
        <v>4.1715999999999998</v>
      </c>
      <c r="J604" s="172">
        <v>4.0742000000000003</v>
      </c>
      <c r="K604" s="172">
        <v>21.506799999999998</v>
      </c>
      <c r="L604" s="172">
        <v>2.1343999999999999</v>
      </c>
      <c r="M604" s="172">
        <v>-2.1533000000000002</v>
      </c>
      <c r="N604" s="172">
        <v>7.7590000000000003</v>
      </c>
      <c r="O604" s="172">
        <v>3.1280000000000001</v>
      </c>
      <c r="P604" s="172">
        <v>7.7526000000000002</v>
      </c>
      <c r="Q604" s="172">
        <v>12.973800000000001</v>
      </c>
      <c r="R604" s="172">
        <v>0.52910000000000001</v>
      </c>
    </row>
    <row r="605" spans="1:18" x14ac:dyDescent="0.3">
      <c r="A605" s="168" t="s">
        <v>837</v>
      </c>
      <c r="B605" s="168" t="s">
        <v>839</v>
      </c>
      <c r="C605" s="168">
        <v>119564</v>
      </c>
      <c r="D605" s="171">
        <v>44071</v>
      </c>
      <c r="E605" s="172">
        <v>65.884200000000007</v>
      </c>
      <c r="F605" s="172">
        <v>0.88290000000000002</v>
      </c>
      <c r="G605" s="172">
        <v>1.0671999999999999</v>
      </c>
      <c r="H605" s="172">
        <v>1.9355</v>
      </c>
      <c r="I605" s="172">
        <v>4.2092000000000001</v>
      </c>
      <c r="J605" s="172">
        <v>4.1605999999999996</v>
      </c>
      <c r="K605" s="172">
        <v>21.808599999999998</v>
      </c>
      <c r="L605" s="172">
        <v>2.5956999999999999</v>
      </c>
      <c r="M605" s="172">
        <v>-1.4994000000000001</v>
      </c>
      <c r="N605" s="172">
        <v>8.7239000000000004</v>
      </c>
      <c r="O605" s="172">
        <v>4.1627000000000001</v>
      </c>
      <c r="P605" s="172">
        <v>8.8915000000000006</v>
      </c>
      <c r="Q605" s="172">
        <v>12.777100000000001</v>
      </c>
      <c r="R605" s="172">
        <v>1.4229000000000001</v>
      </c>
    </row>
    <row r="606" spans="1:18" x14ac:dyDescent="0.3">
      <c r="A606" s="168" t="s">
        <v>837</v>
      </c>
      <c r="B606" s="168" t="s">
        <v>840</v>
      </c>
      <c r="C606" s="168">
        <v>120468</v>
      </c>
      <c r="D606" s="171">
        <v>44071</v>
      </c>
      <c r="E606" s="172">
        <v>32.96</v>
      </c>
      <c r="F606" s="172">
        <v>9.11E-2</v>
      </c>
      <c r="G606" s="172">
        <v>0.39600000000000002</v>
      </c>
      <c r="H606" s="172">
        <v>1.9802</v>
      </c>
      <c r="I606" s="172">
        <v>4.5354000000000001</v>
      </c>
      <c r="J606" s="172">
        <v>4.9013</v>
      </c>
      <c r="K606" s="172">
        <v>21.6236</v>
      </c>
      <c r="L606" s="172">
        <v>-0.90200000000000002</v>
      </c>
      <c r="M606" s="172">
        <v>-1.0507</v>
      </c>
      <c r="N606" s="172">
        <v>10.6412</v>
      </c>
      <c r="O606" s="172">
        <v>8.6811000000000007</v>
      </c>
      <c r="P606" s="172">
        <v>12.770799999999999</v>
      </c>
      <c r="Q606" s="172">
        <v>14.5283</v>
      </c>
      <c r="R606" s="172">
        <v>1.6137999999999999</v>
      </c>
    </row>
    <row r="607" spans="1:18" x14ac:dyDescent="0.3">
      <c r="A607" s="168" t="s">
        <v>837</v>
      </c>
      <c r="B607" s="168" t="s">
        <v>841</v>
      </c>
      <c r="C607" s="168">
        <v>117560</v>
      </c>
      <c r="D607" s="171">
        <v>44071</v>
      </c>
      <c r="E607" s="172">
        <v>30.03</v>
      </c>
      <c r="F607" s="172">
        <v>6.6600000000000006E-2</v>
      </c>
      <c r="G607" s="172">
        <v>0.36759999999999998</v>
      </c>
      <c r="H607" s="172">
        <v>1.9348000000000001</v>
      </c>
      <c r="I607" s="172">
        <v>4.4522000000000004</v>
      </c>
      <c r="J607" s="172">
        <v>4.7435999999999998</v>
      </c>
      <c r="K607" s="172">
        <v>21.186399999999999</v>
      </c>
      <c r="L607" s="172">
        <v>-1.4763999999999999</v>
      </c>
      <c r="M607" s="172">
        <v>-1.9268000000000001</v>
      </c>
      <c r="N607" s="172">
        <v>9.3590999999999998</v>
      </c>
      <c r="O607" s="172">
        <v>7.3495999999999997</v>
      </c>
      <c r="P607" s="172">
        <v>11.404199999999999</v>
      </c>
      <c r="Q607" s="172">
        <v>14.4072</v>
      </c>
      <c r="R607" s="172">
        <v>0.31740000000000002</v>
      </c>
    </row>
    <row r="608" spans="1:18" x14ac:dyDescent="0.3">
      <c r="A608" s="168" t="s">
        <v>837</v>
      </c>
      <c r="B608" s="168" t="s">
        <v>842</v>
      </c>
      <c r="C608" s="168">
        <v>141813</v>
      </c>
      <c r="D608" s="171">
        <v>44071</v>
      </c>
      <c r="E608" s="172">
        <v>10.430999999999999</v>
      </c>
      <c r="F608" s="172">
        <v>0.81179999999999997</v>
      </c>
      <c r="G608" s="172">
        <v>0.88980000000000004</v>
      </c>
      <c r="H608" s="172">
        <v>2.0047000000000001</v>
      </c>
      <c r="I608" s="172">
        <v>4.0395000000000003</v>
      </c>
      <c r="J608" s="172">
        <v>4.5190000000000001</v>
      </c>
      <c r="K608" s="172">
        <v>18.051200000000001</v>
      </c>
      <c r="L608" s="172">
        <v>1.5281</v>
      </c>
      <c r="M608" s="172">
        <v>0.54949999999999999</v>
      </c>
      <c r="N608" s="172">
        <v>8.8831000000000007</v>
      </c>
      <c r="O608" s="172"/>
      <c r="P608" s="172"/>
      <c r="Q608" s="172">
        <v>1.4678</v>
      </c>
      <c r="R608" s="172">
        <v>1.8854</v>
      </c>
    </row>
    <row r="609" spans="1:18" x14ac:dyDescent="0.3">
      <c r="A609" s="168" t="s">
        <v>837</v>
      </c>
      <c r="B609" s="168" t="s">
        <v>843</v>
      </c>
      <c r="C609" s="168">
        <v>141812</v>
      </c>
      <c r="D609" s="171">
        <v>44071</v>
      </c>
      <c r="E609" s="172">
        <v>10.023</v>
      </c>
      <c r="F609" s="172">
        <v>0.80459999999999998</v>
      </c>
      <c r="G609" s="172">
        <v>0.87560000000000004</v>
      </c>
      <c r="H609" s="172">
        <v>1.9634</v>
      </c>
      <c r="I609" s="172">
        <v>3.9729999999999999</v>
      </c>
      <c r="J609" s="172">
        <v>4.3845000000000001</v>
      </c>
      <c r="K609" s="172">
        <v>17.626999999999999</v>
      </c>
      <c r="L609" s="172">
        <v>0.82489999999999997</v>
      </c>
      <c r="M609" s="172">
        <v>-0.5161</v>
      </c>
      <c r="N609" s="172">
        <v>7.3815999999999997</v>
      </c>
      <c r="O609" s="172"/>
      <c r="P609" s="172"/>
      <c r="Q609" s="172">
        <v>7.9399999999999998E-2</v>
      </c>
      <c r="R609" s="172">
        <v>0.54239999999999999</v>
      </c>
    </row>
    <row r="610" spans="1:18" x14ac:dyDescent="0.3">
      <c r="A610" s="168" t="s">
        <v>837</v>
      </c>
      <c r="B610" s="168" t="s">
        <v>844</v>
      </c>
      <c r="C610" s="168">
        <v>119096</v>
      </c>
      <c r="D610" s="171">
        <v>44071</v>
      </c>
      <c r="E610" s="172">
        <v>25.088999999999999</v>
      </c>
      <c r="F610" s="172">
        <v>0.1197</v>
      </c>
      <c r="G610" s="172">
        <v>6.7799999999999999E-2</v>
      </c>
      <c r="H610" s="172">
        <v>1.0024</v>
      </c>
      <c r="I610" s="172">
        <v>3.7336</v>
      </c>
      <c r="J610" s="172">
        <v>3.9485000000000001</v>
      </c>
      <c r="K610" s="172">
        <v>21.015799999999999</v>
      </c>
      <c r="L610" s="172">
        <v>-1.1193</v>
      </c>
      <c r="M610" s="172">
        <v>-6.9641000000000002</v>
      </c>
      <c r="N610" s="172">
        <v>7.8726000000000003</v>
      </c>
      <c r="O610" s="172">
        <v>3.6631</v>
      </c>
      <c r="P610" s="172">
        <v>7.4398999999999997</v>
      </c>
      <c r="Q610" s="172">
        <v>11.269299999999999</v>
      </c>
      <c r="R610" s="172">
        <v>-0.27550000000000002</v>
      </c>
    </row>
    <row r="611" spans="1:18" x14ac:dyDescent="0.3">
      <c r="A611" s="168" t="s">
        <v>837</v>
      </c>
      <c r="B611" s="168" t="s">
        <v>845</v>
      </c>
      <c r="C611" s="168">
        <v>112901</v>
      </c>
      <c r="D611" s="171">
        <v>44071</v>
      </c>
      <c r="E611" s="172">
        <v>23.661000000000001</v>
      </c>
      <c r="F611" s="172">
        <v>0.11849999999999999</v>
      </c>
      <c r="G611" s="172">
        <v>5.5E-2</v>
      </c>
      <c r="H611" s="172">
        <v>0.97729999999999995</v>
      </c>
      <c r="I611" s="172">
        <v>3.6899000000000002</v>
      </c>
      <c r="J611" s="172">
        <v>3.8538000000000001</v>
      </c>
      <c r="K611" s="172">
        <v>20.682400000000001</v>
      </c>
      <c r="L611" s="172">
        <v>-1.6624000000000001</v>
      </c>
      <c r="M611" s="172">
        <v>-7.7256</v>
      </c>
      <c r="N611" s="172">
        <v>6.7108999999999996</v>
      </c>
      <c r="O611" s="172">
        <v>2.6825999999999999</v>
      </c>
      <c r="P611" s="172">
        <v>6.5244</v>
      </c>
      <c r="Q611" s="172">
        <v>8.7881</v>
      </c>
      <c r="R611" s="172">
        <v>-1.3177000000000001</v>
      </c>
    </row>
    <row r="612" spans="1:18" x14ac:dyDescent="0.3">
      <c r="A612" s="168" t="s">
        <v>837</v>
      </c>
      <c r="B612" s="168" t="s">
        <v>846</v>
      </c>
      <c r="C612" s="168">
        <v>105817</v>
      </c>
      <c r="D612" s="171">
        <v>44071</v>
      </c>
      <c r="E612" s="172">
        <v>39.157899999999998</v>
      </c>
      <c r="F612" s="172">
        <v>1.9856</v>
      </c>
      <c r="G612" s="172">
        <v>2.7534000000000001</v>
      </c>
      <c r="H612" s="172">
        <v>3.7770999999999999</v>
      </c>
      <c r="I612" s="172">
        <v>7.0335000000000001</v>
      </c>
      <c r="J612" s="172">
        <v>7.5273000000000003</v>
      </c>
      <c r="K612" s="172">
        <v>21.064299999999999</v>
      </c>
      <c r="L612" s="172">
        <v>-0.36820000000000003</v>
      </c>
      <c r="M612" s="172">
        <v>-8.4565000000000001</v>
      </c>
      <c r="N612" s="172">
        <v>2.5449000000000002</v>
      </c>
      <c r="O612" s="172">
        <v>2.0068999999999999</v>
      </c>
      <c r="P612" s="172">
        <v>6.1971999999999996</v>
      </c>
      <c r="Q612" s="172">
        <v>10.981</v>
      </c>
      <c r="R612" s="172">
        <v>-1.2845</v>
      </c>
    </row>
    <row r="613" spans="1:18" x14ac:dyDescent="0.3">
      <c r="A613" s="168" t="s">
        <v>837</v>
      </c>
      <c r="B613" s="168" t="s">
        <v>847</v>
      </c>
      <c r="C613" s="168">
        <v>118564</v>
      </c>
      <c r="D613" s="171">
        <v>44071</v>
      </c>
      <c r="E613" s="172">
        <v>42.394399999999997</v>
      </c>
      <c r="F613" s="172">
        <v>1.9878</v>
      </c>
      <c r="G613" s="172">
        <v>2.7604000000000002</v>
      </c>
      <c r="H613" s="172">
        <v>3.7923</v>
      </c>
      <c r="I613" s="172">
        <v>7.0655000000000001</v>
      </c>
      <c r="J613" s="172">
        <v>7.5986000000000002</v>
      </c>
      <c r="K613" s="172">
        <v>21.3095</v>
      </c>
      <c r="L613" s="172">
        <v>4.7E-2</v>
      </c>
      <c r="M613" s="172">
        <v>-7.8771000000000004</v>
      </c>
      <c r="N613" s="172">
        <v>3.4190999999999998</v>
      </c>
      <c r="O613" s="172">
        <v>3.0329000000000002</v>
      </c>
      <c r="P613" s="172">
        <v>7.3579999999999997</v>
      </c>
      <c r="Q613" s="172">
        <v>14.9122</v>
      </c>
      <c r="R613" s="172">
        <v>-0.35589999999999999</v>
      </c>
    </row>
    <row r="614" spans="1:18" x14ac:dyDescent="0.3">
      <c r="A614" s="168" t="s">
        <v>837</v>
      </c>
      <c r="B614" s="168" t="s">
        <v>848</v>
      </c>
      <c r="C614" s="168">
        <v>102760</v>
      </c>
      <c r="D614" s="171">
        <v>44071</v>
      </c>
      <c r="E614" s="172">
        <v>70.647999999999996</v>
      </c>
      <c r="F614" s="172">
        <v>0.94010000000000005</v>
      </c>
      <c r="G614" s="172">
        <v>1.1742999999999999</v>
      </c>
      <c r="H614" s="172">
        <v>1.4693000000000001</v>
      </c>
      <c r="I614" s="172">
        <v>3.8972000000000002</v>
      </c>
      <c r="J614" s="172">
        <v>5.4211999999999998</v>
      </c>
      <c r="K614" s="172">
        <v>23.279900000000001</v>
      </c>
      <c r="L614" s="172">
        <v>1.4663999999999999</v>
      </c>
      <c r="M614" s="172">
        <v>-9.7369000000000003</v>
      </c>
      <c r="N614" s="172">
        <v>-0.53779999999999994</v>
      </c>
      <c r="O614" s="172">
        <v>-2.714</v>
      </c>
      <c r="P614" s="172">
        <v>3.6556000000000002</v>
      </c>
      <c r="Q614" s="172">
        <v>13.035399999999999</v>
      </c>
      <c r="R614" s="172">
        <v>-5.4641000000000002</v>
      </c>
    </row>
    <row r="615" spans="1:18" x14ac:dyDescent="0.3">
      <c r="A615" s="168" t="s">
        <v>837</v>
      </c>
      <c r="B615" s="168" t="s">
        <v>849</v>
      </c>
      <c r="C615" s="168">
        <v>118950</v>
      </c>
      <c r="D615" s="171">
        <v>44071</v>
      </c>
      <c r="E615" s="172">
        <v>75.471999999999994</v>
      </c>
      <c r="F615" s="172">
        <v>0.94289999999999996</v>
      </c>
      <c r="G615" s="172">
        <v>1.1825000000000001</v>
      </c>
      <c r="H615" s="172">
        <v>1.4885999999999999</v>
      </c>
      <c r="I615" s="172">
        <v>3.9386999999999999</v>
      </c>
      <c r="J615" s="172">
        <v>5.5138999999999996</v>
      </c>
      <c r="K615" s="172">
        <v>23.5686</v>
      </c>
      <c r="L615" s="172">
        <v>1.9671000000000001</v>
      </c>
      <c r="M615" s="172">
        <v>-9.0896000000000008</v>
      </c>
      <c r="N615" s="172">
        <v>0.38840000000000002</v>
      </c>
      <c r="O615" s="172">
        <v>-1.7889999999999999</v>
      </c>
      <c r="P615" s="172">
        <v>4.7272999999999996</v>
      </c>
      <c r="Q615" s="172">
        <v>8.7161000000000008</v>
      </c>
      <c r="R615" s="172">
        <v>-4.6268000000000002</v>
      </c>
    </row>
    <row r="616" spans="1:18" x14ac:dyDescent="0.3">
      <c r="A616" s="168" t="s">
        <v>837</v>
      </c>
      <c r="B616" s="168" t="s">
        <v>850</v>
      </c>
      <c r="C616" s="168">
        <v>148409</v>
      </c>
      <c r="D616" s="171">
        <v>44071</v>
      </c>
      <c r="E616" s="172">
        <v>10.318199999999999</v>
      </c>
      <c r="F616" s="172">
        <v>0.58589999999999998</v>
      </c>
      <c r="G616" s="172">
        <v>0.84050000000000002</v>
      </c>
      <c r="H616" s="172">
        <v>1.7464</v>
      </c>
      <c r="I616" s="172">
        <v>3.2728999999999999</v>
      </c>
      <c r="J616" s="172"/>
      <c r="K616" s="172"/>
      <c r="L616" s="172"/>
      <c r="M616" s="172"/>
      <c r="N616" s="172"/>
      <c r="O616" s="172"/>
      <c r="P616" s="172"/>
      <c r="Q616" s="172">
        <v>3.1819999999999999</v>
      </c>
      <c r="R616" s="172"/>
    </row>
    <row r="617" spans="1:18" x14ac:dyDescent="0.3">
      <c r="A617" s="168" t="s">
        <v>837</v>
      </c>
      <c r="B617" s="168" t="s">
        <v>851</v>
      </c>
      <c r="C617" s="168">
        <v>111957</v>
      </c>
      <c r="D617" s="171">
        <v>44071</v>
      </c>
      <c r="E617" s="172">
        <v>31.82</v>
      </c>
      <c r="F617" s="172">
        <v>0.47360000000000002</v>
      </c>
      <c r="G617" s="172">
        <v>0.85580000000000001</v>
      </c>
      <c r="H617" s="172">
        <v>1.0801000000000001</v>
      </c>
      <c r="I617" s="172">
        <v>4.0548999999999999</v>
      </c>
      <c r="J617" s="172">
        <v>5.0164999999999997</v>
      </c>
      <c r="K617" s="172">
        <v>20.211600000000001</v>
      </c>
      <c r="L617" s="172">
        <v>17.287099999999999</v>
      </c>
      <c r="M617" s="172">
        <v>8.3049999999999997</v>
      </c>
      <c r="N617" s="172">
        <v>13.278700000000001</v>
      </c>
      <c r="O617" s="172">
        <v>5.0174000000000003</v>
      </c>
      <c r="P617" s="172">
        <v>7.8482000000000003</v>
      </c>
      <c r="Q617" s="172">
        <v>10.826499999999999</v>
      </c>
      <c r="R617" s="172">
        <v>0.53779999999999994</v>
      </c>
    </row>
    <row r="618" spans="1:18" x14ac:dyDescent="0.3">
      <c r="A618" s="168" t="s">
        <v>837</v>
      </c>
      <c r="B618" s="168" t="s">
        <v>852</v>
      </c>
      <c r="C618" s="168">
        <v>120722</v>
      </c>
      <c r="D618" s="171">
        <v>44071</v>
      </c>
      <c r="E618" s="172">
        <v>34.340000000000003</v>
      </c>
      <c r="F618" s="172">
        <v>0.46810000000000002</v>
      </c>
      <c r="G618" s="172">
        <v>0.85170000000000001</v>
      </c>
      <c r="H618" s="172">
        <v>1.119</v>
      </c>
      <c r="I618" s="172">
        <v>4.0921000000000003</v>
      </c>
      <c r="J618" s="172">
        <v>5.1116999999999999</v>
      </c>
      <c r="K618" s="172">
        <v>20.575800000000001</v>
      </c>
      <c r="L618" s="172">
        <v>17.925799999999999</v>
      </c>
      <c r="M618" s="172">
        <v>9.1891999999999996</v>
      </c>
      <c r="N618" s="172">
        <v>14.4285</v>
      </c>
      <c r="O618" s="172">
        <v>6.0956000000000001</v>
      </c>
      <c r="P618" s="172">
        <v>9.0665999999999993</v>
      </c>
      <c r="Q618" s="172">
        <v>11.117100000000001</v>
      </c>
      <c r="R618" s="172">
        <v>1.5931</v>
      </c>
    </row>
    <row r="619" spans="1:18" x14ac:dyDescent="0.3">
      <c r="A619" s="168" t="s">
        <v>837</v>
      </c>
      <c r="B619" s="168" t="s">
        <v>853</v>
      </c>
      <c r="C619" s="168">
        <v>141920</v>
      </c>
      <c r="D619" s="171">
        <v>44071</v>
      </c>
      <c r="E619" s="172">
        <v>10.78</v>
      </c>
      <c r="F619" s="172">
        <v>0.27910000000000001</v>
      </c>
      <c r="G619" s="172">
        <v>0.46600000000000003</v>
      </c>
      <c r="H619" s="172">
        <v>1.5065999999999999</v>
      </c>
      <c r="I619" s="172">
        <v>3.5543</v>
      </c>
      <c r="J619" s="172">
        <v>4.1546000000000003</v>
      </c>
      <c r="K619" s="172">
        <v>21.945699999999999</v>
      </c>
      <c r="L619" s="172">
        <v>5.6863000000000001</v>
      </c>
      <c r="M619" s="172">
        <v>1.3158000000000001</v>
      </c>
      <c r="N619" s="172">
        <v>11.134</v>
      </c>
      <c r="O619" s="172"/>
      <c r="P619" s="172"/>
      <c r="Q619" s="172">
        <v>2.7376999999999998</v>
      </c>
      <c r="R619" s="172">
        <v>-0.13869999999999999</v>
      </c>
    </row>
    <row r="620" spans="1:18" x14ac:dyDescent="0.3">
      <c r="A620" s="168" t="s">
        <v>837</v>
      </c>
      <c r="B620" s="168" t="s">
        <v>854</v>
      </c>
      <c r="C620" s="168">
        <v>141919</v>
      </c>
      <c r="D620" s="171">
        <v>44071</v>
      </c>
      <c r="E620" s="172">
        <v>10.26</v>
      </c>
      <c r="F620" s="172">
        <v>0.39140000000000003</v>
      </c>
      <c r="G620" s="172">
        <v>0.58819999999999995</v>
      </c>
      <c r="H620" s="172">
        <v>1.4837</v>
      </c>
      <c r="I620" s="172">
        <v>3.5318000000000001</v>
      </c>
      <c r="J620" s="172">
        <v>4.1623999999999999</v>
      </c>
      <c r="K620" s="172">
        <v>21.708200000000001</v>
      </c>
      <c r="L620" s="172">
        <v>5.2308000000000003</v>
      </c>
      <c r="M620" s="172">
        <v>0.68689999999999996</v>
      </c>
      <c r="N620" s="172">
        <v>10.085800000000001</v>
      </c>
      <c r="O620" s="172"/>
      <c r="P620" s="172"/>
      <c r="Q620" s="172">
        <v>0.92730000000000001</v>
      </c>
      <c r="R620" s="172">
        <v>-1.5218</v>
      </c>
    </row>
    <row r="621" spans="1:18" x14ac:dyDescent="0.3">
      <c r="A621" s="168" t="s">
        <v>837</v>
      </c>
      <c r="B621" s="168" t="s">
        <v>855</v>
      </c>
      <c r="C621" s="168">
        <v>118421</v>
      </c>
      <c r="D621" s="171">
        <v>44071</v>
      </c>
      <c r="E621" s="172">
        <v>43.7</v>
      </c>
      <c r="F621" s="172">
        <v>-9.1399999999999995E-2</v>
      </c>
      <c r="G621" s="172">
        <v>0.99380000000000002</v>
      </c>
      <c r="H621" s="172">
        <v>2.9689000000000001</v>
      </c>
      <c r="I621" s="172">
        <v>3.6282000000000001</v>
      </c>
      <c r="J621" s="172">
        <v>6.5853999999999999</v>
      </c>
      <c r="K621" s="172">
        <v>26.593299999999999</v>
      </c>
      <c r="L621" s="172">
        <v>4.5705</v>
      </c>
      <c r="M621" s="172">
        <v>4.3956</v>
      </c>
      <c r="N621" s="172">
        <v>20.452000000000002</v>
      </c>
      <c r="O621" s="172">
        <v>4.0372000000000003</v>
      </c>
      <c r="P621" s="172">
        <v>10.453099999999999</v>
      </c>
      <c r="Q621" s="172">
        <v>10.7561</v>
      </c>
      <c r="R621" s="172">
        <v>-0.32969999999999999</v>
      </c>
    </row>
    <row r="622" spans="1:18" x14ac:dyDescent="0.3">
      <c r="A622" s="168" t="s">
        <v>837</v>
      </c>
      <c r="B622" s="168" t="s">
        <v>856</v>
      </c>
      <c r="C622" s="168">
        <v>108592</v>
      </c>
      <c r="D622" s="171">
        <v>44071</v>
      </c>
      <c r="E622" s="172">
        <v>39.590000000000003</v>
      </c>
      <c r="F622" s="172">
        <v>-7.5700000000000003E-2</v>
      </c>
      <c r="G622" s="172">
        <v>0.99490000000000001</v>
      </c>
      <c r="H622" s="172">
        <v>2.9380999999999999</v>
      </c>
      <c r="I622" s="172">
        <v>3.5844999999999998</v>
      </c>
      <c r="J622" s="172">
        <v>6.4820000000000002</v>
      </c>
      <c r="K622" s="172">
        <v>26.1632</v>
      </c>
      <c r="L622" s="172">
        <v>3.8835000000000002</v>
      </c>
      <c r="M622" s="172">
        <v>3.3681000000000001</v>
      </c>
      <c r="N622" s="172">
        <v>18.853200000000001</v>
      </c>
      <c r="O622" s="172">
        <v>2.4565000000000001</v>
      </c>
      <c r="P622" s="172">
        <v>8.7431000000000001</v>
      </c>
      <c r="Q622" s="172">
        <v>9.9810999999999996</v>
      </c>
      <c r="R622" s="172">
        <v>-1.6722999999999999</v>
      </c>
    </row>
    <row r="623" spans="1:18" x14ac:dyDescent="0.3">
      <c r="A623" s="168" t="s">
        <v>837</v>
      </c>
      <c r="B623" s="168" t="s">
        <v>857</v>
      </c>
      <c r="C623" s="168">
        <v>131580</v>
      </c>
      <c r="D623" s="171">
        <v>44071</v>
      </c>
      <c r="E623" s="172">
        <v>20.104199999999999</v>
      </c>
      <c r="F623" s="172">
        <v>0.66600000000000004</v>
      </c>
      <c r="G623" s="172">
        <v>1.4191</v>
      </c>
      <c r="H623" s="172">
        <v>2.6053999999999999</v>
      </c>
      <c r="I623" s="172">
        <v>4.3587999999999996</v>
      </c>
      <c r="J623" s="172">
        <v>6.9588999999999999</v>
      </c>
      <c r="K623" s="172">
        <v>25.8841</v>
      </c>
      <c r="L623" s="172">
        <v>2.3431999999999999</v>
      </c>
      <c r="M623" s="172">
        <v>5.5605000000000002</v>
      </c>
      <c r="N623" s="172">
        <v>18.871099999999998</v>
      </c>
      <c r="O623" s="172">
        <v>10.252800000000001</v>
      </c>
      <c r="P623" s="172">
        <v>13.6629</v>
      </c>
      <c r="Q623" s="172">
        <v>12.7187</v>
      </c>
      <c r="R623" s="172">
        <v>8.4600000000000009</v>
      </c>
    </row>
    <row r="624" spans="1:18" x14ac:dyDescent="0.3">
      <c r="A624" s="168" t="s">
        <v>837</v>
      </c>
      <c r="B624" s="168" t="s">
        <v>858</v>
      </c>
      <c r="C624" s="168">
        <v>131578</v>
      </c>
      <c r="D624" s="171">
        <v>44071</v>
      </c>
      <c r="E624" s="172">
        <v>18.6556</v>
      </c>
      <c r="F624" s="172">
        <v>0.66210000000000002</v>
      </c>
      <c r="G624" s="172">
        <v>1.4078999999999999</v>
      </c>
      <c r="H624" s="172">
        <v>2.5794000000000001</v>
      </c>
      <c r="I624" s="172">
        <v>4.3056999999999999</v>
      </c>
      <c r="J624" s="172">
        <v>6.8372000000000002</v>
      </c>
      <c r="K624" s="172">
        <v>25.453800000000001</v>
      </c>
      <c r="L624" s="172">
        <v>1.6432</v>
      </c>
      <c r="M624" s="172">
        <v>4.4546000000000001</v>
      </c>
      <c r="N624" s="172">
        <v>17.183399999999999</v>
      </c>
      <c r="O624" s="172">
        <v>8.6258999999999997</v>
      </c>
      <c r="P624" s="172">
        <v>12.2095</v>
      </c>
      <c r="Q624" s="172">
        <v>11.2828</v>
      </c>
      <c r="R624" s="172">
        <v>6.8807999999999998</v>
      </c>
    </row>
    <row r="625" spans="1:18" x14ac:dyDescent="0.3">
      <c r="A625" s="168" t="s">
        <v>837</v>
      </c>
      <c r="B625" s="168" t="s">
        <v>859</v>
      </c>
      <c r="C625" s="168">
        <v>107410</v>
      </c>
      <c r="D625" s="171">
        <v>44071</v>
      </c>
      <c r="E625" s="172">
        <v>8.26</v>
      </c>
      <c r="F625" s="172">
        <v>1.0471999999999999</v>
      </c>
      <c r="G625" s="172">
        <v>0.61019999999999996</v>
      </c>
      <c r="H625" s="172">
        <v>1.891</v>
      </c>
      <c r="I625" s="172">
        <v>4.0407000000000002</v>
      </c>
      <c r="J625" s="172">
        <v>5.9109999999999996</v>
      </c>
      <c r="K625" s="172">
        <v>17.6035</v>
      </c>
      <c r="L625" s="172">
        <v>-9.4605999999999995</v>
      </c>
      <c r="M625" s="172">
        <v>-12.4787</v>
      </c>
      <c r="N625" s="172">
        <v>-3.4167000000000001</v>
      </c>
      <c r="O625" s="172">
        <v>-0.98850000000000005</v>
      </c>
      <c r="P625" s="172">
        <v>8.2683</v>
      </c>
      <c r="Q625" s="172">
        <v>-1.5187999999999999</v>
      </c>
      <c r="R625" s="172">
        <v>-6.7405999999999997</v>
      </c>
    </row>
    <row r="626" spans="1:18" x14ac:dyDescent="0.3">
      <c r="A626" s="168" t="s">
        <v>837</v>
      </c>
      <c r="B626" s="168" t="s">
        <v>860</v>
      </c>
      <c r="C626" s="168">
        <v>120488</v>
      </c>
      <c r="D626" s="171">
        <v>44071</v>
      </c>
      <c r="E626" s="172">
        <v>9.1197999999999997</v>
      </c>
      <c r="F626" s="172">
        <v>1.0515000000000001</v>
      </c>
      <c r="G626" s="172">
        <v>0.62229999999999996</v>
      </c>
      <c r="H626" s="172">
        <v>1.9177</v>
      </c>
      <c r="I626" s="172">
        <v>4.0953999999999997</v>
      </c>
      <c r="J626" s="172">
        <v>6.0331000000000001</v>
      </c>
      <c r="K626" s="172">
        <v>18.005299999999998</v>
      </c>
      <c r="L626" s="172">
        <v>-8.7637</v>
      </c>
      <c r="M626" s="172">
        <v>-11.394600000000001</v>
      </c>
      <c r="N626" s="172">
        <v>-1.7633000000000001</v>
      </c>
      <c r="O626" s="172">
        <v>0.43390000000000001</v>
      </c>
      <c r="P626" s="172">
        <v>9.9129000000000005</v>
      </c>
      <c r="Q626" s="172">
        <v>11.781499999999999</v>
      </c>
      <c r="R626" s="172">
        <v>-5.1102999999999996</v>
      </c>
    </row>
    <row r="627" spans="1:18" x14ac:dyDescent="0.3">
      <c r="A627" s="168" t="s">
        <v>837</v>
      </c>
      <c r="B627" s="168" t="s">
        <v>861</v>
      </c>
      <c r="C627" s="168">
        <v>147473</v>
      </c>
      <c r="D627" s="171">
        <v>44071</v>
      </c>
      <c r="E627" s="172">
        <v>10.69</v>
      </c>
      <c r="F627" s="172">
        <v>0.21560000000000001</v>
      </c>
      <c r="G627" s="172">
        <v>0.27200000000000002</v>
      </c>
      <c r="H627" s="172">
        <v>1.0684</v>
      </c>
      <c r="I627" s="172">
        <v>3.0958000000000001</v>
      </c>
      <c r="J627" s="172">
        <v>2.4437000000000002</v>
      </c>
      <c r="K627" s="172">
        <v>21.270600000000002</v>
      </c>
      <c r="L627" s="172">
        <v>0.4133</v>
      </c>
      <c r="M627" s="172">
        <v>-2.2584</v>
      </c>
      <c r="N627" s="172">
        <v>5.6323999999999996</v>
      </c>
      <c r="O627" s="172"/>
      <c r="P627" s="172"/>
      <c r="Q627" s="172">
        <v>6.1353999999999997</v>
      </c>
      <c r="R627" s="172"/>
    </row>
    <row r="628" spans="1:18" x14ac:dyDescent="0.3">
      <c r="A628" s="168" t="s">
        <v>837</v>
      </c>
      <c r="B628" s="168" t="s">
        <v>862</v>
      </c>
      <c r="C628" s="168">
        <v>147477</v>
      </c>
      <c r="D628" s="171">
        <v>44071</v>
      </c>
      <c r="E628" s="172">
        <v>10.481</v>
      </c>
      <c r="F628" s="172">
        <v>0.21029999999999999</v>
      </c>
      <c r="G628" s="172">
        <v>0.26790000000000003</v>
      </c>
      <c r="H628" s="172">
        <v>1.0314000000000001</v>
      </c>
      <c r="I628" s="172">
        <v>3.0377999999999998</v>
      </c>
      <c r="J628" s="172">
        <v>2.2936000000000001</v>
      </c>
      <c r="K628" s="172">
        <v>20.748799999999999</v>
      </c>
      <c r="L628" s="172">
        <v>-0.45590000000000003</v>
      </c>
      <c r="M628" s="172">
        <v>-3.5343</v>
      </c>
      <c r="N628" s="172">
        <v>3.7928000000000002</v>
      </c>
      <c r="O628" s="172"/>
      <c r="P628" s="172"/>
      <c r="Q628" s="172">
        <v>4.2816000000000001</v>
      </c>
      <c r="R628" s="172"/>
    </row>
    <row r="629" spans="1:18" x14ac:dyDescent="0.3">
      <c r="A629" s="168" t="s">
        <v>837</v>
      </c>
      <c r="B629" s="168" t="s">
        <v>863</v>
      </c>
      <c r="C629" s="168">
        <v>145376</v>
      </c>
      <c r="D629" s="171">
        <v>44071</v>
      </c>
      <c r="E629" s="172">
        <v>11.757</v>
      </c>
      <c r="F629" s="172">
        <v>-0.22070000000000001</v>
      </c>
      <c r="G629" s="172">
        <v>-0.32219999999999999</v>
      </c>
      <c r="H629" s="172">
        <v>0.59899999999999998</v>
      </c>
      <c r="I629" s="172">
        <v>2.2081</v>
      </c>
      <c r="J629" s="172">
        <v>6.1005000000000003</v>
      </c>
      <c r="K629" s="172">
        <v>19.022099999999998</v>
      </c>
      <c r="L629" s="172">
        <v>4.3674999999999997</v>
      </c>
      <c r="M629" s="172">
        <v>0.79730000000000001</v>
      </c>
      <c r="N629" s="172">
        <v>11.875500000000001</v>
      </c>
      <c r="O629" s="172"/>
      <c r="P629" s="172"/>
      <c r="Q629" s="172">
        <v>9.3348999999999993</v>
      </c>
      <c r="R629" s="172"/>
    </row>
    <row r="630" spans="1:18" x14ac:dyDescent="0.3">
      <c r="A630" s="168" t="s">
        <v>837</v>
      </c>
      <c r="B630" s="168" t="s">
        <v>864</v>
      </c>
      <c r="C630" s="168">
        <v>145378</v>
      </c>
      <c r="D630" s="171">
        <v>44071</v>
      </c>
      <c r="E630" s="172">
        <v>11.523999999999999</v>
      </c>
      <c r="F630" s="172">
        <v>-0.22509999999999999</v>
      </c>
      <c r="G630" s="172">
        <v>-0.32869999999999999</v>
      </c>
      <c r="H630" s="172">
        <v>0.58479999999999999</v>
      </c>
      <c r="I630" s="172">
        <v>2.1631</v>
      </c>
      <c r="J630" s="172">
        <v>5.9970999999999997</v>
      </c>
      <c r="K630" s="172">
        <v>18.693999999999999</v>
      </c>
      <c r="L630" s="172">
        <v>3.7730999999999999</v>
      </c>
      <c r="M630" s="172">
        <v>-7.8E-2</v>
      </c>
      <c r="N630" s="172">
        <v>10.616199999999999</v>
      </c>
      <c r="O630" s="172"/>
      <c r="P630" s="172"/>
      <c r="Q630" s="172">
        <v>8.1348000000000003</v>
      </c>
      <c r="R630" s="172"/>
    </row>
    <row r="631" spans="1:18" x14ac:dyDescent="0.3">
      <c r="A631" s="168" t="s">
        <v>837</v>
      </c>
      <c r="B631" s="168" t="s">
        <v>865</v>
      </c>
      <c r="C631" s="168">
        <v>147206</v>
      </c>
      <c r="D631" s="171">
        <v>44071</v>
      </c>
      <c r="E631" s="172">
        <v>12.403</v>
      </c>
      <c r="F631" s="172">
        <v>0.2344</v>
      </c>
      <c r="G631" s="172">
        <v>0.86199999999999999</v>
      </c>
      <c r="H631" s="172">
        <v>2.4363999999999999</v>
      </c>
      <c r="I631" s="172">
        <v>4.5608000000000004</v>
      </c>
      <c r="J631" s="172">
        <v>6.2537000000000003</v>
      </c>
      <c r="K631" s="172">
        <v>30.791899999999998</v>
      </c>
      <c r="L631" s="172">
        <v>9.3932000000000002</v>
      </c>
      <c r="M631" s="172">
        <v>3.9996999999999998</v>
      </c>
      <c r="N631" s="172">
        <v>17.955300000000001</v>
      </c>
      <c r="O631" s="172"/>
      <c r="P631" s="172"/>
      <c r="Q631" s="172">
        <v>18.1203</v>
      </c>
      <c r="R631" s="172"/>
    </row>
    <row r="632" spans="1:18" x14ac:dyDescent="0.3">
      <c r="A632" s="168" t="s">
        <v>837</v>
      </c>
      <c r="B632" s="168" t="s">
        <v>866</v>
      </c>
      <c r="C632" s="168">
        <v>147203</v>
      </c>
      <c r="D632" s="171">
        <v>44071</v>
      </c>
      <c r="E632" s="172">
        <v>12.137</v>
      </c>
      <c r="F632" s="172">
        <v>0.23119999999999999</v>
      </c>
      <c r="G632" s="172">
        <v>0.85589999999999999</v>
      </c>
      <c r="H632" s="172">
        <v>2.4047000000000001</v>
      </c>
      <c r="I632" s="172">
        <v>4.5031999999999996</v>
      </c>
      <c r="J632" s="172">
        <v>6.1204999999999998</v>
      </c>
      <c r="K632" s="172">
        <v>30.281199999999998</v>
      </c>
      <c r="L632" s="172">
        <v>8.5114000000000001</v>
      </c>
      <c r="M632" s="172">
        <v>2.7513999999999998</v>
      </c>
      <c r="N632" s="172">
        <v>16.0214</v>
      </c>
      <c r="O632" s="172"/>
      <c r="P632" s="172"/>
      <c r="Q632" s="172">
        <v>16.156600000000001</v>
      </c>
      <c r="R632" s="172"/>
    </row>
    <row r="633" spans="1:18" x14ac:dyDescent="0.3">
      <c r="A633" s="168" t="s">
        <v>837</v>
      </c>
      <c r="B633" s="168" t="s">
        <v>867</v>
      </c>
      <c r="C633" s="168">
        <v>122389</v>
      </c>
      <c r="D633" s="171">
        <v>44071</v>
      </c>
      <c r="E633" s="172">
        <v>26.123699999999999</v>
      </c>
      <c r="F633" s="172">
        <v>0.4738</v>
      </c>
      <c r="G633" s="172">
        <v>0.94169999999999998</v>
      </c>
      <c r="H633" s="172">
        <v>2.0888</v>
      </c>
      <c r="I633" s="172">
        <v>4.3821000000000003</v>
      </c>
      <c r="J633" s="172">
        <v>2.9729000000000001</v>
      </c>
      <c r="K633" s="172">
        <v>17.705100000000002</v>
      </c>
      <c r="L633" s="172">
        <v>1.7305999999999999</v>
      </c>
      <c r="M633" s="172">
        <v>0.36649999999999999</v>
      </c>
      <c r="N633" s="172">
        <v>12.6531</v>
      </c>
      <c r="O633" s="172">
        <v>5.8296999999999999</v>
      </c>
      <c r="P633" s="172">
        <v>9.5173000000000005</v>
      </c>
      <c r="Q633" s="172">
        <v>14.061400000000001</v>
      </c>
      <c r="R633" s="172">
        <v>3.762</v>
      </c>
    </row>
    <row r="634" spans="1:18" x14ac:dyDescent="0.3">
      <c r="A634" s="168" t="s">
        <v>837</v>
      </c>
      <c r="B634" s="168" t="s">
        <v>868</v>
      </c>
      <c r="C634" s="168">
        <v>122387</v>
      </c>
      <c r="D634" s="171">
        <v>44071</v>
      </c>
      <c r="E634" s="172">
        <v>23.6615</v>
      </c>
      <c r="F634" s="172">
        <v>0.46960000000000002</v>
      </c>
      <c r="G634" s="172">
        <v>0.92989999999999995</v>
      </c>
      <c r="H634" s="172">
        <v>2.0613999999999999</v>
      </c>
      <c r="I634" s="172">
        <v>4.3258000000000001</v>
      </c>
      <c r="J634" s="172">
        <v>2.8506</v>
      </c>
      <c r="K634" s="172">
        <v>17.290600000000001</v>
      </c>
      <c r="L634" s="172">
        <v>1.0350999999999999</v>
      </c>
      <c r="M634" s="172">
        <v>-0.62290000000000001</v>
      </c>
      <c r="N634" s="172">
        <v>11.2258</v>
      </c>
      <c r="O634" s="172">
        <v>4.4977999999999998</v>
      </c>
      <c r="P634" s="172">
        <v>8.0991999999999997</v>
      </c>
      <c r="Q634" s="172">
        <v>12.524800000000001</v>
      </c>
      <c r="R634" s="172">
        <v>2.5091999999999999</v>
      </c>
    </row>
    <row r="635" spans="1:18" x14ac:dyDescent="0.3">
      <c r="A635" s="168" t="s">
        <v>837</v>
      </c>
      <c r="B635" s="168" t="s">
        <v>869</v>
      </c>
      <c r="C635" s="168">
        <v>104637</v>
      </c>
      <c r="D635" s="171">
        <v>44071</v>
      </c>
      <c r="E635" s="172">
        <v>46.501899999999999</v>
      </c>
      <c r="F635" s="172">
        <v>0.72560000000000002</v>
      </c>
      <c r="G635" s="172">
        <v>1.8435999999999999</v>
      </c>
      <c r="H635" s="172">
        <v>3.0434999999999999</v>
      </c>
      <c r="I635" s="172">
        <v>5.5037000000000003</v>
      </c>
      <c r="J635" s="172">
        <v>8.8606999999999996</v>
      </c>
      <c r="K635" s="172">
        <v>27.841999999999999</v>
      </c>
      <c r="L635" s="172">
        <v>3.7054</v>
      </c>
      <c r="M635" s="172">
        <v>-1.5458000000000001</v>
      </c>
      <c r="N635" s="172">
        <v>9.5813000000000006</v>
      </c>
      <c r="O635" s="172">
        <v>1.8902000000000001</v>
      </c>
      <c r="P635" s="172">
        <v>7.3452000000000002</v>
      </c>
      <c r="Q635" s="172">
        <v>11.8881</v>
      </c>
      <c r="R635" s="172">
        <v>-1.6661999999999999</v>
      </c>
    </row>
    <row r="636" spans="1:18" x14ac:dyDescent="0.3">
      <c r="A636" s="168" t="s">
        <v>837</v>
      </c>
      <c r="B636" s="168" t="s">
        <v>870</v>
      </c>
      <c r="C636" s="168">
        <v>118692</v>
      </c>
      <c r="D636" s="171">
        <v>44071</v>
      </c>
      <c r="E636" s="172">
        <v>49.465899999999998</v>
      </c>
      <c r="F636" s="172">
        <v>0.72740000000000005</v>
      </c>
      <c r="G636" s="172">
        <v>1.8483000000000001</v>
      </c>
      <c r="H636" s="172">
        <v>3.0550000000000002</v>
      </c>
      <c r="I636" s="172">
        <v>5.5304000000000002</v>
      </c>
      <c r="J636" s="172">
        <v>8.9166000000000007</v>
      </c>
      <c r="K636" s="172">
        <v>28.038900000000002</v>
      </c>
      <c r="L636" s="172">
        <v>4.0362</v>
      </c>
      <c r="M636" s="172">
        <v>-1.0557000000000001</v>
      </c>
      <c r="N636" s="172">
        <v>10.309100000000001</v>
      </c>
      <c r="O636" s="172">
        <v>2.7111999999999998</v>
      </c>
      <c r="P636" s="172">
        <v>8.2743000000000002</v>
      </c>
      <c r="Q636" s="172">
        <v>14.71</v>
      </c>
      <c r="R636" s="172">
        <v>-1.0043</v>
      </c>
    </row>
    <row r="637" spans="1:18" x14ac:dyDescent="0.3">
      <c r="A637" s="168" t="s">
        <v>837</v>
      </c>
      <c r="B637" s="168" t="s">
        <v>871</v>
      </c>
      <c r="C637" s="168">
        <v>103335</v>
      </c>
      <c r="D637" s="171">
        <v>44071</v>
      </c>
      <c r="E637" s="172">
        <v>69.150000000000006</v>
      </c>
      <c r="F637" s="172">
        <v>0.37740000000000001</v>
      </c>
      <c r="G637" s="172">
        <v>0.40660000000000002</v>
      </c>
      <c r="H637" s="172">
        <v>1.6165</v>
      </c>
      <c r="I637" s="172">
        <v>3.86</v>
      </c>
      <c r="J637" s="172">
        <v>3.7509000000000001</v>
      </c>
      <c r="K637" s="172">
        <v>18.732800000000001</v>
      </c>
      <c r="L637" s="172">
        <v>0.99309999999999998</v>
      </c>
      <c r="M637" s="172">
        <v>0.69899999999999995</v>
      </c>
      <c r="N637" s="172">
        <v>13.323499999999999</v>
      </c>
      <c r="O637" s="172">
        <v>6.0488999999999997</v>
      </c>
      <c r="P637" s="172">
        <v>8.7695000000000007</v>
      </c>
      <c r="Q637" s="172">
        <v>13.9519</v>
      </c>
      <c r="R637" s="172">
        <v>2.9016999999999999</v>
      </c>
    </row>
    <row r="638" spans="1:18" x14ac:dyDescent="0.3">
      <c r="A638" s="168" t="s">
        <v>837</v>
      </c>
      <c r="B638" s="168" t="s">
        <v>872</v>
      </c>
      <c r="C638" s="168">
        <v>119464</v>
      </c>
      <c r="D638" s="171">
        <v>44071</v>
      </c>
      <c r="E638" s="172">
        <v>72.89</v>
      </c>
      <c r="F638" s="172">
        <v>0.3856</v>
      </c>
      <c r="G638" s="172">
        <v>0.4133</v>
      </c>
      <c r="H638" s="172">
        <v>1.6313</v>
      </c>
      <c r="I638" s="172">
        <v>3.9058999999999999</v>
      </c>
      <c r="J638" s="172">
        <v>3.8319000000000001</v>
      </c>
      <c r="K638" s="172">
        <v>18.9847</v>
      </c>
      <c r="L638" s="172">
        <v>1.391</v>
      </c>
      <c r="M638" s="172">
        <v>1.2924</v>
      </c>
      <c r="N638" s="172">
        <v>14.1403</v>
      </c>
      <c r="O638" s="172">
        <v>6.8559999999999999</v>
      </c>
      <c r="P638" s="172">
        <v>9.5609999999999999</v>
      </c>
      <c r="Q638" s="172">
        <v>11.803000000000001</v>
      </c>
      <c r="R638" s="172">
        <v>3.6347999999999998</v>
      </c>
    </row>
    <row r="639" spans="1:18" x14ac:dyDescent="0.3">
      <c r="A639" s="168" t="s">
        <v>837</v>
      </c>
      <c r="B639" s="168" t="s">
        <v>873</v>
      </c>
      <c r="C639" s="168">
        <v>109275</v>
      </c>
      <c r="D639" s="171">
        <v>44071</v>
      </c>
      <c r="E639" s="172">
        <v>33.278500000000001</v>
      </c>
      <c r="F639" s="172">
        <v>0.12609999999999999</v>
      </c>
      <c r="G639" s="172">
        <v>0.6643</v>
      </c>
      <c r="H639" s="172">
        <v>1.6500999999999999</v>
      </c>
      <c r="I639" s="172">
        <v>3.6568000000000001</v>
      </c>
      <c r="J639" s="172">
        <v>8.3634000000000004</v>
      </c>
      <c r="K639" s="172">
        <v>19.512899999999998</v>
      </c>
      <c r="L639" s="172">
        <v>13.7905</v>
      </c>
      <c r="M639" s="172">
        <v>0.5605</v>
      </c>
      <c r="N639" s="172">
        <v>10.9306</v>
      </c>
      <c r="O639" s="172">
        <v>4.4245000000000001</v>
      </c>
      <c r="P639" s="172">
        <v>8.6280000000000001</v>
      </c>
      <c r="Q639" s="172">
        <v>10.463200000000001</v>
      </c>
      <c r="R639" s="172">
        <v>2.2800000000000001E-2</v>
      </c>
    </row>
    <row r="640" spans="1:18" x14ac:dyDescent="0.3">
      <c r="A640" s="168" t="s">
        <v>837</v>
      </c>
      <c r="B640" s="168" t="s">
        <v>874</v>
      </c>
      <c r="C640" s="168">
        <v>120834</v>
      </c>
      <c r="D640" s="171">
        <v>44071</v>
      </c>
      <c r="E640" s="172">
        <v>33.826799999999999</v>
      </c>
      <c r="F640" s="172">
        <v>0.1308</v>
      </c>
      <c r="G640" s="172">
        <v>0.67859999999999998</v>
      </c>
      <c r="H640" s="172">
        <v>1.6842999999999999</v>
      </c>
      <c r="I640" s="172">
        <v>3.7263000000000002</v>
      </c>
      <c r="J640" s="172">
        <v>8.5257000000000005</v>
      </c>
      <c r="K640" s="172">
        <v>20.042999999999999</v>
      </c>
      <c r="L640" s="172">
        <v>14.5215</v>
      </c>
      <c r="M640" s="172">
        <v>1.6253</v>
      </c>
      <c r="N640" s="172">
        <v>12.5901</v>
      </c>
      <c r="O640" s="172">
        <v>5.3731</v>
      </c>
      <c r="P640" s="172">
        <v>9.2260000000000009</v>
      </c>
      <c r="Q640" s="172">
        <v>13.7811</v>
      </c>
      <c r="R640" s="172">
        <v>1.1758999999999999</v>
      </c>
    </row>
    <row r="641" spans="1:18" x14ac:dyDescent="0.3">
      <c r="A641" s="168" t="s">
        <v>837</v>
      </c>
      <c r="B641" s="168" t="s">
        <v>875</v>
      </c>
      <c r="C641" s="168">
        <v>119727</v>
      </c>
      <c r="D641" s="171">
        <v>44071</v>
      </c>
      <c r="E641" s="172">
        <v>164.47810000000001</v>
      </c>
      <c r="F641" s="172">
        <v>0.65990000000000004</v>
      </c>
      <c r="G641" s="172">
        <v>1.2264999999999999</v>
      </c>
      <c r="H641" s="172">
        <v>3.3136000000000001</v>
      </c>
      <c r="I641" s="172">
        <v>5.9615999999999998</v>
      </c>
      <c r="J641" s="172">
        <v>8.7141999999999999</v>
      </c>
      <c r="K641" s="172">
        <v>22.607800000000001</v>
      </c>
      <c r="L641" s="172">
        <v>-0.5222</v>
      </c>
      <c r="M641" s="172">
        <v>1.0394000000000001</v>
      </c>
      <c r="N641" s="172">
        <v>14.443899999999999</v>
      </c>
      <c r="O641" s="172">
        <v>10.433</v>
      </c>
      <c r="P641" s="172">
        <v>12.1698</v>
      </c>
      <c r="Q641" s="172">
        <v>13.7128</v>
      </c>
      <c r="R641" s="172">
        <v>5.6197999999999997</v>
      </c>
    </row>
    <row r="642" spans="1:18" x14ac:dyDescent="0.3">
      <c r="A642" s="168" t="s">
        <v>837</v>
      </c>
      <c r="B642" s="168" t="s">
        <v>876</v>
      </c>
      <c r="C642" s="168">
        <v>102756</v>
      </c>
      <c r="D642" s="171">
        <v>44071</v>
      </c>
      <c r="E642" s="172">
        <v>153.42240000000001</v>
      </c>
      <c r="F642" s="172">
        <v>0.6573</v>
      </c>
      <c r="G642" s="172">
        <v>1.2185999999999999</v>
      </c>
      <c r="H642" s="172">
        <v>3.2949000000000002</v>
      </c>
      <c r="I642" s="172">
        <v>5.9231999999999996</v>
      </c>
      <c r="J642" s="172">
        <v>8.6273999999999997</v>
      </c>
      <c r="K642" s="172">
        <v>22.2837</v>
      </c>
      <c r="L642" s="172">
        <v>-1.0513999999999999</v>
      </c>
      <c r="M642" s="172">
        <v>0.2402</v>
      </c>
      <c r="N642" s="172">
        <v>13.2407</v>
      </c>
      <c r="O642" s="172">
        <v>9.3210999999999995</v>
      </c>
      <c r="P642" s="172">
        <v>11.1053</v>
      </c>
      <c r="Q642" s="172">
        <v>18.748799999999999</v>
      </c>
      <c r="R642" s="172">
        <v>4.5716999999999999</v>
      </c>
    </row>
    <row r="643" spans="1:18" x14ac:dyDescent="0.3">
      <c r="A643" s="168" t="s">
        <v>837</v>
      </c>
      <c r="B643" s="168" t="s">
        <v>877</v>
      </c>
      <c r="C643" s="168">
        <v>101537</v>
      </c>
      <c r="D643" s="171">
        <v>44071</v>
      </c>
      <c r="E643" s="172">
        <v>185.22069999999999</v>
      </c>
      <c r="F643" s="172">
        <v>0.62670000000000003</v>
      </c>
      <c r="G643" s="172">
        <v>0.91979999999999995</v>
      </c>
      <c r="H643" s="172">
        <v>1.5286999999999999</v>
      </c>
      <c r="I643" s="172">
        <v>3.6000999999999999</v>
      </c>
      <c r="J643" s="172">
        <v>3.6509999999999998</v>
      </c>
      <c r="K643" s="172">
        <v>17.599399999999999</v>
      </c>
      <c r="L643" s="172">
        <v>-0.53520000000000001</v>
      </c>
      <c r="M643" s="172">
        <v>-4.2190000000000003</v>
      </c>
      <c r="N643" s="172">
        <v>4.7560000000000002</v>
      </c>
      <c r="O643" s="172">
        <v>5.7568000000000001</v>
      </c>
      <c r="P643" s="172">
        <v>8.5539000000000005</v>
      </c>
      <c r="Q643" s="172">
        <v>17.507200000000001</v>
      </c>
      <c r="R643" s="172">
        <v>0.501</v>
      </c>
    </row>
    <row r="644" spans="1:18" x14ac:dyDescent="0.3">
      <c r="A644" s="168" t="s">
        <v>837</v>
      </c>
      <c r="B644" s="168" t="s">
        <v>878</v>
      </c>
      <c r="C644" s="168">
        <v>119578</v>
      </c>
      <c r="D644" s="171">
        <v>44071</v>
      </c>
      <c r="E644" s="172">
        <v>195.63919999999999</v>
      </c>
      <c r="F644" s="172">
        <v>0.62949999999999995</v>
      </c>
      <c r="G644" s="172">
        <v>0.92820000000000003</v>
      </c>
      <c r="H644" s="172">
        <v>1.5482</v>
      </c>
      <c r="I644" s="172">
        <v>3.6404000000000001</v>
      </c>
      <c r="J644" s="172">
        <v>3.7410000000000001</v>
      </c>
      <c r="K644" s="172">
        <v>17.8904</v>
      </c>
      <c r="L644" s="172">
        <v>-7.1800000000000003E-2</v>
      </c>
      <c r="M644" s="172">
        <v>-3.5792999999999999</v>
      </c>
      <c r="N644" s="172">
        <v>5.6445999999999996</v>
      </c>
      <c r="O644" s="172">
        <v>6.9886999999999997</v>
      </c>
      <c r="P644" s="172">
        <v>9.4585000000000008</v>
      </c>
      <c r="Q644" s="172">
        <v>10.450100000000001</v>
      </c>
      <c r="R644" s="172">
        <v>1.3895999999999999</v>
      </c>
    </row>
    <row r="645" spans="1:18" x14ac:dyDescent="0.3">
      <c r="A645" s="168" t="s">
        <v>837</v>
      </c>
      <c r="B645" s="168" t="s">
        <v>879</v>
      </c>
      <c r="C645" s="168">
        <v>147757</v>
      </c>
      <c r="D645" s="171">
        <v>44071</v>
      </c>
      <c r="E645" s="172">
        <v>9.7591999999999999</v>
      </c>
      <c r="F645" s="172">
        <v>0.71209999999999996</v>
      </c>
      <c r="G645" s="172">
        <v>1.5124</v>
      </c>
      <c r="H645" s="172">
        <v>2.8203999999999998</v>
      </c>
      <c r="I645" s="172">
        <v>4.1115000000000004</v>
      </c>
      <c r="J645" s="172">
        <v>5.73</v>
      </c>
      <c r="K645" s="172">
        <v>24.006699999999999</v>
      </c>
      <c r="L645" s="172">
        <v>2.0015000000000001</v>
      </c>
      <c r="M645" s="172"/>
      <c r="N645" s="172"/>
      <c r="O645" s="172"/>
      <c r="P645" s="172"/>
      <c r="Q645" s="172">
        <v>-2.4079999999999999</v>
      </c>
      <c r="R645" s="172"/>
    </row>
    <row r="646" spans="1:18" x14ac:dyDescent="0.3">
      <c r="A646" s="168" t="s">
        <v>837</v>
      </c>
      <c r="B646" s="168" t="s">
        <v>880</v>
      </c>
      <c r="C646" s="168">
        <v>147760</v>
      </c>
      <c r="D646" s="171">
        <v>44071</v>
      </c>
      <c r="E646" s="172">
        <v>9.6015999999999995</v>
      </c>
      <c r="F646" s="172">
        <v>0.70799999999999996</v>
      </c>
      <c r="G646" s="172">
        <v>1.4990000000000001</v>
      </c>
      <c r="H646" s="172">
        <v>2.7888000000000002</v>
      </c>
      <c r="I646" s="172">
        <v>4.0473999999999997</v>
      </c>
      <c r="J646" s="172">
        <v>5.5839999999999996</v>
      </c>
      <c r="K646" s="172">
        <v>23.477399999999999</v>
      </c>
      <c r="L646" s="172">
        <v>0.873</v>
      </c>
      <c r="M646" s="172"/>
      <c r="N646" s="172"/>
      <c r="O646" s="172"/>
      <c r="P646" s="172"/>
      <c r="Q646" s="172">
        <v>-3.984</v>
      </c>
      <c r="R646" s="172"/>
    </row>
    <row r="647" spans="1:18" x14ac:dyDescent="0.3">
      <c r="A647" s="168" t="s">
        <v>837</v>
      </c>
      <c r="B647" s="168" t="s">
        <v>881</v>
      </c>
      <c r="C647" s="168">
        <v>147492</v>
      </c>
      <c r="D647" s="171">
        <v>44071</v>
      </c>
      <c r="E647" s="172">
        <v>11.54</v>
      </c>
      <c r="F647" s="172">
        <v>0.3478</v>
      </c>
      <c r="G647" s="172">
        <v>0.43519999999999998</v>
      </c>
      <c r="H647" s="172">
        <v>1.4952000000000001</v>
      </c>
      <c r="I647" s="172">
        <v>3.4049999999999998</v>
      </c>
      <c r="J647" s="172">
        <v>4.34</v>
      </c>
      <c r="K647" s="172">
        <v>20.083200000000001</v>
      </c>
      <c r="L647" s="172">
        <v>5.1002000000000001</v>
      </c>
      <c r="M647" s="172">
        <v>2.3050000000000002</v>
      </c>
      <c r="N647" s="172">
        <v>13.1373</v>
      </c>
      <c r="O647" s="172"/>
      <c r="P647" s="172"/>
      <c r="Q647" s="172">
        <v>14.3847</v>
      </c>
      <c r="R647" s="172"/>
    </row>
    <row r="648" spans="1:18" x14ac:dyDescent="0.3">
      <c r="A648" s="168" t="s">
        <v>837</v>
      </c>
      <c r="B648" s="168" t="s">
        <v>882</v>
      </c>
      <c r="C648" s="168">
        <v>147490</v>
      </c>
      <c r="D648" s="171">
        <v>44071</v>
      </c>
      <c r="E648" s="172">
        <v>11.42</v>
      </c>
      <c r="F648" s="172">
        <v>0.35149999999999998</v>
      </c>
      <c r="G648" s="172">
        <v>0.35149999999999998</v>
      </c>
      <c r="H648" s="172">
        <v>1.421</v>
      </c>
      <c r="I648" s="172">
        <v>3.3483999999999998</v>
      </c>
      <c r="J648" s="172">
        <v>4.1970999999999998</v>
      </c>
      <c r="K648" s="172">
        <v>19.706499999999998</v>
      </c>
      <c r="L648" s="172">
        <v>4.5788000000000002</v>
      </c>
      <c r="M648" s="172">
        <v>1.6013999999999999</v>
      </c>
      <c r="N648" s="172">
        <v>12.0707</v>
      </c>
      <c r="O648" s="172"/>
      <c r="P648" s="172"/>
      <c r="Q648" s="172">
        <v>13.2683</v>
      </c>
      <c r="R648" s="172"/>
    </row>
    <row r="649" spans="1:18" x14ac:dyDescent="0.3">
      <c r="A649" s="173" t="s">
        <v>27</v>
      </c>
      <c r="B649" s="168"/>
      <c r="C649" s="168"/>
      <c r="D649" s="168"/>
      <c r="E649" s="168"/>
      <c r="F649" s="174">
        <v>0.52542888888888895</v>
      </c>
      <c r="G649" s="174">
        <v>0.88277333333333341</v>
      </c>
      <c r="H649" s="174">
        <v>1.9832466666666659</v>
      </c>
      <c r="I649" s="174">
        <v>4.1279111111111133</v>
      </c>
      <c r="J649" s="174">
        <v>5.4492227272727272</v>
      </c>
      <c r="K649" s="174">
        <v>21.670052272727272</v>
      </c>
      <c r="L649" s="174">
        <v>2.7945522727272727</v>
      </c>
      <c r="M649" s="174">
        <v>-1.0157023809523813</v>
      </c>
      <c r="N649" s="174">
        <v>9.9093642857142878</v>
      </c>
      <c r="O649" s="174">
        <v>4.5421899999999997</v>
      </c>
      <c r="P649" s="174">
        <v>8.919803333333336</v>
      </c>
      <c r="Q649" s="174">
        <v>10.105660000000002</v>
      </c>
      <c r="R649" s="174">
        <v>0.54008235294117657</v>
      </c>
    </row>
    <row r="650" spans="1:18" x14ac:dyDescent="0.3">
      <c r="A650" s="173" t="s">
        <v>409</v>
      </c>
      <c r="B650" s="168"/>
      <c r="C650" s="168"/>
      <c r="D650" s="168"/>
      <c r="E650" s="168"/>
      <c r="F650" s="174">
        <v>0.47360000000000002</v>
      </c>
      <c r="G650" s="174">
        <v>0.86199999999999999</v>
      </c>
      <c r="H650" s="174">
        <v>1.9177</v>
      </c>
      <c r="I650" s="174">
        <v>4.0395000000000003</v>
      </c>
      <c r="J650" s="174">
        <v>5.2664499999999999</v>
      </c>
      <c r="K650" s="174">
        <v>21.125349999999997</v>
      </c>
      <c r="L650" s="174">
        <v>1.6869000000000001</v>
      </c>
      <c r="M650" s="174">
        <v>8.1099999999999992E-2</v>
      </c>
      <c r="N650" s="174">
        <v>10.628699999999998</v>
      </c>
      <c r="O650" s="174">
        <v>4.4611499999999999</v>
      </c>
      <c r="P650" s="174">
        <v>8.7562999999999995</v>
      </c>
      <c r="Q650" s="174">
        <v>11.2828</v>
      </c>
      <c r="R650" s="174">
        <v>0.51505000000000001</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44071</v>
      </c>
      <c r="E653" s="172">
        <v>17.209</v>
      </c>
      <c r="F653" s="172">
        <v>0.84840000000000004</v>
      </c>
      <c r="G653" s="172">
        <v>-15.393000000000001</v>
      </c>
      <c r="H653" s="172">
        <v>-12.1823</v>
      </c>
      <c r="I653" s="172">
        <v>-31.0763</v>
      </c>
      <c r="J653" s="172">
        <v>-19.830200000000001</v>
      </c>
      <c r="K653" s="172">
        <v>-2.5175999999999998</v>
      </c>
      <c r="L653" s="172">
        <v>9.8429000000000002</v>
      </c>
      <c r="M653" s="172">
        <v>10.991400000000001</v>
      </c>
      <c r="N653" s="172">
        <v>9.4913000000000007</v>
      </c>
      <c r="O653" s="172">
        <v>7.6314000000000002</v>
      </c>
      <c r="P653" s="172">
        <v>9.2195</v>
      </c>
      <c r="Q653" s="172">
        <v>9.5930999999999997</v>
      </c>
      <c r="R653" s="172">
        <v>12.711600000000001</v>
      </c>
    </row>
    <row r="654" spans="1:18" x14ac:dyDescent="0.3">
      <c r="A654" s="168" t="s">
        <v>884</v>
      </c>
      <c r="B654" s="168" t="s">
        <v>886</v>
      </c>
      <c r="C654" s="168">
        <v>131297</v>
      </c>
      <c r="D654" s="171">
        <v>44071</v>
      </c>
      <c r="E654" s="172">
        <v>16.9666</v>
      </c>
      <c r="F654" s="172">
        <v>0.64539999999999997</v>
      </c>
      <c r="G654" s="172">
        <v>-15.6126</v>
      </c>
      <c r="H654" s="172">
        <v>-12.3865</v>
      </c>
      <c r="I654" s="172">
        <v>-31.259899999999998</v>
      </c>
      <c r="J654" s="172">
        <v>-20.0215</v>
      </c>
      <c r="K654" s="172">
        <v>-2.7170999999999998</v>
      </c>
      <c r="L654" s="172">
        <v>9.6549999999999994</v>
      </c>
      <c r="M654" s="172">
        <v>10.777100000000001</v>
      </c>
      <c r="N654" s="172">
        <v>9.2609999999999992</v>
      </c>
      <c r="O654" s="172">
        <v>7.3849999999999998</v>
      </c>
      <c r="P654" s="172">
        <v>8.9603999999999999</v>
      </c>
      <c r="Q654" s="172">
        <v>9.3309999999999995</v>
      </c>
      <c r="R654" s="172">
        <v>12.4572</v>
      </c>
    </row>
    <row r="655" spans="1:18" x14ac:dyDescent="0.3">
      <c r="A655" s="168" t="s">
        <v>884</v>
      </c>
      <c r="B655" s="168" t="s">
        <v>887</v>
      </c>
      <c r="C655" s="168">
        <v>131051</v>
      </c>
      <c r="D655" s="171">
        <v>44071</v>
      </c>
      <c r="E655" s="172">
        <v>18.357099999999999</v>
      </c>
      <c r="F655" s="172">
        <v>-2.3858000000000001</v>
      </c>
      <c r="G655" s="172">
        <v>-12.4475</v>
      </c>
      <c r="H655" s="172">
        <v>-20.202400000000001</v>
      </c>
      <c r="I655" s="172">
        <v>-32.593699999999998</v>
      </c>
      <c r="J655" s="172">
        <v>-17.172599999999999</v>
      </c>
      <c r="K655" s="172">
        <v>-0.53739999999999999</v>
      </c>
      <c r="L655" s="172">
        <v>11.5091</v>
      </c>
      <c r="M655" s="172">
        <v>12.2523</v>
      </c>
      <c r="N655" s="172">
        <v>10.785</v>
      </c>
      <c r="O655" s="172">
        <v>9.8999000000000006</v>
      </c>
      <c r="P655" s="172">
        <v>10.4109</v>
      </c>
      <c r="Q655" s="172">
        <v>10.721</v>
      </c>
      <c r="R655" s="172">
        <v>14.5143</v>
      </c>
    </row>
    <row r="656" spans="1:18" x14ac:dyDescent="0.3">
      <c r="A656" s="168" t="s">
        <v>884</v>
      </c>
      <c r="B656" s="168" t="s">
        <v>888</v>
      </c>
      <c r="C656" s="168">
        <v>131061</v>
      </c>
      <c r="D656" s="171">
        <v>44071</v>
      </c>
      <c r="E656" s="172">
        <v>18.6234</v>
      </c>
      <c r="F656" s="172">
        <v>-2.1558000000000002</v>
      </c>
      <c r="G656" s="172">
        <v>-12.2697</v>
      </c>
      <c r="H656" s="172">
        <v>-20.053599999999999</v>
      </c>
      <c r="I656" s="172">
        <v>-32.433799999999998</v>
      </c>
      <c r="J656" s="172">
        <v>-17.016500000000001</v>
      </c>
      <c r="K656" s="172">
        <v>-0.37669999999999998</v>
      </c>
      <c r="L656" s="172">
        <v>11.679600000000001</v>
      </c>
      <c r="M656" s="172">
        <v>12.427899999999999</v>
      </c>
      <c r="N656" s="172">
        <v>10.972200000000001</v>
      </c>
      <c r="O656" s="172">
        <v>10.123799999999999</v>
      </c>
      <c r="P656" s="172">
        <v>10.6655</v>
      </c>
      <c r="Q656" s="172">
        <v>10.9887</v>
      </c>
      <c r="R656" s="172">
        <v>14.742100000000001</v>
      </c>
    </row>
    <row r="657" spans="1:18" x14ac:dyDescent="0.3">
      <c r="A657" s="168" t="s">
        <v>884</v>
      </c>
      <c r="B657" s="168" t="s">
        <v>889</v>
      </c>
      <c r="C657" s="168">
        <v>118387</v>
      </c>
      <c r="D657" s="171">
        <v>44071</v>
      </c>
      <c r="E657" s="172">
        <v>34.701700000000002</v>
      </c>
      <c r="F657" s="172">
        <v>-33.3123</v>
      </c>
      <c r="G657" s="172">
        <v>-48.609499999999997</v>
      </c>
      <c r="H657" s="172">
        <v>-48.307699999999997</v>
      </c>
      <c r="I657" s="172">
        <v>-47.176299999999998</v>
      </c>
      <c r="J657" s="172">
        <v>-25.113700000000001</v>
      </c>
      <c r="K657" s="172">
        <v>-1.2831999999999999</v>
      </c>
      <c r="L657" s="172">
        <v>10.0519</v>
      </c>
      <c r="M657" s="172">
        <v>11.9381</v>
      </c>
      <c r="N657" s="172">
        <v>10.423400000000001</v>
      </c>
      <c r="O657" s="172">
        <v>11.625400000000001</v>
      </c>
      <c r="P657" s="172">
        <v>10.9018</v>
      </c>
      <c r="Q657" s="172">
        <v>10.8851</v>
      </c>
      <c r="R657" s="172">
        <v>15.7113</v>
      </c>
    </row>
    <row r="658" spans="1:18" x14ac:dyDescent="0.3">
      <c r="A658" s="168" t="s">
        <v>884</v>
      </c>
      <c r="B658" s="168" t="s">
        <v>890</v>
      </c>
      <c r="C658" s="168">
        <v>108753</v>
      </c>
      <c r="D658" s="171">
        <v>44071</v>
      </c>
      <c r="E658" s="172">
        <v>34.416899999999998</v>
      </c>
      <c r="F658" s="172">
        <v>-33.481900000000003</v>
      </c>
      <c r="G658" s="172">
        <v>-48.764699999999998</v>
      </c>
      <c r="H658" s="172">
        <v>-48.450899999999997</v>
      </c>
      <c r="I658" s="172">
        <v>-47.304000000000002</v>
      </c>
      <c r="J658" s="172">
        <v>-25.241700000000002</v>
      </c>
      <c r="K658" s="172">
        <v>-1.4151</v>
      </c>
      <c r="L658" s="172">
        <v>9.9079999999999995</v>
      </c>
      <c r="M658" s="172">
        <v>11.7881</v>
      </c>
      <c r="N658" s="172">
        <v>10.273899999999999</v>
      </c>
      <c r="O658" s="172">
        <v>11.5105</v>
      </c>
      <c r="P658" s="172">
        <v>10.761799999999999</v>
      </c>
      <c r="Q658" s="172">
        <v>6.9149000000000003</v>
      </c>
      <c r="R658" s="172">
        <v>15.5685</v>
      </c>
    </row>
    <row r="659" spans="1:18" x14ac:dyDescent="0.3">
      <c r="A659" s="168" t="s">
        <v>884</v>
      </c>
      <c r="B659" s="168" t="s">
        <v>891</v>
      </c>
      <c r="C659" s="168">
        <v>101002</v>
      </c>
      <c r="D659" s="171">
        <v>44071</v>
      </c>
      <c r="E659" s="172">
        <v>47.892000000000003</v>
      </c>
      <c r="F659" s="172">
        <v>-15.084</v>
      </c>
      <c r="G659" s="172">
        <v>-26.616199999999999</v>
      </c>
      <c r="H659" s="172">
        <v>-32.018599999999999</v>
      </c>
      <c r="I659" s="172">
        <v>-36.594799999999999</v>
      </c>
      <c r="J659" s="172">
        <v>-20.178999999999998</v>
      </c>
      <c r="K659" s="172">
        <v>-1.8838999999999999</v>
      </c>
      <c r="L659" s="172">
        <v>8.4330999999999996</v>
      </c>
      <c r="M659" s="172">
        <v>9.6234000000000002</v>
      </c>
      <c r="N659" s="172">
        <v>8.6233000000000004</v>
      </c>
      <c r="O659" s="172">
        <v>10.000400000000001</v>
      </c>
      <c r="P659" s="172">
        <v>10.202299999999999</v>
      </c>
      <c r="Q659" s="172">
        <v>8.2811000000000003</v>
      </c>
      <c r="R659" s="172">
        <v>12.7797</v>
      </c>
    </row>
    <row r="660" spans="1:18" x14ac:dyDescent="0.3">
      <c r="A660" s="168" t="s">
        <v>884</v>
      </c>
      <c r="B660" s="168" t="s">
        <v>892</v>
      </c>
      <c r="C660" s="168">
        <v>120137</v>
      </c>
      <c r="D660" s="171">
        <v>44071</v>
      </c>
      <c r="E660" s="172">
        <v>49.038899999999998</v>
      </c>
      <c r="F660" s="172">
        <v>-14.8057</v>
      </c>
      <c r="G660" s="172">
        <v>-26.316199999999998</v>
      </c>
      <c r="H660" s="172">
        <v>-31.704899999999999</v>
      </c>
      <c r="I660" s="172">
        <v>-36.293599999999998</v>
      </c>
      <c r="J660" s="172">
        <v>-19.882000000000001</v>
      </c>
      <c r="K660" s="172">
        <v>-1.5842000000000001</v>
      </c>
      <c r="L660" s="172">
        <v>8.7462999999999997</v>
      </c>
      <c r="M660" s="172">
        <v>9.9452999999999996</v>
      </c>
      <c r="N660" s="172">
        <v>8.9496000000000002</v>
      </c>
      <c r="O660" s="172">
        <v>10.3598</v>
      </c>
      <c r="P660" s="172">
        <v>10.574400000000001</v>
      </c>
      <c r="Q660" s="172">
        <v>10.555400000000001</v>
      </c>
      <c r="R660" s="172">
        <v>13.131600000000001</v>
      </c>
    </row>
    <row r="661" spans="1:18" x14ac:dyDescent="0.3">
      <c r="A661" s="173" t="s">
        <v>27</v>
      </c>
      <c r="B661" s="168"/>
      <c r="C661" s="168"/>
      <c r="D661" s="168"/>
      <c r="E661" s="168"/>
      <c r="F661" s="174">
        <v>-12.466462500000002</v>
      </c>
      <c r="G661" s="174">
        <v>-25.753675000000001</v>
      </c>
      <c r="H661" s="174">
        <v>-28.163362499999998</v>
      </c>
      <c r="I661" s="174">
        <v>-36.841549999999998</v>
      </c>
      <c r="J661" s="174">
        <v>-20.55715</v>
      </c>
      <c r="K661" s="174">
        <v>-1.5394000000000001</v>
      </c>
      <c r="L661" s="174">
        <v>9.9782375000000005</v>
      </c>
      <c r="M661" s="174">
        <v>11.217950000000002</v>
      </c>
      <c r="N661" s="174">
        <v>9.8474625000000007</v>
      </c>
      <c r="O661" s="174">
        <v>9.817025000000001</v>
      </c>
      <c r="P661" s="174">
        <v>10.212075</v>
      </c>
      <c r="Q661" s="174">
        <v>9.6587875000000007</v>
      </c>
      <c r="R661" s="174">
        <v>13.952037500000001</v>
      </c>
    </row>
    <row r="662" spans="1:18" x14ac:dyDescent="0.3">
      <c r="A662" s="173" t="s">
        <v>409</v>
      </c>
      <c r="B662" s="168"/>
      <c r="C662" s="168"/>
      <c r="D662" s="168"/>
      <c r="E662" s="168"/>
      <c r="F662" s="174">
        <v>-8.5957499999999989</v>
      </c>
      <c r="G662" s="174">
        <v>-20.964399999999998</v>
      </c>
      <c r="H662" s="174">
        <v>-25.95365</v>
      </c>
      <c r="I662" s="174">
        <v>-34.443649999999998</v>
      </c>
      <c r="J662" s="174">
        <v>-19.951750000000001</v>
      </c>
      <c r="K662" s="174">
        <v>-1.4996499999999999</v>
      </c>
      <c r="L662" s="174">
        <v>9.8754500000000007</v>
      </c>
      <c r="M662" s="174">
        <v>11.389749999999999</v>
      </c>
      <c r="N662" s="174">
        <v>9.8826000000000001</v>
      </c>
      <c r="O662" s="174">
        <v>10.062100000000001</v>
      </c>
      <c r="P662" s="174">
        <v>10.492650000000001</v>
      </c>
      <c r="Q662" s="174">
        <v>10.074249999999999</v>
      </c>
      <c r="R662" s="174">
        <v>13.822950000000001</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44071</v>
      </c>
      <c r="E665" s="172">
        <v>4790.3419999999996</v>
      </c>
      <c r="F665" s="172">
        <v>-141.07769999999999</v>
      </c>
      <c r="G665" s="172">
        <v>15.7226</v>
      </c>
      <c r="H665" s="172">
        <v>-39.929900000000004</v>
      </c>
      <c r="I665" s="172">
        <v>-32.559199999999997</v>
      </c>
      <c r="J665" s="172">
        <v>-3.8523999999999998</v>
      </c>
      <c r="K665" s="172">
        <v>37.058500000000002</v>
      </c>
      <c r="L665" s="172">
        <v>43.931600000000003</v>
      </c>
      <c r="M665" s="172">
        <v>49.301099999999998</v>
      </c>
      <c r="N665" s="172">
        <v>29.8111</v>
      </c>
      <c r="O665" s="172">
        <v>20.2957</v>
      </c>
      <c r="P665" s="172">
        <v>13.3508</v>
      </c>
      <c r="Q665" s="172">
        <v>8.5739999999999998</v>
      </c>
      <c r="R665" s="172">
        <v>30.521599999999999</v>
      </c>
    </row>
    <row r="666" spans="1:18" x14ac:dyDescent="0.3">
      <c r="A666" s="168" t="s">
        <v>894</v>
      </c>
      <c r="B666" s="168" t="s">
        <v>896</v>
      </c>
      <c r="C666" s="168">
        <v>116796</v>
      </c>
      <c r="D666" s="171">
        <v>44071</v>
      </c>
      <c r="E666" s="172">
        <v>15.928599999999999</v>
      </c>
      <c r="F666" s="172">
        <v>-187.6191</v>
      </c>
      <c r="G666" s="172">
        <v>-60.876300000000001</v>
      </c>
      <c r="H666" s="172">
        <v>-98.502700000000004</v>
      </c>
      <c r="I666" s="172">
        <v>-64.754400000000004</v>
      </c>
      <c r="J666" s="172">
        <v>-23.251999999999999</v>
      </c>
      <c r="K666" s="172">
        <v>32.860700000000001</v>
      </c>
      <c r="L666" s="172">
        <v>40.095999999999997</v>
      </c>
      <c r="M666" s="172">
        <v>44.386800000000001</v>
      </c>
      <c r="N666" s="172">
        <v>28.908799999999999</v>
      </c>
      <c r="O666" s="172">
        <v>19.246700000000001</v>
      </c>
      <c r="P666" s="172">
        <v>12.643599999999999</v>
      </c>
      <c r="Q666" s="172">
        <v>5.6661999999999999</v>
      </c>
      <c r="R666" s="172">
        <v>28.1204</v>
      </c>
    </row>
    <row r="667" spans="1:18" x14ac:dyDescent="0.3">
      <c r="A667" s="168" t="s">
        <v>894</v>
      </c>
      <c r="B667" s="168" t="s">
        <v>897</v>
      </c>
      <c r="C667" s="168">
        <v>113434</v>
      </c>
      <c r="D667" s="171">
        <v>44071</v>
      </c>
      <c r="E667" s="172">
        <v>45.347000000000001</v>
      </c>
      <c r="F667" s="172">
        <v>-139.91739999999999</v>
      </c>
      <c r="G667" s="172">
        <v>15.662100000000001</v>
      </c>
      <c r="H667" s="172">
        <v>-38.827100000000002</v>
      </c>
      <c r="I667" s="172">
        <v>-33.423699999999997</v>
      </c>
      <c r="J667" s="172">
        <v>-3.3812000000000002</v>
      </c>
      <c r="K667" s="172">
        <v>38.7742</v>
      </c>
      <c r="L667" s="172">
        <v>42.756300000000003</v>
      </c>
      <c r="M667" s="172">
        <v>48.261699999999998</v>
      </c>
      <c r="N667" s="172">
        <v>29.043399999999998</v>
      </c>
      <c r="O667" s="172">
        <v>20.2835</v>
      </c>
      <c r="P667" s="172">
        <v>12.686500000000001</v>
      </c>
      <c r="Q667" s="172">
        <v>8.5592000000000006</v>
      </c>
      <c r="R667" s="172">
        <v>30.240300000000001</v>
      </c>
    </row>
    <row r="668" spans="1:18" x14ac:dyDescent="0.3">
      <c r="A668" s="168" t="s">
        <v>894</v>
      </c>
      <c r="B668" s="168" t="s">
        <v>898</v>
      </c>
      <c r="C668" s="168">
        <v>115897</v>
      </c>
      <c r="D668" s="171">
        <v>44071</v>
      </c>
      <c r="E668" s="172">
        <v>15.8752</v>
      </c>
      <c r="F668" s="172">
        <v>79.494600000000005</v>
      </c>
      <c r="G668" s="172">
        <v>-13.1677</v>
      </c>
      <c r="H668" s="172">
        <v>-133.02340000000001</v>
      </c>
      <c r="I668" s="172">
        <v>-61.198099999999997</v>
      </c>
      <c r="J668" s="172">
        <v>-24.460599999999999</v>
      </c>
      <c r="K668" s="172">
        <v>35.932400000000001</v>
      </c>
      <c r="L668" s="172">
        <v>41.161099999999998</v>
      </c>
      <c r="M668" s="172">
        <v>46.329500000000003</v>
      </c>
      <c r="N668" s="172">
        <v>31.058499999999999</v>
      </c>
      <c r="O668" s="172">
        <v>19.695799999999998</v>
      </c>
      <c r="P668" s="172">
        <v>12.220800000000001</v>
      </c>
      <c r="Q668" s="172">
        <v>5.3529999999999998</v>
      </c>
      <c r="R668" s="172">
        <v>28.8062</v>
      </c>
    </row>
    <row r="669" spans="1:18" x14ac:dyDescent="0.3">
      <c r="A669" s="168" t="s">
        <v>894</v>
      </c>
      <c r="B669" s="168" t="s">
        <v>899</v>
      </c>
      <c r="C669" s="168">
        <v>106597</v>
      </c>
      <c r="D669" s="171">
        <v>44071</v>
      </c>
      <c r="E669" s="172">
        <v>21.710799999999999</v>
      </c>
      <c r="F669" s="172">
        <v>127.0343</v>
      </c>
      <c r="G669" s="172">
        <v>158.15610000000001</v>
      </c>
      <c r="H669" s="172">
        <v>-23.026199999999999</v>
      </c>
      <c r="I669" s="172">
        <v>-5.4882999999999997</v>
      </c>
      <c r="J669" s="172">
        <v>-54.588000000000001</v>
      </c>
      <c r="K669" s="172">
        <v>76.201400000000007</v>
      </c>
      <c r="L669" s="172">
        <v>117.251</v>
      </c>
      <c r="M669" s="172">
        <v>82.302199999999999</v>
      </c>
      <c r="N669" s="172">
        <v>42.391800000000003</v>
      </c>
      <c r="O669" s="172">
        <v>20.795999999999999</v>
      </c>
      <c r="P669" s="172">
        <v>20.952999999999999</v>
      </c>
      <c r="Q669" s="172">
        <v>6.1619999999999999</v>
      </c>
      <c r="R669" s="172">
        <v>44.556199999999997</v>
      </c>
    </row>
    <row r="670" spans="1:18" x14ac:dyDescent="0.3">
      <c r="A670" s="168" t="s">
        <v>894</v>
      </c>
      <c r="B670" s="168" t="s">
        <v>900</v>
      </c>
      <c r="C670" s="168">
        <v>113049</v>
      </c>
      <c r="D670" s="171">
        <v>44071</v>
      </c>
      <c r="E670" s="172">
        <v>4670.1596</v>
      </c>
      <c r="F670" s="172">
        <v>-140.83279999999999</v>
      </c>
      <c r="G670" s="172">
        <v>15.5868</v>
      </c>
      <c r="H670" s="172">
        <v>-40.040900000000001</v>
      </c>
      <c r="I670" s="172">
        <v>-34.532899999999998</v>
      </c>
      <c r="J670" s="172">
        <v>-4.3352000000000004</v>
      </c>
      <c r="K670" s="172">
        <v>38.670900000000003</v>
      </c>
      <c r="L670" s="172">
        <v>43.637999999999998</v>
      </c>
      <c r="M670" s="172">
        <v>48.841799999999999</v>
      </c>
      <c r="N670" s="172">
        <v>28.845199999999998</v>
      </c>
      <c r="O670" s="172">
        <v>19.910799999999998</v>
      </c>
      <c r="P670" s="172">
        <v>13.3073</v>
      </c>
      <c r="Q670" s="172">
        <v>9.9498999999999995</v>
      </c>
      <c r="R670" s="172">
        <v>29.928699999999999</v>
      </c>
    </row>
    <row r="671" spans="1:18" x14ac:dyDescent="0.3">
      <c r="A671" s="168" t="s">
        <v>894</v>
      </c>
      <c r="B671" s="168" t="s">
        <v>901</v>
      </c>
      <c r="C671" s="168">
        <v>115934</v>
      </c>
      <c r="D671" s="171">
        <v>44071</v>
      </c>
      <c r="E671" s="172">
        <v>16.459399999999999</v>
      </c>
      <c r="F671" s="172">
        <v>-0.44350000000000001</v>
      </c>
      <c r="G671" s="172">
        <v>-13.1434</v>
      </c>
      <c r="H671" s="172">
        <v>-82.989099999999993</v>
      </c>
      <c r="I671" s="172">
        <v>-72.949299999999994</v>
      </c>
      <c r="J671" s="172">
        <v>-23.6373</v>
      </c>
      <c r="K671" s="172">
        <v>36.330800000000004</v>
      </c>
      <c r="L671" s="172">
        <v>42.005000000000003</v>
      </c>
      <c r="M671" s="172">
        <v>47.427799999999998</v>
      </c>
      <c r="N671" s="172">
        <v>31.15</v>
      </c>
      <c r="O671" s="172">
        <v>19.3858</v>
      </c>
      <c r="P671" s="172">
        <v>12.934699999999999</v>
      </c>
      <c r="Q671" s="172">
        <v>5.8056000000000001</v>
      </c>
      <c r="R671" s="172">
        <v>28.63</v>
      </c>
    </row>
    <row r="672" spans="1:18" x14ac:dyDescent="0.3">
      <c r="A672" s="168" t="s">
        <v>894</v>
      </c>
      <c r="B672" s="168" t="s">
        <v>902</v>
      </c>
      <c r="C672" s="168">
        <v>113076</v>
      </c>
      <c r="D672" s="171">
        <v>44071</v>
      </c>
      <c r="E672" s="172">
        <v>46.607199999999999</v>
      </c>
      <c r="F672" s="172">
        <v>-140.8116</v>
      </c>
      <c r="G672" s="172">
        <v>15.526</v>
      </c>
      <c r="H672" s="172">
        <v>-40.066299999999998</v>
      </c>
      <c r="I672" s="172">
        <v>-34.433599999999998</v>
      </c>
      <c r="J672" s="172">
        <v>-4.2088000000000001</v>
      </c>
      <c r="K672" s="172">
        <v>38.4054</v>
      </c>
      <c r="L672" s="172">
        <v>42.445</v>
      </c>
      <c r="M672" s="172">
        <v>47.964100000000002</v>
      </c>
      <c r="N672" s="172">
        <v>28.732700000000001</v>
      </c>
      <c r="O672" s="172">
        <v>20.065200000000001</v>
      </c>
      <c r="P672" s="172">
        <v>13.025</v>
      </c>
      <c r="Q672" s="172">
        <v>9.4126999999999992</v>
      </c>
      <c r="R672" s="172">
        <v>29.980899999999998</v>
      </c>
    </row>
    <row r="673" spans="1:18" x14ac:dyDescent="0.3">
      <c r="A673" s="168" t="s">
        <v>894</v>
      </c>
      <c r="B673" s="168" t="s">
        <v>903</v>
      </c>
      <c r="C673" s="168">
        <v>115833</v>
      </c>
      <c r="D673" s="171">
        <v>44071</v>
      </c>
      <c r="E673" s="172">
        <v>17.033999999999999</v>
      </c>
      <c r="F673" s="172">
        <v>254.1765</v>
      </c>
      <c r="G673" s="172">
        <v>52.4373</v>
      </c>
      <c r="H673" s="172">
        <v>-85.243200000000002</v>
      </c>
      <c r="I673" s="172">
        <v>-55.3825</v>
      </c>
      <c r="J673" s="172">
        <v>-22.1571</v>
      </c>
      <c r="K673" s="172">
        <v>34.680199999999999</v>
      </c>
      <c r="L673" s="172">
        <v>40.793399999999998</v>
      </c>
      <c r="M673" s="172">
        <v>46.181600000000003</v>
      </c>
      <c r="N673" s="172">
        <v>31.556999999999999</v>
      </c>
      <c r="O673" s="172">
        <v>20.211300000000001</v>
      </c>
      <c r="P673" s="172">
        <v>13.062900000000001</v>
      </c>
      <c r="Q673" s="172">
        <v>6.1760999999999999</v>
      </c>
      <c r="R673" s="172">
        <v>28.171399999999998</v>
      </c>
    </row>
    <row r="674" spans="1:18" x14ac:dyDescent="0.3">
      <c r="A674" s="168" t="s">
        <v>894</v>
      </c>
      <c r="B674" s="168" t="s">
        <v>904</v>
      </c>
      <c r="C674" s="168">
        <v>115939</v>
      </c>
      <c r="D674" s="171">
        <v>44071</v>
      </c>
      <c r="E674" s="172">
        <v>4830.3918999999996</v>
      </c>
      <c r="F674" s="172">
        <v>-141.92269999999999</v>
      </c>
      <c r="G674" s="172">
        <v>16.0915</v>
      </c>
      <c r="H674" s="172">
        <v>-40.069499999999998</v>
      </c>
      <c r="I674" s="172">
        <v>-32.5852</v>
      </c>
      <c r="J674" s="172">
        <v>-4.4352999999999998</v>
      </c>
      <c r="K674" s="172">
        <v>38.114699999999999</v>
      </c>
      <c r="L674" s="172">
        <v>42.442399999999999</v>
      </c>
      <c r="M674" s="172">
        <v>48.024700000000003</v>
      </c>
      <c r="N674" s="172">
        <v>29.1327</v>
      </c>
      <c r="O674" s="172">
        <v>20.375399999999999</v>
      </c>
      <c r="P674" s="172">
        <v>13.550700000000001</v>
      </c>
      <c r="Q674" s="172">
        <v>5.9570999999999996</v>
      </c>
      <c r="R674" s="172">
        <v>30.159600000000001</v>
      </c>
    </row>
    <row r="675" spans="1:18" x14ac:dyDescent="0.3">
      <c r="A675" s="168" t="s">
        <v>894</v>
      </c>
      <c r="B675" s="168" t="s">
        <v>905</v>
      </c>
      <c r="C675" s="168">
        <v>117714</v>
      </c>
      <c r="D675" s="171">
        <v>44071</v>
      </c>
      <c r="E675" s="172">
        <v>14.1495</v>
      </c>
      <c r="F675" s="172">
        <v>-75.1691</v>
      </c>
      <c r="G675" s="172">
        <v>-309.87950000000001</v>
      </c>
      <c r="H675" s="172">
        <v>-190.38249999999999</v>
      </c>
      <c r="I675" s="172">
        <v>-80.4983</v>
      </c>
      <c r="J675" s="172">
        <v>-34.083100000000002</v>
      </c>
      <c r="K675" s="172">
        <v>2.9462000000000002</v>
      </c>
      <c r="L675" s="172">
        <v>37.290999999999997</v>
      </c>
      <c r="M675" s="172">
        <v>43.782200000000003</v>
      </c>
      <c r="N675" s="172">
        <v>25.8413</v>
      </c>
      <c r="O675" s="172">
        <v>18.052199999999999</v>
      </c>
      <c r="P675" s="172">
        <v>11.353</v>
      </c>
      <c r="Q675" s="172">
        <v>4.4095000000000004</v>
      </c>
      <c r="R675" s="172">
        <v>27.592700000000001</v>
      </c>
    </row>
    <row r="676" spans="1:18" x14ac:dyDescent="0.3">
      <c r="A676" s="168" t="s">
        <v>894</v>
      </c>
      <c r="B676" s="168" t="s">
        <v>906</v>
      </c>
      <c r="C676" s="168">
        <v>112368</v>
      </c>
      <c r="D676" s="171">
        <v>44071</v>
      </c>
      <c r="E676" s="172">
        <v>4724.4471999999996</v>
      </c>
      <c r="F676" s="172">
        <v>-141.1703</v>
      </c>
      <c r="G676" s="172">
        <v>16.037700000000001</v>
      </c>
      <c r="H676" s="172">
        <v>-39.904400000000003</v>
      </c>
      <c r="I676" s="172">
        <v>-34.429099999999998</v>
      </c>
      <c r="J676" s="172">
        <v>-4.5481999999999996</v>
      </c>
      <c r="K676" s="172">
        <v>38.7896</v>
      </c>
      <c r="L676" s="172">
        <v>43.570900000000002</v>
      </c>
      <c r="M676" s="172">
        <v>49.1813</v>
      </c>
      <c r="N676" s="172">
        <v>29.644500000000001</v>
      </c>
      <c r="O676" s="172">
        <v>20.3202</v>
      </c>
      <c r="P676" s="172">
        <v>13.3604</v>
      </c>
      <c r="Q676" s="172">
        <v>10.361499999999999</v>
      </c>
      <c r="R676" s="172">
        <v>30.5307</v>
      </c>
    </row>
    <row r="677" spans="1:18" x14ac:dyDescent="0.3">
      <c r="A677" s="168" t="s">
        <v>894</v>
      </c>
      <c r="B677" s="168" t="s">
        <v>907</v>
      </c>
      <c r="C677" s="168">
        <v>116077</v>
      </c>
      <c r="D677" s="171">
        <v>44071</v>
      </c>
      <c r="E677" s="172">
        <v>15.8047</v>
      </c>
      <c r="F677" s="172">
        <v>542.10709999999995</v>
      </c>
      <c r="G677" s="172">
        <v>160.91290000000001</v>
      </c>
      <c r="H677" s="172">
        <v>3.6977000000000002</v>
      </c>
      <c r="I677" s="172">
        <v>-39.446300000000001</v>
      </c>
      <c r="J677" s="172">
        <v>-9.2245000000000008</v>
      </c>
      <c r="K677" s="172">
        <v>51.613300000000002</v>
      </c>
      <c r="L677" s="172">
        <v>44.037300000000002</v>
      </c>
      <c r="M677" s="172">
        <v>48.054499999999997</v>
      </c>
      <c r="N677" s="172">
        <v>31.689299999999999</v>
      </c>
      <c r="O677" s="172">
        <v>20.289400000000001</v>
      </c>
      <c r="P677" s="172">
        <v>13.2218</v>
      </c>
      <c r="Q677" s="172">
        <v>5.3785999999999996</v>
      </c>
      <c r="R677" s="172">
        <v>28.606300000000001</v>
      </c>
    </row>
    <row r="678" spans="1:18" x14ac:dyDescent="0.3">
      <c r="A678" s="168" t="s">
        <v>894</v>
      </c>
      <c r="B678" s="168" t="s">
        <v>908</v>
      </c>
      <c r="C678" s="168">
        <v>106193</v>
      </c>
      <c r="D678" s="171">
        <v>44071</v>
      </c>
      <c r="E678" s="172">
        <v>455.45420000000001</v>
      </c>
      <c r="F678" s="172">
        <v>-141.18700000000001</v>
      </c>
      <c r="G678" s="172">
        <v>15.6393</v>
      </c>
      <c r="H678" s="172">
        <v>-40.125100000000003</v>
      </c>
      <c r="I678" s="172">
        <v>-34.565800000000003</v>
      </c>
      <c r="J678" s="172">
        <v>-4.3537999999999997</v>
      </c>
      <c r="K678" s="172">
        <v>38.732399999999998</v>
      </c>
      <c r="L678" s="172">
        <v>43.497300000000003</v>
      </c>
      <c r="M678" s="172">
        <v>48.894599999999997</v>
      </c>
      <c r="N678" s="172">
        <v>29.3522</v>
      </c>
      <c r="O678" s="172">
        <v>20.229900000000001</v>
      </c>
      <c r="P678" s="172">
        <v>13.254</v>
      </c>
      <c r="Q678" s="172">
        <v>13.372199999999999</v>
      </c>
      <c r="R678" s="172">
        <v>30.351900000000001</v>
      </c>
    </row>
    <row r="679" spans="1:18" x14ac:dyDescent="0.3">
      <c r="A679" s="168" t="s">
        <v>894</v>
      </c>
      <c r="B679" s="168" t="s">
        <v>909</v>
      </c>
      <c r="C679" s="168">
        <v>114758</v>
      </c>
      <c r="D679" s="171">
        <v>44071</v>
      </c>
      <c r="E679" s="172">
        <v>21.2623</v>
      </c>
      <c r="F679" s="172">
        <v>-75.547700000000006</v>
      </c>
      <c r="G679" s="172">
        <v>-9.7771000000000008</v>
      </c>
      <c r="H679" s="172">
        <v>-89.398600000000002</v>
      </c>
      <c r="I679" s="172">
        <v>-68.718699999999998</v>
      </c>
      <c r="J679" s="172">
        <v>-21.885400000000001</v>
      </c>
      <c r="K679" s="172">
        <v>35.020299999999999</v>
      </c>
      <c r="L679" s="172">
        <v>39.601399999999998</v>
      </c>
      <c r="M679" s="172">
        <v>46.410299999999999</v>
      </c>
      <c r="N679" s="172">
        <v>30.8322</v>
      </c>
      <c r="O679" s="172">
        <v>19.976099999999999</v>
      </c>
      <c r="P679" s="172">
        <v>13.099299999999999</v>
      </c>
      <c r="Q679" s="172">
        <v>8.3230000000000004</v>
      </c>
      <c r="R679" s="172">
        <v>29.852599999999999</v>
      </c>
    </row>
    <row r="680" spans="1:18" x14ac:dyDescent="0.3">
      <c r="A680" s="168" t="s">
        <v>894</v>
      </c>
      <c r="B680" s="168" t="s">
        <v>910</v>
      </c>
      <c r="C680" s="168">
        <v>140088</v>
      </c>
      <c r="D680" s="171">
        <v>44071</v>
      </c>
      <c r="E680" s="172">
        <v>45.633400000000002</v>
      </c>
      <c r="F680" s="172">
        <v>-142.13810000000001</v>
      </c>
      <c r="G680" s="172">
        <v>15.7241</v>
      </c>
      <c r="H680" s="172">
        <v>-40.464599999999997</v>
      </c>
      <c r="I680" s="172">
        <v>-35.0473</v>
      </c>
      <c r="J680" s="172">
        <v>-6.8235000000000001</v>
      </c>
      <c r="K680" s="172">
        <v>38.784799999999997</v>
      </c>
      <c r="L680" s="172">
        <v>43.235999999999997</v>
      </c>
      <c r="M680" s="172">
        <v>48.756300000000003</v>
      </c>
      <c r="N680" s="172">
        <v>29.232900000000001</v>
      </c>
      <c r="O680" s="172">
        <v>19.968499999999999</v>
      </c>
      <c r="P680" s="172">
        <v>13.280200000000001</v>
      </c>
      <c r="Q680" s="172">
        <v>12.379300000000001</v>
      </c>
      <c r="R680" s="172">
        <v>30.190899999999999</v>
      </c>
    </row>
    <row r="681" spans="1:18" x14ac:dyDescent="0.3">
      <c r="A681" s="168" t="s">
        <v>894</v>
      </c>
      <c r="B681" s="168" t="s">
        <v>911</v>
      </c>
      <c r="C681" s="168">
        <v>114616</v>
      </c>
      <c r="D681" s="171">
        <v>44071</v>
      </c>
      <c r="E681" s="172">
        <v>21.201799999999999</v>
      </c>
      <c r="F681" s="172">
        <v>40.156300000000002</v>
      </c>
      <c r="G681" s="172">
        <v>45.7928</v>
      </c>
      <c r="H681" s="172">
        <v>-70.957400000000007</v>
      </c>
      <c r="I681" s="172">
        <v>-68.793000000000006</v>
      </c>
      <c r="J681" s="172">
        <v>-23.479600000000001</v>
      </c>
      <c r="K681" s="172">
        <v>37.261499999999998</v>
      </c>
      <c r="L681" s="172">
        <v>41.256300000000003</v>
      </c>
      <c r="M681" s="172">
        <v>46.6738</v>
      </c>
      <c r="N681" s="172">
        <v>31.401299999999999</v>
      </c>
      <c r="O681" s="172">
        <v>19.126899999999999</v>
      </c>
      <c r="P681" s="172">
        <v>12.6403</v>
      </c>
      <c r="Q681" s="172">
        <v>8.2454000000000001</v>
      </c>
      <c r="R681" s="172">
        <v>28.8355</v>
      </c>
    </row>
    <row r="682" spans="1:18" x14ac:dyDescent="0.3">
      <c r="A682" s="168" t="s">
        <v>894</v>
      </c>
      <c r="B682" s="168" t="s">
        <v>912</v>
      </c>
      <c r="C682" s="168">
        <v>107693</v>
      </c>
      <c r="D682" s="171">
        <v>44071</v>
      </c>
      <c r="E682" s="172">
        <v>2268.1777000000002</v>
      </c>
      <c r="F682" s="172">
        <v>-142.25380000000001</v>
      </c>
      <c r="G682" s="172">
        <v>15.6381</v>
      </c>
      <c r="H682" s="172">
        <v>-40.461500000000001</v>
      </c>
      <c r="I682" s="172">
        <v>-34.988199999999999</v>
      </c>
      <c r="J682" s="172">
        <v>-4.4034000000000004</v>
      </c>
      <c r="K682" s="172">
        <v>38.365900000000003</v>
      </c>
      <c r="L682" s="172">
        <v>43.314500000000002</v>
      </c>
      <c r="M682" s="172">
        <v>48.691899999999997</v>
      </c>
      <c r="N682" s="172">
        <v>29.1418</v>
      </c>
      <c r="O682" s="172">
        <v>19.805099999999999</v>
      </c>
      <c r="P682" s="172">
        <v>13.1815</v>
      </c>
      <c r="Q682" s="172">
        <v>11.308999999999999</v>
      </c>
      <c r="R682" s="172">
        <v>30.1325</v>
      </c>
    </row>
    <row r="683" spans="1:18" x14ac:dyDescent="0.3">
      <c r="A683" s="168" t="s">
        <v>894</v>
      </c>
      <c r="B683" s="168" t="s">
        <v>913</v>
      </c>
      <c r="C683" s="168">
        <v>115132</v>
      </c>
      <c r="D683" s="171">
        <v>44071</v>
      </c>
      <c r="E683" s="172">
        <v>20.818899999999999</v>
      </c>
      <c r="F683" s="172">
        <v>19.2956</v>
      </c>
      <c r="G683" s="172">
        <v>33.872599999999998</v>
      </c>
      <c r="H683" s="172">
        <v>-83.278499999999994</v>
      </c>
      <c r="I683" s="172">
        <v>-70.593400000000003</v>
      </c>
      <c r="J683" s="172">
        <v>-24.173999999999999</v>
      </c>
      <c r="K683" s="172">
        <v>36.468800000000002</v>
      </c>
      <c r="L683" s="172">
        <v>40.714599999999997</v>
      </c>
      <c r="M683" s="172">
        <v>46.2042</v>
      </c>
      <c r="N683" s="172">
        <v>31.097999999999999</v>
      </c>
      <c r="O683" s="172">
        <v>19.706600000000002</v>
      </c>
      <c r="P683" s="172">
        <v>13.0222</v>
      </c>
      <c r="Q683" s="172">
        <v>8.2177000000000007</v>
      </c>
      <c r="R683" s="172">
        <v>29.1294</v>
      </c>
    </row>
    <row r="684" spans="1:18" x14ac:dyDescent="0.3">
      <c r="A684" s="168" t="s">
        <v>894</v>
      </c>
      <c r="B684" s="168" t="s">
        <v>914</v>
      </c>
      <c r="C684" s="168">
        <v>115676</v>
      </c>
      <c r="D684" s="171">
        <v>44071</v>
      </c>
      <c r="E684" s="172">
        <v>16.0045</v>
      </c>
      <c r="F684" s="172">
        <v>73.125699999999995</v>
      </c>
      <c r="G684" s="172">
        <v>24.680499999999999</v>
      </c>
      <c r="H684" s="172">
        <v>-74.664100000000005</v>
      </c>
      <c r="I684" s="172">
        <v>-68.708799999999997</v>
      </c>
      <c r="J684" s="172">
        <v>-27.826699999999999</v>
      </c>
      <c r="K684" s="172">
        <v>36.915300000000002</v>
      </c>
      <c r="L684" s="172">
        <v>40.646700000000003</v>
      </c>
      <c r="M684" s="172">
        <v>46.163899999999998</v>
      </c>
      <c r="N684" s="172">
        <v>31.439</v>
      </c>
      <c r="O684" s="172">
        <v>19.351099999999999</v>
      </c>
      <c r="P684" s="172">
        <v>12.9457</v>
      </c>
      <c r="Q684" s="172">
        <v>5.3845000000000001</v>
      </c>
      <c r="R684" s="172">
        <v>29.184699999999999</v>
      </c>
    </row>
    <row r="685" spans="1:18" x14ac:dyDescent="0.3">
      <c r="A685" s="168" t="s">
        <v>894</v>
      </c>
      <c r="B685" s="168" t="s">
        <v>915</v>
      </c>
      <c r="C685" s="168">
        <v>111954</v>
      </c>
      <c r="D685" s="171">
        <v>44071</v>
      </c>
      <c r="E685" s="172">
        <v>4674.6076999999996</v>
      </c>
      <c r="F685" s="172">
        <v>-142.0583</v>
      </c>
      <c r="G685" s="172">
        <v>15.5471</v>
      </c>
      <c r="H685" s="172">
        <v>-40.223500000000001</v>
      </c>
      <c r="I685" s="172">
        <v>-34.603499999999997</v>
      </c>
      <c r="J685" s="172">
        <v>-4.4020999999999999</v>
      </c>
      <c r="K685" s="172">
        <v>38.832999999999998</v>
      </c>
      <c r="L685" s="172">
        <v>43.563200000000002</v>
      </c>
      <c r="M685" s="172">
        <v>49.039499999999997</v>
      </c>
      <c r="N685" s="172">
        <v>29.508500000000002</v>
      </c>
      <c r="O685" s="172">
        <v>20.148800000000001</v>
      </c>
      <c r="P685" s="172">
        <v>13.235200000000001</v>
      </c>
      <c r="Q685" s="172">
        <v>10.839</v>
      </c>
      <c r="R685" s="172">
        <v>30.357700000000001</v>
      </c>
    </row>
    <row r="686" spans="1:18" x14ac:dyDescent="0.3">
      <c r="A686" s="168" t="s">
        <v>894</v>
      </c>
      <c r="B686" s="168" t="s">
        <v>916</v>
      </c>
      <c r="C686" s="168">
        <v>105463</v>
      </c>
      <c r="D686" s="171">
        <v>44071</v>
      </c>
      <c r="E686" s="172">
        <v>4594.4638000000004</v>
      </c>
      <c r="F686" s="172">
        <v>-143.56890000000001</v>
      </c>
      <c r="G686" s="172">
        <v>15.5131</v>
      </c>
      <c r="H686" s="172">
        <v>-41.125799999999998</v>
      </c>
      <c r="I686" s="172">
        <v>-35.529299999999999</v>
      </c>
      <c r="J686" s="172">
        <v>-5.0121000000000002</v>
      </c>
      <c r="K686" s="172">
        <v>38.682000000000002</v>
      </c>
      <c r="L686" s="172">
        <v>43.282499999999999</v>
      </c>
      <c r="M686" s="172">
        <v>48.6629</v>
      </c>
      <c r="N686" s="172">
        <v>29.0868</v>
      </c>
      <c r="O686" s="172">
        <v>20.243300000000001</v>
      </c>
      <c r="P686" s="172">
        <v>13.4091</v>
      </c>
      <c r="Q686" s="172">
        <v>12.5321</v>
      </c>
      <c r="R686" s="172">
        <v>30.245000000000001</v>
      </c>
    </row>
    <row r="687" spans="1:18" x14ac:dyDescent="0.3">
      <c r="A687" s="173" t="s">
        <v>27</v>
      </c>
      <c r="B687" s="168"/>
      <c r="C687" s="168"/>
      <c r="D687" s="168"/>
      <c r="E687" s="168"/>
      <c r="F687" s="174">
        <v>-34.560359090909088</v>
      </c>
      <c r="G687" s="174">
        <v>10.986209090909092</v>
      </c>
      <c r="H687" s="174">
        <v>-62.227572727272722</v>
      </c>
      <c r="I687" s="174">
        <v>-46.964949999999995</v>
      </c>
      <c r="J687" s="174">
        <v>-15.38746818181818</v>
      </c>
      <c r="K687" s="174">
        <v>38.156468181818184</v>
      </c>
      <c r="L687" s="174">
        <v>45.478704545454548</v>
      </c>
      <c r="M687" s="174">
        <v>49.069850000000002</v>
      </c>
      <c r="N687" s="174">
        <v>30.404499999999995</v>
      </c>
      <c r="O687" s="174">
        <v>19.885649999999995</v>
      </c>
      <c r="P687" s="174">
        <v>13.351727272727276</v>
      </c>
      <c r="Q687" s="174">
        <v>8.2894363636363622</v>
      </c>
      <c r="R687" s="174">
        <v>30.187509090909092</v>
      </c>
    </row>
    <row r="688" spans="1:18" x14ac:dyDescent="0.3">
      <c r="A688" s="173" t="s">
        <v>409</v>
      </c>
      <c r="B688" s="168"/>
      <c r="C688" s="168"/>
      <c r="D688" s="168"/>
      <c r="E688" s="168"/>
      <c r="F688" s="174">
        <v>-140.36449999999999</v>
      </c>
      <c r="G688" s="174">
        <v>15.650700000000001</v>
      </c>
      <c r="H688" s="174">
        <v>-40.463049999999996</v>
      </c>
      <c r="I688" s="174">
        <v>-35.2883</v>
      </c>
      <c r="J688" s="174">
        <v>-8.0240000000000009</v>
      </c>
      <c r="K688" s="174">
        <v>38.240300000000005</v>
      </c>
      <c r="L688" s="174">
        <v>42.600650000000002</v>
      </c>
      <c r="M688" s="174">
        <v>48.0396</v>
      </c>
      <c r="N688" s="174">
        <v>29.576500000000003</v>
      </c>
      <c r="O688" s="174">
        <v>20.02065</v>
      </c>
      <c r="P688" s="174">
        <v>13.1404</v>
      </c>
      <c r="Q688" s="174">
        <v>8.2842000000000002</v>
      </c>
      <c r="R688" s="174">
        <v>29.954799999999999</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44071</v>
      </c>
      <c r="E691" s="172">
        <v>489.50545430722201</v>
      </c>
      <c r="F691" s="172">
        <v>0.40160000000000001</v>
      </c>
      <c r="G691" s="172">
        <v>1.3252999999999999</v>
      </c>
      <c r="H691" s="172">
        <v>2.8738999999999999</v>
      </c>
      <c r="I691" s="172">
        <v>5.9377000000000004</v>
      </c>
      <c r="J691" s="172">
        <v>6.8300999999999998</v>
      </c>
      <c r="K691" s="172">
        <v>24.508400000000002</v>
      </c>
      <c r="L691" s="172">
        <v>-2.3386999999999998</v>
      </c>
      <c r="M691" s="172">
        <v>-3.64</v>
      </c>
      <c r="N691" s="172">
        <v>8.5527999999999995</v>
      </c>
      <c r="O691" s="172">
        <v>-1.3987000000000001</v>
      </c>
      <c r="P691" s="172">
        <v>6.5541</v>
      </c>
      <c r="Q691" s="172">
        <v>16.465499999999999</v>
      </c>
      <c r="R691" s="172">
        <v>-4.984</v>
      </c>
    </row>
    <row r="692" spans="1:18" x14ac:dyDescent="0.3">
      <c r="A692" s="168" t="s">
        <v>918</v>
      </c>
      <c r="B692" s="168" t="s">
        <v>920</v>
      </c>
      <c r="C692" s="168">
        <v>119433</v>
      </c>
      <c r="D692" s="171">
        <v>44071</v>
      </c>
      <c r="E692" s="172">
        <v>209.21724595545999</v>
      </c>
      <c r="F692" s="172">
        <v>0.42080000000000001</v>
      </c>
      <c r="G692" s="172">
        <v>1.3404</v>
      </c>
      <c r="H692" s="172">
        <v>2.8997000000000002</v>
      </c>
      <c r="I692" s="172">
        <v>5.9908999999999999</v>
      </c>
      <c r="J692" s="172">
        <v>6.9314</v>
      </c>
      <c r="K692" s="172">
        <v>24.828199999999999</v>
      </c>
      <c r="L692" s="172">
        <v>-1.8625</v>
      </c>
      <c r="M692" s="172">
        <v>-2.9578000000000002</v>
      </c>
      <c r="N692" s="172">
        <v>10.473800000000001</v>
      </c>
      <c r="O692" s="172">
        <v>-0.1077</v>
      </c>
      <c r="P692" s="172">
        <v>7.8700999999999999</v>
      </c>
      <c r="Q692" s="172">
        <v>13.5839</v>
      </c>
      <c r="R692" s="172">
        <v>-3.7204999999999999</v>
      </c>
    </row>
    <row r="693" spans="1:18" x14ac:dyDescent="0.3">
      <c r="A693" s="168" t="s">
        <v>918</v>
      </c>
      <c r="B693" s="168" t="s">
        <v>921</v>
      </c>
      <c r="C693" s="168">
        <v>145110</v>
      </c>
      <c r="D693" s="171">
        <v>44071</v>
      </c>
      <c r="E693" s="172">
        <v>13.16</v>
      </c>
      <c r="F693" s="172">
        <v>0.53480000000000005</v>
      </c>
      <c r="G693" s="172">
        <v>0.99770000000000003</v>
      </c>
      <c r="H693" s="172">
        <v>2.3328000000000002</v>
      </c>
      <c r="I693" s="172">
        <v>5.6180000000000003</v>
      </c>
      <c r="J693" s="172">
        <v>9.8497000000000003</v>
      </c>
      <c r="K693" s="172">
        <v>23.800599999999999</v>
      </c>
      <c r="L693" s="172">
        <v>8.7603000000000009</v>
      </c>
      <c r="M693" s="172">
        <v>9.0306999999999995</v>
      </c>
      <c r="N693" s="172">
        <v>20.6233</v>
      </c>
      <c r="O693" s="172"/>
      <c r="P693" s="172"/>
      <c r="Q693" s="172">
        <v>15.982100000000001</v>
      </c>
      <c r="R693" s="172"/>
    </row>
    <row r="694" spans="1:18" x14ac:dyDescent="0.3">
      <c r="A694" s="168" t="s">
        <v>918</v>
      </c>
      <c r="B694" s="168" t="s">
        <v>922</v>
      </c>
      <c r="C694" s="168">
        <v>145112</v>
      </c>
      <c r="D694" s="171">
        <v>44071</v>
      </c>
      <c r="E694" s="172">
        <v>12.72</v>
      </c>
      <c r="F694" s="172">
        <v>0.47389999999999999</v>
      </c>
      <c r="G694" s="172">
        <v>0.87229999999999996</v>
      </c>
      <c r="H694" s="172">
        <v>2.2507999999999999</v>
      </c>
      <c r="I694" s="172">
        <v>5.5602</v>
      </c>
      <c r="J694" s="172">
        <v>9.6552000000000007</v>
      </c>
      <c r="K694" s="172">
        <v>23.255800000000001</v>
      </c>
      <c r="L694" s="172">
        <v>7.7965999999999998</v>
      </c>
      <c r="M694" s="172">
        <v>7.6142000000000003</v>
      </c>
      <c r="N694" s="172">
        <v>18.546099999999999</v>
      </c>
      <c r="O694" s="172"/>
      <c r="P694" s="172"/>
      <c r="Q694" s="172">
        <v>13.872</v>
      </c>
      <c r="R694" s="172"/>
    </row>
    <row r="695" spans="1:18" x14ac:dyDescent="0.3">
      <c r="A695" s="168" t="s">
        <v>918</v>
      </c>
      <c r="B695" s="168" t="s">
        <v>923</v>
      </c>
      <c r="C695" s="168">
        <v>119350</v>
      </c>
      <c r="D695" s="171">
        <v>44071</v>
      </c>
      <c r="E695" s="172">
        <v>38.75</v>
      </c>
      <c r="F695" s="172">
        <v>0.7278</v>
      </c>
      <c r="G695" s="172">
        <v>0.88519999999999999</v>
      </c>
      <c r="H695" s="172">
        <v>2.0811000000000002</v>
      </c>
      <c r="I695" s="172">
        <v>3.9430999999999998</v>
      </c>
      <c r="J695" s="172">
        <v>6.2225999999999999</v>
      </c>
      <c r="K695" s="172">
        <v>22.008800000000001</v>
      </c>
      <c r="L695" s="172">
        <v>0.8327</v>
      </c>
      <c r="M695" s="172">
        <v>0.99039999999999995</v>
      </c>
      <c r="N695" s="172">
        <v>12.7437</v>
      </c>
      <c r="O695" s="172">
        <v>2.6625000000000001</v>
      </c>
      <c r="P695" s="172">
        <v>6.8520000000000003</v>
      </c>
      <c r="Q695" s="172">
        <v>10.1797</v>
      </c>
      <c r="R695" s="172">
        <v>-2.9205999999999999</v>
      </c>
    </row>
    <row r="696" spans="1:18" x14ac:dyDescent="0.3">
      <c r="A696" s="168" t="s">
        <v>918</v>
      </c>
      <c r="B696" s="168" t="s">
        <v>924</v>
      </c>
      <c r="C696" s="168">
        <v>110603</v>
      </c>
      <c r="D696" s="171">
        <v>44071</v>
      </c>
      <c r="E696" s="172">
        <v>35.520000000000003</v>
      </c>
      <c r="F696" s="172">
        <v>0.73740000000000006</v>
      </c>
      <c r="G696" s="172">
        <v>0.88039999999999996</v>
      </c>
      <c r="H696" s="172">
        <v>2.069</v>
      </c>
      <c r="I696" s="172">
        <v>3.9203999999999999</v>
      </c>
      <c r="J696" s="172">
        <v>6.1249000000000002</v>
      </c>
      <c r="K696" s="172">
        <v>21.643799999999999</v>
      </c>
      <c r="L696" s="172">
        <v>0.254</v>
      </c>
      <c r="M696" s="172">
        <v>0.11269999999999999</v>
      </c>
      <c r="N696" s="172">
        <v>11.4178</v>
      </c>
      <c r="O696" s="172">
        <v>1.4275</v>
      </c>
      <c r="P696" s="172">
        <v>5.5541</v>
      </c>
      <c r="Q696" s="172">
        <v>11.279</v>
      </c>
      <c r="R696" s="172">
        <v>-4.0795000000000003</v>
      </c>
    </row>
    <row r="697" spans="1:18" x14ac:dyDescent="0.3">
      <c r="A697" s="168" t="s">
        <v>918</v>
      </c>
      <c r="B697" s="168" t="s">
        <v>925</v>
      </c>
      <c r="C697" s="168">
        <v>118278</v>
      </c>
      <c r="D697" s="171">
        <v>44071</v>
      </c>
      <c r="E697" s="172">
        <v>110.84</v>
      </c>
      <c r="F697" s="172">
        <v>0.41670000000000001</v>
      </c>
      <c r="G697" s="172">
        <v>1.1314</v>
      </c>
      <c r="H697" s="172">
        <v>2.6011000000000002</v>
      </c>
      <c r="I697" s="172">
        <v>5.8947000000000003</v>
      </c>
      <c r="J697" s="172">
        <v>9.0086999999999993</v>
      </c>
      <c r="K697" s="172">
        <v>25.7117</v>
      </c>
      <c r="L697" s="172">
        <v>3.6082000000000001</v>
      </c>
      <c r="M697" s="172">
        <v>7.5594000000000001</v>
      </c>
      <c r="N697" s="172">
        <v>19.904800000000002</v>
      </c>
      <c r="O697" s="172">
        <v>7.0125000000000002</v>
      </c>
      <c r="P697" s="172">
        <v>12.7943</v>
      </c>
      <c r="Q697" s="172">
        <v>19.826899999999998</v>
      </c>
      <c r="R697" s="172">
        <v>2.6808999999999998</v>
      </c>
    </row>
    <row r="698" spans="1:18" x14ac:dyDescent="0.3">
      <c r="A698" s="168" t="s">
        <v>918</v>
      </c>
      <c r="B698" s="168" t="s">
        <v>926</v>
      </c>
      <c r="C698" s="168">
        <v>102920</v>
      </c>
      <c r="D698" s="171">
        <v>44071</v>
      </c>
      <c r="E698" s="172">
        <v>102.25</v>
      </c>
      <c r="F698" s="172">
        <v>0.42230000000000001</v>
      </c>
      <c r="G698" s="172">
        <v>1.1274999999999999</v>
      </c>
      <c r="H698" s="172">
        <v>2.5884999999999998</v>
      </c>
      <c r="I698" s="172">
        <v>5.8597999999999999</v>
      </c>
      <c r="J698" s="172">
        <v>8.9039999999999999</v>
      </c>
      <c r="K698" s="172">
        <v>25.352499999999999</v>
      </c>
      <c r="L698" s="172">
        <v>3.0226999999999999</v>
      </c>
      <c r="M698" s="172">
        <v>6.6215000000000002</v>
      </c>
      <c r="N698" s="172">
        <v>18.468299999999999</v>
      </c>
      <c r="O698" s="172">
        <v>5.7329999999999997</v>
      </c>
      <c r="P698" s="172">
        <v>11.4687</v>
      </c>
      <c r="Q698" s="172">
        <v>16.208400000000001</v>
      </c>
      <c r="R698" s="172">
        <v>1.5184</v>
      </c>
    </row>
    <row r="699" spans="1:18" x14ac:dyDescent="0.3">
      <c r="A699" s="168" t="s">
        <v>918</v>
      </c>
      <c r="B699" s="168" t="s">
        <v>927</v>
      </c>
      <c r="C699" s="168">
        <v>119218</v>
      </c>
      <c r="D699" s="171">
        <v>44071</v>
      </c>
      <c r="E699" s="172">
        <v>245.68199999999999</v>
      </c>
      <c r="F699" s="172">
        <v>0.71909999999999996</v>
      </c>
      <c r="G699" s="172">
        <v>1.2216</v>
      </c>
      <c r="H699" s="172">
        <v>2.1126</v>
      </c>
      <c r="I699" s="172">
        <v>5.7133000000000003</v>
      </c>
      <c r="J699" s="172">
        <v>7.2594000000000003</v>
      </c>
      <c r="K699" s="172">
        <v>24.404800000000002</v>
      </c>
      <c r="L699" s="172">
        <v>2.1025</v>
      </c>
      <c r="M699" s="172">
        <v>-0.82469999999999999</v>
      </c>
      <c r="N699" s="172">
        <v>10.793799999999999</v>
      </c>
      <c r="O699" s="172">
        <v>4.5209000000000001</v>
      </c>
      <c r="P699" s="172">
        <v>10.446199999999999</v>
      </c>
      <c r="Q699" s="172">
        <v>13.906599999999999</v>
      </c>
      <c r="R699" s="172">
        <v>1.8132999999999999</v>
      </c>
    </row>
    <row r="700" spans="1:18" x14ac:dyDescent="0.3">
      <c r="A700" s="168" t="s">
        <v>918</v>
      </c>
      <c r="B700" s="168" t="s">
        <v>928</v>
      </c>
      <c r="C700" s="168">
        <v>103819</v>
      </c>
      <c r="D700" s="171">
        <v>44071</v>
      </c>
      <c r="E700" s="172">
        <v>230.613</v>
      </c>
      <c r="F700" s="172">
        <v>0.7167</v>
      </c>
      <c r="G700" s="172">
        <v>1.214</v>
      </c>
      <c r="H700" s="172">
        <v>2.0939999999999999</v>
      </c>
      <c r="I700" s="172">
        <v>5.6748000000000003</v>
      </c>
      <c r="J700" s="172">
        <v>7.1750999999999996</v>
      </c>
      <c r="K700" s="172">
        <v>24.100899999999999</v>
      </c>
      <c r="L700" s="172">
        <v>1.61</v>
      </c>
      <c r="M700" s="172">
        <v>-1.5185999999999999</v>
      </c>
      <c r="N700" s="172">
        <v>9.7530000000000001</v>
      </c>
      <c r="O700" s="172">
        <v>3.4771999999999998</v>
      </c>
      <c r="P700" s="172">
        <v>9.3637999999999995</v>
      </c>
      <c r="Q700" s="172">
        <v>16.719000000000001</v>
      </c>
      <c r="R700" s="172">
        <v>0.83279999999999998</v>
      </c>
    </row>
    <row r="701" spans="1:18" x14ac:dyDescent="0.3">
      <c r="A701" s="168" t="s">
        <v>918</v>
      </c>
      <c r="B701" s="168" t="s">
        <v>929</v>
      </c>
      <c r="C701" s="168">
        <v>140175</v>
      </c>
      <c r="D701" s="171">
        <v>44071</v>
      </c>
      <c r="E701" s="172">
        <v>35.92</v>
      </c>
      <c r="F701" s="172">
        <v>0.2288</v>
      </c>
      <c r="G701" s="172">
        <v>0.41370000000000001</v>
      </c>
      <c r="H701" s="172">
        <v>1.4174</v>
      </c>
      <c r="I701" s="172">
        <v>3.7850000000000001</v>
      </c>
      <c r="J701" s="172">
        <v>6.7237</v>
      </c>
      <c r="K701" s="172">
        <v>22.9085</v>
      </c>
      <c r="L701" s="172">
        <v>2.4033000000000002</v>
      </c>
      <c r="M701" s="172">
        <v>1.4602999999999999</v>
      </c>
      <c r="N701" s="172">
        <v>12.0085</v>
      </c>
      <c r="O701" s="172">
        <v>7.1571999999999996</v>
      </c>
      <c r="P701" s="172">
        <v>9.2713000000000001</v>
      </c>
      <c r="Q701" s="172">
        <v>12.7865</v>
      </c>
      <c r="R701" s="172">
        <v>2.1067999999999998</v>
      </c>
    </row>
    <row r="702" spans="1:18" x14ac:dyDescent="0.3">
      <c r="A702" s="168" t="s">
        <v>918</v>
      </c>
      <c r="B702" s="168" t="s">
        <v>930</v>
      </c>
      <c r="C702" s="168">
        <v>140172</v>
      </c>
      <c r="D702" s="171">
        <v>44071</v>
      </c>
      <c r="E702" s="172">
        <v>32.917999999999999</v>
      </c>
      <c r="F702" s="172">
        <v>0.2223</v>
      </c>
      <c r="G702" s="172">
        <v>0.40260000000000001</v>
      </c>
      <c r="H702" s="172">
        <v>1.3859999999999999</v>
      </c>
      <c r="I702" s="172">
        <v>3.7212000000000001</v>
      </c>
      <c r="J702" s="172">
        <v>6.5824999999999996</v>
      </c>
      <c r="K702" s="172">
        <v>22.421800000000001</v>
      </c>
      <c r="L702" s="172">
        <v>1.5955999999999999</v>
      </c>
      <c r="M702" s="172">
        <v>0.26500000000000001</v>
      </c>
      <c r="N702" s="172">
        <v>10.2559</v>
      </c>
      <c r="O702" s="172">
        <v>5.7054999999999998</v>
      </c>
      <c r="P702" s="172">
        <v>8.0540000000000003</v>
      </c>
      <c r="Q702" s="172">
        <v>9.4336000000000002</v>
      </c>
      <c r="R702" s="172">
        <v>0.55679999999999996</v>
      </c>
    </row>
    <row r="703" spans="1:18" x14ac:dyDescent="0.3">
      <c r="A703" s="168" t="s">
        <v>918</v>
      </c>
      <c r="B703" s="168" t="s">
        <v>931</v>
      </c>
      <c r="C703" s="168">
        <v>135677</v>
      </c>
      <c r="D703" s="171">
        <v>44071</v>
      </c>
      <c r="E703" s="172">
        <v>16.037400000000002</v>
      </c>
      <c r="F703" s="172">
        <v>0.53910000000000002</v>
      </c>
      <c r="G703" s="172">
        <v>0.84830000000000005</v>
      </c>
      <c r="H703" s="172">
        <v>2.3472</v>
      </c>
      <c r="I703" s="172">
        <v>4.4442000000000004</v>
      </c>
      <c r="J703" s="172">
        <v>7.359</v>
      </c>
      <c r="K703" s="172">
        <v>21.6097</v>
      </c>
      <c r="L703" s="172">
        <v>-4.0750999999999999</v>
      </c>
      <c r="M703" s="172">
        <v>-5.2935999999999996</v>
      </c>
      <c r="N703" s="172">
        <v>3.4504000000000001</v>
      </c>
      <c r="O703" s="172">
        <v>3.4382000000000001</v>
      </c>
      <c r="P703" s="172"/>
      <c r="Q703" s="172">
        <v>10.5045</v>
      </c>
      <c r="R703" s="172">
        <v>7.9200000000000007E-2</v>
      </c>
    </row>
    <row r="704" spans="1:18" x14ac:dyDescent="0.3">
      <c r="A704" s="168" t="s">
        <v>918</v>
      </c>
      <c r="B704" s="168" t="s">
        <v>932</v>
      </c>
      <c r="C704" s="168">
        <v>135678</v>
      </c>
      <c r="D704" s="171">
        <v>44071</v>
      </c>
      <c r="E704" s="172">
        <v>14.761699999999999</v>
      </c>
      <c r="F704" s="172">
        <v>0.53459999999999996</v>
      </c>
      <c r="G704" s="172">
        <v>0.83399999999999996</v>
      </c>
      <c r="H704" s="172">
        <v>2.3142999999999998</v>
      </c>
      <c r="I704" s="172">
        <v>4.3768000000000002</v>
      </c>
      <c r="J704" s="172">
        <v>7.2058</v>
      </c>
      <c r="K704" s="172">
        <v>21.043199999999999</v>
      </c>
      <c r="L704" s="172">
        <v>-5.0163000000000002</v>
      </c>
      <c r="M704" s="172">
        <v>-6.5720999999999998</v>
      </c>
      <c r="N704" s="172">
        <v>1.6408</v>
      </c>
      <c r="O704" s="172">
        <v>1.6984999999999999</v>
      </c>
      <c r="P704" s="172"/>
      <c r="Q704" s="172">
        <v>8.5844000000000005</v>
      </c>
      <c r="R704" s="172">
        <v>-1.7544999999999999</v>
      </c>
    </row>
    <row r="705" spans="1:18" x14ac:dyDescent="0.3">
      <c r="A705" s="168" t="s">
        <v>918</v>
      </c>
      <c r="B705" s="168" t="s">
        <v>933</v>
      </c>
      <c r="C705" s="168">
        <v>102883</v>
      </c>
      <c r="D705" s="171">
        <v>44071</v>
      </c>
      <c r="E705" s="172">
        <v>74.744500000000002</v>
      </c>
      <c r="F705" s="172">
        <v>1.036</v>
      </c>
      <c r="G705" s="172">
        <v>2.2323</v>
      </c>
      <c r="H705" s="172">
        <v>2.9531000000000001</v>
      </c>
      <c r="I705" s="172">
        <v>6.8875000000000002</v>
      </c>
      <c r="J705" s="172">
        <v>11.2645</v>
      </c>
      <c r="K705" s="172">
        <v>28.239699999999999</v>
      </c>
      <c r="L705" s="172">
        <v>-0.18870000000000001</v>
      </c>
      <c r="M705" s="172">
        <v>-6.2561999999999998</v>
      </c>
      <c r="N705" s="172">
        <v>1.2736000000000001</v>
      </c>
      <c r="O705" s="172">
        <v>-0.34720000000000001</v>
      </c>
      <c r="P705" s="172">
        <v>3.9559000000000002</v>
      </c>
      <c r="Q705" s="172">
        <v>13.8558</v>
      </c>
      <c r="R705" s="172">
        <v>-5.7172000000000001</v>
      </c>
    </row>
    <row r="706" spans="1:18" x14ac:dyDescent="0.3">
      <c r="A706" s="168" t="s">
        <v>918</v>
      </c>
      <c r="B706" s="168" t="s">
        <v>934</v>
      </c>
      <c r="C706" s="168">
        <v>118510</v>
      </c>
      <c r="D706" s="171">
        <v>44071</v>
      </c>
      <c r="E706" s="172">
        <v>79.174599999999998</v>
      </c>
      <c r="F706" s="172">
        <v>1.0384</v>
      </c>
      <c r="G706" s="172">
        <v>2.2402000000000002</v>
      </c>
      <c r="H706" s="172">
        <v>2.9716999999999998</v>
      </c>
      <c r="I706" s="172">
        <v>6.9267000000000003</v>
      </c>
      <c r="J706" s="172">
        <v>11.3553</v>
      </c>
      <c r="K706" s="172">
        <v>28.566099999999999</v>
      </c>
      <c r="L706" s="172">
        <v>0.32529999999999998</v>
      </c>
      <c r="M706" s="172">
        <v>-5.5549999999999997</v>
      </c>
      <c r="N706" s="172">
        <v>2.2339000000000002</v>
      </c>
      <c r="O706" s="172">
        <v>0.46750000000000003</v>
      </c>
      <c r="P706" s="172">
        <v>4.7912999999999997</v>
      </c>
      <c r="Q706" s="172">
        <v>10.963200000000001</v>
      </c>
      <c r="R706" s="172">
        <v>-4.9424999999999999</v>
      </c>
    </row>
    <row r="707" spans="1:18" x14ac:dyDescent="0.3">
      <c r="A707" s="168" t="s">
        <v>918</v>
      </c>
      <c r="B707" s="168" t="s">
        <v>935</v>
      </c>
      <c r="C707" s="168">
        <v>130498</v>
      </c>
      <c r="D707" s="171">
        <v>44071</v>
      </c>
      <c r="E707" s="172">
        <v>114.57599999999999</v>
      </c>
      <c r="F707" s="172">
        <v>0.61380000000000001</v>
      </c>
      <c r="G707" s="172">
        <v>1.3767</v>
      </c>
      <c r="H707" s="172">
        <v>2.0602999999999998</v>
      </c>
      <c r="I707" s="172">
        <v>5.7628000000000004</v>
      </c>
      <c r="J707" s="172">
        <v>10.539099999999999</v>
      </c>
      <c r="K707" s="172">
        <v>28.884799999999998</v>
      </c>
      <c r="L707" s="172">
        <v>5.3834</v>
      </c>
      <c r="M707" s="172">
        <v>-3.0217000000000001</v>
      </c>
      <c r="N707" s="172">
        <v>7.0444000000000004</v>
      </c>
      <c r="O707" s="172">
        <v>2.5844999999999998</v>
      </c>
      <c r="P707" s="172">
        <v>5.8037999999999998</v>
      </c>
      <c r="Q707" s="172">
        <v>7.2706999999999997</v>
      </c>
      <c r="R707" s="172">
        <v>-0.75739999999999996</v>
      </c>
    </row>
    <row r="708" spans="1:18" x14ac:dyDescent="0.3">
      <c r="A708" s="168" t="s">
        <v>918</v>
      </c>
      <c r="B708" s="168" t="s">
        <v>936</v>
      </c>
      <c r="C708" s="168">
        <v>130496</v>
      </c>
      <c r="D708" s="171">
        <v>44071</v>
      </c>
      <c r="E708" s="172">
        <v>152.308420363209</v>
      </c>
      <c r="F708" s="172">
        <v>0.61339999999999995</v>
      </c>
      <c r="G708" s="172">
        <v>1.3752</v>
      </c>
      <c r="H708" s="172">
        <v>2.0619000000000001</v>
      </c>
      <c r="I708" s="172">
        <v>5.7572999999999999</v>
      </c>
      <c r="J708" s="172">
        <v>10.509399999999999</v>
      </c>
      <c r="K708" s="172">
        <v>28.781099999999999</v>
      </c>
      <c r="L708" s="172">
        <v>5.2157</v>
      </c>
      <c r="M708" s="172">
        <v>-3.2383000000000002</v>
      </c>
      <c r="N708" s="172">
        <v>6.7512999999999996</v>
      </c>
      <c r="O708" s="172">
        <v>2.4055</v>
      </c>
      <c r="P708" s="172">
        <v>5.6402999999999999</v>
      </c>
      <c r="Q708" s="172">
        <v>10.805099999999999</v>
      </c>
      <c r="R708" s="172">
        <v>-0.96199999999999997</v>
      </c>
    </row>
    <row r="709" spans="1:18" x14ac:dyDescent="0.3">
      <c r="A709" s="168" t="s">
        <v>918</v>
      </c>
      <c r="B709" s="168" t="s">
        <v>937</v>
      </c>
      <c r="C709" s="168">
        <v>146772</v>
      </c>
      <c r="D709" s="171">
        <v>44071</v>
      </c>
      <c r="E709" s="172">
        <v>10.3283</v>
      </c>
      <c r="F709" s="172">
        <v>0.4708</v>
      </c>
      <c r="G709" s="172">
        <v>0.79339999999999999</v>
      </c>
      <c r="H709" s="172">
        <v>1.9193</v>
      </c>
      <c r="I709" s="172">
        <v>5.1184000000000003</v>
      </c>
      <c r="J709" s="172">
        <v>7.12</v>
      </c>
      <c r="K709" s="172">
        <v>22.073799999999999</v>
      </c>
      <c r="L709" s="172">
        <v>-1.0812999999999999</v>
      </c>
      <c r="M709" s="172">
        <v>-1.7101</v>
      </c>
      <c r="N709" s="172">
        <v>8.4678000000000004</v>
      </c>
      <c r="O709" s="172"/>
      <c r="P709" s="172"/>
      <c r="Q709" s="172">
        <v>2.2978000000000001</v>
      </c>
      <c r="R709" s="172"/>
    </row>
    <row r="710" spans="1:18" x14ac:dyDescent="0.3">
      <c r="A710" s="168" t="s">
        <v>918</v>
      </c>
      <c r="B710" s="168" t="s">
        <v>938</v>
      </c>
      <c r="C710" s="168">
        <v>146771</v>
      </c>
      <c r="D710" s="171">
        <v>44071</v>
      </c>
      <c r="E710" s="172">
        <v>10.093299999999999</v>
      </c>
      <c r="F710" s="172">
        <v>0.46679999999999999</v>
      </c>
      <c r="G710" s="172">
        <v>0.77980000000000005</v>
      </c>
      <c r="H710" s="172">
        <v>1.8876999999999999</v>
      </c>
      <c r="I710" s="172">
        <v>5.0521000000000003</v>
      </c>
      <c r="J710" s="172">
        <v>6.9680999999999997</v>
      </c>
      <c r="K710" s="172">
        <v>21.566500000000001</v>
      </c>
      <c r="L710" s="172">
        <v>-1.8992</v>
      </c>
      <c r="M710" s="172">
        <v>-2.9144999999999999</v>
      </c>
      <c r="N710" s="172">
        <v>6.7000999999999999</v>
      </c>
      <c r="O710" s="172"/>
      <c r="P710" s="172"/>
      <c r="Q710" s="172">
        <v>0.65529999999999999</v>
      </c>
      <c r="R710" s="172"/>
    </row>
    <row r="711" spans="1:18" x14ac:dyDescent="0.3">
      <c r="A711" s="168" t="s">
        <v>918</v>
      </c>
      <c r="B711" s="168" t="s">
        <v>939</v>
      </c>
      <c r="C711" s="168">
        <v>100349</v>
      </c>
      <c r="D711" s="171">
        <v>44071</v>
      </c>
      <c r="E711" s="172">
        <v>323.3</v>
      </c>
      <c r="F711" s="172">
        <v>0.78239999999999998</v>
      </c>
      <c r="G711" s="172">
        <v>0.8831</v>
      </c>
      <c r="H711" s="172">
        <v>1.6411</v>
      </c>
      <c r="I711" s="172">
        <v>6.6680000000000001</v>
      </c>
      <c r="J711" s="172">
        <v>10.590400000000001</v>
      </c>
      <c r="K711" s="172">
        <v>24.6098</v>
      </c>
      <c r="L711" s="172">
        <v>2.7458</v>
      </c>
      <c r="M711" s="172">
        <v>-2.6938</v>
      </c>
      <c r="N711" s="172">
        <v>6.9538000000000002</v>
      </c>
      <c r="O711" s="172">
        <v>1.6959</v>
      </c>
      <c r="P711" s="172">
        <v>7.6357999999999997</v>
      </c>
      <c r="Q711" s="172">
        <v>16.988499999999998</v>
      </c>
      <c r="R711" s="172">
        <v>-0.57110000000000005</v>
      </c>
    </row>
    <row r="712" spans="1:18" x14ac:dyDescent="0.3">
      <c r="A712" s="168" t="s">
        <v>918</v>
      </c>
      <c r="B712" s="168" t="s">
        <v>940</v>
      </c>
      <c r="C712" s="168">
        <v>120596</v>
      </c>
      <c r="D712" s="171">
        <v>44071</v>
      </c>
      <c r="E712" s="172">
        <v>346.68</v>
      </c>
      <c r="F712" s="172">
        <v>0.78490000000000004</v>
      </c>
      <c r="G712" s="172">
        <v>0.89049999999999996</v>
      </c>
      <c r="H712" s="172">
        <v>1.6567000000000001</v>
      </c>
      <c r="I712" s="172">
        <v>6.7035999999999998</v>
      </c>
      <c r="J712" s="172">
        <v>10.664899999999999</v>
      </c>
      <c r="K712" s="172">
        <v>24.875699999999998</v>
      </c>
      <c r="L712" s="172">
        <v>3.1295000000000002</v>
      </c>
      <c r="M712" s="172">
        <v>-2.1480000000000001</v>
      </c>
      <c r="N712" s="172">
        <v>7.7850999999999999</v>
      </c>
      <c r="O712" s="172">
        <v>2.6836000000000002</v>
      </c>
      <c r="P712" s="172">
        <v>8.7172000000000001</v>
      </c>
      <c r="Q712" s="172">
        <v>11.146100000000001</v>
      </c>
      <c r="R712" s="172">
        <v>0.2646</v>
      </c>
    </row>
    <row r="713" spans="1:18" x14ac:dyDescent="0.3">
      <c r="A713" s="168" t="s">
        <v>918</v>
      </c>
      <c r="B713" s="168" t="s">
        <v>941</v>
      </c>
      <c r="C713" s="168">
        <v>118419</v>
      </c>
      <c r="D713" s="171">
        <v>44071</v>
      </c>
      <c r="E713" s="172">
        <v>48.96</v>
      </c>
      <c r="F713" s="172">
        <v>0.5958</v>
      </c>
      <c r="G713" s="172">
        <v>1.4085000000000001</v>
      </c>
      <c r="H713" s="172">
        <v>2.3839000000000001</v>
      </c>
      <c r="I713" s="172">
        <v>5.4718</v>
      </c>
      <c r="J713" s="172">
        <v>9.7758000000000003</v>
      </c>
      <c r="K713" s="172">
        <v>27.3673</v>
      </c>
      <c r="L713" s="172">
        <v>0.65790000000000004</v>
      </c>
      <c r="M713" s="172">
        <v>-2.0996000000000001</v>
      </c>
      <c r="N713" s="172">
        <v>9.1151999999999997</v>
      </c>
      <c r="O713" s="172">
        <v>2.7187999999999999</v>
      </c>
      <c r="P713" s="172">
        <v>9.7093000000000007</v>
      </c>
      <c r="Q713" s="172">
        <v>10.488899999999999</v>
      </c>
      <c r="R713" s="172">
        <v>-1.6899</v>
      </c>
    </row>
    <row r="714" spans="1:18" x14ac:dyDescent="0.3">
      <c r="A714" s="168" t="s">
        <v>918</v>
      </c>
      <c r="B714" s="168" t="s">
        <v>942</v>
      </c>
      <c r="C714" s="168">
        <v>108596</v>
      </c>
      <c r="D714" s="171">
        <v>44071</v>
      </c>
      <c r="E714" s="172">
        <v>44.51</v>
      </c>
      <c r="F714" s="172">
        <v>0.58760000000000001</v>
      </c>
      <c r="G714" s="172">
        <v>1.4126000000000001</v>
      </c>
      <c r="H714" s="172">
        <v>2.3689</v>
      </c>
      <c r="I714" s="172">
        <v>5.4489000000000001</v>
      </c>
      <c r="J714" s="172">
        <v>9.6845999999999997</v>
      </c>
      <c r="K714" s="172">
        <v>26.99</v>
      </c>
      <c r="L714" s="172">
        <v>6.7400000000000002E-2</v>
      </c>
      <c r="M714" s="172">
        <v>-2.9649000000000001</v>
      </c>
      <c r="N714" s="172">
        <v>7.8246000000000002</v>
      </c>
      <c r="O714" s="172">
        <v>1.3595999999999999</v>
      </c>
      <c r="P714" s="172">
        <v>8.0815000000000001</v>
      </c>
      <c r="Q714" s="172">
        <v>10.420500000000001</v>
      </c>
      <c r="R714" s="172">
        <v>-2.8772000000000002</v>
      </c>
    </row>
    <row r="715" spans="1:18" x14ac:dyDescent="0.3">
      <c r="A715" s="168" t="s">
        <v>918</v>
      </c>
      <c r="B715" s="168" t="s">
        <v>943</v>
      </c>
      <c r="C715" s="168">
        <v>106144</v>
      </c>
      <c r="D715" s="171">
        <v>44071</v>
      </c>
      <c r="E715" s="172">
        <v>35.1</v>
      </c>
      <c r="F715" s="172">
        <v>0.40050000000000002</v>
      </c>
      <c r="G715" s="172">
        <v>0.11409999999999999</v>
      </c>
      <c r="H715" s="172">
        <v>1.0072000000000001</v>
      </c>
      <c r="I715" s="172">
        <v>4.0925000000000002</v>
      </c>
      <c r="J715" s="172">
        <v>5.0583999999999998</v>
      </c>
      <c r="K715" s="172">
        <v>20.3291</v>
      </c>
      <c r="L715" s="172">
        <v>-0.93140000000000001</v>
      </c>
      <c r="M715" s="172">
        <v>-3.5714000000000001</v>
      </c>
      <c r="N715" s="172">
        <v>6.7843</v>
      </c>
      <c r="O715" s="172">
        <v>5.5556000000000001</v>
      </c>
      <c r="P715" s="172">
        <v>8.8970000000000002</v>
      </c>
      <c r="Q715" s="172">
        <v>10.0891</v>
      </c>
      <c r="R715" s="172">
        <v>-1.2699</v>
      </c>
    </row>
    <row r="716" spans="1:18" x14ac:dyDescent="0.3">
      <c r="A716" s="168" t="s">
        <v>918</v>
      </c>
      <c r="B716" s="168" t="s">
        <v>944</v>
      </c>
      <c r="C716" s="168">
        <v>120357</v>
      </c>
      <c r="D716" s="171">
        <v>44071</v>
      </c>
      <c r="E716" s="172">
        <v>39.090000000000003</v>
      </c>
      <c r="F716" s="172">
        <v>0.41099999999999998</v>
      </c>
      <c r="G716" s="172">
        <v>0.12809999999999999</v>
      </c>
      <c r="H716" s="172">
        <v>1.0339</v>
      </c>
      <c r="I716" s="172">
        <v>4.1566999999999998</v>
      </c>
      <c r="J716" s="172">
        <v>5.1654999999999998</v>
      </c>
      <c r="K716" s="172">
        <v>20.7227</v>
      </c>
      <c r="L716" s="172">
        <v>-0.3569</v>
      </c>
      <c r="M716" s="172">
        <v>-2.7854000000000001</v>
      </c>
      <c r="N716" s="172">
        <v>7.9833999999999996</v>
      </c>
      <c r="O716" s="172">
        <v>6.9477000000000002</v>
      </c>
      <c r="P716" s="172">
        <v>10.541600000000001</v>
      </c>
      <c r="Q716" s="172">
        <v>14.602600000000001</v>
      </c>
      <c r="R716" s="172">
        <v>-0.1275</v>
      </c>
    </row>
    <row r="717" spans="1:18" x14ac:dyDescent="0.3">
      <c r="A717" s="168" t="s">
        <v>918</v>
      </c>
      <c r="B717" s="168" t="s">
        <v>945</v>
      </c>
      <c r="C717" s="168">
        <v>103234</v>
      </c>
      <c r="D717" s="171">
        <v>44071</v>
      </c>
      <c r="E717" s="172">
        <v>127.01600000000001</v>
      </c>
      <c r="F717" s="172">
        <v>0.18060000000000001</v>
      </c>
      <c r="G717" s="172">
        <v>0.46910000000000002</v>
      </c>
      <c r="H717" s="172">
        <v>1.1709000000000001</v>
      </c>
      <c r="I717" s="172">
        <v>3.6789000000000001</v>
      </c>
      <c r="J717" s="172">
        <v>5.024</v>
      </c>
      <c r="K717" s="172">
        <v>20.748000000000001</v>
      </c>
      <c r="L717" s="172">
        <v>1.508</v>
      </c>
      <c r="M717" s="172">
        <v>0.251</v>
      </c>
      <c r="N717" s="172">
        <v>10.884499999999999</v>
      </c>
      <c r="O717" s="172">
        <v>4.3933999999999997</v>
      </c>
      <c r="P717" s="172">
        <v>9.1156000000000006</v>
      </c>
      <c r="Q717" s="172">
        <v>17.242699999999999</v>
      </c>
      <c r="R717" s="172">
        <v>2.8820999999999999</v>
      </c>
    </row>
    <row r="718" spans="1:18" x14ac:dyDescent="0.3">
      <c r="A718" s="168" t="s">
        <v>918</v>
      </c>
      <c r="B718" s="168" t="s">
        <v>946</v>
      </c>
      <c r="C718" s="168">
        <v>120158</v>
      </c>
      <c r="D718" s="171">
        <v>44071</v>
      </c>
      <c r="E718" s="172">
        <v>137.75700000000001</v>
      </c>
      <c r="F718" s="172">
        <v>0.184</v>
      </c>
      <c r="G718" s="172">
        <v>0.47920000000000001</v>
      </c>
      <c r="H718" s="172">
        <v>1.1937</v>
      </c>
      <c r="I718" s="172">
        <v>3.7263999999999999</v>
      </c>
      <c r="J718" s="172">
        <v>5.1291000000000002</v>
      </c>
      <c r="K718" s="172">
        <v>21.1082</v>
      </c>
      <c r="L718" s="172">
        <v>2.1200999999999999</v>
      </c>
      <c r="M718" s="172">
        <v>1.1112</v>
      </c>
      <c r="N718" s="172">
        <v>12.1005</v>
      </c>
      <c r="O718" s="172">
        <v>5.6132999999999997</v>
      </c>
      <c r="P718" s="172">
        <v>10.473800000000001</v>
      </c>
      <c r="Q718" s="172">
        <v>13.9216</v>
      </c>
      <c r="R718" s="172">
        <v>3.9944999999999999</v>
      </c>
    </row>
    <row r="719" spans="1:18" x14ac:dyDescent="0.3">
      <c r="A719" s="168" t="s">
        <v>918</v>
      </c>
      <c r="B719" s="168" t="s">
        <v>947</v>
      </c>
      <c r="C719" s="168">
        <v>119397</v>
      </c>
      <c r="D719" s="171">
        <v>44071</v>
      </c>
      <c r="E719" s="172">
        <v>51.145000000000003</v>
      </c>
      <c r="F719" s="172">
        <v>-6.8400000000000002E-2</v>
      </c>
      <c r="G719" s="172">
        <v>0.7843</v>
      </c>
      <c r="H719" s="172">
        <v>1.587</v>
      </c>
      <c r="I719" s="172">
        <v>4.1607000000000003</v>
      </c>
      <c r="J719" s="172">
        <v>7.2380000000000004</v>
      </c>
      <c r="K719" s="172">
        <v>21.3779</v>
      </c>
      <c r="L719" s="172">
        <v>1.7668999999999999</v>
      </c>
      <c r="M719" s="172">
        <v>0.74660000000000004</v>
      </c>
      <c r="N719" s="172">
        <v>11.755699999999999</v>
      </c>
      <c r="O719" s="172">
        <v>2.2077</v>
      </c>
      <c r="P719" s="172">
        <v>7.3292000000000002</v>
      </c>
      <c r="Q719" s="172">
        <v>11.954000000000001</v>
      </c>
      <c r="R719" s="172">
        <v>-1.6631</v>
      </c>
    </row>
    <row r="720" spans="1:18" x14ac:dyDescent="0.3">
      <c r="A720" s="168" t="s">
        <v>918</v>
      </c>
      <c r="B720" s="168" t="s">
        <v>948</v>
      </c>
      <c r="C720" s="168">
        <v>118049</v>
      </c>
      <c r="D720" s="171">
        <v>44071</v>
      </c>
      <c r="E720" s="172">
        <v>48.279000000000003</v>
      </c>
      <c r="F720" s="172">
        <v>-7.2400000000000006E-2</v>
      </c>
      <c r="G720" s="172">
        <v>0.77649999999999997</v>
      </c>
      <c r="H720" s="172">
        <v>1.5693999999999999</v>
      </c>
      <c r="I720" s="172">
        <v>4.1258999999999997</v>
      </c>
      <c r="J720" s="172">
        <v>7.1557000000000004</v>
      </c>
      <c r="K720" s="172">
        <v>21.103200000000001</v>
      </c>
      <c r="L720" s="172">
        <v>1.3328</v>
      </c>
      <c r="M720" s="172">
        <v>0.12239999999999999</v>
      </c>
      <c r="N720" s="172">
        <v>10.8384</v>
      </c>
      <c r="O720" s="172">
        <v>1.3563000000000001</v>
      </c>
      <c r="P720" s="172">
        <v>6.4744999999999999</v>
      </c>
      <c r="Q720" s="172">
        <v>11.656499999999999</v>
      </c>
      <c r="R720" s="172">
        <v>-2.4874000000000001</v>
      </c>
    </row>
    <row r="721" spans="1:18" x14ac:dyDescent="0.3">
      <c r="A721" s="168" t="s">
        <v>918</v>
      </c>
      <c r="B721" s="168" t="s">
        <v>949</v>
      </c>
      <c r="C721" s="168">
        <v>133710</v>
      </c>
      <c r="D721" s="171">
        <v>44071</v>
      </c>
      <c r="E721" s="172">
        <v>16.788399999999999</v>
      </c>
      <c r="F721" s="172">
        <v>0.27479999999999999</v>
      </c>
      <c r="G721" s="172">
        <v>0.52090000000000003</v>
      </c>
      <c r="H721" s="172">
        <v>2.5158</v>
      </c>
      <c r="I721" s="172">
        <v>5.3205</v>
      </c>
      <c r="J721" s="172">
        <v>8.6008999999999993</v>
      </c>
      <c r="K721" s="172">
        <v>23.614100000000001</v>
      </c>
      <c r="L721" s="172">
        <v>-1.7337</v>
      </c>
      <c r="M721" s="172">
        <v>-0.96619999999999995</v>
      </c>
      <c r="N721" s="172">
        <v>9.8085000000000004</v>
      </c>
      <c r="O721" s="172">
        <v>5.7760999999999996</v>
      </c>
      <c r="P721" s="172">
        <v>10.7784</v>
      </c>
      <c r="Q721" s="172">
        <v>9.86</v>
      </c>
      <c r="R721" s="172">
        <v>0.86439999999999995</v>
      </c>
    </row>
    <row r="722" spans="1:18" x14ac:dyDescent="0.3">
      <c r="A722" s="168" t="s">
        <v>918</v>
      </c>
      <c r="B722" s="168" t="s">
        <v>950</v>
      </c>
      <c r="C722" s="168">
        <v>133711</v>
      </c>
      <c r="D722" s="171">
        <v>44071</v>
      </c>
      <c r="E722" s="172">
        <v>15.635400000000001</v>
      </c>
      <c r="F722" s="172">
        <v>0.27</v>
      </c>
      <c r="G722" s="172">
        <v>0.50780000000000003</v>
      </c>
      <c r="H722" s="172">
        <v>2.4855</v>
      </c>
      <c r="I722" s="172">
        <v>5.2576999999999998</v>
      </c>
      <c r="J722" s="172">
        <v>8.4594000000000005</v>
      </c>
      <c r="K722" s="172">
        <v>23.099799999999998</v>
      </c>
      <c r="L722" s="172">
        <v>-2.5977000000000001</v>
      </c>
      <c r="M722" s="172">
        <v>-2.2414999999999998</v>
      </c>
      <c r="N722" s="172">
        <v>8.1271000000000004</v>
      </c>
      <c r="O722" s="172">
        <v>4.1645000000000003</v>
      </c>
      <c r="P722" s="172">
        <v>9.2559000000000005</v>
      </c>
      <c r="Q722" s="172">
        <v>8.4504000000000001</v>
      </c>
      <c r="R722" s="172">
        <v>-0.4945</v>
      </c>
    </row>
    <row r="723" spans="1:18" x14ac:dyDescent="0.3">
      <c r="A723" s="168" t="s">
        <v>918</v>
      </c>
      <c r="B723" s="168" t="s">
        <v>951</v>
      </c>
      <c r="C723" s="168">
        <v>147840</v>
      </c>
      <c r="D723" s="171">
        <v>44071</v>
      </c>
      <c r="E723" s="172">
        <v>10.232799999999999</v>
      </c>
      <c r="F723" s="172">
        <v>0.40820000000000001</v>
      </c>
      <c r="G723" s="172">
        <v>1.0397000000000001</v>
      </c>
      <c r="H723" s="172">
        <v>2.3801999999999999</v>
      </c>
      <c r="I723" s="172">
        <v>4.8742999999999999</v>
      </c>
      <c r="J723" s="172">
        <v>7.1642999999999999</v>
      </c>
      <c r="K723" s="172">
        <v>22.118500000000001</v>
      </c>
      <c r="L723" s="172">
        <v>5.4840999999999998</v>
      </c>
      <c r="M723" s="172"/>
      <c r="N723" s="172"/>
      <c r="O723" s="172"/>
      <c r="P723" s="172"/>
      <c r="Q723" s="172">
        <v>2.3279999999999998</v>
      </c>
      <c r="R723" s="172"/>
    </row>
    <row r="724" spans="1:18" x14ac:dyDescent="0.3">
      <c r="A724" s="168" t="s">
        <v>918</v>
      </c>
      <c r="B724" s="168" t="s">
        <v>952</v>
      </c>
      <c r="C724" s="168">
        <v>147843</v>
      </c>
      <c r="D724" s="171">
        <v>44071</v>
      </c>
      <c r="E724" s="172">
        <v>10.1137</v>
      </c>
      <c r="F724" s="172">
        <v>0.40310000000000001</v>
      </c>
      <c r="G724" s="172">
        <v>1.0248999999999999</v>
      </c>
      <c r="H724" s="172">
        <v>2.3426</v>
      </c>
      <c r="I724" s="172">
        <v>4.7976000000000001</v>
      </c>
      <c r="J724" s="172">
        <v>6.9904000000000002</v>
      </c>
      <c r="K724" s="172">
        <v>21.535499999999999</v>
      </c>
      <c r="L724" s="172">
        <v>4.5895000000000001</v>
      </c>
      <c r="M724" s="172"/>
      <c r="N724" s="172"/>
      <c r="O724" s="172"/>
      <c r="P724" s="172"/>
      <c r="Q724" s="172">
        <v>1.137</v>
      </c>
      <c r="R724" s="172"/>
    </row>
    <row r="725" spans="1:18" x14ac:dyDescent="0.3">
      <c r="A725" s="168" t="s">
        <v>918</v>
      </c>
      <c r="B725" s="168" t="s">
        <v>953</v>
      </c>
      <c r="C725" s="168">
        <v>118834</v>
      </c>
      <c r="D725" s="171">
        <v>44071</v>
      </c>
      <c r="E725" s="172">
        <v>64.013000000000005</v>
      </c>
      <c r="F725" s="172">
        <v>0.65249999999999997</v>
      </c>
      <c r="G725" s="172">
        <v>1.1424000000000001</v>
      </c>
      <c r="H725" s="172">
        <v>2.2768000000000002</v>
      </c>
      <c r="I725" s="172">
        <v>5.0910000000000002</v>
      </c>
      <c r="J725" s="172">
        <v>8.6181000000000001</v>
      </c>
      <c r="K725" s="172">
        <v>27.747499999999999</v>
      </c>
      <c r="L725" s="172">
        <v>7.4782999999999999</v>
      </c>
      <c r="M725" s="172">
        <v>4.5058999999999996</v>
      </c>
      <c r="N725" s="172">
        <v>17.4206</v>
      </c>
      <c r="O725" s="172">
        <v>9.5342000000000002</v>
      </c>
      <c r="P725" s="172">
        <v>15.396699999999999</v>
      </c>
      <c r="Q725" s="172">
        <v>21.925999999999998</v>
      </c>
      <c r="R725" s="172">
        <v>7.5044000000000004</v>
      </c>
    </row>
    <row r="726" spans="1:18" x14ac:dyDescent="0.3">
      <c r="A726" s="168" t="s">
        <v>918</v>
      </c>
      <c r="B726" s="168" t="s">
        <v>954</v>
      </c>
      <c r="C726" s="168">
        <v>112932</v>
      </c>
      <c r="D726" s="171">
        <v>44071</v>
      </c>
      <c r="E726" s="172">
        <v>59.662999999999997</v>
      </c>
      <c r="F726" s="172">
        <v>0.64780000000000004</v>
      </c>
      <c r="G726" s="172">
        <v>1.1272</v>
      </c>
      <c r="H726" s="172">
        <v>2.2502</v>
      </c>
      <c r="I726" s="172">
        <v>5.0442</v>
      </c>
      <c r="J726" s="172">
        <v>8.5236000000000001</v>
      </c>
      <c r="K726" s="172">
        <v>27.395199999999999</v>
      </c>
      <c r="L726" s="172">
        <v>6.9554999999999998</v>
      </c>
      <c r="M726" s="172">
        <v>3.7473000000000001</v>
      </c>
      <c r="N726" s="172">
        <v>16.243200000000002</v>
      </c>
      <c r="O726" s="172">
        <v>8.5683000000000007</v>
      </c>
      <c r="P726" s="172">
        <v>14.411799999999999</v>
      </c>
      <c r="Q726" s="172">
        <v>19.250499999999999</v>
      </c>
      <c r="R726" s="172">
        <v>6.4287000000000001</v>
      </c>
    </row>
    <row r="727" spans="1:18" x14ac:dyDescent="0.3">
      <c r="A727" s="168" t="s">
        <v>918</v>
      </c>
      <c r="B727" s="168" t="s">
        <v>955</v>
      </c>
      <c r="C727" s="168">
        <v>147704</v>
      </c>
      <c r="D727" s="171">
        <v>44071</v>
      </c>
      <c r="E727" s="172">
        <v>10.1357</v>
      </c>
      <c r="F727" s="172">
        <v>0.56950000000000001</v>
      </c>
      <c r="G727" s="172">
        <v>0.53359999999999996</v>
      </c>
      <c r="H727" s="172">
        <v>2.6837</v>
      </c>
      <c r="I727" s="172">
        <v>5.8724999999999996</v>
      </c>
      <c r="J727" s="172">
        <v>5.4451000000000001</v>
      </c>
      <c r="K727" s="172">
        <v>19.738</v>
      </c>
      <c r="L727" s="172">
        <v>-6.0457000000000001</v>
      </c>
      <c r="M727" s="172">
        <v>-4.6958000000000002</v>
      </c>
      <c r="N727" s="172"/>
      <c r="O727" s="172"/>
      <c r="P727" s="172"/>
      <c r="Q727" s="172">
        <v>1.357</v>
      </c>
      <c r="R727" s="172"/>
    </row>
    <row r="728" spans="1:18" x14ac:dyDescent="0.3">
      <c r="A728" s="168" t="s">
        <v>918</v>
      </c>
      <c r="B728" s="168" t="s">
        <v>956</v>
      </c>
      <c r="C728" s="168">
        <v>147701</v>
      </c>
      <c r="D728" s="171">
        <v>44071</v>
      </c>
      <c r="E728" s="172">
        <v>9.9821000000000009</v>
      </c>
      <c r="F728" s="172">
        <v>0.56420000000000003</v>
      </c>
      <c r="G728" s="172">
        <v>0.51859999999999995</v>
      </c>
      <c r="H728" s="172">
        <v>2.6469</v>
      </c>
      <c r="I728" s="172">
        <v>5.7964000000000002</v>
      </c>
      <c r="J728" s="172">
        <v>5.2786</v>
      </c>
      <c r="K728" s="172">
        <v>19.180700000000002</v>
      </c>
      <c r="L728" s="172">
        <v>-6.8868999999999998</v>
      </c>
      <c r="M728" s="172">
        <v>-5.9526000000000003</v>
      </c>
      <c r="N728" s="172"/>
      <c r="O728" s="172"/>
      <c r="P728" s="172"/>
      <c r="Q728" s="172">
        <v>-0.17899999999999999</v>
      </c>
      <c r="R728" s="172"/>
    </row>
    <row r="729" spans="1:18" x14ac:dyDescent="0.3">
      <c r="A729" s="168" t="s">
        <v>918</v>
      </c>
      <c r="B729" s="168" t="s">
        <v>957</v>
      </c>
      <c r="C729" s="168">
        <v>100380</v>
      </c>
      <c r="D729" s="171">
        <v>44071</v>
      </c>
      <c r="E729" s="172">
        <v>518.21680000000003</v>
      </c>
      <c r="F729" s="172">
        <v>0.44369999999999998</v>
      </c>
      <c r="G729" s="172">
        <v>0.82150000000000001</v>
      </c>
      <c r="H729" s="172">
        <v>1.6573</v>
      </c>
      <c r="I729" s="172">
        <v>4.3776000000000002</v>
      </c>
      <c r="J729" s="172">
        <v>7.8517999999999999</v>
      </c>
      <c r="K729" s="172">
        <v>27.116499999999998</v>
      </c>
      <c r="L729" s="172">
        <v>3.9300000000000002E-2</v>
      </c>
      <c r="M729" s="172">
        <v>-4.6252000000000004</v>
      </c>
      <c r="N729" s="172">
        <v>7.5833000000000004</v>
      </c>
      <c r="O729" s="172">
        <v>-2.2176999999999998</v>
      </c>
      <c r="P729" s="172">
        <v>3.8229000000000002</v>
      </c>
      <c r="Q729" s="172">
        <v>17.1755</v>
      </c>
      <c r="R729" s="172">
        <v>-2.3721999999999999</v>
      </c>
    </row>
    <row r="730" spans="1:18" x14ac:dyDescent="0.3">
      <c r="A730" s="168" t="s">
        <v>918</v>
      </c>
      <c r="B730" s="168" t="s">
        <v>958</v>
      </c>
      <c r="C730" s="168">
        <v>118678</v>
      </c>
      <c r="D730" s="171">
        <v>44071</v>
      </c>
      <c r="E730" s="172">
        <v>543.36649999999997</v>
      </c>
      <c r="F730" s="172">
        <v>0.44490000000000002</v>
      </c>
      <c r="G730" s="172">
        <v>0.82509999999999994</v>
      </c>
      <c r="H730" s="172">
        <v>1.6657999999999999</v>
      </c>
      <c r="I730" s="172">
        <v>4.3956999999999997</v>
      </c>
      <c r="J730" s="172">
        <v>7.8921999999999999</v>
      </c>
      <c r="K730" s="172">
        <v>27.2605</v>
      </c>
      <c r="L730" s="172">
        <v>0.28089999999999998</v>
      </c>
      <c r="M730" s="172">
        <v>-4.2561</v>
      </c>
      <c r="N730" s="172">
        <v>8.1481999999999992</v>
      </c>
      <c r="O730" s="172">
        <v>-1.6400999999999999</v>
      </c>
      <c r="P730" s="172">
        <v>4.4748999999999999</v>
      </c>
      <c r="Q730" s="172">
        <v>9.4533000000000005</v>
      </c>
      <c r="R730" s="172">
        <v>-1.8459000000000001</v>
      </c>
    </row>
    <row r="731" spans="1:18" x14ac:dyDescent="0.3">
      <c r="A731" s="168" t="s">
        <v>918</v>
      </c>
      <c r="B731" s="168" t="s">
        <v>959</v>
      </c>
      <c r="C731" s="168">
        <v>111381</v>
      </c>
      <c r="D731" s="171">
        <v>44071</v>
      </c>
      <c r="E731" s="172">
        <v>110.99</v>
      </c>
      <c r="F731" s="172">
        <v>5.4100000000000002E-2</v>
      </c>
      <c r="G731" s="172">
        <v>0.54349999999999998</v>
      </c>
      <c r="H731" s="172">
        <v>2.2006999999999999</v>
      </c>
      <c r="I731" s="172">
        <v>5.2336999999999998</v>
      </c>
      <c r="J731" s="172">
        <v>8.5901999999999994</v>
      </c>
      <c r="K731" s="172">
        <v>24.693899999999999</v>
      </c>
      <c r="L731" s="172">
        <v>2.6640000000000001</v>
      </c>
      <c r="M731" s="172">
        <v>3.4775</v>
      </c>
      <c r="N731" s="172">
        <v>15.9649</v>
      </c>
      <c r="O731" s="172">
        <v>3.6890999999999998</v>
      </c>
      <c r="P731" s="172">
        <v>10.044700000000001</v>
      </c>
      <c r="Q731" s="172">
        <v>22.626200000000001</v>
      </c>
      <c r="R731" s="172">
        <v>-0.4602</v>
      </c>
    </row>
    <row r="732" spans="1:18" x14ac:dyDescent="0.3">
      <c r="A732" s="168" t="s">
        <v>918</v>
      </c>
      <c r="B732" s="168" t="s">
        <v>960</v>
      </c>
      <c r="C732" s="168">
        <v>119441</v>
      </c>
      <c r="D732" s="171">
        <v>44071</v>
      </c>
      <c r="E732" s="172">
        <v>119.42</v>
      </c>
      <c r="F732" s="172">
        <v>5.8700000000000002E-2</v>
      </c>
      <c r="G732" s="172">
        <v>0.55569999999999997</v>
      </c>
      <c r="H732" s="172">
        <v>2.2256</v>
      </c>
      <c r="I732" s="172">
        <v>5.2808000000000002</v>
      </c>
      <c r="J732" s="172">
        <v>8.702</v>
      </c>
      <c r="K732" s="172">
        <v>25.0471</v>
      </c>
      <c r="L732" s="172">
        <v>3.242</v>
      </c>
      <c r="M732" s="172">
        <v>4.3516000000000004</v>
      </c>
      <c r="N732" s="172">
        <v>17.273900000000001</v>
      </c>
      <c r="O732" s="172">
        <v>4.8868999999999998</v>
      </c>
      <c r="P732" s="172">
        <v>11.2425</v>
      </c>
      <c r="Q732" s="172">
        <v>17.722300000000001</v>
      </c>
      <c r="R732" s="172">
        <v>0.67579999999999996</v>
      </c>
    </row>
    <row r="733" spans="1:18" x14ac:dyDescent="0.3">
      <c r="A733" s="168" t="s">
        <v>918</v>
      </c>
      <c r="B733" s="168" t="s">
        <v>961</v>
      </c>
      <c r="C733" s="168">
        <v>104513</v>
      </c>
      <c r="D733" s="171">
        <v>44071</v>
      </c>
      <c r="E733" s="172">
        <v>41.375599999999999</v>
      </c>
      <c r="F733" s="172">
        <v>0.30380000000000001</v>
      </c>
      <c r="G733" s="172">
        <v>-0.38500000000000001</v>
      </c>
      <c r="H733" s="172">
        <v>-0.65790000000000004</v>
      </c>
      <c r="I733" s="172">
        <v>2.5590000000000002</v>
      </c>
      <c r="J733" s="172">
        <v>5.5102000000000002</v>
      </c>
      <c r="K733" s="172">
        <v>16.296099999999999</v>
      </c>
      <c r="L733" s="172">
        <v>14.454700000000001</v>
      </c>
      <c r="M733" s="172">
        <v>6.8926999999999996</v>
      </c>
      <c r="N733" s="172">
        <v>18.171099999999999</v>
      </c>
      <c r="O733" s="172">
        <v>4.3616999999999999</v>
      </c>
      <c r="P733" s="172">
        <v>11.1523</v>
      </c>
      <c r="Q733" s="172">
        <v>10.9025</v>
      </c>
      <c r="R733" s="172">
        <v>3.9596</v>
      </c>
    </row>
    <row r="734" spans="1:18" x14ac:dyDescent="0.3">
      <c r="A734" s="168" t="s">
        <v>918</v>
      </c>
      <c r="B734" s="168" t="s">
        <v>962</v>
      </c>
      <c r="C734" s="168">
        <v>120826</v>
      </c>
      <c r="D734" s="171">
        <v>44071</v>
      </c>
      <c r="E734" s="172">
        <v>42.173200000000001</v>
      </c>
      <c r="F734" s="172">
        <v>0.3044</v>
      </c>
      <c r="G734" s="172">
        <v>-0.38340000000000002</v>
      </c>
      <c r="H734" s="172">
        <v>-0.63829999999999998</v>
      </c>
      <c r="I734" s="172">
        <v>2.5817000000000001</v>
      </c>
      <c r="J734" s="172">
        <v>5.5382999999999996</v>
      </c>
      <c r="K734" s="172">
        <v>16.351700000000001</v>
      </c>
      <c r="L734" s="172">
        <v>14.5143</v>
      </c>
      <c r="M734" s="172">
        <v>6.9759000000000002</v>
      </c>
      <c r="N734" s="172">
        <v>18.2942</v>
      </c>
      <c r="O734" s="172">
        <v>4.7264999999999997</v>
      </c>
      <c r="P734" s="172">
        <v>11.3447</v>
      </c>
      <c r="Q734" s="172">
        <v>14.956799999999999</v>
      </c>
      <c r="R734" s="172">
        <v>4.2756999999999996</v>
      </c>
    </row>
    <row r="735" spans="1:18" x14ac:dyDescent="0.3">
      <c r="A735" s="168" t="s">
        <v>918</v>
      </c>
      <c r="B735" s="168" t="s">
        <v>963</v>
      </c>
      <c r="C735" s="168">
        <v>119720</v>
      </c>
      <c r="D735" s="171">
        <v>44071</v>
      </c>
      <c r="E735" s="172">
        <v>147.58593921663399</v>
      </c>
      <c r="F735" s="172">
        <v>0.68010000000000004</v>
      </c>
      <c r="G735" s="172">
        <v>1.5133000000000001</v>
      </c>
      <c r="H735" s="172">
        <v>1.9298999999999999</v>
      </c>
      <c r="I735" s="172">
        <v>4.8284000000000002</v>
      </c>
      <c r="J735" s="172">
        <v>9.0701999999999998</v>
      </c>
      <c r="K735" s="172">
        <v>24.717099999999999</v>
      </c>
      <c r="L735" s="172">
        <v>-1.7031000000000001</v>
      </c>
      <c r="M735" s="172">
        <v>-1.1355</v>
      </c>
      <c r="N735" s="172">
        <v>8.7102000000000004</v>
      </c>
      <c r="O735" s="172">
        <v>4.6711</v>
      </c>
      <c r="P735" s="172">
        <v>8.4090000000000007</v>
      </c>
      <c r="Q735" s="172">
        <v>13.4696</v>
      </c>
      <c r="R735" s="172">
        <v>0.89690000000000003</v>
      </c>
    </row>
    <row r="736" spans="1:18" x14ac:dyDescent="0.3">
      <c r="A736" s="168" t="s">
        <v>918</v>
      </c>
      <c r="B736" s="168" t="s">
        <v>964</v>
      </c>
      <c r="C736" s="168">
        <v>101530</v>
      </c>
      <c r="D736" s="171">
        <v>44071</v>
      </c>
      <c r="E736" s="172">
        <v>335.93161265589498</v>
      </c>
      <c r="F736" s="172">
        <v>0.67849999999999999</v>
      </c>
      <c r="G736" s="172">
        <v>1.5064</v>
      </c>
      <c r="H736" s="172">
        <v>1.9131</v>
      </c>
      <c r="I736" s="172">
        <v>4.7991000000000001</v>
      </c>
      <c r="J736" s="172">
        <v>9.0046999999999997</v>
      </c>
      <c r="K736" s="172">
        <v>24.492699999999999</v>
      </c>
      <c r="L736" s="172">
        <v>-2.0569999999999999</v>
      </c>
      <c r="M736" s="172">
        <v>-1.6649</v>
      </c>
      <c r="N736" s="172">
        <v>7.9530000000000003</v>
      </c>
      <c r="O736" s="172">
        <v>3.9180000000000001</v>
      </c>
      <c r="P736" s="172">
        <v>7.7251000000000003</v>
      </c>
      <c r="Q736" s="172">
        <v>13.623900000000001</v>
      </c>
      <c r="R736" s="172">
        <v>0.2384</v>
      </c>
    </row>
    <row r="737" spans="1:18" x14ac:dyDescent="0.3">
      <c r="A737" s="168" t="s">
        <v>918</v>
      </c>
      <c r="B737" s="168" t="s">
        <v>965</v>
      </c>
      <c r="C737" s="168">
        <v>105001</v>
      </c>
      <c r="D737" s="171">
        <v>44071</v>
      </c>
      <c r="E737" s="172">
        <v>34.608800000000002</v>
      </c>
      <c r="F737" s="172">
        <v>0.63590000000000002</v>
      </c>
      <c r="G737" s="172">
        <v>1.1031</v>
      </c>
      <c r="H737" s="172">
        <v>1.8523000000000001</v>
      </c>
      <c r="I737" s="172">
        <v>4.5871000000000004</v>
      </c>
      <c r="J737" s="172">
        <v>7.3400999999999996</v>
      </c>
      <c r="K737" s="172">
        <v>24.429400000000001</v>
      </c>
      <c r="L737" s="172">
        <v>-4.1817000000000002</v>
      </c>
      <c r="M737" s="172">
        <v>-6.7309000000000001</v>
      </c>
      <c r="N737" s="172">
        <v>5.7153999999999998</v>
      </c>
      <c r="O737" s="172">
        <v>5.18</v>
      </c>
      <c r="P737" s="172">
        <v>9.0212000000000003</v>
      </c>
      <c r="Q737" s="172">
        <v>9.6255000000000006</v>
      </c>
      <c r="R737" s="172">
        <v>-2.1162999999999998</v>
      </c>
    </row>
    <row r="738" spans="1:18" x14ac:dyDescent="0.3">
      <c r="A738" s="168" t="s">
        <v>918</v>
      </c>
      <c r="B738" s="168" t="s">
        <v>966</v>
      </c>
      <c r="C738" s="168">
        <v>119566</v>
      </c>
      <c r="D738" s="171">
        <v>44071</v>
      </c>
      <c r="E738" s="172">
        <v>36.794400000000003</v>
      </c>
      <c r="F738" s="172">
        <v>0.63949999999999996</v>
      </c>
      <c r="G738" s="172">
        <v>1.1146</v>
      </c>
      <c r="H738" s="172">
        <v>1.879</v>
      </c>
      <c r="I738" s="172">
        <v>4.6425000000000001</v>
      </c>
      <c r="J738" s="172">
        <v>7.4659000000000004</v>
      </c>
      <c r="K738" s="172">
        <v>24.8673</v>
      </c>
      <c r="L738" s="172">
        <v>-3.504</v>
      </c>
      <c r="M738" s="172">
        <v>-5.7948000000000004</v>
      </c>
      <c r="N738" s="172">
        <v>7.0481999999999996</v>
      </c>
      <c r="O738" s="172">
        <v>6.4363000000000001</v>
      </c>
      <c r="P738" s="172">
        <v>9.9939</v>
      </c>
      <c r="Q738" s="172">
        <v>12.104200000000001</v>
      </c>
      <c r="R738" s="172">
        <v>-1.0511999999999999</v>
      </c>
    </row>
    <row r="739" spans="1:18" x14ac:dyDescent="0.3">
      <c r="A739" s="168" t="s">
        <v>918</v>
      </c>
      <c r="B739" s="168" t="s">
        <v>967</v>
      </c>
      <c r="C739" s="168">
        <v>101824</v>
      </c>
      <c r="D739" s="171">
        <v>44071</v>
      </c>
      <c r="E739" s="172">
        <v>218.00540000000001</v>
      </c>
      <c r="F739" s="172">
        <v>0.52710000000000001</v>
      </c>
      <c r="G739" s="172">
        <v>0.74270000000000003</v>
      </c>
      <c r="H739" s="172">
        <v>2.3412000000000002</v>
      </c>
      <c r="I739" s="172">
        <v>4.0503</v>
      </c>
      <c r="J739" s="172">
        <v>6.4222000000000001</v>
      </c>
      <c r="K739" s="172">
        <v>23.825299999999999</v>
      </c>
      <c r="L739" s="172">
        <v>3.4540000000000002</v>
      </c>
      <c r="M739" s="172">
        <v>-0.12670000000000001</v>
      </c>
      <c r="N739" s="172">
        <v>9.6798999999999999</v>
      </c>
      <c r="O739" s="172">
        <v>5.5945</v>
      </c>
      <c r="P739" s="172">
        <v>8.0193999999999992</v>
      </c>
      <c r="Q739" s="172">
        <v>11.8485</v>
      </c>
      <c r="R739" s="172">
        <v>4.6249000000000002</v>
      </c>
    </row>
    <row r="740" spans="1:18" x14ac:dyDescent="0.3">
      <c r="A740" s="168" t="s">
        <v>918</v>
      </c>
      <c r="B740" s="168" t="s">
        <v>968</v>
      </c>
      <c r="C740" s="168">
        <v>119202</v>
      </c>
      <c r="D740" s="171">
        <v>44071</v>
      </c>
      <c r="E740" s="172">
        <v>238.98519999999999</v>
      </c>
      <c r="F740" s="172">
        <v>0.53039999999999998</v>
      </c>
      <c r="G740" s="172">
        <v>0.75219999999999998</v>
      </c>
      <c r="H740" s="172">
        <v>2.3645999999999998</v>
      </c>
      <c r="I740" s="172">
        <v>4.0974000000000004</v>
      </c>
      <c r="J740" s="172">
        <v>6.5231000000000003</v>
      </c>
      <c r="K740" s="172">
        <v>24.166899999999998</v>
      </c>
      <c r="L740" s="172">
        <v>4.0213000000000001</v>
      </c>
      <c r="M740" s="172">
        <v>0.67979999999999996</v>
      </c>
      <c r="N740" s="172">
        <v>10.924200000000001</v>
      </c>
      <c r="O740" s="172">
        <v>7.0141999999999998</v>
      </c>
      <c r="P740" s="172">
        <v>9.5535999999999994</v>
      </c>
      <c r="Q740" s="172">
        <v>13.8003</v>
      </c>
      <c r="R740" s="172">
        <v>5.9724000000000004</v>
      </c>
    </row>
    <row r="741" spans="1:18" x14ac:dyDescent="0.3">
      <c r="A741" s="168" t="s">
        <v>918</v>
      </c>
      <c r="B741" s="168" t="s">
        <v>969</v>
      </c>
      <c r="C741" s="168">
        <v>147750</v>
      </c>
      <c r="D741" s="171">
        <v>44071</v>
      </c>
      <c r="E741" s="172">
        <v>10.65</v>
      </c>
      <c r="F741" s="172">
        <v>0.56659999999999999</v>
      </c>
      <c r="G741" s="172">
        <v>0.75690000000000002</v>
      </c>
      <c r="H741" s="172">
        <v>1.8164</v>
      </c>
      <c r="I741" s="172">
        <v>4.1055999999999999</v>
      </c>
      <c r="J741" s="172">
        <v>6.3936000000000002</v>
      </c>
      <c r="K741" s="172">
        <v>25.2941</v>
      </c>
      <c r="L741" s="172">
        <v>5.8647999999999998</v>
      </c>
      <c r="M741" s="172"/>
      <c r="N741" s="172"/>
      <c r="O741" s="172"/>
      <c r="P741" s="172"/>
      <c r="Q741" s="172">
        <v>6.5</v>
      </c>
      <c r="R741" s="172"/>
    </row>
    <row r="742" spans="1:18" x14ac:dyDescent="0.3">
      <c r="A742" s="168" t="s">
        <v>918</v>
      </c>
      <c r="B742" s="168" t="s">
        <v>970</v>
      </c>
      <c r="C742" s="168">
        <v>147748</v>
      </c>
      <c r="D742" s="171">
        <v>44071</v>
      </c>
      <c r="E742" s="172">
        <v>10.57</v>
      </c>
      <c r="F742" s="172">
        <v>0.57089999999999996</v>
      </c>
      <c r="G742" s="172">
        <v>0.66669999999999996</v>
      </c>
      <c r="H742" s="172">
        <v>1.8304</v>
      </c>
      <c r="I742" s="172">
        <v>4.0354000000000001</v>
      </c>
      <c r="J742" s="172">
        <v>6.2312000000000003</v>
      </c>
      <c r="K742" s="172">
        <v>24.940899999999999</v>
      </c>
      <c r="L742" s="172">
        <v>5.3837999999999999</v>
      </c>
      <c r="M742" s="172"/>
      <c r="N742" s="172"/>
      <c r="O742" s="172"/>
      <c r="P742" s="172"/>
      <c r="Q742" s="172">
        <v>5.7</v>
      </c>
      <c r="R742" s="172"/>
    </row>
    <row r="743" spans="1:18" x14ac:dyDescent="0.3">
      <c r="A743" s="168" t="s">
        <v>918</v>
      </c>
      <c r="B743" s="168" t="s">
        <v>971</v>
      </c>
      <c r="C743" s="168">
        <v>120665</v>
      </c>
      <c r="D743" s="171">
        <v>44071</v>
      </c>
      <c r="E743" s="172">
        <v>62.68</v>
      </c>
      <c r="F743" s="172">
        <v>0.52910000000000001</v>
      </c>
      <c r="G743" s="172">
        <v>1.4342999999999999</v>
      </c>
      <c r="H743" s="172">
        <v>1.85</v>
      </c>
      <c r="I743" s="172">
        <v>4.5414000000000003</v>
      </c>
      <c r="J743" s="172">
        <v>8.9230999999999998</v>
      </c>
      <c r="K743" s="172">
        <v>26.829699999999999</v>
      </c>
      <c r="L743" s="172">
        <v>5.7466999999999997</v>
      </c>
      <c r="M743" s="172">
        <v>-1.224</v>
      </c>
      <c r="N743" s="172">
        <v>6.3674999999999997</v>
      </c>
      <c r="O743" s="172">
        <v>0.82320000000000004</v>
      </c>
      <c r="P743" s="172">
        <v>4.9751000000000003</v>
      </c>
      <c r="Q743" s="172">
        <v>9.4206000000000003</v>
      </c>
      <c r="R743" s="172">
        <v>-2.9632000000000001</v>
      </c>
    </row>
    <row r="744" spans="1:18" x14ac:dyDescent="0.3">
      <c r="A744" s="168" t="s">
        <v>918</v>
      </c>
      <c r="B744" s="168" t="s">
        <v>972</v>
      </c>
      <c r="C744" s="168">
        <v>100664</v>
      </c>
      <c r="D744" s="171">
        <v>44071</v>
      </c>
      <c r="E744" s="172">
        <v>121.1142</v>
      </c>
      <c r="F744" s="172">
        <v>0.52790000000000004</v>
      </c>
      <c r="G744" s="172">
        <v>1.4318</v>
      </c>
      <c r="H744" s="172">
        <v>1.8425</v>
      </c>
      <c r="I744" s="172">
        <v>4.5244999999999997</v>
      </c>
      <c r="J744" s="172">
        <v>8.8833000000000002</v>
      </c>
      <c r="K744" s="172">
        <v>26.689</v>
      </c>
      <c r="L744" s="172">
        <v>5.5053000000000001</v>
      </c>
      <c r="M744" s="172">
        <v>-1.5592999999999999</v>
      </c>
      <c r="N744" s="172">
        <v>5.8733000000000004</v>
      </c>
      <c r="O744" s="172">
        <v>0.30309999999999998</v>
      </c>
      <c r="P744" s="172">
        <v>4.4317000000000002</v>
      </c>
      <c r="Q744" s="172">
        <v>9.5678000000000001</v>
      </c>
      <c r="R744" s="172">
        <v>-3.4350000000000001</v>
      </c>
    </row>
    <row r="745" spans="1:18" x14ac:dyDescent="0.3">
      <c r="A745" s="173" t="s">
        <v>27</v>
      </c>
      <c r="B745" s="168"/>
      <c r="C745" s="168"/>
      <c r="D745" s="168"/>
      <c r="E745" s="168"/>
      <c r="F745" s="174">
        <v>0.48901481481481468</v>
      </c>
      <c r="G745" s="174">
        <v>0.90837962962962981</v>
      </c>
      <c r="H745" s="174">
        <v>1.9720259259259263</v>
      </c>
      <c r="I745" s="174">
        <v>4.9050500000000001</v>
      </c>
      <c r="J745" s="174">
        <v>7.7499518518518515</v>
      </c>
      <c r="K745" s="174">
        <v>23.822038888888894</v>
      </c>
      <c r="L745" s="174">
        <v>1.8418018518518513</v>
      </c>
      <c r="M745" s="174">
        <v>-0.68446199999999979</v>
      </c>
      <c r="N745" s="174">
        <v>10.25908958333333</v>
      </c>
      <c r="O745" s="174">
        <v>3.5626977272727278</v>
      </c>
      <c r="P745" s="174">
        <v>8.5583142857142871</v>
      </c>
      <c r="Q745" s="174">
        <v>11.598470370370373</v>
      </c>
      <c r="R745" s="174">
        <v>-7.0277272727272813E-2</v>
      </c>
    </row>
    <row r="746" spans="1:18" x14ac:dyDescent="0.3">
      <c r="A746" s="173" t="s">
        <v>409</v>
      </c>
      <c r="B746" s="168"/>
      <c r="C746" s="168"/>
      <c r="D746" s="168"/>
      <c r="E746" s="168"/>
      <c r="F746" s="174">
        <v>0.52849999999999997</v>
      </c>
      <c r="G746" s="174">
        <v>0.87634999999999996</v>
      </c>
      <c r="H746" s="174">
        <v>2.0750500000000001</v>
      </c>
      <c r="I746" s="174">
        <v>4.8513500000000001</v>
      </c>
      <c r="J746" s="174">
        <v>7.2997499999999995</v>
      </c>
      <c r="K746" s="174">
        <v>24.28585</v>
      </c>
      <c r="L746" s="174">
        <v>1.6028</v>
      </c>
      <c r="M746" s="174">
        <v>-1.5389499999999998</v>
      </c>
      <c r="N746" s="174">
        <v>9.397549999999999</v>
      </c>
      <c r="O746" s="174">
        <v>3.80355</v>
      </c>
      <c r="P746" s="174">
        <v>8.8071000000000002</v>
      </c>
      <c r="Q746" s="174">
        <v>11.467749999999999</v>
      </c>
      <c r="R746" s="174">
        <v>-0.47735</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44071</v>
      </c>
      <c r="E749" s="172">
        <v>223.88</v>
      </c>
      <c r="F749" s="172">
        <v>1.038</v>
      </c>
      <c r="G749" s="172">
        <v>1.6157999999999999</v>
      </c>
      <c r="H749" s="172">
        <v>2.4716</v>
      </c>
      <c r="I749" s="172">
        <v>4.6558999999999999</v>
      </c>
      <c r="J749" s="172">
        <v>5.3255999999999997</v>
      </c>
      <c r="K749" s="172">
        <v>22.862500000000001</v>
      </c>
      <c r="L749" s="172">
        <v>2.8908</v>
      </c>
      <c r="M749" s="172">
        <v>-3.9965999999999999</v>
      </c>
      <c r="N749" s="172">
        <v>5.1276999999999999</v>
      </c>
      <c r="O749" s="172">
        <v>2.0750999999999999</v>
      </c>
      <c r="P749" s="172">
        <v>7.0879000000000003</v>
      </c>
      <c r="Q749" s="172">
        <v>18.841100000000001</v>
      </c>
      <c r="R749" s="172">
        <v>-1.5575000000000001</v>
      </c>
    </row>
    <row r="750" spans="1:18" x14ac:dyDescent="0.3">
      <c r="A750" s="168" t="s">
        <v>974</v>
      </c>
      <c r="B750" s="168" t="s">
        <v>976</v>
      </c>
      <c r="C750" s="168">
        <v>119528</v>
      </c>
      <c r="D750" s="171">
        <v>44071</v>
      </c>
      <c r="E750" s="172">
        <v>239.42</v>
      </c>
      <c r="F750" s="172">
        <v>1.0381</v>
      </c>
      <c r="G750" s="172">
        <v>1.6171</v>
      </c>
      <c r="H750" s="172">
        <v>2.4826999999999999</v>
      </c>
      <c r="I750" s="172">
        <v>4.6828000000000003</v>
      </c>
      <c r="J750" s="172">
        <v>5.3878000000000004</v>
      </c>
      <c r="K750" s="172">
        <v>23.095099999999999</v>
      </c>
      <c r="L750" s="172">
        <v>3.2383000000000002</v>
      </c>
      <c r="M750" s="172">
        <v>-3.5064000000000002</v>
      </c>
      <c r="N750" s="172">
        <v>5.8163</v>
      </c>
      <c r="O750" s="172">
        <v>2.9163999999999999</v>
      </c>
      <c r="P750" s="172">
        <v>8.0526</v>
      </c>
      <c r="Q750" s="172">
        <v>12.036899999999999</v>
      </c>
      <c r="R750" s="172">
        <v>-0.85850000000000004</v>
      </c>
    </row>
    <row r="751" spans="1:18" x14ac:dyDescent="0.3">
      <c r="A751" s="168" t="s">
        <v>974</v>
      </c>
      <c r="B751" s="168" t="s">
        <v>977</v>
      </c>
      <c r="C751" s="168">
        <v>120465</v>
      </c>
      <c r="D751" s="171">
        <v>44071</v>
      </c>
      <c r="E751" s="172">
        <v>34.380000000000003</v>
      </c>
      <c r="F751" s="172">
        <v>0.17480000000000001</v>
      </c>
      <c r="G751" s="172">
        <v>0.3503</v>
      </c>
      <c r="H751" s="172">
        <v>1.6859</v>
      </c>
      <c r="I751" s="172">
        <v>3.3673999999999999</v>
      </c>
      <c r="J751" s="172">
        <v>3.0575999999999999</v>
      </c>
      <c r="K751" s="172">
        <v>16.9786</v>
      </c>
      <c r="L751" s="172">
        <v>-0.17419999999999999</v>
      </c>
      <c r="M751" s="172">
        <v>-0.3478</v>
      </c>
      <c r="N751" s="172">
        <v>9.1428999999999991</v>
      </c>
      <c r="O751" s="172">
        <v>11.2826</v>
      </c>
      <c r="P751" s="172">
        <v>12.0875</v>
      </c>
      <c r="Q751" s="172">
        <v>14.506600000000001</v>
      </c>
      <c r="R751" s="172">
        <v>5.2015000000000002</v>
      </c>
    </row>
    <row r="752" spans="1:18" x14ac:dyDescent="0.3">
      <c r="A752" s="168" t="s">
        <v>974</v>
      </c>
      <c r="B752" s="168" t="s">
        <v>978</v>
      </c>
      <c r="C752" s="168">
        <v>112277</v>
      </c>
      <c r="D752" s="171">
        <v>44071</v>
      </c>
      <c r="E752" s="172">
        <v>31.42</v>
      </c>
      <c r="F752" s="172">
        <v>0.15939999999999999</v>
      </c>
      <c r="G752" s="172">
        <v>0.31929999999999997</v>
      </c>
      <c r="H752" s="172">
        <v>1.65</v>
      </c>
      <c r="I752" s="172">
        <v>3.3212999999999999</v>
      </c>
      <c r="J752" s="172">
        <v>2.9489000000000001</v>
      </c>
      <c r="K752" s="172">
        <v>16.586300000000001</v>
      </c>
      <c r="L752" s="172">
        <v>-0.82069999999999999</v>
      </c>
      <c r="M752" s="172">
        <v>-1.2571000000000001</v>
      </c>
      <c r="N752" s="172">
        <v>7.8243</v>
      </c>
      <c r="O752" s="172">
        <v>9.8453999999999997</v>
      </c>
      <c r="P752" s="172">
        <v>10.7349</v>
      </c>
      <c r="Q752" s="172">
        <v>11.3466</v>
      </c>
      <c r="R752" s="172">
        <v>3.8864999999999998</v>
      </c>
    </row>
    <row r="753" spans="1:18" x14ac:dyDescent="0.3">
      <c r="A753" s="168" t="s">
        <v>974</v>
      </c>
      <c r="B753" s="168" t="s">
        <v>979</v>
      </c>
      <c r="C753" s="168">
        <v>112943</v>
      </c>
      <c r="D753" s="171">
        <v>44071</v>
      </c>
      <c r="E753" s="172">
        <v>14.98</v>
      </c>
      <c r="F753" s="172">
        <v>1.0115000000000001</v>
      </c>
      <c r="G753" s="172">
        <v>1.5592999999999999</v>
      </c>
      <c r="H753" s="172">
        <v>2.1827999999999999</v>
      </c>
      <c r="I753" s="172">
        <v>3.8115000000000001</v>
      </c>
      <c r="J753" s="172">
        <v>3.2391000000000001</v>
      </c>
      <c r="K753" s="172">
        <v>19.84</v>
      </c>
      <c r="L753" s="172">
        <v>3.0261</v>
      </c>
      <c r="M753" s="172">
        <v>-2.2193000000000001</v>
      </c>
      <c r="N753" s="172">
        <v>7.6148999999999996</v>
      </c>
      <c r="O753" s="172">
        <v>3.4996</v>
      </c>
      <c r="P753" s="172">
        <v>5.8498999999999999</v>
      </c>
      <c r="Q753" s="172">
        <v>4.0449000000000002</v>
      </c>
      <c r="R753" s="172">
        <v>-3.3300000000000003E-2</v>
      </c>
    </row>
    <row r="754" spans="1:18" x14ac:dyDescent="0.3">
      <c r="A754" s="168" t="s">
        <v>974</v>
      </c>
      <c r="B754" s="168" t="s">
        <v>980</v>
      </c>
      <c r="C754" s="168">
        <v>119367</v>
      </c>
      <c r="D754" s="171">
        <v>44071</v>
      </c>
      <c r="E754" s="172">
        <v>15.8</v>
      </c>
      <c r="F754" s="172">
        <v>0.95850000000000002</v>
      </c>
      <c r="G754" s="172">
        <v>1.5424</v>
      </c>
      <c r="H754" s="172">
        <v>2.1991999999999998</v>
      </c>
      <c r="I754" s="172">
        <v>3.879</v>
      </c>
      <c r="J754" s="172">
        <v>3.2679999999999998</v>
      </c>
      <c r="K754" s="172">
        <v>20.0608</v>
      </c>
      <c r="L754" s="172">
        <v>3.4030999999999998</v>
      </c>
      <c r="M754" s="172">
        <v>-1.6800999999999999</v>
      </c>
      <c r="N754" s="172">
        <v>8.4420000000000002</v>
      </c>
      <c r="O754" s="172">
        <v>4.2842000000000002</v>
      </c>
      <c r="P754" s="172">
        <v>6.6261999999999999</v>
      </c>
      <c r="Q754" s="172">
        <v>9.3087999999999997</v>
      </c>
      <c r="R754" s="172">
        <v>0.67030000000000001</v>
      </c>
    </row>
    <row r="755" spans="1:18" x14ac:dyDescent="0.3">
      <c r="A755" s="168" t="s">
        <v>974</v>
      </c>
      <c r="B755" s="168" t="s">
        <v>981</v>
      </c>
      <c r="C755" s="168">
        <v>113544</v>
      </c>
      <c r="D755" s="171">
        <v>44071</v>
      </c>
      <c r="E755" s="172">
        <v>96.41</v>
      </c>
      <c r="F755" s="172">
        <v>0.86839999999999995</v>
      </c>
      <c r="G755" s="172">
        <v>1.3136000000000001</v>
      </c>
      <c r="H755" s="172">
        <v>2.2050000000000001</v>
      </c>
      <c r="I755" s="172">
        <v>3.7113</v>
      </c>
      <c r="J755" s="172">
        <v>2.6949000000000001</v>
      </c>
      <c r="K755" s="172">
        <v>17.918299999999999</v>
      </c>
      <c r="L755" s="172">
        <v>2.5966</v>
      </c>
      <c r="M755" s="172">
        <v>-1.1281000000000001</v>
      </c>
      <c r="N755" s="172">
        <v>7.9619</v>
      </c>
      <c r="O755" s="172">
        <v>5.8541999999999996</v>
      </c>
      <c r="P755" s="172">
        <v>7.7248999999999999</v>
      </c>
      <c r="Q755" s="172">
        <v>15.276300000000001</v>
      </c>
      <c r="R755" s="172">
        <v>4.0507</v>
      </c>
    </row>
    <row r="756" spans="1:18" x14ac:dyDescent="0.3">
      <c r="A756" s="168" t="s">
        <v>974</v>
      </c>
      <c r="B756" s="168" t="s">
        <v>982</v>
      </c>
      <c r="C756" s="168">
        <v>119893</v>
      </c>
      <c r="D756" s="171">
        <v>44071</v>
      </c>
      <c r="E756" s="172">
        <v>104.87</v>
      </c>
      <c r="F756" s="172">
        <v>0.87529999999999997</v>
      </c>
      <c r="G756" s="172">
        <v>1.3139000000000001</v>
      </c>
      <c r="H756" s="172">
        <v>2.2223999999999999</v>
      </c>
      <c r="I756" s="172">
        <v>3.7494999999999998</v>
      </c>
      <c r="J756" s="172">
        <v>2.7936000000000001</v>
      </c>
      <c r="K756" s="172">
        <v>18.256699999999999</v>
      </c>
      <c r="L756" s="172">
        <v>3.1373000000000002</v>
      </c>
      <c r="M756" s="172">
        <v>-0.35160000000000002</v>
      </c>
      <c r="N756" s="172">
        <v>9.1258999999999997</v>
      </c>
      <c r="O756" s="172">
        <v>7.1792999999999996</v>
      </c>
      <c r="P756" s="172">
        <v>9.0564</v>
      </c>
      <c r="Q756" s="172">
        <v>13.4244</v>
      </c>
      <c r="R756" s="172">
        <v>5.2530999999999999</v>
      </c>
    </row>
    <row r="757" spans="1:18" x14ac:dyDescent="0.3">
      <c r="A757" s="168" t="s">
        <v>974</v>
      </c>
      <c r="B757" s="168" t="s">
        <v>983</v>
      </c>
      <c r="C757" s="168">
        <v>118269</v>
      </c>
      <c r="D757" s="171">
        <v>44071</v>
      </c>
      <c r="E757" s="172">
        <v>30.36</v>
      </c>
      <c r="F757" s="172">
        <v>0.46329999999999999</v>
      </c>
      <c r="G757" s="172">
        <v>0.998</v>
      </c>
      <c r="H757" s="172">
        <v>1.8792</v>
      </c>
      <c r="I757" s="172">
        <v>3.5470999999999999</v>
      </c>
      <c r="J757" s="172">
        <v>4.5454999999999997</v>
      </c>
      <c r="K757" s="172">
        <v>20.190000000000001</v>
      </c>
      <c r="L757" s="172">
        <v>5.5632999999999999</v>
      </c>
      <c r="M757" s="172">
        <v>5.234</v>
      </c>
      <c r="N757" s="172">
        <v>17.4923</v>
      </c>
      <c r="O757" s="172">
        <v>10.3622</v>
      </c>
      <c r="P757" s="172">
        <v>11.660500000000001</v>
      </c>
      <c r="Q757" s="172">
        <v>12.8575</v>
      </c>
      <c r="R757" s="172">
        <v>6.7043999999999997</v>
      </c>
    </row>
    <row r="758" spans="1:18" x14ac:dyDescent="0.3">
      <c r="A758" s="168" t="s">
        <v>974</v>
      </c>
      <c r="B758" s="168" t="s">
        <v>984</v>
      </c>
      <c r="C758" s="168">
        <v>113221</v>
      </c>
      <c r="D758" s="171">
        <v>44071</v>
      </c>
      <c r="E758" s="172">
        <v>28.07</v>
      </c>
      <c r="F758" s="172">
        <v>0.46529999999999999</v>
      </c>
      <c r="G758" s="172">
        <v>0.97119999999999995</v>
      </c>
      <c r="H758" s="172">
        <v>1.8136000000000001</v>
      </c>
      <c r="I758" s="172">
        <v>3.4647999999999999</v>
      </c>
      <c r="J758" s="172">
        <v>4.3882000000000003</v>
      </c>
      <c r="K758" s="172">
        <v>19.701499999999999</v>
      </c>
      <c r="L758" s="172">
        <v>4.7388000000000003</v>
      </c>
      <c r="M758" s="172">
        <v>4.0785999999999998</v>
      </c>
      <c r="N758" s="172">
        <v>15.848100000000001</v>
      </c>
      <c r="O758" s="172">
        <v>9.0000999999999998</v>
      </c>
      <c r="P758" s="172">
        <v>10.343999999999999</v>
      </c>
      <c r="Q758" s="172">
        <v>10.838200000000001</v>
      </c>
      <c r="R758" s="172">
        <v>5.2831000000000001</v>
      </c>
    </row>
    <row r="759" spans="1:18" x14ac:dyDescent="0.3">
      <c r="A759" s="168" t="s">
        <v>974</v>
      </c>
      <c r="B759" s="168" t="s">
        <v>985</v>
      </c>
      <c r="C759" s="168">
        <v>119250</v>
      </c>
      <c r="D759" s="171">
        <v>44071</v>
      </c>
      <c r="E759" s="172">
        <v>213.22300000000001</v>
      </c>
      <c r="F759" s="172">
        <v>0.30009999999999998</v>
      </c>
      <c r="G759" s="172">
        <v>0.26100000000000001</v>
      </c>
      <c r="H759" s="172">
        <v>1.0429999999999999</v>
      </c>
      <c r="I759" s="172">
        <v>2.8378999999999999</v>
      </c>
      <c r="J759" s="172">
        <v>2.7075999999999998</v>
      </c>
      <c r="K759" s="172">
        <v>19.0625</v>
      </c>
      <c r="L759" s="172">
        <v>-3.8913000000000002</v>
      </c>
      <c r="M759" s="172">
        <v>-9.6180000000000003</v>
      </c>
      <c r="N759" s="172">
        <v>4.5006000000000004</v>
      </c>
      <c r="O759" s="172">
        <v>2.0154999999999998</v>
      </c>
      <c r="P759" s="172">
        <v>6.4870000000000001</v>
      </c>
      <c r="Q759" s="172">
        <v>8.8743999999999996</v>
      </c>
      <c r="R759" s="172">
        <v>-2.2841</v>
      </c>
    </row>
    <row r="760" spans="1:18" x14ac:dyDescent="0.3">
      <c r="A760" s="168" t="s">
        <v>974</v>
      </c>
      <c r="B760" s="168" t="s">
        <v>986</v>
      </c>
      <c r="C760" s="168">
        <v>101635</v>
      </c>
      <c r="D760" s="171">
        <v>44071</v>
      </c>
      <c r="E760" s="172">
        <v>202.88399999999999</v>
      </c>
      <c r="F760" s="172">
        <v>0.29759999999999998</v>
      </c>
      <c r="G760" s="172">
        <v>0.2545</v>
      </c>
      <c r="H760" s="172">
        <v>1.0283</v>
      </c>
      <c r="I760" s="172">
        <v>2.8077999999999999</v>
      </c>
      <c r="J760" s="172">
        <v>2.6429</v>
      </c>
      <c r="K760" s="172">
        <v>18.840900000000001</v>
      </c>
      <c r="L760" s="172">
        <v>-4.2679</v>
      </c>
      <c r="M760" s="172">
        <v>-10.150399999999999</v>
      </c>
      <c r="N760" s="172">
        <v>3.7117</v>
      </c>
      <c r="O760" s="172">
        <v>1.2926</v>
      </c>
      <c r="P760" s="172">
        <v>5.7404999999999999</v>
      </c>
      <c r="Q760" s="172">
        <v>18.788900000000002</v>
      </c>
      <c r="R760" s="172">
        <v>-2.9828000000000001</v>
      </c>
    </row>
    <row r="761" spans="1:18" x14ac:dyDescent="0.3">
      <c r="A761" s="168" t="s">
        <v>974</v>
      </c>
      <c r="B761" s="168" t="s">
        <v>987</v>
      </c>
      <c r="C761" s="168">
        <v>111940</v>
      </c>
      <c r="D761" s="171">
        <v>44071</v>
      </c>
      <c r="E761" s="172">
        <v>37.119999999999997</v>
      </c>
      <c r="F761" s="172">
        <v>0.56899999999999995</v>
      </c>
      <c r="G761" s="172">
        <v>0.84219999999999995</v>
      </c>
      <c r="H761" s="172">
        <v>1.6708000000000001</v>
      </c>
      <c r="I761" s="172">
        <v>3.4270999999999998</v>
      </c>
      <c r="J761" s="172">
        <v>3.8031000000000001</v>
      </c>
      <c r="K761" s="172">
        <v>23.281300000000002</v>
      </c>
      <c r="L761" s="172">
        <v>2.6265000000000001</v>
      </c>
      <c r="M761" s="172">
        <v>-1.6168</v>
      </c>
      <c r="N761" s="172">
        <v>7.3143000000000002</v>
      </c>
      <c r="O761" s="172">
        <v>6.4359999999999999</v>
      </c>
      <c r="P761" s="172">
        <v>8.1567000000000007</v>
      </c>
      <c r="Q761" s="172">
        <v>12.3278</v>
      </c>
      <c r="R761" s="172">
        <v>-0.57340000000000002</v>
      </c>
    </row>
    <row r="762" spans="1:18" x14ac:dyDescent="0.3">
      <c r="A762" s="168" t="s">
        <v>974</v>
      </c>
      <c r="B762" s="168" t="s">
        <v>988</v>
      </c>
      <c r="C762" s="168">
        <v>118617</v>
      </c>
      <c r="D762" s="171">
        <v>44071</v>
      </c>
      <c r="E762" s="172">
        <v>39.549999999999997</v>
      </c>
      <c r="F762" s="172">
        <v>0.55940000000000001</v>
      </c>
      <c r="G762" s="172">
        <v>0.84140000000000004</v>
      </c>
      <c r="H762" s="172">
        <v>1.7233000000000001</v>
      </c>
      <c r="I762" s="172">
        <v>3.4799000000000002</v>
      </c>
      <c r="J762" s="172">
        <v>3.9695</v>
      </c>
      <c r="K762" s="172">
        <v>23.864699999999999</v>
      </c>
      <c r="L762" s="172">
        <v>3.5611000000000002</v>
      </c>
      <c r="M762" s="172">
        <v>-0.35270000000000001</v>
      </c>
      <c r="N762" s="172">
        <v>9.1034000000000006</v>
      </c>
      <c r="O762" s="172">
        <v>7.6917999999999997</v>
      </c>
      <c r="P762" s="172">
        <v>9.2668999999999997</v>
      </c>
      <c r="Q762" s="172">
        <v>12.2684</v>
      </c>
      <c r="R762" s="172">
        <v>0.77910000000000001</v>
      </c>
    </row>
    <row r="763" spans="1:18" x14ac:dyDescent="0.3">
      <c r="A763" s="168" t="s">
        <v>974</v>
      </c>
      <c r="B763" s="168" t="s">
        <v>989</v>
      </c>
      <c r="C763" s="168">
        <v>115790</v>
      </c>
      <c r="D763" s="171">
        <v>44071</v>
      </c>
      <c r="E763" s="172">
        <v>22.9694</v>
      </c>
      <c r="F763" s="172">
        <v>0.43769999999999998</v>
      </c>
      <c r="G763" s="172">
        <v>1.0786</v>
      </c>
      <c r="H763" s="172">
        <v>2.2694000000000001</v>
      </c>
      <c r="I763" s="172">
        <v>3.2170000000000001</v>
      </c>
      <c r="J763" s="172">
        <v>2.0699000000000001</v>
      </c>
      <c r="K763" s="172">
        <v>20.239799999999999</v>
      </c>
      <c r="L763" s="172">
        <v>0.52029999999999998</v>
      </c>
      <c r="M763" s="172">
        <v>-5.0340999999999996</v>
      </c>
      <c r="N763" s="172">
        <v>4.4276999999999997</v>
      </c>
      <c r="O763" s="172">
        <v>1.7355</v>
      </c>
      <c r="P763" s="172">
        <v>6.8529999999999998</v>
      </c>
      <c r="Q763" s="172">
        <v>9.7672000000000008</v>
      </c>
      <c r="R763" s="172">
        <v>-1.5071000000000001</v>
      </c>
    </row>
    <row r="764" spans="1:18" x14ac:dyDescent="0.3">
      <c r="A764" s="168" t="s">
        <v>974</v>
      </c>
      <c r="B764" s="168" t="s">
        <v>990</v>
      </c>
      <c r="C764" s="168">
        <v>119148</v>
      </c>
      <c r="D764" s="171">
        <v>44071</v>
      </c>
      <c r="E764" s="172">
        <v>25.467099999999999</v>
      </c>
      <c r="F764" s="172">
        <v>0.44090000000000001</v>
      </c>
      <c r="G764" s="172">
        <v>1.0891999999999999</v>
      </c>
      <c r="H764" s="172">
        <v>2.2944</v>
      </c>
      <c r="I764" s="172">
        <v>3.2721</v>
      </c>
      <c r="J764" s="172">
        <v>2.2002999999999999</v>
      </c>
      <c r="K764" s="172">
        <v>20.779599999999999</v>
      </c>
      <c r="L764" s="172">
        <v>1.4751000000000001</v>
      </c>
      <c r="M764" s="172">
        <v>-3.8658000000000001</v>
      </c>
      <c r="N764" s="172">
        <v>6.0749000000000004</v>
      </c>
      <c r="O764" s="172">
        <v>3.2252000000000001</v>
      </c>
      <c r="P764" s="172">
        <v>8.3648000000000007</v>
      </c>
      <c r="Q764" s="172">
        <v>10.5115</v>
      </c>
      <c r="R764" s="172">
        <v>0.14580000000000001</v>
      </c>
    </row>
    <row r="765" spans="1:18" x14ac:dyDescent="0.3">
      <c r="A765" s="168" t="s">
        <v>974</v>
      </c>
      <c r="B765" s="168" t="s">
        <v>991</v>
      </c>
      <c r="C765" s="168">
        <v>100471</v>
      </c>
      <c r="D765" s="171">
        <v>44071</v>
      </c>
      <c r="E765" s="172">
        <v>1078.7160669990001</v>
      </c>
      <c r="F765" s="172">
        <v>1.7437</v>
      </c>
      <c r="G765" s="172">
        <v>2.4249000000000001</v>
      </c>
      <c r="H765" s="172">
        <v>3.2480000000000002</v>
      </c>
      <c r="I765" s="172">
        <v>5.7537000000000003</v>
      </c>
      <c r="J765" s="172">
        <v>7.0675999999999997</v>
      </c>
      <c r="K765" s="172">
        <v>19.203199999999999</v>
      </c>
      <c r="L765" s="172">
        <v>2.2764000000000002</v>
      </c>
      <c r="M765" s="172">
        <v>-5.5252999999999997</v>
      </c>
      <c r="N765" s="172">
        <v>5.7717000000000001</v>
      </c>
      <c r="O765" s="172">
        <v>0.97819999999999996</v>
      </c>
      <c r="P765" s="172">
        <v>5.2108999999999996</v>
      </c>
      <c r="Q765" s="172">
        <v>19.116299999999999</v>
      </c>
      <c r="R765" s="172">
        <v>-3.5556000000000001</v>
      </c>
    </row>
    <row r="766" spans="1:18" x14ac:dyDescent="0.3">
      <c r="A766" s="168" t="s">
        <v>974</v>
      </c>
      <c r="B766" s="168" t="s">
        <v>992</v>
      </c>
      <c r="C766" s="168">
        <v>118531</v>
      </c>
      <c r="D766" s="171">
        <v>44071</v>
      </c>
      <c r="E766" s="172">
        <v>479.041</v>
      </c>
      <c r="F766" s="172">
        <v>1.7456</v>
      </c>
      <c r="G766" s="172">
        <v>2.4312</v>
      </c>
      <c r="H766" s="172">
        <v>3.2623000000000002</v>
      </c>
      <c r="I766" s="172">
        <v>5.7831000000000001</v>
      </c>
      <c r="J766" s="172">
        <v>7.1334</v>
      </c>
      <c r="K766" s="172">
        <v>19.4209</v>
      </c>
      <c r="L766" s="172">
        <v>2.6503999999999999</v>
      </c>
      <c r="M766" s="172">
        <v>-4.9932999999999996</v>
      </c>
      <c r="N766" s="172">
        <v>6.5731999999999999</v>
      </c>
      <c r="O766" s="172">
        <v>1.8051999999999999</v>
      </c>
      <c r="P766" s="172">
        <v>6.0934999999999997</v>
      </c>
      <c r="Q766" s="172">
        <v>9.5410000000000004</v>
      </c>
      <c r="R766" s="172">
        <v>-2.8018000000000001</v>
      </c>
    </row>
    <row r="767" spans="1:18" x14ac:dyDescent="0.3">
      <c r="A767" s="168" t="s">
        <v>974</v>
      </c>
      <c r="B767" s="168" t="s">
        <v>993</v>
      </c>
      <c r="C767" s="168">
        <v>102000</v>
      </c>
      <c r="D767" s="171">
        <v>44071</v>
      </c>
      <c r="E767" s="172">
        <v>557.46332814590403</v>
      </c>
      <c r="F767" s="172">
        <v>0.99670000000000003</v>
      </c>
      <c r="G767" s="172">
        <v>1.5261</v>
      </c>
      <c r="H767" s="172">
        <v>1.8940999999999999</v>
      </c>
      <c r="I767" s="172">
        <v>4.3985000000000003</v>
      </c>
      <c r="J767" s="172">
        <v>5.5747</v>
      </c>
      <c r="K767" s="172">
        <v>21.939599999999999</v>
      </c>
      <c r="L767" s="172">
        <v>1.5954999999999999</v>
      </c>
      <c r="M767" s="172">
        <v>-10.099299999999999</v>
      </c>
      <c r="N767" s="172">
        <v>-2.2216999999999998</v>
      </c>
      <c r="O767" s="172">
        <v>1.6994</v>
      </c>
      <c r="P767" s="172">
        <v>6.7610999999999999</v>
      </c>
      <c r="Q767" s="172">
        <v>18.238499999999998</v>
      </c>
      <c r="R767" s="172">
        <v>-3.2494999999999998</v>
      </c>
    </row>
    <row r="768" spans="1:18" x14ac:dyDescent="0.3">
      <c r="A768" s="168" t="s">
        <v>974</v>
      </c>
      <c r="B768" s="168" t="s">
        <v>994</v>
      </c>
      <c r="C768" s="168">
        <v>119018</v>
      </c>
      <c r="D768" s="171">
        <v>44071</v>
      </c>
      <c r="E768" s="172">
        <v>477.65800000000002</v>
      </c>
      <c r="F768" s="172">
        <v>0.99839999999999995</v>
      </c>
      <c r="G768" s="172">
        <v>1.5315000000000001</v>
      </c>
      <c r="H768" s="172">
        <v>1.9056</v>
      </c>
      <c r="I768" s="172">
        <v>4.4207000000000001</v>
      </c>
      <c r="J768" s="172">
        <v>5.62</v>
      </c>
      <c r="K768" s="172">
        <v>22.110700000000001</v>
      </c>
      <c r="L768" s="172">
        <v>1.8959999999999999</v>
      </c>
      <c r="M768" s="172">
        <v>-9.7013999999999996</v>
      </c>
      <c r="N768" s="172">
        <v>-1.6628000000000001</v>
      </c>
      <c r="O768" s="172">
        <v>2.3725999999999998</v>
      </c>
      <c r="P768" s="172">
        <v>7.4888000000000003</v>
      </c>
      <c r="Q768" s="172">
        <v>10.243399999999999</v>
      </c>
      <c r="R768" s="172">
        <v>-2.6732</v>
      </c>
    </row>
    <row r="769" spans="1:18" x14ac:dyDescent="0.3">
      <c r="A769" s="168" t="s">
        <v>974</v>
      </c>
      <c r="B769" s="168" t="s">
        <v>995</v>
      </c>
      <c r="C769" s="168">
        <v>101594</v>
      </c>
      <c r="D769" s="171">
        <v>44071</v>
      </c>
      <c r="E769" s="172">
        <v>216.083</v>
      </c>
      <c r="F769" s="172">
        <v>0.83540000000000003</v>
      </c>
      <c r="G769" s="172">
        <v>1.2238</v>
      </c>
      <c r="H769" s="172">
        <v>2.1812</v>
      </c>
      <c r="I769" s="172">
        <v>3.6042000000000001</v>
      </c>
      <c r="J769" s="172">
        <v>2.5569999999999999</v>
      </c>
      <c r="K769" s="172">
        <v>19.789000000000001</v>
      </c>
      <c r="L769" s="172">
        <v>2.0634000000000001</v>
      </c>
      <c r="M769" s="172">
        <v>-4.3978999999999999</v>
      </c>
      <c r="N769" s="172">
        <v>4.4310999999999998</v>
      </c>
      <c r="O769" s="172">
        <v>3.8515999999999999</v>
      </c>
      <c r="P769" s="172">
        <v>8.1706000000000003</v>
      </c>
      <c r="Q769" s="172">
        <v>18.9269</v>
      </c>
      <c r="R769" s="172">
        <v>-0.63829999999999998</v>
      </c>
    </row>
    <row r="770" spans="1:18" x14ac:dyDescent="0.3">
      <c r="A770" s="168" t="s">
        <v>974</v>
      </c>
      <c r="B770" s="168" t="s">
        <v>996</v>
      </c>
      <c r="C770" s="168">
        <v>120030</v>
      </c>
      <c r="D770" s="171">
        <v>44071</v>
      </c>
      <c r="E770" s="172">
        <v>229.24430000000001</v>
      </c>
      <c r="F770" s="172">
        <v>0.83799999999999997</v>
      </c>
      <c r="G770" s="172">
        <v>1.2316</v>
      </c>
      <c r="H770" s="172">
        <v>2.2000000000000002</v>
      </c>
      <c r="I770" s="172">
        <v>3.6421999999999999</v>
      </c>
      <c r="J770" s="172">
        <v>2.6415000000000002</v>
      </c>
      <c r="K770" s="172">
        <v>20.076499999999999</v>
      </c>
      <c r="L770" s="172">
        <v>2.5468000000000002</v>
      </c>
      <c r="M770" s="172">
        <v>-3.7160000000000002</v>
      </c>
      <c r="N770" s="172">
        <v>5.4282000000000004</v>
      </c>
      <c r="O770" s="172">
        <v>4.7114000000000003</v>
      </c>
      <c r="P770" s="172">
        <v>9.0165000000000006</v>
      </c>
      <c r="Q770" s="172">
        <v>10.431800000000001</v>
      </c>
      <c r="R770" s="172">
        <v>0.2341</v>
      </c>
    </row>
    <row r="771" spans="1:18" x14ac:dyDescent="0.3">
      <c r="A771" s="168" t="s">
        <v>974</v>
      </c>
      <c r="B771" s="168" t="s">
        <v>997</v>
      </c>
      <c r="C771" s="168">
        <v>108466</v>
      </c>
      <c r="D771" s="171">
        <v>44071</v>
      </c>
      <c r="E771" s="172">
        <v>42.82</v>
      </c>
      <c r="F771" s="172">
        <v>0.8004</v>
      </c>
      <c r="G771" s="172">
        <v>1.2054</v>
      </c>
      <c r="H771" s="172">
        <v>1.8069</v>
      </c>
      <c r="I771" s="172">
        <v>4.1596000000000002</v>
      </c>
      <c r="J771" s="172">
        <v>4.5155000000000003</v>
      </c>
      <c r="K771" s="172">
        <v>20.5518</v>
      </c>
      <c r="L771" s="172">
        <v>4.1089000000000002</v>
      </c>
      <c r="M771" s="172">
        <v>-3.319</v>
      </c>
      <c r="N771" s="172">
        <v>6.2004000000000001</v>
      </c>
      <c r="O771" s="172">
        <v>4.2953000000000001</v>
      </c>
      <c r="P771" s="172">
        <v>8.4274000000000004</v>
      </c>
      <c r="Q771" s="172">
        <v>12.580299999999999</v>
      </c>
      <c r="R771" s="172">
        <v>-0.45169999999999999</v>
      </c>
    </row>
    <row r="772" spans="1:18" x14ac:dyDescent="0.3">
      <c r="A772" s="168" t="s">
        <v>974</v>
      </c>
      <c r="B772" s="168" t="s">
        <v>998</v>
      </c>
      <c r="C772" s="168">
        <v>120586</v>
      </c>
      <c r="D772" s="171">
        <v>44071</v>
      </c>
      <c r="E772" s="172">
        <v>45.67</v>
      </c>
      <c r="F772" s="172">
        <v>0.77229999999999999</v>
      </c>
      <c r="G772" s="172">
        <v>1.1964999999999999</v>
      </c>
      <c r="H772" s="172">
        <v>1.7828999999999999</v>
      </c>
      <c r="I772" s="172">
        <v>4.1742999999999997</v>
      </c>
      <c r="J772" s="172">
        <v>4.5559000000000003</v>
      </c>
      <c r="K772" s="172">
        <v>20.724299999999999</v>
      </c>
      <c r="L772" s="172">
        <v>4.4363000000000001</v>
      </c>
      <c r="M772" s="172">
        <v>-2.8711000000000002</v>
      </c>
      <c r="N772" s="172">
        <v>6.8554000000000004</v>
      </c>
      <c r="O772" s="172">
        <v>5.1299000000000001</v>
      </c>
      <c r="P772" s="172">
        <v>9.3770000000000007</v>
      </c>
      <c r="Q772" s="172">
        <v>12.481199999999999</v>
      </c>
      <c r="R772" s="172">
        <v>0.2414</v>
      </c>
    </row>
    <row r="773" spans="1:18" x14ac:dyDescent="0.3">
      <c r="A773" s="168" t="s">
        <v>974</v>
      </c>
      <c r="B773" s="168" t="s">
        <v>999</v>
      </c>
      <c r="C773" s="168">
        <v>117311</v>
      </c>
      <c r="D773" s="171">
        <v>44071</v>
      </c>
      <c r="E773" s="172">
        <v>25.23</v>
      </c>
      <c r="F773" s="172">
        <v>0.47789999999999999</v>
      </c>
      <c r="G773" s="172">
        <v>0.79900000000000004</v>
      </c>
      <c r="H773" s="172">
        <v>1.8571</v>
      </c>
      <c r="I773" s="172">
        <v>3.5289000000000001</v>
      </c>
      <c r="J773" s="172">
        <v>3.444</v>
      </c>
      <c r="K773" s="172">
        <v>19.347200000000001</v>
      </c>
      <c r="L773" s="172">
        <v>2.3113999999999999</v>
      </c>
      <c r="M773" s="172">
        <v>-2.0954999999999999</v>
      </c>
      <c r="N773" s="172">
        <v>7.8666</v>
      </c>
      <c r="O773" s="172">
        <v>1.8909</v>
      </c>
      <c r="P773" s="172">
        <v>5.5423</v>
      </c>
      <c r="Q773" s="172">
        <v>11.8057</v>
      </c>
      <c r="R773" s="172">
        <v>0.8417</v>
      </c>
    </row>
    <row r="774" spans="1:18" x14ac:dyDescent="0.3">
      <c r="A774" s="168" t="s">
        <v>974</v>
      </c>
      <c r="B774" s="168" t="s">
        <v>1000</v>
      </c>
      <c r="C774" s="168">
        <v>118344</v>
      </c>
      <c r="D774" s="171">
        <v>44071</v>
      </c>
      <c r="E774" s="172">
        <v>27.41</v>
      </c>
      <c r="F774" s="172">
        <v>0.47649999999999998</v>
      </c>
      <c r="G774" s="172">
        <v>0.80910000000000004</v>
      </c>
      <c r="H774" s="172">
        <v>1.8958999999999999</v>
      </c>
      <c r="I774" s="172">
        <v>3.5512000000000001</v>
      </c>
      <c r="J774" s="172">
        <v>3.5512000000000001</v>
      </c>
      <c r="K774" s="172">
        <v>19.694299999999998</v>
      </c>
      <c r="L774" s="172">
        <v>2.7747000000000002</v>
      </c>
      <c r="M774" s="172">
        <v>-1.3319000000000001</v>
      </c>
      <c r="N774" s="172">
        <v>9.0728000000000009</v>
      </c>
      <c r="O774" s="172">
        <v>3.4441999999999999</v>
      </c>
      <c r="P774" s="172">
        <v>6.9843999999999999</v>
      </c>
      <c r="Q774" s="172">
        <v>11.2172</v>
      </c>
      <c r="R774" s="172">
        <v>2.2021000000000002</v>
      </c>
    </row>
    <row r="775" spans="1:18" x14ac:dyDescent="0.3">
      <c r="A775" s="168" t="s">
        <v>974</v>
      </c>
      <c r="B775" s="168" t="s">
        <v>1001</v>
      </c>
      <c r="C775" s="168">
        <v>118479</v>
      </c>
      <c r="D775" s="171">
        <v>44071</v>
      </c>
      <c r="E775" s="172">
        <v>37.01</v>
      </c>
      <c r="F775" s="172">
        <v>0.1082</v>
      </c>
      <c r="G775" s="172">
        <v>0.54330000000000001</v>
      </c>
      <c r="H775" s="172">
        <v>1.5085</v>
      </c>
      <c r="I775" s="172">
        <v>2.6345000000000001</v>
      </c>
      <c r="J775" s="172">
        <v>3.4377</v>
      </c>
      <c r="K775" s="172">
        <v>21.703399999999998</v>
      </c>
      <c r="L775" s="172">
        <v>4.4595000000000002</v>
      </c>
      <c r="M775" s="172">
        <v>1.5364</v>
      </c>
      <c r="N775" s="172">
        <v>11.241400000000001</v>
      </c>
      <c r="O775" s="172">
        <v>5.5091000000000001</v>
      </c>
      <c r="P775" s="172">
        <v>9.6457999999999995</v>
      </c>
      <c r="Q775" s="172">
        <v>10.516400000000001</v>
      </c>
      <c r="R775" s="172">
        <v>1.1948000000000001</v>
      </c>
    </row>
    <row r="776" spans="1:18" x14ac:dyDescent="0.3">
      <c r="A776" s="168" t="s">
        <v>974</v>
      </c>
      <c r="B776" s="168" t="s">
        <v>1002</v>
      </c>
      <c r="C776" s="168">
        <v>108799</v>
      </c>
      <c r="D776" s="171">
        <v>44071</v>
      </c>
      <c r="E776" s="172">
        <v>34.18</v>
      </c>
      <c r="F776" s="172">
        <v>8.7800000000000003E-2</v>
      </c>
      <c r="G776" s="172">
        <v>0.55900000000000005</v>
      </c>
      <c r="H776" s="172">
        <v>1.4845999999999999</v>
      </c>
      <c r="I776" s="172">
        <v>2.6118000000000001</v>
      </c>
      <c r="J776" s="172">
        <v>3.3252999999999999</v>
      </c>
      <c r="K776" s="172">
        <v>21.377800000000001</v>
      </c>
      <c r="L776" s="172">
        <v>3.9222000000000001</v>
      </c>
      <c r="M776" s="172">
        <v>0.76649999999999996</v>
      </c>
      <c r="N776" s="172">
        <v>10.186999999999999</v>
      </c>
      <c r="O776" s="172">
        <v>4.5209999999999999</v>
      </c>
      <c r="P776" s="172">
        <v>8.3303999999999991</v>
      </c>
      <c r="Q776" s="172">
        <v>9.0210000000000008</v>
      </c>
      <c r="R776" s="172">
        <v>0.2198</v>
      </c>
    </row>
    <row r="777" spans="1:18" x14ac:dyDescent="0.3">
      <c r="A777" s="168" t="s">
        <v>974</v>
      </c>
      <c r="B777" s="168" t="s">
        <v>1003</v>
      </c>
      <c r="C777" s="168">
        <v>116547</v>
      </c>
      <c r="D777" s="171">
        <v>44071</v>
      </c>
      <c r="E777" s="172">
        <v>20.91</v>
      </c>
      <c r="F777" s="172">
        <v>0.9657</v>
      </c>
      <c r="G777" s="172">
        <v>1.6034999999999999</v>
      </c>
      <c r="H777" s="172">
        <v>2.7014</v>
      </c>
      <c r="I777" s="172">
        <v>4.55</v>
      </c>
      <c r="J777" s="172">
        <v>5.6593999999999998</v>
      </c>
      <c r="K777" s="172">
        <v>21.711300000000001</v>
      </c>
      <c r="L777" s="172">
        <v>-1.1348</v>
      </c>
      <c r="M777" s="172">
        <v>-7.2316000000000003</v>
      </c>
      <c r="N777" s="172">
        <v>2.7014</v>
      </c>
      <c r="O777" s="172">
        <v>3.3140000000000001</v>
      </c>
      <c r="P777" s="172">
        <v>7.1338999999999997</v>
      </c>
      <c r="Q777" s="172">
        <v>9.0067000000000004</v>
      </c>
      <c r="R777" s="172">
        <v>-1.5397000000000001</v>
      </c>
    </row>
    <row r="778" spans="1:18" x14ac:dyDescent="0.3">
      <c r="A778" s="168" t="s">
        <v>974</v>
      </c>
      <c r="B778" s="168" t="s">
        <v>1004</v>
      </c>
      <c r="C778" s="168">
        <v>119133</v>
      </c>
      <c r="D778" s="171">
        <v>44071</v>
      </c>
      <c r="E778" s="172">
        <v>23.46</v>
      </c>
      <c r="F778" s="172">
        <v>0.9466</v>
      </c>
      <c r="G778" s="172">
        <v>1.6024</v>
      </c>
      <c r="H778" s="172">
        <v>2.7145000000000001</v>
      </c>
      <c r="I778" s="172">
        <v>4.6387</v>
      </c>
      <c r="J778" s="172">
        <v>5.7709999999999999</v>
      </c>
      <c r="K778" s="172">
        <v>22.314900000000002</v>
      </c>
      <c r="L778" s="172">
        <v>-0.33979999999999999</v>
      </c>
      <c r="M778" s="172">
        <v>-6.16</v>
      </c>
      <c r="N778" s="172">
        <v>4.2667000000000002</v>
      </c>
      <c r="O778" s="172">
        <v>4.8673000000000002</v>
      </c>
      <c r="P778" s="172">
        <v>8.8863000000000003</v>
      </c>
      <c r="Q778" s="172">
        <v>10.7784</v>
      </c>
      <c r="R778" s="172">
        <v>-8.5000000000000006E-2</v>
      </c>
    </row>
    <row r="779" spans="1:18" x14ac:dyDescent="0.3">
      <c r="A779" s="168" t="s">
        <v>974</v>
      </c>
      <c r="B779" s="168" t="s">
        <v>1005</v>
      </c>
      <c r="C779" s="168">
        <v>112098</v>
      </c>
      <c r="D779" s="171">
        <v>44071</v>
      </c>
      <c r="E779" s="172">
        <v>29.54</v>
      </c>
      <c r="F779" s="172">
        <v>0.64739999999999998</v>
      </c>
      <c r="G779" s="172">
        <v>0.78469999999999995</v>
      </c>
      <c r="H779" s="172">
        <v>1.5468999999999999</v>
      </c>
      <c r="I779" s="172">
        <v>3.1425000000000001</v>
      </c>
      <c r="J779" s="172">
        <v>2.3917000000000002</v>
      </c>
      <c r="K779" s="172">
        <v>19.064900000000002</v>
      </c>
      <c r="L779" s="172">
        <v>1.4422999999999999</v>
      </c>
      <c r="M779" s="172">
        <v>-0.57220000000000004</v>
      </c>
      <c r="N779" s="172">
        <v>6.9127999999999998</v>
      </c>
      <c r="O779" s="172">
        <v>4.8964999999999996</v>
      </c>
      <c r="P779" s="172">
        <v>7.6448999999999998</v>
      </c>
      <c r="Q779" s="172">
        <v>10.321</v>
      </c>
      <c r="R779" s="172">
        <v>-0.4199</v>
      </c>
    </row>
    <row r="780" spans="1:18" x14ac:dyDescent="0.3">
      <c r="A780" s="168" t="s">
        <v>974</v>
      </c>
      <c r="B780" s="168" t="s">
        <v>1006</v>
      </c>
      <c r="C780" s="168">
        <v>120392</v>
      </c>
      <c r="D780" s="171">
        <v>44071</v>
      </c>
      <c r="E780" s="172">
        <v>33.090000000000003</v>
      </c>
      <c r="F780" s="172">
        <v>0.63870000000000005</v>
      </c>
      <c r="G780" s="172">
        <v>0.79200000000000004</v>
      </c>
      <c r="H780" s="172">
        <v>1.5653999999999999</v>
      </c>
      <c r="I780" s="172">
        <v>3.1484000000000001</v>
      </c>
      <c r="J780" s="172">
        <v>2.5093000000000001</v>
      </c>
      <c r="K780" s="172">
        <v>19.458500000000001</v>
      </c>
      <c r="L780" s="172">
        <v>2.0352000000000001</v>
      </c>
      <c r="M780" s="172">
        <v>0.30309999999999998</v>
      </c>
      <c r="N780" s="172">
        <v>8.1725999999999992</v>
      </c>
      <c r="O780" s="172">
        <v>6.5373000000000001</v>
      </c>
      <c r="P780" s="172">
        <v>9.4056999999999995</v>
      </c>
      <c r="Q780" s="172">
        <v>12.948700000000001</v>
      </c>
      <c r="R780" s="172">
        <v>1.0266</v>
      </c>
    </row>
    <row r="781" spans="1:18" x14ac:dyDescent="0.3">
      <c r="A781" s="168" t="s">
        <v>974</v>
      </c>
      <c r="B781" s="168" t="s">
        <v>1007</v>
      </c>
      <c r="C781" s="168">
        <v>100219</v>
      </c>
      <c r="D781" s="171">
        <v>44071</v>
      </c>
      <c r="E781" s="172">
        <v>71.275000000000006</v>
      </c>
      <c r="F781" s="172">
        <v>0.52400000000000002</v>
      </c>
      <c r="G781" s="172">
        <v>0.98240000000000005</v>
      </c>
      <c r="H781" s="172">
        <v>1.5478000000000001</v>
      </c>
      <c r="I781" s="172">
        <v>2.6269</v>
      </c>
      <c r="J781" s="172">
        <v>1.8715999999999999</v>
      </c>
      <c r="K781" s="172">
        <v>14.7446</v>
      </c>
      <c r="L781" s="172">
        <v>7.4621000000000004</v>
      </c>
      <c r="M781" s="172">
        <v>4.5960999999999999</v>
      </c>
      <c r="N781" s="172">
        <v>8.9192</v>
      </c>
      <c r="O781" s="172">
        <v>4.5772000000000004</v>
      </c>
      <c r="P781" s="172">
        <v>6.0339</v>
      </c>
      <c r="Q781" s="172">
        <v>8.0298999999999996</v>
      </c>
      <c r="R781" s="172">
        <v>3.1450999999999998</v>
      </c>
    </row>
    <row r="782" spans="1:18" x14ac:dyDescent="0.3">
      <c r="A782" s="168" t="s">
        <v>974</v>
      </c>
      <c r="B782" s="168" t="s">
        <v>1008</v>
      </c>
      <c r="C782" s="168">
        <v>120490</v>
      </c>
      <c r="D782" s="171">
        <v>44071</v>
      </c>
      <c r="E782" s="172">
        <v>77.350200000000001</v>
      </c>
      <c r="F782" s="172">
        <v>0.52690000000000003</v>
      </c>
      <c r="G782" s="172">
        <v>0.99150000000000005</v>
      </c>
      <c r="H782" s="172">
        <v>1.5692999999999999</v>
      </c>
      <c r="I782" s="172">
        <v>2.6701999999999999</v>
      </c>
      <c r="J782" s="172">
        <v>1.9668000000000001</v>
      </c>
      <c r="K782" s="172">
        <v>15.0632</v>
      </c>
      <c r="L782" s="172">
        <v>8.0528999999999993</v>
      </c>
      <c r="M782" s="172">
        <v>5.3921000000000001</v>
      </c>
      <c r="N782" s="172">
        <v>10.0059</v>
      </c>
      <c r="O782" s="172">
        <v>5.6456999999999997</v>
      </c>
      <c r="P782" s="172">
        <v>7.3438999999999997</v>
      </c>
      <c r="Q782" s="172">
        <v>10.422700000000001</v>
      </c>
      <c r="R782" s="172">
        <v>4.1742999999999997</v>
      </c>
    </row>
    <row r="783" spans="1:18" x14ac:dyDescent="0.3">
      <c r="A783" s="168" t="s">
        <v>974</v>
      </c>
      <c r="B783" s="168" t="s">
        <v>1009</v>
      </c>
      <c r="C783" s="168">
        <v>114457</v>
      </c>
      <c r="D783" s="171">
        <v>44071</v>
      </c>
      <c r="E783" s="172">
        <v>329.33474042939099</v>
      </c>
      <c r="F783" s="172">
        <v>0.53959999999999997</v>
      </c>
      <c r="G783" s="172">
        <v>1.0174000000000001</v>
      </c>
      <c r="H783" s="172">
        <v>1.8269</v>
      </c>
      <c r="I783" s="172">
        <v>3.8551000000000002</v>
      </c>
      <c r="J783" s="172">
        <v>3.3856000000000002</v>
      </c>
      <c r="K783" s="172">
        <v>22.494700000000002</v>
      </c>
      <c r="L783" s="172">
        <v>3.7997999999999998</v>
      </c>
      <c r="M783" s="172">
        <v>-2.6684000000000001</v>
      </c>
      <c r="N783" s="172">
        <v>8.5121000000000002</v>
      </c>
      <c r="O783" s="172">
        <v>5.0366</v>
      </c>
      <c r="P783" s="172">
        <v>7.4607000000000001</v>
      </c>
      <c r="Q783" s="172">
        <v>17.4907</v>
      </c>
      <c r="R783" s="172">
        <v>0.44600000000000001</v>
      </c>
    </row>
    <row r="784" spans="1:18" x14ac:dyDescent="0.3">
      <c r="A784" s="168" t="s">
        <v>974</v>
      </c>
      <c r="B784" s="168" t="s">
        <v>1010</v>
      </c>
      <c r="C784" s="168">
        <v>120153</v>
      </c>
      <c r="D784" s="171">
        <v>44071</v>
      </c>
      <c r="E784" s="172">
        <v>73.606508163967106</v>
      </c>
      <c r="F784" s="172">
        <v>0.54310000000000003</v>
      </c>
      <c r="G784" s="172">
        <v>1.0255000000000001</v>
      </c>
      <c r="H784" s="172">
        <v>1.8493999999999999</v>
      </c>
      <c r="I784" s="172">
        <v>3.9001999999999999</v>
      </c>
      <c r="J784" s="172">
        <v>3.4828999999999999</v>
      </c>
      <c r="K784" s="172">
        <v>22.8428</v>
      </c>
      <c r="L784" s="172">
        <v>4.4066000000000001</v>
      </c>
      <c r="M784" s="172">
        <v>-1.8424</v>
      </c>
      <c r="N784" s="172">
        <v>9.7286000000000001</v>
      </c>
      <c r="O784" s="172">
        <v>6.2645</v>
      </c>
      <c r="P784" s="172">
        <v>8.7843999999999998</v>
      </c>
      <c r="Q784" s="172">
        <v>11.6431</v>
      </c>
      <c r="R784" s="172">
        <v>1.5584</v>
      </c>
    </row>
    <row r="785" spans="1:18" x14ac:dyDescent="0.3">
      <c r="A785" s="168" t="s">
        <v>974</v>
      </c>
      <c r="B785" s="168" t="s">
        <v>1011</v>
      </c>
      <c r="C785" s="168">
        <v>119308</v>
      </c>
      <c r="D785" s="171">
        <v>44071</v>
      </c>
      <c r="E785" s="172">
        <v>29.327999999999999</v>
      </c>
      <c r="F785" s="172">
        <v>0.46929999999999999</v>
      </c>
      <c r="G785" s="172">
        <v>1.0683</v>
      </c>
      <c r="H785" s="172">
        <v>1.5477000000000001</v>
      </c>
      <c r="I785" s="172">
        <v>3.1768000000000001</v>
      </c>
      <c r="J785" s="172">
        <v>4.0738000000000003</v>
      </c>
      <c r="K785" s="172">
        <v>20.009799999999998</v>
      </c>
      <c r="L785" s="172">
        <v>1.2777000000000001</v>
      </c>
      <c r="M785" s="172">
        <v>-3.6530999999999998</v>
      </c>
      <c r="N785" s="172">
        <v>5.3220999999999998</v>
      </c>
      <c r="O785" s="172">
        <v>4.6466000000000003</v>
      </c>
      <c r="P785" s="172">
        <v>6.9854000000000003</v>
      </c>
      <c r="Q785" s="172">
        <v>11.2357</v>
      </c>
      <c r="R785" s="172">
        <v>0.94450000000000001</v>
      </c>
    </row>
    <row r="786" spans="1:18" x14ac:dyDescent="0.3">
      <c r="A786" s="168" t="s">
        <v>974</v>
      </c>
      <c r="B786" s="168" t="s">
        <v>1012</v>
      </c>
      <c r="C786" s="168">
        <v>118069</v>
      </c>
      <c r="D786" s="171">
        <v>44071</v>
      </c>
      <c r="E786" s="172">
        <v>27.707999999999998</v>
      </c>
      <c r="F786" s="172">
        <v>0.4677</v>
      </c>
      <c r="G786" s="172">
        <v>1.0613999999999999</v>
      </c>
      <c r="H786" s="172">
        <v>1.5317000000000001</v>
      </c>
      <c r="I786" s="172">
        <v>3.1456</v>
      </c>
      <c r="J786" s="172">
        <v>3.9933999999999998</v>
      </c>
      <c r="K786" s="172">
        <v>19.735499999999998</v>
      </c>
      <c r="L786" s="172">
        <v>0.81140000000000001</v>
      </c>
      <c r="M786" s="172">
        <v>-4.3067000000000002</v>
      </c>
      <c r="N786" s="172">
        <v>4.4088000000000003</v>
      </c>
      <c r="O786" s="172">
        <v>3.7726999999999999</v>
      </c>
      <c r="P786" s="172">
        <v>6.1360000000000001</v>
      </c>
      <c r="Q786" s="172">
        <v>8.2490000000000006</v>
      </c>
      <c r="R786" s="172">
        <v>8.6599999999999996E-2</v>
      </c>
    </row>
    <row r="787" spans="1:18" x14ac:dyDescent="0.3">
      <c r="A787" s="168" t="s">
        <v>974</v>
      </c>
      <c r="B787" s="168" t="s">
        <v>1013</v>
      </c>
      <c r="C787" s="168">
        <v>106871</v>
      </c>
      <c r="D787" s="171">
        <v>44071</v>
      </c>
      <c r="E787" s="172">
        <v>30.667257928070601</v>
      </c>
      <c r="F787" s="172">
        <v>0.45760000000000001</v>
      </c>
      <c r="G787" s="172">
        <v>0.6804</v>
      </c>
      <c r="H787" s="172">
        <v>2.0369000000000002</v>
      </c>
      <c r="I787" s="172">
        <v>3.4230999999999998</v>
      </c>
      <c r="J787" s="172">
        <v>3.6093999999999999</v>
      </c>
      <c r="K787" s="172">
        <v>17.742100000000001</v>
      </c>
      <c r="L787" s="172">
        <v>-3.5173000000000001</v>
      </c>
      <c r="M787" s="172">
        <v>-4.6047000000000002</v>
      </c>
      <c r="N787" s="172">
        <v>5.4196</v>
      </c>
      <c r="O787" s="172">
        <v>4.4379</v>
      </c>
      <c r="P787" s="172">
        <v>6.1162000000000001</v>
      </c>
      <c r="Q787" s="172">
        <v>9.2927</v>
      </c>
      <c r="R787" s="172">
        <v>0.81410000000000005</v>
      </c>
    </row>
    <row r="788" spans="1:18" x14ac:dyDescent="0.3">
      <c r="A788" s="168" t="s">
        <v>974</v>
      </c>
      <c r="B788" s="168" t="s">
        <v>1014</v>
      </c>
      <c r="C788" s="168">
        <v>120267</v>
      </c>
      <c r="D788" s="171">
        <v>44071</v>
      </c>
      <c r="E788" s="172">
        <v>29.528300000000002</v>
      </c>
      <c r="F788" s="172">
        <v>0.4607</v>
      </c>
      <c r="G788" s="172">
        <v>0.68910000000000005</v>
      </c>
      <c r="H788" s="172">
        <v>2.0571999999999999</v>
      </c>
      <c r="I788" s="172">
        <v>3.4639000000000002</v>
      </c>
      <c r="J788" s="172">
        <v>3.7000999999999999</v>
      </c>
      <c r="K788" s="172">
        <v>18.049499999999998</v>
      </c>
      <c r="L788" s="172">
        <v>-3.0206</v>
      </c>
      <c r="M788" s="172">
        <v>-3.9661</v>
      </c>
      <c r="N788" s="172">
        <v>6.3723000000000001</v>
      </c>
      <c r="O788" s="172">
        <v>5.5514999999999999</v>
      </c>
      <c r="P788" s="172">
        <v>7.2225999999999999</v>
      </c>
      <c r="Q788" s="172">
        <v>10.8446</v>
      </c>
      <c r="R788" s="172">
        <v>1.8148</v>
      </c>
    </row>
    <row r="789" spans="1:18" x14ac:dyDescent="0.3">
      <c r="A789" s="168" t="s">
        <v>974</v>
      </c>
      <c r="B789" s="168" t="s">
        <v>1015</v>
      </c>
      <c r="C789" s="168">
        <v>146549</v>
      </c>
      <c r="D789" s="171">
        <v>44071</v>
      </c>
      <c r="E789" s="172">
        <v>10.408899999999999</v>
      </c>
      <c r="F789" s="172">
        <v>1.0435000000000001</v>
      </c>
      <c r="G789" s="172">
        <v>1.7398</v>
      </c>
      <c r="H789" s="172">
        <v>2.6396999999999999</v>
      </c>
      <c r="I789" s="172">
        <v>4.26</v>
      </c>
      <c r="J789" s="172">
        <v>2.6326000000000001</v>
      </c>
      <c r="K789" s="172">
        <v>18.136600000000001</v>
      </c>
      <c r="L789" s="172">
        <v>2.1993</v>
      </c>
      <c r="M789" s="172">
        <v>-5.2453000000000003</v>
      </c>
      <c r="N789" s="172">
        <v>5.8913000000000002</v>
      </c>
      <c r="O789" s="172"/>
      <c r="P789" s="172"/>
      <c r="Q789" s="172">
        <v>2.7877000000000001</v>
      </c>
      <c r="R789" s="172"/>
    </row>
    <row r="790" spans="1:18" x14ac:dyDescent="0.3">
      <c r="A790" s="168" t="s">
        <v>974</v>
      </c>
      <c r="B790" s="168" t="s">
        <v>1016</v>
      </c>
      <c r="C790" s="168">
        <v>146551</v>
      </c>
      <c r="D790" s="171">
        <v>44071</v>
      </c>
      <c r="E790" s="172">
        <v>10.1119</v>
      </c>
      <c r="F790" s="172">
        <v>1.0382</v>
      </c>
      <c r="G790" s="172">
        <v>1.7232000000000001</v>
      </c>
      <c r="H790" s="172">
        <v>2.6006</v>
      </c>
      <c r="I790" s="172">
        <v>4.1809000000000003</v>
      </c>
      <c r="J790" s="172">
        <v>2.4581</v>
      </c>
      <c r="K790" s="172">
        <v>17.543299999999999</v>
      </c>
      <c r="L790" s="172">
        <v>1.2749999999999999</v>
      </c>
      <c r="M790" s="172">
        <v>-6.5841000000000003</v>
      </c>
      <c r="N790" s="172">
        <v>3.8576999999999999</v>
      </c>
      <c r="O790" s="172"/>
      <c r="P790" s="172"/>
      <c r="Q790" s="172">
        <v>0.76639999999999997</v>
      </c>
      <c r="R790" s="172"/>
    </row>
    <row r="791" spans="1:18" x14ac:dyDescent="0.3">
      <c r="A791" s="168" t="s">
        <v>974</v>
      </c>
      <c r="B791" s="168" t="s">
        <v>1017</v>
      </c>
      <c r="C791" s="168">
        <v>118825</v>
      </c>
      <c r="D791" s="171">
        <v>44071</v>
      </c>
      <c r="E791" s="172">
        <v>56.896000000000001</v>
      </c>
      <c r="F791" s="172">
        <v>0.63139999999999996</v>
      </c>
      <c r="G791" s="172">
        <v>0.90980000000000005</v>
      </c>
      <c r="H791" s="172">
        <v>2.0703</v>
      </c>
      <c r="I791" s="172">
        <v>4.3657000000000004</v>
      </c>
      <c r="J791" s="172">
        <v>5.7545999999999999</v>
      </c>
      <c r="K791" s="172">
        <v>25.3188</v>
      </c>
      <c r="L791" s="172">
        <v>5.2967000000000004</v>
      </c>
      <c r="M791" s="172">
        <v>-1.593</v>
      </c>
      <c r="N791" s="172">
        <v>9.1466999999999992</v>
      </c>
      <c r="O791" s="172">
        <v>7.1805000000000003</v>
      </c>
      <c r="P791" s="172">
        <v>11.4831</v>
      </c>
      <c r="Q791" s="172">
        <v>15.5427</v>
      </c>
      <c r="R791" s="172">
        <v>3.1072000000000002</v>
      </c>
    </row>
    <row r="792" spans="1:18" x14ac:dyDescent="0.3">
      <c r="A792" s="168" t="s">
        <v>974</v>
      </c>
      <c r="B792" s="168" t="s">
        <v>1018</v>
      </c>
      <c r="C792" s="168">
        <v>107578</v>
      </c>
      <c r="D792" s="171">
        <v>44071</v>
      </c>
      <c r="E792" s="172">
        <v>53.064999999999998</v>
      </c>
      <c r="F792" s="172">
        <v>0.62770000000000004</v>
      </c>
      <c r="G792" s="172">
        <v>0.89939999999999998</v>
      </c>
      <c r="H792" s="172">
        <v>2.0480999999999998</v>
      </c>
      <c r="I792" s="172">
        <v>4.3231000000000002</v>
      </c>
      <c r="J792" s="172">
        <v>5.6588000000000003</v>
      </c>
      <c r="K792" s="172">
        <v>24.979399999999998</v>
      </c>
      <c r="L792" s="172">
        <v>4.7205000000000004</v>
      </c>
      <c r="M792" s="172">
        <v>-2.4001999999999999</v>
      </c>
      <c r="N792" s="172">
        <v>7.9522000000000004</v>
      </c>
      <c r="O792" s="172">
        <v>6.1433</v>
      </c>
      <c r="P792" s="172">
        <v>10.495799999999999</v>
      </c>
      <c r="Q792" s="172">
        <v>14.396699999999999</v>
      </c>
      <c r="R792" s="172">
        <v>1.9957</v>
      </c>
    </row>
    <row r="793" spans="1:18" x14ac:dyDescent="0.3">
      <c r="A793" s="168" t="s">
        <v>974</v>
      </c>
      <c r="B793" s="168" t="s">
        <v>1019</v>
      </c>
      <c r="C793" s="168">
        <v>106235</v>
      </c>
      <c r="D793" s="171">
        <v>44071</v>
      </c>
      <c r="E793" s="172">
        <v>32.404800000000002</v>
      </c>
      <c r="F793" s="172">
        <v>1.0960000000000001</v>
      </c>
      <c r="G793" s="172">
        <v>1.841</v>
      </c>
      <c r="H793" s="172">
        <v>2.7536</v>
      </c>
      <c r="I793" s="172">
        <v>5.9493</v>
      </c>
      <c r="J793" s="172">
        <v>8.73</v>
      </c>
      <c r="K793" s="172">
        <v>26.416799999999999</v>
      </c>
      <c r="L793" s="172">
        <v>-1.2529999999999999</v>
      </c>
      <c r="M793" s="172">
        <v>-9.0597999999999992</v>
      </c>
      <c r="N793" s="172">
        <v>1.9936</v>
      </c>
      <c r="O793" s="172">
        <v>2.3136999999999999</v>
      </c>
      <c r="P793" s="172">
        <v>6.4531000000000001</v>
      </c>
      <c r="Q793" s="172">
        <v>9.4158000000000008</v>
      </c>
      <c r="R793" s="172">
        <v>-3.38</v>
      </c>
    </row>
    <row r="794" spans="1:18" x14ac:dyDescent="0.3">
      <c r="A794" s="168" t="s">
        <v>974</v>
      </c>
      <c r="B794" s="168" t="s">
        <v>1020</v>
      </c>
      <c r="C794" s="168">
        <v>118632</v>
      </c>
      <c r="D794" s="171">
        <v>44071</v>
      </c>
      <c r="E794" s="172">
        <v>34.688499999999998</v>
      </c>
      <c r="F794" s="172">
        <v>1.0979000000000001</v>
      </c>
      <c r="G794" s="172">
        <v>1.8473999999999999</v>
      </c>
      <c r="H794" s="172">
        <v>2.7692000000000001</v>
      </c>
      <c r="I794" s="172">
        <v>5.9851000000000001</v>
      </c>
      <c r="J794" s="172">
        <v>8.8081999999999994</v>
      </c>
      <c r="K794" s="172">
        <v>26.696100000000001</v>
      </c>
      <c r="L794" s="172">
        <v>-0.78649999999999998</v>
      </c>
      <c r="M794" s="172">
        <v>-8.4332999999999991</v>
      </c>
      <c r="N794" s="172">
        <v>2.9018000000000002</v>
      </c>
      <c r="O794" s="172">
        <v>3.3045</v>
      </c>
      <c r="P794" s="172">
        <v>7.5294999999999996</v>
      </c>
      <c r="Q794" s="172">
        <v>11.978199999999999</v>
      </c>
      <c r="R794" s="172">
        <v>-2.5116999999999998</v>
      </c>
    </row>
    <row r="795" spans="1:18" x14ac:dyDescent="0.3">
      <c r="A795" s="168" t="s">
        <v>974</v>
      </c>
      <c r="B795" s="168" t="s">
        <v>1021</v>
      </c>
      <c r="C795" s="168">
        <v>138308</v>
      </c>
      <c r="D795" s="171">
        <v>44071</v>
      </c>
      <c r="E795" s="172">
        <v>169.84</v>
      </c>
      <c r="F795" s="172">
        <v>0.45540000000000003</v>
      </c>
      <c r="G795" s="172">
        <v>0.71750000000000003</v>
      </c>
      <c r="H795" s="172">
        <v>1.5668</v>
      </c>
      <c r="I795" s="172">
        <v>3.3340999999999998</v>
      </c>
      <c r="J795" s="172">
        <v>3.8650000000000002</v>
      </c>
      <c r="K795" s="172">
        <v>20.547899999999998</v>
      </c>
      <c r="L795" s="172">
        <v>1.2097</v>
      </c>
      <c r="M795" s="172">
        <v>-4.9367999999999999</v>
      </c>
      <c r="N795" s="172">
        <v>3.3719000000000001</v>
      </c>
      <c r="O795" s="172">
        <v>3.2362000000000002</v>
      </c>
      <c r="P795" s="172">
        <v>6.4691999999999998</v>
      </c>
      <c r="Q795" s="172">
        <v>17.471399999999999</v>
      </c>
      <c r="R795" s="172">
        <v>-0.77869999999999995</v>
      </c>
    </row>
    <row r="796" spans="1:18" x14ac:dyDescent="0.3">
      <c r="A796" s="168" t="s">
        <v>974</v>
      </c>
      <c r="B796" s="168" t="s">
        <v>1022</v>
      </c>
      <c r="C796" s="168">
        <v>138312</v>
      </c>
      <c r="D796" s="171">
        <v>44071</v>
      </c>
      <c r="E796" s="172">
        <v>187.17</v>
      </c>
      <c r="F796" s="172">
        <v>0.46160000000000001</v>
      </c>
      <c r="G796" s="172">
        <v>0.7319</v>
      </c>
      <c r="H796" s="172">
        <v>1.5958000000000001</v>
      </c>
      <c r="I796" s="172">
        <v>3.3974000000000002</v>
      </c>
      <c r="J796" s="172">
        <v>3.9948999999999999</v>
      </c>
      <c r="K796" s="172">
        <v>21.012499999999999</v>
      </c>
      <c r="L796" s="172">
        <v>1.9556</v>
      </c>
      <c r="M796" s="172">
        <v>-3.9119000000000002</v>
      </c>
      <c r="N796" s="172">
        <v>4.8159999999999998</v>
      </c>
      <c r="O796" s="172">
        <v>4.7209000000000003</v>
      </c>
      <c r="P796" s="172">
        <v>8.0409000000000006</v>
      </c>
      <c r="Q796" s="172">
        <v>12.127599999999999</v>
      </c>
      <c r="R796" s="172">
        <v>0.56230000000000002</v>
      </c>
    </row>
    <row r="797" spans="1:18" x14ac:dyDescent="0.3">
      <c r="A797" s="168" t="s">
        <v>974</v>
      </c>
      <c r="B797" s="168" t="s">
        <v>1023</v>
      </c>
      <c r="C797" s="168">
        <v>119598</v>
      </c>
      <c r="D797" s="171">
        <v>44071</v>
      </c>
      <c r="E797" s="172">
        <v>43.002800000000001</v>
      </c>
      <c r="F797" s="172">
        <v>0.61040000000000005</v>
      </c>
      <c r="G797" s="172">
        <v>1.4255</v>
      </c>
      <c r="H797" s="172">
        <v>2.1008</v>
      </c>
      <c r="I797" s="172">
        <v>4.1538000000000004</v>
      </c>
      <c r="J797" s="172">
        <v>5.383</v>
      </c>
      <c r="K797" s="172">
        <v>22.8108</v>
      </c>
      <c r="L797" s="172">
        <v>4.1277999999999997</v>
      </c>
      <c r="M797" s="172">
        <v>-2.7589999999999999</v>
      </c>
      <c r="N797" s="172">
        <v>6.7808999999999999</v>
      </c>
      <c r="O797" s="172">
        <v>4.2619999999999996</v>
      </c>
      <c r="P797" s="172">
        <v>8.6620000000000008</v>
      </c>
      <c r="Q797" s="172">
        <v>13.124599999999999</v>
      </c>
      <c r="R797" s="172">
        <v>1.0448</v>
      </c>
    </row>
    <row r="798" spans="1:18" x14ac:dyDescent="0.3">
      <c r="A798" s="168" t="s">
        <v>974</v>
      </c>
      <c r="B798" s="168" t="s">
        <v>1024</v>
      </c>
      <c r="C798" s="168">
        <v>103504</v>
      </c>
      <c r="D798" s="171">
        <v>44071</v>
      </c>
      <c r="E798" s="172">
        <v>40.202500000000001</v>
      </c>
      <c r="F798" s="172">
        <v>0.60860000000000003</v>
      </c>
      <c r="G798" s="172">
        <v>1.4202999999999999</v>
      </c>
      <c r="H798" s="172">
        <v>2.0886</v>
      </c>
      <c r="I798" s="172">
        <v>4.1288999999999998</v>
      </c>
      <c r="J798" s="172">
        <v>5.3276000000000003</v>
      </c>
      <c r="K798" s="172">
        <v>22.583500000000001</v>
      </c>
      <c r="L798" s="172">
        <v>3.7071999999999998</v>
      </c>
      <c r="M798" s="172">
        <v>-3.3458999999999999</v>
      </c>
      <c r="N798" s="172">
        <v>5.9345999999999997</v>
      </c>
      <c r="O798" s="172">
        <v>3.3269000000000002</v>
      </c>
      <c r="P798" s="172">
        <v>7.5693999999999999</v>
      </c>
      <c r="Q798" s="172">
        <v>9.9887999999999995</v>
      </c>
      <c r="R798" s="172">
        <v>0.2555</v>
      </c>
    </row>
    <row r="799" spans="1:18" x14ac:dyDescent="0.3">
      <c r="A799" s="168" t="s">
        <v>974</v>
      </c>
      <c r="B799" s="168" t="s">
        <v>1025</v>
      </c>
      <c r="C799" s="168">
        <v>100475</v>
      </c>
      <c r="D799" s="171">
        <v>44071</v>
      </c>
      <c r="E799" s="172">
        <v>468.62127066289599</v>
      </c>
      <c r="F799" s="172">
        <v>0.78169999999999995</v>
      </c>
      <c r="G799" s="172">
        <v>1.4044000000000001</v>
      </c>
      <c r="H799" s="172">
        <v>2.3254999999999999</v>
      </c>
      <c r="I799" s="172">
        <v>3.7549999999999999</v>
      </c>
      <c r="J799" s="172">
        <v>2.7096</v>
      </c>
      <c r="K799" s="172">
        <v>21.1404</v>
      </c>
      <c r="L799" s="172">
        <v>-1.6025</v>
      </c>
      <c r="M799" s="172">
        <v>-8.3178999999999998</v>
      </c>
      <c r="N799" s="172">
        <v>0.31059999999999999</v>
      </c>
      <c r="O799" s="172">
        <v>2.3489</v>
      </c>
      <c r="P799" s="172">
        <v>5.6066000000000003</v>
      </c>
      <c r="Q799" s="172">
        <v>18.805700000000002</v>
      </c>
      <c r="R799" s="172">
        <v>-2.3254000000000001</v>
      </c>
    </row>
    <row r="800" spans="1:18" x14ac:dyDescent="0.3">
      <c r="A800" s="168" t="s">
        <v>974</v>
      </c>
      <c r="B800" s="168" t="s">
        <v>1026</v>
      </c>
      <c r="C800" s="168">
        <v>119160</v>
      </c>
      <c r="D800" s="171">
        <v>44071</v>
      </c>
      <c r="E800" s="172">
        <v>233.9957</v>
      </c>
      <c r="F800" s="172">
        <v>0.78420000000000001</v>
      </c>
      <c r="G800" s="172">
        <v>1.4118999999999999</v>
      </c>
      <c r="H800" s="172">
        <v>2.3433999999999999</v>
      </c>
      <c r="I800" s="172">
        <v>3.7905000000000002</v>
      </c>
      <c r="J800" s="172">
        <v>2.7833999999999999</v>
      </c>
      <c r="K800" s="172">
        <v>21.400600000000001</v>
      </c>
      <c r="L800" s="172">
        <v>-1.181</v>
      </c>
      <c r="M800" s="172">
        <v>-7.7628000000000004</v>
      </c>
      <c r="N800" s="172">
        <v>1.1515</v>
      </c>
      <c r="O800" s="172">
        <v>3.5423</v>
      </c>
      <c r="P800" s="172">
        <v>7.0477999999999996</v>
      </c>
      <c r="Q800" s="172">
        <v>10.5413</v>
      </c>
      <c r="R800" s="172">
        <v>-1.4164000000000001</v>
      </c>
    </row>
    <row r="801" spans="1:18" x14ac:dyDescent="0.3">
      <c r="A801" s="168" t="s">
        <v>974</v>
      </c>
      <c r="B801" s="168" t="s">
        <v>1027</v>
      </c>
      <c r="C801" s="168">
        <v>118870</v>
      </c>
      <c r="D801" s="171">
        <v>44071</v>
      </c>
      <c r="E801" s="172">
        <v>76.260000000000005</v>
      </c>
      <c r="F801" s="172">
        <v>0.50080000000000002</v>
      </c>
      <c r="G801" s="172">
        <v>1.0736000000000001</v>
      </c>
      <c r="H801" s="172">
        <v>1.7206999999999999</v>
      </c>
      <c r="I801" s="172">
        <v>2.8317000000000001</v>
      </c>
      <c r="J801" s="172">
        <v>2.915</v>
      </c>
      <c r="K801" s="172">
        <v>18.342600000000001</v>
      </c>
      <c r="L801" s="172">
        <v>0.17080000000000001</v>
      </c>
      <c r="M801" s="172">
        <v>-6.1993</v>
      </c>
      <c r="N801" s="172">
        <v>2.0064000000000002</v>
      </c>
      <c r="O801" s="172">
        <v>0.61</v>
      </c>
      <c r="P801" s="172">
        <v>4.1588000000000003</v>
      </c>
      <c r="Q801" s="172">
        <v>7.3670999999999998</v>
      </c>
      <c r="R801" s="172">
        <v>-2.9958999999999998</v>
      </c>
    </row>
    <row r="802" spans="1:18" x14ac:dyDescent="0.3">
      <c r="A802" s="168" t="s">
        <v>974</v>
      </c>
      <c r="B802" s="168" t="s">
        <v>1028</v>
      </c>
      <c r="C802" s="168">
        <v>101209</v>
      </c>
      <c r="D802" s="171">
        <v>44071</v>
      </c>
      <c r="E802" s="172">
        <v>96.586666666666702</v>
      </c>
      <c r="F802" s="172">
        <v>0.49940000000000001</v>
      </c>
      <c r="G802" s="172">
        <v>1.0744</v>
      </c>
      <c r="H802" s="172">
        <v>1.7273000000000001</v>
      </c>
      <c r="I802" s="172">
        <v>2.8247</v>
      </c>
      <c r="J802" s="172">
        <v>2.9123000000000001</v>
      </c>
      <c r="K802" s="172">
        <v>18.308</v>
      </c>
      <c r="L802" s="172">
        <v>0.1106</v>
      </c>
      <c r="M802" s="172">
        <v>-6.3357000000000001</v>
      </c>
      <c r="N802" s="172">
        <v>1.7702</v>
      </c>
      <c r="O802" s="172">
        <v>0.16139999999999999</v>
      </c>
      <c r="P802" s="172">
        <v>3.3416999999999999</v>
      </c>
      <c r="Q802" s="172">
        <v>9.2952999999999992</v>
      </c>
      <c r="R802" s="172">
        <v>-3.2965</v>
      </c>
    </row>
    <row r="803" spans="1:18" x14ac:dyDescent="0.3">
      <c r="A803" s="168" t="s">
        <v>974</v>
      </c>
      <c r="B803" s="168" t="s">
        <v>1029</v>
      </c>
      <c r="C803" s="168">
        <v>141248</v>
      </c>
      <c r="D803" s="171">
        <v>44071</v>
      </c>
      <c r="E803" s="172">
        <v>11.28</v>
      </c>
      <c r="F803" s="172">
        <v>0.80430000000000001</v>
      </c>
      <c r="G803" s="172">
        <v>1.3476999999999999</v>
      </c>
      <c r="H803" s="172">
        <v>2.2665000000000002</v>
      </c>
      <c r="I803" s="172">
        <v>3.8673999999999999</v>
      </c>
      <c r="J803" s="172">
        <v>3.3914</v>
      </c>
      <c r="K803" s="172">
        <v>21.4209</v>
      </c>
      <c r="L803" s="172">
        <v>4.1551</v>
      </c>
      <c r="M803" s="172">
        <v>-2.5065</v>
      </c>
      <c r="N803" s="172">
        <v>6.7171000000000003</v>
      </c>
      <c r="O803" s="172">
        <v>3.4085000000000001</v>
      </c>
      <c r="P803" s="172"/>
      <c r="Q803" s="172">
        <v>3.7157</v>
      </c>
      <c r="R803" s="172">
        <v>0.35599999999999998</v>
      </c>
    </row>
    <row r="804" spans="1:18" x14ac:dyDescent="0.3">
      <c r="A804" s="168" t="s">
        <v>974</v>
      </c>
      <c r="B804" s="168" t="s">
        <v>1030</v>
      </c>
      <c r="C804" s="168">
        <v>141247</v>
      </c>
      <c r="D804" s="171">
        <v>44071</v>
      </c>
      <c r="E804" s="172">
        <v>11.01</v>
      </c>
      <c r="F804" s="172">
        <v>0.7319</v>
      </c>
      <c r="G804" s="172">
        <v>1.2879</v>
      </c>
      <c r="H804" s="172">
        <v>2.1335999999999999</v>
      </c>
      <c r="I804" s="172">
        <v>3.77</v>
      </c>
      <c r="J804" s="172">
        <v>3.2833000000000001</v>
      </c>
      <c r="K804" s="172">
        <v>21.255500000000001</v>
      </c>
      <c r="L804" s="172">
        <v>3.77</v>
      </c>
      <c r="M804" s="172">
        <v>-2.9956</v>
      </c>
      <c r="N804" s="172">
        <v>5.9672999999999998</v>
      </c>
      <c r="O804" s="172">
        <v>2.7119</v>
      </c>
      <c r="P804" s="172"/>
      <c r="Q804" s="172">
        <v>2.9573999999999998</v>
      </c>
      <c r="R804" s="172">
        <v>-0.18090000000000001</v>
      </c>
    </row>
    <row r="805" spans="1:18" x14ac:dyDescent="0.3">
      <c r="A805" s="168" t="s">
        <v>974</v>
      </c>
      <c r="B805" s="168" t="s">
        <v>1031</v>
      </c>
      <c r="C805" s="168">
        <v>120657</v>
      </c>
      <c r="D805" s="171">
        <v>44071</v>
      </c>
      <c r="E805" s="172">
        <v>60.072576911697404</v>
      </c>
      <c r="F805" s="172">
        <v>0.69640000000000002</v>
      </c>
      <c r="G805" s="172">
        <v>1.3745000000000001</v>
      </c>
      <c r="H805" s="172">
        <v>2.3889999999999998</v>
      </c>
      <c r="I805" s="172">
        <v>4.7169999999999996</v>
      </c>
      <c r="J805" s="172">
        <v>6.1397000000000004</v>
      </c>
      <c r="K805" s="172">
        <v>21.466100000000001</v>
      </c>
      <c r="L805" s="172">
        <v>4.2991999999999999</v>
      </c>
      <c r="M805" s="172">
        <v>0.65129999999999999</v>
      </c>
      <c r="N805" s="172">
        <v>9.1403999999999996</v>
      </c>
      <c r="O805" s="172">
        <v>6.2488000000000001</v>
      </c>
      <c r="P805" s="172">
        <v>7.8643000000000001</v>
      </c>
      <c r="Q805" s="172">
        <v>11.3414</v>
      </c>
      <c r="R805" s="172">
        <v>0.68120000000000003</v>
      </c>
    </row>
    <row r="806" spans="1:18" x14ac:dyDescent="0.3">
      <c r="A806" s="168" t="s">
        <v>974</v>
      </c>
      <c r="B806" s="168" t="s">
        <v>1032</v>
      </c>
      <c r="C806" s="168">
        <v>100650</v>
      </c>
      <c r="D806" s="171">
        <v>44071</v>
      </c>
      <c r="E806" s="172">
        <v>627.60013771118997</v>
      </c>
      <c r="F806" s="172">
        <v>0.69389999999999996</v>
      </c>
      <c r="G806" s="172">
        <v>1.3665</v>
      </c>
      <c r="H806" s="172">
        <v>2.3746999999999998</v>
      </c>
      <c r="I806" s="172">
        <v>4.6844000000000001</v>
      </c>
      <c r="J806" s="172">
        <v>6.0622999999999996</v>
      </c>
      <c r="K806" s="172">
        <v>21.211200000000002</v>
      </c>
      <c r="L806" s="172">
        <v>3.7894000000000001</v>
      </c>
      <c r="M806" s="172">
        <v>-3.8100000000000002E-2</v>
      </c>
      <c r="N806" s="172">
        <v>7.7510000000000003</v>
      </c>
      <c r="O806" s="172">
        <v>5.1759000000000004</v>
      </c>
      <c r="P806" s="172">
        <v>6.9570999999999996</v>
      </c>
      <c r="Q806" s="172">
        <v>12.9899</v>
      </c>
      <c r="R806" s="172">
        <v>-0.39860000000000001</v>
      </c>
    </row>
    <row r="807" spans="1:18" x14ac:dyDescent="0.3">
      <c r="A807" s="173" t="s">
        <v>27</v>
      </c>
      <c r="B807" s="168"/>
      <c r="C807" s="168"/>
      <c r="D807" s="168"/>
      <c r="E807" s="168"/>
      <c r="F807" s="174">
        <v>0.68773793103448277</v>
      </c>
      <c r="G807" s="174">
        <v>1.1611120689655174</v>
      </c>
      <c r="H807" s="174">
        <v>2.032034482758621</v>
      </c>
      <c r="I807" s="174">
        <v>3.8199224137931038</v>
      </c>
      <c r="J807" s="174">
        <v>4.0291568965517239</v>
      </c>
      <c r="K807" s="174">
        <v>20.540001724137937</v>
      </c>
      <c r="L807" s="174">
        <v>2.0673120689655171</v>
      </c>
      <c r="M807" s="174">
        <v>-3.2422034482758617</v>
      </c>
      <c r="N807" s="174">
        <v>6.3357844827586201</v>
      </c>
      <c r="O807" s="174">
        <v>4.4133571428571425</v>
      </c>
      <c r="P807" s="174">
        <v>7.7032518518518529</v>
      </c>
      <c r="Q807" s="174">
        <v>11.448553448275865</v>
      </c>
      <c r="R807" s="174">
        <v>0.29332142857142857</v>
      </c>
    </row>
    <row r="808" spans="1:18" x14ac:dyDescent="0.3">
      <c r="A808" s="173" t="s">
        <v>409</v>
      </c>
      <c r="B808" s="168"/>
      <c r="C808" s="168"/>
      <c r="D808" s="168"/>
      <c r="E808" s="168"/>
      <c r="F808" s="174">
        <v>0.62955000000000005</v>
      </c>
      <c r="G808" s="174">
        <v>1.0838999999999999</v>
      </c>
      <c r="H808" s="174">
        <v>2.0425</v>
      </c>
      <c r="I808" s="174">
        <v>3.7303999999999999</v>
      </c>
      <c r="J808" s="174">
        <v>3.5170500000000002</v>
      </c>
      <c r="K808" s="174">
        <v>20.39385</v>
      </c>
      <c r="L808" s="174">
        <v>2.4291</v>
      </c>
      <c r="M808" s="174">
        <v>-3.3324499999999997</v>
      </c>
      <c r="N808" s="174">
        <v>6.2863500000000005</v>
      </c>
      <c r="O808" s="174">
        <v>4.2897499999999997</v>
      </c>
      <c r="P808" s="174">
        <v>7.50915</v>
      </c>
      <c r="Q808" s="174">
        <v>11.22645</v>
      </c>
      <c r="R808" s="174">
        <v>0.22694999999999999</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44073</v>
      </c>
      <c r="E811" s="172">
        <v>217.61635206807699</v>
      </c>
      <c r="F811" s="172">
        <v>2.2985000000000002</v>
      </c>
      <c r="G811" s="172">
        <v>2.2932000000000001</v>
      </c>
      <c r="H811" s="172">
        <v>2.4024999999999999</v>
      </c>
      <c r="I811" s="172">
        <v>3.2238000000000002</v>
      </c>
      <c r="J811" s="172">
        <v>3.262</v>
      </c>
      <c r="K811" s="172">
        <v>3.4001999999999999</v>
      </c>
      <c r="L811" s="172">
        <v>4.4862000000000002</v>
      </c>
      <c r="M811" s="172">
        <v>4.7679999999999998</v>
      </c>
      <c r="N811" s="172">
        <v>4.9928999999999997</v>
      </c>
      <c r="O811" s="172">
        <v>6.5522999999999998</v>
      </c>
      <c r="P811" s="172">
        <v>6.9287000000000001</v>
      </c>
      <c r="Q811" s="172">
        <v>7.1917999999999997</v>
      </c>
      <c r="R811" s="172">
        <v>6.149</v>
      </c>
    </row>
    <row r="812" spans="1:18" x14ac:dyDescent="0.3">
      <c r="A812" s="168" t="s">
        <v>376</v>
      </c>
      <c r="B812" s="168" t="s">
        <v>227</v>
      </c>
      <c r="C812" s="168">
        <v>100047</v>
      </c>
      <c r="D812" s="171">
        <v>44073</v>
      </c>
      <c r="E812" s="172">
        <v>323.43520000000001</v>
      </c>
      <c r="F812" s="172">
        <v>3.1261999999999999</v>
      </c>
      <c r="G812" s="172">
        <v>3.0026000000000002</v>
      </c>
      <c r="H812" s="172">
        <v>2.8422000000000001</v>
      </c>
      <c r="I812" s="172">
        <v>3.242</v>
      </c>
      <c r="J812" s="172">
        <v>3.3517000000000001</v>
      </c>
      <c r="K812" s="172">
        <v>3.6663999999999999</v>
      </c>
      <c r="L812" s="172">
        <v>4.7061999999999999</v>
      </c>
      <c r="M812" s="172">
        <v>4.8746999999999998</v>
      </c>
      <c r="N812" s="172">
        <v>5.0921000000000003</v>
      </c>
      <c r="O812" s="172">
        <v>6.5103</v>
      </c>
      <c r="P812" s="172">
        <v>6.859</v>
      </c>
      <c r="Q812" s="172">
        <v>7.4050000000000002</v>
      </c>
      <c r="R812" s="172">
        <v>6.2401</v>
      </c>
    </row>
    <row r="813" spans="1:18" x14ac:dyDescent="0.3">
      <c r="A813" s="168" t="s">
        <v>376</v>
      </c>
      <c r="B813" s="168" t="s">
        <v>118</v>
      </c>
      <c r="C813" s="168">
        <v>119568</v>
      </c>
      <c r="D813" s="171">
        <v>44073</v>
      </c>
      <c r="E813" s="172">
        <v>325.42009999999999</v>
      </c>
      <c r="F813" s="172">
        <v>3.2193999999999998</v>
      </c>
      <c r="G813" s="172">
        <v>3.1040000000000001</v>
      </c>
      <c r="H813" s="172">
        <v>2.9434999999999998</v>
      </c>
      <c r="I813" s="172">
        <v>3.3426999999999998</v>
      </c>
      <c r="J813" s="172">
        <v>3.4523999999999999</v>
      </c>
      <c r="K813" s="172">
        <v>3.7782</v>
      </c>
      <c r="L813" s="172">
        <v>4.8087999999999997</v>
      </c>
      <c r="M813" s="172">
        <v>4.9771000000000001</v>
      </c>
      <c r="N813" s="172">
        <v>5.1936999999999998</v>
      </c>
      <c r="O813" s="172">
        <v>6.6079999999999997</v>
      </c>
      <c r="P813" s="172">
        <v>6.9523000000000001</v>
      </c>
      <c r="Q813" s="172">
        <v>7.7210000000000001</v>
      </c>
      <c r="R813" s="172">
        <v>6.3391999999999999</v>
      </c>
    </row>
    <row r="814" spans="1:18" x14ac:dyDescent="0.3">
      <c r="A814" s="168" t="s">
        <v>376</v>
      </c>
      <c r="B814" s="168" t="s">
        <v>412</v>
      </c>
      <c r="C814" s="168">
        <v>100043</v>
      </c>
      <c r="D814" s="171">
        <v>44073</v>
      </c>
      <c r="E814" s="172">
        <v>538.62080000000003</v>
      </c>
      <c r="F814" s="172">
        <v>3.1242999999999999</v>
      </c>
      <c r="G814" s="172">
        <v>3.0028000000000001</v>
      </c>
      <c r="H814" s="172">
        <v>2.8429000000000002</v>
      </c>
      <c r="I814" s="172">
        <v>3.2423000000000002</v>
      </c>
      <c r="J814" s="172">
        <v>3.3519000000000001</v>
      </c>
      <c r="K814" s="172">
        <v>3.6665000000000001</v>
      </c>
      <c r="L814" s="172">
        <v>4.7061000000000002</v>
      </c>
      <c r="M814" s="172">
        <v>4.8746</v>
      </c>
      <c r="N814" s="172">
        <v>5.0922000000000001</v>
      </c>
      <c r="O814" s="172">
        <v>6.5106000000000002</v>
      </c>
      <c r="P814" s="172">
        <v>6.8593000000000002</v>
      </c>
      <c r="Q814" s="172">
        <v>7.1062000000000003</v>
      </c>
      <c r="R814" s="172">
        <v>6.2403000000000004</v>
      </c>
    </row>
    <row r="815" spans="1:18" x14ac:dyDescent="0.3">
      <c r="A815" s="168" t="s">
        <v>376</v>
      </c>
      <c r="B815" s="168" t="s">
        <v>413</v>
      </c>
      <c r="C815" s="168">
        <v>100042</v>
      </c>
      <c r="D815" s="171">
        <v>44073</v>
      </c>
      <c r="E815" s="172">
        <v>524.86590000000001</v>
      </c>
      <c r="F815" s="172">
        <v>3.1227</v>
      </c>
      <c r="G815" s="172">
        <v>3.0026000000000002</v>
      </c>
      <c r="H815" s="172">
        <v>2.8428</v>
      </c>
      <c r="I815" s="172">
        <v>3.2422</v>
      </c>
      <c r="J815" s="172">
        <v>3.3519999999999999</v>
      </c>
      <c r="K815" s="172">
        <v>3.6665000000000001</v>
      </c>
      <c r="L815" s="172">
        <v>4.7061000000000002</v>
      </c>
      <c r="M815" s="172">
        <v>4.8746999999999998</v>
      </c>
      <c r="N815" s="172">
        <v>5.0922000000000001</v>
      </c>
      <c r="O815" s="172">
        <v>6.5106000000000002</v>
      </c>
      <c r="P815" s="172">
        <v>6.8592000000000004</v>
      </c>
      <c r="Q815" s="172">
        <v>7.4006999999999996</v>
      </c>
      <c r="R815" s="172">
        <v>6.2403000000000004</v>
      </c>
    </row>
    <row r="816" spans="1:18" x14ac:dyDescent="0.3">
      <c r="A816" s="168" t="s">
        <v>376</v>
      </c>
      <c r="B816" s="168" t="s">
        <v>119</v>
      </c>
      <c r="C816" s="168">
        <v>120389</v>
      </c>
      <c r="D816" s="171">
        <v>44073</v>
      </c>
      <c r="E816" s="172">
        <v>2242.6768000000002</v>
      </c>
      <c r="F816" s="172">
        <v>3.2244000000000002</v>
      </c>
      <c r="G816" s="172">
        <v>3.0003000000000002</v>
      </c>
      <c r="H816" s="172">
        <v>2.8422999999999998</v>
      </c>
      <c r="I816" s="172">
        <v>3.2928999999999999</v>
      </c>
      <c r="J816" s="172">
        <v>3.3963999999999999</v>
      </c>
      <c r="K816" s="172">
        <v>3.4775</v>
      </c>
      <c r="L816" s="172">
        <v>4.6951999999999998</v>
      </c>
      <c r="M816" s="172">
        <v>4.9009999999999998</v>
      </c>
      <c r="N816" s="172">
        <v>5.1319999999999997</v>
      </c>
      <c r="O816" s="172">
        <v>6.5579999999999998</v>
      </c>
      <c r="P816" s="172">
        <v>6.9151999999999996</v>
      </c>
      <c r="Q816" s="172">
        <v>7.6646000000000001</v>
      </c>
      <c r="R816" s="172">
        <v>6.2614999999999998</v>
      </c>
    </row>
    <row r="817" spans="1:18" x14ac:dyDescent="0.3">
      <c r="A817" s="168" t="s">
        <v>376</v>
      </c>
      <c r="B817" s="168" t="s">
        <v>228</v>
      </c>
      <c r="C817" s="168">
        <v>112210</v>
      </c>
      <c r="D817" s="171">
        <v>44073</v>
      </c>
      <c r="E817" s="172">
        <v>2231.7628</v>
      </c>
      <c r="F817" s="172">
        <v>3.1535000000000002</v>
      </c>
      <c r="G817" s="172">
        <v>2.9281999999999999</v>
      </c>
      <c r="H817" s="172">
        <v>2.7703000000000002</v>
      </c>
      <c r="I817" s="172">
        <v>3.2212000000000001</v>
      </c>
      <c r="J817" s="172">
        <v>3.3246000000000002</v>
      </c>
      <c r="K817" s="172">
        <v>3.4054000000000002</v>
      </c>
      <c r="L817" s="172">
        <v>4.6313000000000004</v>
      </c>
      <c r="M817" s="172">
        <v>4.8391999999999999</v>
      </c>
      <c r="N817" s="172">
        <v>5.0707000000000004</v>
      </c>
      <c r="O817" s="172">
        <v>6.4988000000000001</v>
      </c>
      <c r="P817" s="172">
        <v>6.8470000000000004</v>
      </c>
      <c r="Q817" s="172">
        <v>7.6440999999999999</v>
      </c>
      <c r="R817" s="172">
        <v>6.2028999999999996</v>
      </c>
    </row>
    <row r="818" spans="1:18" x14ac:dyDescent="0.3">
      <c r="A818" s="168" t="s">
        <v>376</v>
      </c>
      <c r="B818" s="168" t="s">
        <v>414</v>
      </c>
      <c r="C818" s="168">
        <v>112713</v>
      </c>
      <c r="D818" s="171">
        <v>44073</v>
      </c>
      <c r="E818" s="172">
        <v>2093.5771</v>
      </c>
      <c r="F818" s="172">
        <v>2.6537000000000002</v>
      </c>
      <c r="G818" s="172">
        <v>2.4285000000000001</v>
      </c>
      <c r="H818" s="172">
        <v>2.2702</v>
      </c>
      <c r="I818" s="172">
        <v>2.7206000000000001</v>
      </c>
      <c r="J818" s="172">
        <v>2.8233000000000001</v>
      </c>
      <c r="K818" s="172">
        <v>2.9015</v>
      </c>
      <c r="L818" s="172">
        <v>4.4527000000000001</v>
      </c>
      <c r="M818" s="172">
        <v>4.3888999999999996</v>
      </c>
      <c r="N818" s="172">
        <v>4.6007999999999996</v>
      </c>
      <c r="O818" s="172">
        <v>5.9531999999999998</v>
      </c>
      <c r="P818" s="172">
        <v>6.2934999999999999</v>
      </c>
      <c r="Q818" s="172">
        <v>7.2854999999999999</v>
      </c>
      <c r="R818" s="172">
        <v>5.6935000000000002</v>
      </c>
    </row>
    <row r="819" spans="1:18" x14ac:dyDescent="0.3">
      <c r="A819" s="168" t="s">
        <v>376</v>
      </c>
      <c r="B819" s="168" t="s">
        <v>229</v>
      </c>
      <c r="C819" s="168">
        <v>111704</v>
      </c>
      <c r="D819" s="171">
        <v>44073</v>
      </c>
      <c r="E819" s="172">
        <v>2308.0796999999998</v>
      </c>
      <c r="F819" s="172">
        <v>3.0175999999999998</v>
      </c>
      <c r="G819" s="172">
        <v>3.1583999999999999</v>
      </c>
      <c r="H819" s="172">
        <v>2.9512</v>
      </c>
      <c r="I819" s="172">
        <v>3.1497000000000002</v>
      </c>
      <c r="J819" s="172">
        <v>3.2679999999999998</v>
      </c>
      <c r="K819" s="172">
        <v>3.1555</v>
      </c>
      <c r="L819" s="172">
        <v>4.3658000000000001</v>
      </c>
      <c r="M819" s="172">
        <v>4.6637000000000004</v>
      </c>
      <c r="N819" s="172">
        <v>4.9486999999999997</v>
      </c>
      <c r="O819" s="172">
        <v>6.4423000000000004</v>
      </c>
      <c r="P819" s="172">
        <v>6.8411</v>
      </c>
      <c r="Q819" s="172">
        <v>7.4950999999999999</v>
      </c>
      <c r="R819" s="172">
        <v>6.1237000000000004</v>
      </c>
    </row>
    <row r="820" spans="1:18" x14ac:dyDescent="0.3">
      <c r="A820" s="168" t="s">
        <v>376</v>
      </c>
      <c r="B820" s="168" t="s">
        <v>120</v>
      </c>
      <c r="C820" s="168">
        <v>119415</v>
      </c>
      <c r="D820" s="171">
        <v>44073</v>
      </c>
      <c r="E820" s="172">
        <v>2325.0282000000002</v>
      </c>
      <c r="F820" s="172">
        <v>3.1164999999999998</v>
      </c>
      <c r="G820" s="172">
        <v>3.2584</v>
      </c>
      <c r="H820" s="172">
        <v>3.0514000000000001</v>
      </c>
      <c r="I820" s="172">
        <v>3.2498</v>
      </c>
      <c r="J820" s="172">
        <v>3.3681999999999999</v>
      </c>
      <c r="K820" s="172">
        <v>3.2563</v>
      </c>
      <c r="L820" s="172">
        <v>4.468</v>
      </c>
      <c r="M820" s="172">
        <v>4.7671000000000001</v>
      </c>
      <c r="N820" s="172">
        <v>5.0536000000000003</v>
      </c>
      <c r="O820" s="172">
        <v>6.5480999999999998</v>
      </c>
      <c r="P820" s="172">
        <v>6.9496000000000002</v>
      </c>
      <c r="Q820" s="172">
        <v>7.7022000000000004</v>
      </c>
      <c r="R820" s="172">
        <v>6.2276999999999996</v>
      </c>
    </row>
    <row r="821" spans="1:18" x14ac:dyDescent="0.3">
      <c r="A821" s="168" t="s">
        <v>376</v>
      </c>
      <c r="B821" s="168" t="s">
        <v>415</v>
      </c>
      <c r="C821" s="168">
        <v>101408</v>
      </c>
      <c r="D821" s="171">
        <v>44073</v>
      </c>
      <c r="E821" s="172">
        <v>3396.3292999999999</v>
      </c>
      <c r="F821" s="172">
        <v>3.0169000000000001</v>
      </c>
      <c r="G821" s="172">
        <v>3.1583000000000001</v>
      </c>
      <c r="H821" s="172">
        <v>2.9510999999999998</v>
      </c>
      <c r="I821" s="172">
        <v>3.1495000000000002</v>
      </c>
      <c r="J821" s="172">
        <v>3.2679</v>
      </c>
      <c r="K821" s="172">
        <v>3.1554000000000002</v>
      </c>
      <c r="L821" s="172">
        <v>4.3658000000000001</v>
      </c>
      <c r="M821" s="172">
        <v>4.6637000000000004</v>
      </c>
      <c r="N821" s="172">
        <v>4.9486999999999997</v>
      </c>
      <c r="O821" s="172">
        <v>6.4423000000000004</v>
      </c>
      <c r="P821" s="172">
        <v>6.5852000000000004</v>
      </c>
      <c r="Q821" s="172">
        <v>6.8183999999999996</v>
      </c>
      <c r="R821" s="172">
        <v>6.1237000000000004</v>
      </c>
    </row>
    <row r="822" spans="1:18" x14ac:dyDescent="0.3">
      <c r="A822" s="168" t="s">
        <v>376</v>
      </c>
      <c r="B822" s="168" t="s">
        <v>230</v>
      </c>
      <c r="C822" s="168">
        <v>130472</v>
      </c>
      <c r="D822" s="171">
        <v>44073</v>
      </c>
      <c r="E822" s="172">
        <v>3083.3973000000001</v>
      </c>
      <c r="F822" s="172">
        <v>3.1682999999999999</v>
      </c>
      <c r="G822" s="172">
        <v>2.9388000000000001</v>
      </c>
      <c r="H822" s="172">
        <v>2.5510999999999999</v>
      </c>
      <c r="I822" s="172">
        <v>3.0823999999999998</v>
      </c>
      <c r="J822" s="172">
        <v>3.2913999999999999</v>
      </c>
      <c r="K822" s="172">
        <v>3.2067000000000001</v>
      </c>
      <c r="L822" s="172">
        <v>4.3301999999999996</v>
      </c>
      <c r="M822" s="172">
        <v>4.6494</v>
      </c>
      <c r="N822" s="172">
        <v>4.9584000000000001</v>
      </c>
      <c r="O822" s="172">
        <v>6.4212999999999996</v>
      </c>
      <c r="P822" s="172">
        <v>6.7672999999999996</v>
      </c>
      <c r="Q822" s="172">
        <v>7.29</v>
      </c>
      <c r="R822" s="172">
        <v>6.1403999999999996</v>
      </c>
    </row>
    <row r="823" spans="1:18" x14ac:dyDescent="0.3">
      <c r="A823" s="168" t="s">
        <v>376</v>
      </c>
      <c r="B823" s="168" t="s">
        <v>121</v>
      </c>
      <c r="C823" s="168">
        <v>130479</v>
      </c>
      <c r="D823" s="171">
        <v>44073</v>
      </c>
      <c r="E823" s="172">
        <v>3106.6781999999998</v>
      </c>
      <c r="F823" s="172">
        <v>3.2685</v>
      </c>
      <c r="G823" s="172">
        <v>3.0394000000000001</v>
      </c>
      <c r="H823" s="172">
        <v>2.6516000000000002</v>
      </c>
      <c r="I823" s="172">
        <v>3.1829999999999998</v>
      </c>
      <c r="J823" s="172">
        <v>3.3921999999999999</v>
      </c>
      <c r="K823" s="172">
        <v>3.3081</v>
      </c>
      <c r="L823" s="172">
        <v>4.4329999999999998</v>
      </c>
      <c r="M823" s="172">
        <v>4.7586000000000004</v>
      </c>
      <c r="N823" s="172">
        <v>5.0747</v>
      </c>
      <c r="O823" s="172">
        <v>6.5572999999999997</v>
      </c>
      <c r="P823" s="172">
        <v>6.8757000000000001</v>
      </c>
      <c r="Q823" s="172">
        <v>7.6334999999999997</v>
      </c>
      <c r="R823" s="172">
        <v>6.2676999999999996</v>
      </c>
    </row>
    <row r="824" spans="1:18" x14ac:dyDescent="0.3">
      <c r="A824" s="168" t="s">
        <v>376</v>
      </c>
      <c r="B824" s="168" t="s">
        <v>416</v>
      </c>
      <c r="C824" s="168">
        <v>130459</v>
      </c>
      <c r="D824" s="171">
        <v>44073</v>
      </c>
      <c r="E824" s="172">
        <v>2915.0419000000002</v>
      </c>
      <c r="F824" s="172">
        <v>3.1320999999999999</v>
      </c>
      <c r="G824" s="172">
        <v>2.9035000000000002</v>
      </c>
      <c r="H824" s="172">
        <v>2.5156999999999998</v>
      </c>
      <c r="I824" s="172">
        <v>3.0468999999999999</v>
      </c>
      <c r="J824" s="172">
        <v>3.2557</v>
      </c>
      <c r="K824" s="172">
        <v>3.1709999999999998</v>
      </c>
      <c r="L824" s="172">
        <v>4.2942999999999998</v>
      </c>
      <c r="M824" s="172">
        <v>4.6184000000000003</v>
      </c>
      <c r="N824" s="172">
        <v>4.9325000000000001</v>
      </c>
      <c r="O824" s="172">
        <v>6.3735999999999997</v>
      </c>
      <c r="P824" s="172">
        <v>6.7176</v>
      </c>
      <c r="Q824" s="172">
        <v>6.9142000000000001</v>
      </c>
      <c r="R824" s="172">
        <v>6.1032999999999999</v>
      </c>
    </row>
    <row r="825" spans="1:18" x14ac:dyDescent="0.3">
      <c r="A825" s="168" t="s">
        <v>376</v>
      </c>
      <c r="B825" s="168" t="s">
        <v>122</v>
      </c>
      <c r="C825" s="168">
        <v>119369</v>
      </c>
      <c r="D825" s="171">
        <v>44073</v>
      </c>
      <c r="E825" s="172">
        <v>2323.8568</v>
      </c>
      <c r="F825" s="172">
        <v>3.2406000000000001</v>
      </c>
      <c r="G825" s="172">
        <v>2.9599000000000002</v>
      </c>
      <c r="H825" s="172">
        <v>2.8746</v>
      </c>
      <c r="I825" s="172">
        <v>3.1431</v>
      </c>
      <c r="J825" s="172">
        <v>3.2214</v>
      </c>
      <c r="K825" s="172">
        <v>3.3639000000000001</v>
      </c>
      <c r="L825" s="172">
        <v>4.5282</v>
      </c>
      <c r="M825" s="172">
        <v>4.6989000000000001</v>
      </c>
      <c r="N825" s="172">
        <v>4.9291999999999998</v>
      </c>
      <c r="O825" s="172">
        <v>6.4603999999999999</v>
      </c>
      <c r="P825" s="172">
        <v>6.8544999999999998</v>
      </c>
      <c r="Q825" s="172">
        <v>7.6321000000000003</v>
      </c>
      <c r="R825" s="172">
        <v>6.0913000000000004</v>
      </c>
    </row>
    <row r="826" spans="1:18" x14ac:dyDescent="0.3">
      <c r="A826" s="168" t="s">
        <v>376</v>
      </c>
      <c r="B826" s="168" t="s">
        <v>231</v>
      </c>
      <c r="C826" s="168">
        <v>109254</v>
      </c>
      <c r="D826" s="171">
        <v>44073</v>
      </c>
      <c r="E826" s="172">
        <v>2307.0551999999998</v>
      </c>
      <c r="F826" s="172">
        <v>3.1581999999999999</v>
      </c>
      <c r="G826" s="172">
        <v>2.8769</v>
      </c>
      <c r="H826" s="172">
        <v>2.7913999999999999</v>
      </c>
      <c r="I826" s="172">
        <v>3.0642999999999998</v>
      </c>
      <c r="J826" s="172">
        <v>3.1400999999999999</v>
      </c>
      <c r="K826" s="172">
        <v>3.2808000000000002</v>
      </c>
      <c r="L826" s="172">
        <v>4.4436</v>
      </c>
      <c r="M826" s="172">
        <v>4.6132</v>
      </c>
      <c r="N826" s="172">
        <v>4.8422999999999998</v>
      </c>
      <c r="O826" s="172">
        <v>6.3677000000000001</v>
      </c>
      <c r="P826" s="172">
        <v>6.7554999999999996</v>
      </c>
      <c r="Q826" s="172">
        <v>7.1338999999999997</v>
      </c>
      <c r="R826" s="172">
        <v>6.0022000000000002</v>
      </c>
    </row>
    <row r="827" spans="1:18" x14ac:dyDescent="0.3">
      <c r="A827" s="168" t="s">
        <v>376</v>
      </c>
      <c r="B827" s="168" t="s">
        <v>123</v>
      </c>
      <c r="C827" s="168">
        <v>118305</v>
      </c>
      <c r="D827" s="171">
        <v>44073</v>
      </c>
      <c r="E827" s="172">
        <v>2422.8090999999999</v>
      </c>
      <c r="F827" s="172">
        <v>3.0404</v>
      </c>
      <c r="G827" s="172">
        <v>2.8976999999999999</v>
      </c>
      <c r="H827" s="172">
        <v>2.8795000000000002</v>
      </c>
      <c r="I827" s="172">
        <v>3.081</v>
      </c>
      <c r="J827" s="172">
        <v>3.149</v>
      </c>
      <c r="K827" s="172">
        <v>3.1183000000000001</v>
      </c>
      <c r="L827" s="172">
        <v>3.5741000000000001</v>
      </c>
      <c r="M827" s="172">
        <v>4.0841000000000003</v>
      </c>
      <c r="N827" s="172">
        <v>4.4314999999999998</v>
      </c>
      <c r="O827" s="172">
        <v>6.1948999999999996</v>
      </c>
      <c r="P827" s="172">
        <v>6.6116999999999999</v>
      </c>
      <c r="Q827" s="172">
        <v>7.4459</v>
      </c>
      <c r="R827" s="172">
        <v>5.7713999999999999</v>
      </c>
    </row>
    <row r="828" spans="1:18" x14ac:dyDescent="0.3">
      <c r="A828" s="168" t="s">
        <v>376</v>
      </c>
      <c r="B828" s="168" t="s">
        <v>232</v>
      </c>
      <c r="C828" s="168">
        <v>109353</v>
      </c>
      <c r="D828" s="171">
        <v>44073</v>
      </c>
      <c r="E828" s="172">
        <v>2415.6797000000001</v>
      </c>
      <c r="F828" s="172">
        <v>3.0222000000000002</v>
      </c>
      <c r="G828" s="172">
        <v>2.8769999999999998</v>
      </c>
      <c r="H828" s="172">
        <v>2.8586</v>
      </c>
      <c r="I828" s="172">
        <v>3.0615000000000001</v>
      </c>
      <c r="J828" s="172">
        <v>3.1242999999999999</v>
      </c>
      <c r="K828" s="172">
        <v>3.0950000000000002</v>
      </c>
      <c r="L828" s="172">
        <v>3.5550000000000002</v>
      </c>
      <c r="M828" s="172">
        <v>4.0643000000000002</v>
      </c>
      <c r="N828" s="172">
        <v>4.4104999999999999</v>
      </c>
      <c r="O828" s="172">
        <v>6.1593999999999998</v>
      </c>
      <c r="P828" s="172">
        <v>6.5781999999999998</v>
      </c>
      <c r="Q828" s="172">
        <v>7.5007000000000001</v>
      </c>
      <c r="R828" s="172">
        <v>5.7436999999999996</v>
      </c>
    </row>
    <row r="829" spans="1:18" x14ac:dyDescent="0.3">
      <c r="A829" s="168" t="s">
        <v>376</v>
      </c>
      <c r="B829" s="168" t="s">
        <v>1033</v>
      </c>
      <c r="C829" s="168">
        <v>142589</v>
      </c>
      <c r="D829" s="171">
        <v>44073</v>
      </c>
      <c r="E829" s="172">
        <v>1094.8410132240299</v>
      </c>
      <c r="F829" s="172">
        <v>2.4706000000000001</v>
      </c>
      <c r="G829" s="172">
        <v>2.4641999999999999</v>
      </c>
      <c r="H829" s="172">
        <v>2.4647000000000001</v>
      </c>
      <c r="I829" s="172">
        <v>2.4750000000000001</v>
      </c>
      <c r="J829" s="172">
        <v>2.5529000000000002</v>
      </c>
      <c r="K829" s="172">
        <v>2.4045000000000001</v>
      </c>
      <c r="L829" s="172">
        <v>2.8146</v>
      </c>
      <c r="M829" s="172">
        <v>2.923</v>
      </c>
      <c r="N829" s="172">
        <v>3.0219</v>
      </c>
      <c r="O829" s="172"/>
      <c r="P829" s="172"/>
      <c r="Q829" s="172">
        <v>3.7431000000000001</v>
      </c>
      <c r="R829" s="172">
        <v>3.5676999999999999</v>
      </c>
    </row>
    <row r="830" spans="1:18" x14ac:dyDescent="0.3">
      <c r="A830" s="168" t="s">
        <v>376</v>
      </c>
      <c r="B830" s="168" t="s">
        <v>124</v>
      </c>
      <c r="C830" s="168">
        <v>119125</v>
      </c>
      <c r="D830" s="171">
        <v>44073</v>
      </c>
      <c r="E830" s="172">
        <v>2887.252</v>
      </c>
      <c r="F830" s="172">
        <v>3.1253000000000002</v>
      </c>
      <c r="G830" s="172">
        <v>2.8999000000000001</v>
      </c>
      <c r="H830" s="172">
        <v>2.968</v>
      </c>
      <c r="I830" s="172">
        <v>3.1957</v>
      </c>
      <c r="J830" s="172">
        <v>3.3050000000000002</v>
      </c>
      <c r="K830" s="172">
        <v>3.3592</v>
      </c>
      <c r="L830" s="172">
        <v>4.5530999999999997</v>
      </c>
      <c r="M830" s="172">
        <v>4.7839</v>
      </c>
      <c r="N830" s="172">
        <v>5.0027999999999997</v>
      </c>
      <c r="O830" s="172">
        <v>6.4966999999999997</v>
      </c>
      <c r="P830" s="172">
        <v>6.867</v>
      </c>
      <c r="Q830" s="172">
        <v>7.6234000000000002</v>
      </c>
      <c r="R830" s="172">
        <v>6.1795</v>
      </c>
    </row>
    <row r="831" spans="1:18" x14ac:dyDescent="0.3">
      <c r="A831" s="168" t="s">
        <v>376</v>
      </c>
      <c r="B831" s="168" t="s">
        <v>233</v>
      </c>
      <c r="C831" s="168">
        <v>103347</v>
      </c>
      <c r="D831" s="171">
        <v>44073</v>
      </c>
      <c r="E831" s="172">
        <v>2867.4758000000002</v>
      </c>
      <c r="F831" s="172">
        <v>3.0653999999999999</v>
      </c>
      <c r="G831" s="172">
        <v>2.8401000000000001</v>
      </c>
      <c r="H831" s="172">
        <v>2.9081999999999999</v>
      </c>
      <c r="I831" s="172">
        <v>3.1356999999999999</v>
      </c>
      <c r="J831" s="172">
        <v>3.2423000000000002</v>
      </c>
      <c r="K831" s="172">
        <v>3.2845</v>
      </c>
      <c r="L831" s="172">
        <v>4.4713000000000003</v>
      </c>
      <c r="M831" s="172">
        <v>4.6942000000000004</v>
      </c>
      <c r="N831" s="172">
        <v>4.9085000000000001</v>
      </c>
      <c r="O831" s="172">
        <v>6.3936999999999999</v>
      </c>
      <c r="P831" s="172">
        <v>6.7561</v>
      </c>
      <c r="Q831" s="172">
        <v>7.3871000000000002</v>
      </c>
      <c r="R831" s="172">
        <v>6.0796000000000001</v>
      </c>
    </row>
    <row r="832" spans="1:18" x14ac:dyDescent="0.3">
      <c r="A832" s="168" t="s">
        <v>376</v>
      </c>
      <c r="B832" s="168" t="s">
        <v>125</v>
      </c>
      <c r="C832" s="168">
        <v>140196</v>
      </c>
      <c r="D832" s="171">
        <v>44073</v>
      </c>
      <c r="E832" s="172">
        <v>2602.5410000000002</v>
      </c>
      <c r="F832" s="172">
        <v>3.1951000000000001</v>
      </c>
      <c r="G832" s="172">
        <v>2.9899</v>
      </c>
      <c r="H832" s="172">
        <v>2.7770000000000001</v>
      </c>
      <c r="I832" s="172">
        <v>3.2401</v>
      </c>
      <c r="J832" s="172">
        <v>3.3182</v>
      </c>
      <c r="K832" s="172">
        <v>3.3340999999999998</v>
      </c>
      <c r="L832" s="172">
        <v>4.7091000000000003</v>
      </c>
      <c r="M832" s="172">
        <v>4.9161999999999999</v>
      </c>
      <c r="N832" s="172">
        <v>5.1982999999999997</v>
      </c>
      <c r="O832" s="172">
        <v>6.6044</v>
      </c>
      <c r="P832" s="172">
        <v>6.7274000000000003</v>
      </c>
      <c r="Q832" s="172">
        <v>7.5529000000000002</v>
      </c>
      <c r="R832" s="172">
        <v>6.3212999999999999</v>
      </c>
    </row>
    <row r="833" spans="1:18" x14ac:dyDescent="0.3">
      <c r="A833" s="168" t="s">
        <v>376</v>
      </c>
      <c r="B833" s="168" t="s">
        <v>234</v>
      </c>
      <c r="C833" s="168">
        <v>140182</v>
      </c>
      <c r="D833" s="171">
        <v>44073</v>
      </c>
      <c r="E833" s="172">
        <v>2576.6758</v>
      </c>
      <c r="F833" s="172">
        <v>2.9453</v>
      </c>
      <c r="G833" s="172">
        <v>2.7397999999999998</v>
      </c>
      <c r="H833" s="172">
        <v>2.5268999999999999</v>
      </c>
      <c r="I833" s="172">
        <v>2.9899</v>
      </c>
      <c r="J833" s="172">
        <v>3.0676000000000001</v>
      </c>
      <c r="K833" s="172">
        <v>3.0821999999999998</v>
      </c>
      <c r="L833" s="172">
        <v>4.4466999999999999</v>
      </c>
      <c r="M833" s="172">
        <v>4.6487999999999996</v>
      </c>
      <c r="N833" s="172">
        <v>4.9267000000000003</v>
      </c>
      <c r="O833" s="172">
        <v>6.4230999999999998</v>
      </c>
      <c r="P833" s="172">
        <v>6.5819999999999999</v>
      </c>
      <c r="Q833" s="172">
        <v>7.5106000000000002</v>
      </c>
      <c r="R833" s="172">
        <v>6.1139999999999999</v>
      </c>
    </row>
    <row r="834" spans="1:18" x14ac:dyDescent="0.3">
      <c r="A834" s="168" t="s">
        <v>376</v>
      </c>
      <c r="B834" s="168" t="s">
        <v>417</v>
      </c>
      <c r="C834" s="168">
        <v>140176</v>
      </c>
      <c r="D834" s="171">
        <v>44073</v>
      </c>
      <c r="E834" s="172">
        <v>2343.2977999999998</v>
      </c>
      <c r="F834" s="172">
        <v>2.9457</v>
      </c>
      <c r="G834" s="172">
        <v>2.74</v>
      </c>
      <c r="H834" s="172">
        <v>2.5268000000000002</v>
      </c>
      <c r="I834" s="172">
        <v>2.9897</v>
      </c>
      <c r="J834" s="172">
        <v>3.0676999999999999</v>
      </c>
      <c r="K834" s="172">
        <v>3.0823999999999998</v>
      </c>
      <c r="L834" s="172">
        <v>4.4451999999999998</v>
      </c>
      <c r="M834" s="172">
        <v>4.6478000000000002</v>
      </c>
      <c r="N834" s="172">
        <v>4.9260000000000002</v>
      </c>
      <c r="O834" s="172">
        <v>6.4177999999999997</v>
      </c>
      <c r="P834" s="172">
        <v>6.5576999999999996</v>
      </c>
      <c r="Q834" s="172">
        <v>6.7964000000000002</v>
      </c>
      <c r="R834" s="172">
        <v>6.1136999999999997</v>
      </c>
    </row>
    <row r="835" spans="1:18" x14ac:dyDescent="0.3">
      <c r="A835" s="168" t="s">
        <v>376</v>
      </c>
      <c r="B835" s="168" t="s">
        <v>126</v>
      </c>
      <c r="C835" s="168">
        <v>119164</v>
      </c>
      <c r="D835" s="171">
        <v>44073</v>
      </c>
      <c r="E835" s="172">
        <v>2209.7024000000001</v>
      </c>
      <c r="F835" s="172">
        <v>3.0554999999999999</v>
      </c>
      <c r="G835" s="172">
        <v>3.0632000000000001</v>
      </c>
      <c r="H835" s="172">
        <v>2.8814000000000002</v>
      </c>
      <c r="I835" s="172">
        <v>2.9432999999999998</v>
      </c>
      <c r="J835" s="172">
        <v>3.0121000000000002</v>
      </c>
      <c r="K835" s="172">
        <v>3.0851000000000002</v>
      </c>
      <c r="L835" s="172">
        <v>3.7686999999999999</v>
      </c>
      <c r="M835" s="172">
        <v>4.1485000000000003</v>
      </c>
      <c r="N835" s="172">
        <v>4.3937999999999997</v>
      </c>
      <c r="O835" s="172">
        <v>6.2667999999999999</v>
      </c>
      <c r="P835" s="172">
        <v>6.8003999999999998</v>
      </c>
      <c r="Q835" s="172">
        <v>7.6410999999999998</v>
      </c>
      <c r="R835" s="172">
        <v>5.8192000000000004</v>
      </c>
    </row>
    <row r="836" spans="1:18" x14ac:dyDescent="0.3">
      <c r="A836" s="168" t="s">
        <v>376</v>
      </c>
      <c r="B836" s="168" t="s">
        <v>235</v>
      </c>
      <c r="C836" s="168">
        <v>112636</v>
      </c>
      <c r="D836" s="171">
        <v>44073</v>
      </c>
      <c r="E836" s="172">
        <v>2195.1122</v>
      </c>
      <c r="F836" s="172">
        <v>3.0059999999999998</v>
      </c>
      <c r="G836" s="172">
        <v>3.0143</v>
      </c>
      <c r="H836" s="172">
        <v>2.8334999999999999</v>
      </c>
      <c r="I836" s="172">
        <v>2.8944000000000001</v>
      </c>
      <c r="J836" s="172">
        <v>2.9624000000000001</v>
      </c>
      <c r="K836" s="172">
        <v>3.0352000000000001</v>
      </c>
      <c r="L836" s="172">
        <v>3.7178</v>
      </c>
      <c r="M836" s="172">
        <v>4.0970000000000004</v>
      </c>
      <c r="N836" s="172">
        <v>4.3323999999999998</v>
      </c>
      <c r="O836" s="172">
        <v>6.1677</v>
      </c>
      <c r="P836" s="172">
        <v>6.6948999999999996</v>
      </c>
      <c r="Q836" s="172">
        <v>7.7492000000000001</v>
      </c>
      <c r="R836" s="172">
        <v>5.7294</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44073</v>
      </c>
      <c r="E838" s="172">
        <v>4691.8792999999996</v>
      </c>
      <c r="F838" s="172">
        <v>2.4117999999999999</v>
      </c>
      <c r="G838" s="172">
        <v>2.2507000000000001</v>
      </c>
      <c r="H838" s="172">
        <v>2.0935000000000001</v>
      </c>
      <c r="I838" s="172">
        <v>2.4735999999999998</v>
      </c>
      <c r="J838" s="172">
        <v>2.5354999999999999</v>
      </c>
      <c r="K838" s="172">
        <v>2.6251000000000002</v>
      </c>
      <c r="L838" s="172">
        <v>4.0026999999999999</v>
      </c>
      <c r="M838" s="172">
        <v>4.2697000000000003</v>
      </c>
      <c r="N838" s="172">
        <v>4.5617999999999999</v>
      </c>
      <c r="O838" s="172">
        <v>5.8826000000000001</v>
      </c>
      <c r="P838" s="172">
        <v>6.2251000000000003</v>
      </c>
      <c r="Q838" s="172">
        <v>7.1600999999999999</v>
      </c>
      <c r="R838" s="172">
        <v>5.6688999999999998</v>
      </c>
    </row>
    <row r="839" spans="1:18" x14ac:dyDescent="0.3">
      <c r="A839" s="168" t="s">
        <v>376</v>
      </c>
      <c r="B839" s="168" t="s">
        <v>420</v>
      </c>
      <c r="C839" s="168">
        <v>100546</v>
      </c>
      <c r="D839" s="171">
        <v>44073</v>
      </c>
      <c r="E839" s="172">
        <v>3020.9805999999999</v>
      </c>
      <c r="F839" s="172">
        <v>3.0811999999999999</v>
      </c>
      <c r="G839" s="172">
        <v>2.9201999999999999</v>
      </c>
      <c r="H839" s="172">
        <v>2.7637999999999998</v>
      </c>
      <c r="I839" s="172">
        <v>3.1440999999999999</v>
      </c>
      <c r="J839" s="172">
        <v>3.2071000000000001</v>
      </c>
      <c r="K839" s="172">
        <v>3.3</v>
      </c>
      <c r="L839" s="172">
        <v>4.6882000000000001</v>
      </c>
      <c r="M839" s="172">
        <v>4.9675000000000002</v>
      </c>
      <c r="N839" s="172">
        <v>5.2685000000000004</v>
      </c>
      <c r="O839" s="172">
        <v>6.6035000000000004</v>
      </c>
      <c r="P839" s="172">
        <v>6.9420999999999999</v>
      </c>
      <c r="Q839" s="172">
        <v>7.6475</v>
      </c>
      <c r="R839" s="172">
        <v>6.3898999999999999</v>
      </c>
    </row>
    <row r="840" spans="1:18" x14ac:dyDescent="0.3">
      <c r="A840" s="168" t="s">
        <v>376</v>
      </c>
      <c r="B840" s="168" t="s">
        <v>127</v>
      </c>
      <c r="C840" s="168">
        <v>118577</v>
      </c>
      <c r="D840" s="171">
        <v>44073</v>
      </c>
      <c r="E840" s="172">
        <v>3035.1761000000001</v>
      </c>
      <c r="F840" s="172">
        <v>3.1726000000000001</v>
      </c>
      <c r="G840" s="172">
        <v>3.0116000000000001</v>
      </c>
      <c r="H840" s="172">
        <v>2.8542000000000001</v>
      </c>
      <c r="I840" s="172">
        <v>3.2345000000000002</v>
      </c>
      <c r="J840" s="172">
        <v>3.2972999999999999</v>
      </c>
      <c r="K840" s="172">
        <v>3.3877000000000002</v>
      </c>
      <c r="L840" s="172">
        <v>4.7721</v>
      </c>
      <c r="M840" s="172">
        <v>5.0453999999999999</v>
      </c>
      <c r="N840" s="172">
        <v>5.3460999999999999</v>
      </c>
      <c r="O840" s="172">
        <v>6.6708999999999996</v>
      </c>
      <c r="P840" s="172">
        <v>7.0110999999999999</v>
      </c>
      <c r="Q840" s="172">
        <v>7.7732000000000001</v>
      </c>
      <c r="R840" s="172">
        <v>6.4595000000000002</v>
      </c>
    </row>
    <row r="841" spans="1:18" x14ac:dyDescent="0.3">
      <c r="A841" s="168" t="s">
        <v>376</v>
      </c>
      <c r="B841" s="168" t="s">
        <v>236</v>
      </c>
      <c r="C841" s="168">
        <v>100868</v>
      </c>
      <c r="D841" s="171">
        <v>44073</v>
      </c>
      <c r="E841" s="172">
        <v>3947.6122</v>
      </c>
      <c r="F841" s="172">
        <v>3.0283000000000002</v>
      </c>
      <c r="G841" s="172">
        <v>2.8626</v>
      </c>
      <c r="H841" s="172">
        <v>2.4861</v>
      </c>
      <c r="I841" s="172">
        <v>2.9037000000000002</v>
      </c>
      <c r="J841" s="172">
        <v>3.1775000000000002</v>
      </c>
      <c r="K841" s="172">
        <v>3.2835000000000001</v>
      </c>
      <c r="L841" s="172">
        <v>4.423</v>
      </c>
      <c r="M841" s="172">
        <v>4.6262999999999996</v>
      </c>
      <c r="N841" s="172">
        <v>4.8775000000000004</v>
      </c>
      <c r="O841" s="172">
        <v>6.3102</v>
      </c>
      <c r="P841" s="172">
        <v>6.7039</v>
      </c>
      <c r="Q841" s="172">
        <v>7.1502999999999997</v>
      </c>
      <c r="R841" s="172">
        <v>6.0444000000000004</v>
      </c>
    </row>
    <row r="842" spans="1:18" x14ac:dyDescent="0.3">
      <c r="A842" s="168" t="s">
        <v>376</v>
      </c>
      <c r="B842" s="168" t="s">
        <v>128</v>
      </c>
      <c r="C842" s="168">
        <v>119091</v>
      </c>
      <c r="D842" s="171">
        <v>44073</v>
      </c>
      <c r="E842" s="172">
        <v>3972.6509999999998</v>
      </c>
      <c r="F842" s="172">
        <v>3.1286999999999998</v>
      </c>
      <c r="G842" s="172">
        <v>2.9628999999999999</v>
      </c>
      <c r="H842" s="172">
        <v>2.5861999999999998</v>
      </c>
      <c r="I842" s="172">
        <v>3.0038999999999998</v>
      </c>
      <c r="J842" s="172">
        <v>3.2778999999999998</v>
      </c>
      <c r="K842" s="172">
        <v>3.3843999999999999</v>
      </c>
      <c r="L842" s="172">
        <v>4.5260999999999996</v>
      </c>
      <c r="M842" s="172">
        <v>4.7302999999999997</v>
      </c>
      <c r="N842" s="172">
        <v>4.9828000000000001</v>
      </c>
      <c r="O842" s="172">
        <v>6.4169</v>
      </c>
      <c r="P842" s="172">
        <v>6.8059000000000003</v>
      </c>
      <c r="Q842" s="172">
        <v>7.6007999999999996</v>
      </c>
      <c r="R842" s="172">
        <v>6.1506999999999996</v>
      </c>
    </row>
    <row r="843" spans="1:18" x14ac:dyDescent="0.3">
      <c r="A843" s="168" t="s">
        <v>376</v>
      </c>
      <c r="B843" s="168" t="s">
        <v>237</v>
      </c>
      <c r="C843" s="168">
        <v>118902</v>
      </c>
      <c r="D843" s="171">
        <v>44073</v>
      </c>
      <c r="E843" s="172">
        <v>2002.2863</v>
      </c>
      <c r="F843" s="172">
        <v>3.0310999999999999</v>
      </c>
      <c r="G843" s="172">
        <v>2.8990999999999998</v>
      </c>
      <c r="H843" s="172">
        <v>2.851</v>
      </c>
      <c r="I843" s="172">
        <v>3.1488</v>
      </c>
      <c r="J843" s="172">
        <v>3.2124999999999999</v>
      </c>
      <c r="K843" s="172">
        <v>3.3517000000000001</v>
      </c>
      <c r="L843" s="172">
        <v>4.1818999999999997</v>
      </c>
      <c r="M843" s="172">
        <v>4.5227000000000004</v>
      </c>
      <c r="N843" s="172">
        <v>4.8464999999999998</v>
      </c>
      <c r="O843" s="172">
        <v>6.4161999999999999</v>
      </c>
      <c r="P843" s="172">
        <v>6.7724000000000002</v>
      </c>
      <c r="Q843" s="172">
        <v>4.3631000000000002</v>
      </c>
      <c r="R843" s="172">
        <v>6.0911999999999997</v>
      </c>
    </row>
    <row r="844" spans="1:18" x14ac:dyDescent="0.3">
      <c r="A844" s="168" t="s">
        <v>376</v>
      </c>
      <c r="B844" s="168" t="s">
        <v>129</v>
      </c>
      <c r="C844" s="168">
        <v>120038</v>
      </c>
      <c r="D844" s="171">
        <v>44073</v>
      </c>
      <c r="E844" s="172">
        <v>2011.3272999999999</v>
      </c>
      <c r="F844" s="172">
        <v>3.1291000000000002</v>
      </c>
      <c r="G844" s="172">
        <v>2.9973999999999998</v>
      </c>
      <c r="H844" s="172">
        <v>2.9498000000000002</v>
      </c>
      <c r="I844" s="172">
        <v>3.2477</v>
      </c>
      <c r="J844" s="172">
        <v>3.3117999999999999</v>
      </c>
      <c r="K844" s="172">
        <v>3.4514999999999998</v>
      </c>
      <c r="L844" s="172">
        <v>4.2847</v>
      </c>
      <c r="M844" s="172">
        <v>4.6273999999999997</v>
      </c>
      <c r="N844" s="172">
        <v>4.952</v>
      </c>
      <c r="O844" s="172">
        <v>6.4969000000000001</v>
      </c>
      <c r="P844" s="172">
        <v>6.8456999999999999</v>
      </c>
      <c r="Q844" s="172">
        <v>7.6174999999999997</v>
      </c>
      <c r="R844" s="172">
        <v>6.1798999999999999</v>
      </c>
    </row>
    <row r="845" spans="1:18" x14ac:dyDescent="0.3">
      <c r="A845" s="168" t="s">
        <v>376</v>
      </c>
      <c r="B845" s="168" t="s">
        <v>421</v>
      </c>
      <c r="C845" s="168">
        <v>118907</v>
      </c>
      <c r="D845" s="171">
        <v>44073</v>
      </c>
      <c r="E845" s="172">
        <v>2940.0128</v>
      </c>
      <c r="F845" s="172">
        <v>2.2381000000000002</v>
      </c>
      <c r="G845" s="172">
        <v>2.1059000000000001</v>
      </c>
      <c r="H845" s="172">
        <v>2.0579999999999998</v>
      </c>
      <c r="I845" s="172">
        <v>2.3552</v>
      </c>
      <c r="J845" s="172">
        <v>2.4178999999999999</v>
      </c>
      <c r="K845" s="172">
        <v>2.5531000000000001</v>
      </c>
      <c r="L845" s="172">
        <v>3.3757999999999999</v>
      </c>
      <c r="M845" s="172">
        <v>3.7082999999999999</v>
      </c>
      <c r="N845" s="172">
        <v>4.0213000000000001</v>
      </c>
      <c r="O845" s="172">
        <v>5.5347999999999997</v>
      </c>
      <c r="P845" s="172">
        <v>5.8672000000000004</v>
      </c>
      <c r="Q845" s="172">
        <v>6.2637</v>
      </c>
      <c r="R845" s="172">
        <v>5.2278000000000002</v>
      </c>
    </row>
    <row r="846" spans="1:18" x14ac:dyDescent="0.3">
      <c r="A846" s="168" t="s">
        <v>376</v>
      </c>
      <c r="B846" s="168" t="s">
        <v>1034</v>
      </c>
      <c r="C846" s="168">
        <v>144947</v>
      </c>
      <c r="D846" s="171">
        <v>44073</v>
      </c>
      <c r="E846" s="172">
        <v>1067.7342987309601</v>
      </c>
      <c r="F846" s="172">
        <v>2.3854000000000002</v>
      </c>
      <c r="G846" s="172">
        <v>2.3874</v>
      </c>
      <c r="H846" s="172">
        <v>2.3961000000000001</v>
      </c>
      <c r="I846" s="172">
        <v>2.4097</v>
      </c>
      <c r="J846" s="172">
        <v>2.4849999999999999</v>
      </c>
      <c r="K846" s="172">
        <v>2.5142000000000002</v>
      </c>
      <c r="L846" s="172">
        <v>2.4401999999999999</v>
      </c>
      <c r="M846" s="172">
        <v>2.6737000000000002</v>
      </c>
      <c r="N846" s="172">
        <v>2.8365999999999998</v>
      </c>
      <c r="O846" s="172"/>
      <c r="P846" s="172"/>
      <c r="Q846" s="172">
        <v>3.4394999999999998</v>
      </c>
      <c r="R846" s="172"/>
    </row>
    <row r="847" spans="1:18" x14ac:dyDescent="0.3">
      <c r="A847" s="168" t="s">
        <v>376</v>
      </c>
      <c r="B847" s="168" t="s">
        <v>238</v>
      </c>
      <c r="C847" s="168">
        <v>103340</v>
      </c>
      <c r="D847" s="171">
        <v>44073</v>
      </c>
      <c r="E847" s="172">
        <v>297.62830000000002</v>
      </c>
      <c r="F847" s="172">
        <v>3.0293999999999999</v>
      </c>
      <c r="G847" s="172">
        <v>2.6985999999999999</v>
      </c>
      <c r="H847" s="172">
        <v>2.6309999999999998</v>
      </c>
      <c r="I847" s="172">
        <v>3.0958999999999999</v>
      </c>
      <c r="J847" s="172">
        <v>3.2755999999999998</v>
      </c>
      <c r="K847" s="172">
        <v>3.5228999999999999</v>
      </c>
      <c r="L847" s="172">
        <v>4.6902999999999997</v>
      </c>
      <c r="M847" s="172">
        <v>4.8414000000000001</v>
      </c>
      <c r="N847" s="172">
        <v>5.0594999999999999</v>
      </c>
      <c r="O847" s="172">
        <v>6.4537000000000004</v>
      </c>
      <c r="P847" s="172">
        <v>6.8154000000000003</v>
      </c>
      <c r="Q847" s="172">
        <v>7.6506999999999996</v>
      </c>
      <c r="R847" s="172">
        <v>6.1714000000000002</v>
      </c>
    </row>
    <row r="848" spans="1:18" x14ac:dyDescent="0.3">
      <c r="A848" s="168" t="s">
        <v>376</v>
      </c>
      <c r="B848" s="168" t="s">
        <v>130</v>
      </c>
      <c r="C848" s="168">
        <v>120197</v>
      </c>
      <c r="D848" s="171">
        <v>44073</v>
      </c>
      <c r="E848" s="172">
        <v>299.08170000000001</v>
      </c>
      <c r="F848" s="172">
        <v>3.1610999999999998</v>
      </c>
      <c r="G848" s="172">
        <v>2.8197999999999999</v>
      </c>
      <c r="H848" s="172">
        <v>2.7507999999999999</v>
      </c>
      <c r="I848" s="172">
        <v>3.2162000000000002</v>
      </c>
      <c r="J848" s="172">
        <v>3.3961999999999999</v>
      </c>
      <c r="K848" s="172">
        <v>3.6440999999999999</v>
      </c>
      <c r="L848" s="172">
        <v>4.8109000000000002</v>
      </c>
      <c r="M848" s="172">
        <v>4.9503000000000004</v>
      </c>
      <c r="N848" s="172">
        <v>5.1605999999999996</v>
      </c>
      <c r="O848" s="172">
        <v>6.5377000000000001</v>
      </c>
      <c r="P848" s="172">
        <v>6.8859000000000004</v>
      </c>
      <c r="Q848" s="172">
        <v>7.6559999999999997</v>
      </c>
      <c r="R848" s="172">
        <v>6.2596999999999996</v>
      </c>
    </row>
    <row r="849" spans="1:18" x14ac:dyDescent="0.3">
      <c r="A849" s="168" t="s">
        <v>376</v>
      </c>
      <c r="B849" s="168" t="s">
        <v>239</v>
      </c>
      <c r="C849" s="168">
        <v>113096</v>
      </c>
      <c r="D849" s="171">
        <v>44073</v>
      </c>
      <c r="E849" s="172">
        <v>2154.4830000000002</v>
      </c>
      <c r="F849" s="172">
        <v>3.7309000000000001</v>
      </c>
      <c r="G849" s="172">
        <v>3.1898</v>
      </c>
      <c r="H849" s="172">
        <v>3.1838000000000002</v>
      </c>
      <c r="I849" s="172">
        <v>3.3746999999999998</v>
      </c>
      <c r="J849" s="172">
        <v>3.5815000000000001</v>
      </c>
      <c r="K849" s="172">
        <v>3.8374000000000001</v>
      </c>
      <c r="L849" s="172">
        <v>4.9417</v>
      </c>
      <c r="M849" s="172">
        <v>5.0769000000000002</v>
      </c>
      <c r="N849" s="172">
        <v>5.2918000000000003</v>
      </c>
      <c r="O849" s="172">
        <v>6.5483000000000002</v>
      </c>
      <c r="P849" s="172">
        <v>6.8341000000000003</v>
      </c>
      <c r="Q849" s="172">
        <v>7.8548</v>
      </c>
      <c r="R849" s="172">
        <v>6.3154000000000003</v>
      </c>
    </row>
    <row r="850" spans="1:18" x14ac:dyDescent="0.3">
      <c r="A850" s="168" t="s">
        <v>376</v>
      </c>
      <c r="B850" s="168" t="s">
        <v>131</v>
      </c>
      <c r="C850" s="168">
        <v>118345</v>
      </c>
      <c r="D850" s="171">
        <v>44073</v>
      </c>
      <c r="E850" s="172">
        <v>2170.6653000000001</v>
      </c>
      <c r="F850" s="172">
        <v>3.7703000000000002</v>
      </c>
      <c r="G850" s="172">
        <v>3.2305000000000001</v>
      </c>
      <c r="H850" s="172">
        <v>3.2238000000000002</v>
      </c>
      <c r="I850" s="172">
        <v>3.4148000000000001</v>
      </c>
      <c r="J850" s="172">
        <v>3.6215999999999999</v>
      </c>
      <c r="K850" s="172">
        <v>3.8778999999999999</v>
      </c>
      <c r="L850" s="172">
        <v>4.9828000000000001</v>
      </c>
      <c r="M850" s="172">
        <v>5.1189999999999998</v>
      </c>
      <c r="N850" s="172">
        <v>5.3444000000000003</v>
      </c>
      <c r="O850" s="172">
        <v>6.6490999999999998</v>
      </c>
      <c r="P850" s="172">
        <v>6.9398</v>
      </c>
      <c r="Q850" s="172">
        <v>7.6577000000000002</v>
      </c>
      <c r="R850" s="172">
        <v>6.4016000000000002</v>
      </c>
    </row>
    <row r="851" spans="1:18" x14ac:dyDescent="0.3">
      <c r="A851" s="168" t="s">
        <v>376</v>
      </c>
      <c r="B851" s="168" t="s">
        <v>132</v>
      </c>
      <c r="C851" s="168">
        <v>118364</v>
      </c>
      <c r="D851" s="171">
        <v>44073</v>
      </c>
      <c r="E851" s="172">
        <v>2441.2791999999999</v>
      </c>
      <c r="F851" s="172">
        <v>3.0548000000000002</v>
      </c>
      <c r="G851" s="172">
        <v>3.0129000000000001</v>
      </c>
      <c r="H851" s="172">
        <v>2.9245999999999999</v>
      </c>
      <c r="I851" s="172">
        <v>3.1595</v>
      </c>
      <c r="J851" s="172">
        <v>3.2421000000000002</v>
      </c>
      <c r="K851" s="172">
        <v>3.3146</v>
      </c>
      <c r="L851" s="172">
        <v>4.3277000000000001</v>
      </c>
      <c r="M851" s="172">
        <v>4.5787000000000004</v>
      </c>
      <c r="N851" s="172">
        <v>4.8116000000000003</v>
      </c>
      <c r="O851" s="172">
        <v>6.3406000000000002</v>
      </c>
      <c r="P851" s="172">
        <v>6.7613000000000003</v>
      </c>
      <c r="Q851" s="172">
        <v>7.5555000000000003</v>
      </c>
      <c r="R851" s="172">
        <v>5.9702000000000002</v>
      </c>
    </row>
    <row r="852" spans="1:18" x14ac:dyDescent="0.3">
      <c r="A852" s="168" t="s">
        <v>376</v>
      </c>
      <c r="B852" s="168" t="s">
        <v>240</v>
      </c>
      <c r="C852" s="168">
        <v>108690</v>
      </c>
      <c r="D852" s="171">
        <v>44073</v>
      </c>
      <c r="E852" s="172">
        <v>2429.7028</v>
      </c>
      <c r="F852" s="172">
        <v>3.0062000000000002</v>
      </c>
      <c r="G852" s="172">
        <v>2.9630999999999998</v>
      </c>
      <c r="H852" s="172">
        <v>2.8746999999999998</v>
      </c>
      <c r="I852" s="172">
        <v>3.1095000000000002</v>
      </c>
      <c r="J852" s="172">
        <v>3.1920000000000002</v>
      </c>
      <c r="K852" s="172">
        <v>3.2639999999999998</v>
      </c>
      <c r="L852" s="172">
        <v>4.2751000000000001</v>
      </c>
      <c r="M852" s="172">
        <v>4.5250000000000004</v>
      </c>
      <c r="N852" s="172">
        <v>4.7569999999999997</v>
      </c>
      <c r="O852" s="172">
        <v>6.2701000000000002</v>
      </c>
      <c r="P852" s="172">
        <v>6.6845999999999997</v>
      </c>
      <c r="Q852" s="172">
        <v>5.5540000000000003</v>
      </c>
      <c r="R852" s="172">
        <v>5.9077999999999999</v>
      </c>
    </row>
    <row r="853" spans="1:18" x14ac:dyDescent="0.3">
      <c r="A853" s="168" t="s">
        <v>376</v>
      </c>
      <c r="B853" s="168" t="s">
        <v>133</v>
      </c>
      <c r="C853" s="168">
        <v>125345</v>
      </c>
      <c r="D853" s="171">
        <v>44073</v>
      </c>
      <c r="E853" s="172">
        <v>1564.4708000000001</v>
      </c>
      <c r="F853" s="172">
        <v>2.9786000000000001</v>
      </c>
      <c r="G853" s="172">
        <v>2.7014999999999998</v>
      </c>
      <c r="H853" s="172">
        <v>2.6046999999999998</v>
      </c>
      <c r="I853" s="172">
        <v>2.8936999999999999</v>
      </c>
      <c r="J853" s="172">
        <v>3.0787</v>
      </c>
      <c r="K853" s="172">
        <v>3.0499000000000001</v>
      </c>
      <c r="L853" s="172">
        <v>3.4645000000000001</v>
      </c>
      <c r="M853" s="172">
        <v>3.9043999999999999</v>
      </c>
      <c r="N853" s="172">
        <v>4.2229000000000001</v>
      </c>
      <c r="O853" s="172">
        <v>5.8173000000000004</v>
      </c>
      <c r="P853" s="172">
        <v>6.2686999999999999</v>
      </c>
      <c r="Q853" s="172">
        <v>6.7992999999999997</v>
      </c>
      <c r="R853" s="172">
        <v>5.3952999999999998</v>
      </c>
    </row>
    <row r="854" spans="1:18" x14ac:dyDescent="0.3">
      <c r="A854" s="168" t="s">
        <v>376</v>
      </c>
      <c r="B854" s="168" t="s">
        <v>241</v>
      </c>
      <c r="C854" s="168">
        <v>125259</v>
      </c>
      <c r="D854" s="171">
        <v>44073</v>
      </c>
      <c r="E854" s="172">
        <v>1559.155</v>
      </c>
      <c r="F854" s="172">
        <v>2.9291</v>
      </c>
      <c r="G854" s="172">
        <v>2.6522000000000001</v>
      </c>
      <c r="H854" s="172">
        <v>2.5550000000000002</v>
      </c>
      <c r="I854" s="172">
        <v>2.8437000000000001</v>
      </c>
      <c r="J854" s="172">
        <v>3.0325000000000002</v>
      </c>
      <c r="K854" s="172">
        <v>2.9996999999999998</v>
      </c>
      <c r="L854" s="172">
        <v>3.4138999999999999</v>
      </c>
      <c r="M854" s="172">
        <v>3.8531</v>
      </c>
      <c r="N854" s="172">
        <v>4.1710000000000003</v>
      </c>
      <c r="O854" s="172">
        <v>5.7645</v>
      </c>
      <c r="P854" s="172">
        <v>6.2157</v>
      </c>
      <c r="Q854" s="172">
        <v>6.7458999999999998</v>
      </c>
      <c r="R854" s="172">
        <v>5.3426999999999998</v>
      </c>
    </row>
    <row r="855" spans="1:18" x14ac:dyDescent="0.3">
      <c r="A855" s="168" t="s">
        <v>376</v>
      </c>
      <c r="B855" s="168" t="s">
        <v>242</v>
      </c>
      <c r="C855" s="168">
        <v>115991</v>
      </c>
      <c r="D855" s="171">
        <v>44073</v>
      </c>
      <c r="E855" s="172">
        <v>1953.3720000000001</v>
      </c>
      <c r="F855" s="172">
        <v>2.8311000000000002</v>
      </c>
      <c r="G855" s="172">
        <v>2.6103000000000001</v>
      </c>
      <c r="H855" s="172">
        <v>2.6829999999999998</v>
      </c>
      <c r="I855" s="172">
        <v>2.8984000000000001</v>
      </c>
      <c r="J855" s="172">
        <v>3.0139</v>
      </c>
      <c r="K855" s="172">
        <v>2.9824000000000002</v>
      </c>
      <c r="L855" s="172">
        <v>3.931</v>
      </c>
      <c r="M855" s="172">
        <v>4.3784000000000001</v>
      </c>
      <c r="N855" s="172">
        <v>4.7032999999999996</v>
      </c>
      <c r="O855" s="172">
        <v>6.3011999999999997</v>
      </c>
      <c r="P855" s="172">
        <v>6.7903000000000002</v>
      </c>
      <c r="Q855" s="172">
        <v>7.8547000000000002</v>
      </c>
      <c r="R855" s="172">
        <v>5.9371999999999998</v>
      </c>
    </row>
    <row r="856" spans="1:18" x14ac:dyDescent="0.3">
      <c r="A856" s="168" t="s">
        <v>376</v>
      </c>
      <c r="B856" s="168" t="s">
        <v>134</v>
      </c>
      <c r="C856" s="168">
        <v>119135</v>
      </c>
      <c r="D856" s="171">
        <v>44073</v>
      </c>
      <c r="E856" s="172">
        <v>1968.0577000000001</v>
      </c>
      <c r="F856" s="172">
        <v>2.9304999999999999</v>
      </c>
      <c r="G856" s="172">
        <v>2.7101999999999999</v>
      </c>
      <c r="H856" s="172">
        <v>2.7866</v>
      </c>
      <c r="I856" s="172">
        <v>3.0003000000000002</v>
      </c>
      <c r="J856" s="172">
        <v>3.1149</v>
      </c>
      <c r="K856" s="172">
        <v>3.0832999999999999</v>
      </c>
      <c r="L856" s="172">
        <v>4.0328999999999997</v>
      </c>
      <c r="M856" s="172">
        <v>4.4813000000000001</v>
      </c>
      <c r="N856" s="172">
        <v>4.8079000000000001</v>
      </c>
      <c r="O856" s="172">
        <v>6.4076000000000004</v>
      </c>
      <c r="P856" s="172">
        <v>6.8975</v>
      </c>
      <c r="Q856" s="172">
        <v>7.6641000000000004</v>
      </c>
      <c r="R856" s="172">
        <v>6.0431999999999997</v>
      </c>
    </row>
    <row r="857" spans="1:18" x14ac:dyDescent="0.3">
      <c r="A857" s="168" t="s">
        <v>376</v>
      </c>
      <c r="B857" s="168" t="s">
        <v>135</v>
      </c>
      <c r="C857" s="168">
        <v>147938</v>
      </c>
      <c r="D857" s="171">
        <v>44073</v>
      </c>
      <c r="E857" s="172">
        <v>1963.8345999999999</v>
      </c>
      <c r="F857" s="172">
        <v>2.7955999999999999</v>
      </c>
      <c r="G857" s="172">
        <v>2.7953999999999999</v>
      </c>
      <c r="H857" s="172">
        <v>2.9962</v>
      </c>
      <c r="I857" s="172">
        <v>2.7978999999999998</v>
      </c>
      <c r="J857" s="172">
        <v>2.5750999999999999</v>
      </c>
      <c r="K857" s="172">
        <v>2.4607000000000001</v>
      </c>
      <c r="L857" s="172">
        <v>3.5844</v>
      </c>
      <c r="M857" s="172"/>
      <c r="N857" s="172"/>
      <c r="O857" s="172"/>
      <c r="P857" s="172"/>
      <c r="Q857" s="172">
        <v>3.9121000000000001</v>
      </c>
      <c r="R857" s="172"/>
    </row>
    <row r="858" spans="1:18" x14ac:dyDescent="0.3">
      <c r="A858" s="168" t="s">
        <v>376</v>
      </c>
      <c r="B858" s="168" t="s">
        <v>136</v>
      </c>
      <c r="C858" s="168">
        <v>147940</v>
      </c>
      <c r="D858" s="171">
        <v>44073</v>
      </c>
      <c r="E858" s="172">
        <v>1968.6405999999999</v>
      </c>
      <c r="F858" s="172">
        <v>2.8685</v>
      </c>
      <c r="G858" s="172">
        <v>2.6617999999999999</v>
      </c>
      <c r="H858" s="172">
        <v>2.6749000000000001</v>
      </c>
      <c r="I858" s="172">
        <v>2.8549000000000002</v>
      </c>
      <c r="J858" s="172">
        <v>3.0061</v>
      </c>
      <c r="K858" s="172">
        <v>3.0668000000000002</v>
      </c>
      <c r="L858" s="172">
        <v>4.0412999999999997</v>
      </c>
      <c r="M858" s="172"/>
      <c r="N858" s="172"/>
      <c r="O858" s="172"/>
      <c r="P858" s="172"/>
      <c r="Q858" s="172">
        <v>4.2945000000000002</v>
      </c>
      <c r="R858" s="172"/>
    </row>
    <row r="859" spans="1:18" x14ac:dyDescent="0.3">
      <c r="A859" s="168" t="s">
        <v>376</v>
      </c>
      <c r="B859" s="168" t="s">
        <v>137</v>
      </c>
      <c r="C859" s="168">
        <v>147937</v>
      </c>
      <c r="D859" s="171">
        <v>44073</v>
      </c>
      <c r="E859" s="172">
        <v>1968.4184</v>
      </c>
      <c r="F859" s="172">
        <v>2.8557999999999999</v>
      </c>
      <c r="G859" s="172">
        <v>2.6880999999999999</v>
      </c>
      <c r="H859" s="172">
        <v>2.7768000000000002</v>
      </c>
      <c r="I859" s="172">
        <v>3.0009999999999999</v>
      </c>
      <c r="J859" s="172">
        <v>3.1128999999999998</v>
      </c>
      <c r="K859" s="172">
        <v>3.0836999999999999</v>
      </c>
      <c r="L859" s="172">
        <v>4.0324999999999998</v>
      </c>
      <c r="M859" s="172"/>
      <c r="N859" s="172"/>
      <c r="O859" s="172"/>
      <c r="P859" s="172"/>
      <c r="Q859" s="172">
        <v>4.2786999999999997</v>
      </c>
      <c r="R859" s="172"/>
    </row>
    <row r="860" spans="1:18" x14ac:dyDescent="0.3">
      <c r="A860" s="168" t="s">
        <v>376</v>
      </c>
      <c r="B860" s="168" t="s">
        <v>138</v>
      </c>
      <c r="C860" s="168">
        <v>147939</v>
      </c>
      <c r="D860" s="171">
        <v>44073</v>
      </c>
      <c r="E860" s="172">
        <v>1968.3278</v>
      </c>
      <c r="F860" s="172">
        <v>2.7780999999999998</v>
      </c>
      <c r="G860" s="172">
        <v>2.5718999999999999</v>
      </c>
      <c r="H860" s="172">
        <v>2.6682000000000001</v>
      </c>
      <c r="I860" s="172">
        <v>2.9235000000000002</v>
      </c>
      <c r="J860" s="172">
        <v>3.0386000000000002</v>
      </c>
      <c r="K860" s="172">
        <v>3.0364</v>
      </c>
      <c r="L860" s="172">
        <v>3.9916</v>
      </c>
      <c r="M860" s="172"/>
      <c r="N860" s="172"/>
      <c r="O860" s="172"/>
      <c r="P860" s="172"/>
      <c r="Q860" s="172">
        <v>4.2653999999999996</v>
      </c>
      <c r="R860" s="172"/>
    </row>
    <row r="861" spans="1:18" x14ac:dyDescent="0.3">
      <c r="A861" s="168" t="s">
        <v>376</v>
      </c>
      <c r="B861" s="168" t="s">
        <v>243</v>
      </c>
      <c r="C861" s="168">
        <v>104486</v>
      </c>
      <c r="D861" s="171">
        <v>44073</v>
      </c>
      <c r="E861" s="172">
        <v>2759.9394000000002</v>
      </c>
      <c r="F861" s="172">
        <v>3.0605000000000002</v>
      </c>
      <c r="G861" s="172">
        <v>2.9472</v>
      </c>
      <c r="H861" s="172">
        <v>2.9190999999999998</v>
      </c>
      <c r="I861" s="172">
        <v>3.1747999999999998</v>
      </c>
      <c r="J861" s="172">
        <v>3.2282000000000002</v>
      </c>
      <c r="K861" s="172">
        <v>3.3058999999999998</v>
      </c>
      <c r="L861" s="172">
        <v>4.3395000000000001</v>
      </c>
      <c r="M861" s="172">
        <v>4.57</v>
      </c>
      <c r="N861" s="172">
        <v>4.8198999999999996</v>
      </c>
      <c r="O861" s="172">
        <v>6.3582000000000001</v>
      </c>
      <c r="P861" s="172">
        <v>6.7672999999999996</v>
      </c>
      <c r="Q861" s="172">
        <v>7.6371000000000002</v>
      </c>
      <c r="R861" s="172">
        <v>6.0194999999999999</v>
      </c>
    </row>
    <row r="862" spans="1:18" x14ac:dyDescent="0.3">
      <c r="A862" s="168" t="s">
        <v>376</v>
      </c>
      <c r="B862" s="168" t="s">
        <v>139</v>
      </c>
      <c r="C862" s="168">
        <v>120537</v>
      </c>
      <c r="D862" s="171">
        <v>44073</v>
      </c>
      <c r="E862" s="172">
        <v>2774.3458999999998</v>
      </c>
      <c r="F862" s="172">
        <v>3.1315</v>
      </c>
      <c r="G862" s="172">
        <v>3.0169999999999999</v>
      </c>
      <c r="H862" s="172">
        <v>2.9891000000000001</v>
      </c>
      <c r="I862" s="172">
        <v>3.2471000000000001</v>
      </c>
      <c r="J862" s="172">
        <v>3.2995000000000001</v>
      </c>
      <c r="K862" s="172">
        <v>3.3769</v>
      </c>
      <c r="L862" s="172">
        <v>4.4114000000000004</v>
      </c>
      <c r="M862" s="172">
        <v>4.6425000000000001</v>
      </c>
      <c r="N862" s="172">
        <v>4.8933999999999997</v>
      </c>
      <c r="O862" s="172">
        <v>6.4326999999999996</v>
      </c>
      <c r="P862" s="172">
        <v>6.8421000000000003</v>
      </c>
      <c r="Q862" s="172">
        <v>7.6257000000000001</v>
      </c>
      <c r="R862" s="172">
        <v>6.0937999999999999</v>
      </c>
    </row>
    <row r="863" spans="1:18" x14ac:dyDescent="0.3">
      <c r="A863" s="168" t="s">
        <v>376</v>
      </c>
      <c r="B863" s="168" t="s">
        <v>422</v>
      </c>
      <c r="C863" s="168">
        <v>104488</v>
      </c>
      <c r="D863" s="171">
        <v>44073</v>
      </c>
      <c r="E863" s="172">
        <v>2507.3906999999999</v>
      </c>
      <c r="F863" s="172">
        <v>2.5316000000000001</v>
      </c>
      <c r="G863" s="172">
        <v>2.4169</v>
      </c>
      <c r="H863" s="172">
        <v>2.3889</v>
      </c>
      <c r="I863" s="172">
        <v>2.6444000000000001</v>
      </c>
      <c r="J863" s="172">
        <v>2.6968999999999999</v>
      </c>
      <c r="K863" s="172">
        <v>2.7717999999999998</v>
      </c>
      <c r="L863" s="172">
        <v>3.7991000000000001</v>
      </c>
      <c r="M863" s="172">
        <v>4.0282</v>
      </c>
      <c r="N863" s="172">
        <v>4.2710999999999997</v>
      </c>
      <c r="O863" s="172">
        <v>5.7862</v>
      </c>
      <c r="P863" s="172">
        <v>6.1624999999999996</v>
      </c>
      <c r="Q863" s="172">
        <v>6.8909000000000002</v>
      </c>
      <c r="R863" s="172">
        <v>5.4621000000000004</v>
      </c>
    </row>
    <row r="864" spans="1:18" x14ac:dyDescent="0.3">
      <c r="A864" s="168" t="s">
        <v>376</v>
      </c>
      <c r="B864" s="168" t="s">
        <v>140</v>
      </c>
      <c r="C864" s="168">
        <v>147157</v>
      </c>
      <c r="D864" s="171">
        <v>44073</v>
      </c>
      <c r="E864" s="172">
        <v>1061.5831000000001</v>
      </c>
      <c r="F864" s="172">
        <v>2.9159000000000002</v>
      </c>
      <c r="G864" s="172">
        <v>2.8624999999999998</v>
      </c>
      <c r="H864" s="172">
        <v>2.8361000000000001</v>
      </c>
      <c r="I864" s="172">
        <v>2.8529</v>
      </c>
      <c r="J864" s="172">
        <v>2.9363999999999999</v>
      </c>
      <c r="K864" s="172">
        <v>2.9032</v>
      </c>
      <c r="L864" s="172">
        <v>3.0451000000000001</v>
      </c>
      <c r="M864" s="172">
        <v>3.6114999999999999</v>
      </c>
      <c r="N864" s="172">
        <v>3.9918</v>
      </c>
      <c r="O864" s="172"/>
      <c r="P864" s="172"/>
      <c r="Q864" s="172">
        <v>4.5077999999999996</v>
      </c>
      <c r="R864" s="172"/>
    </row>
    <row r="865" spans="1:18" x14ac:dyDescent="0.3">
      <c r="A865" s="168" t="s">
        <v>376</v>
      </c>
      <c r="B865" s="168" t="s">
        <v>244</v>
      </c>
      <c r="C865" s="168">
        <v>147153</v>
      </c>
      <c r="D865" s="171">
        <v>44073</v>
      </c>
      <c r="E865" s="172">
        <v>1060.0043000000001</v>
      </c>
      <c r="F865" s="172">
        <v>2.8031000000000001</v>
      </c>
      <c r="G865" s="172">
        <v>2.7519</v>
      </c>
      <c r="H865" s="172">
        <v>2.7256</v>
      </c>
      <c r="I865" s="172">
        <v>2.7427999999999999</v>
      </c>
      <c r="J865" s="172">
        <v>2.8260999999999998</v>
      </c>
      <c r="K865" s="172">
        <v>2.7924000000000002</v>
      </c>
      <c r="L865" s="172">
        <v>2.9338000000000002</v>
      </c>
      <c r="M865" s="172">
        <v>3.4988999999999999</v>
      </c>
      <c r="N865" s="172">
        <v>3.8776999999999999</v>
      </c>
      <c r="O865" s="172"/>
      <c r="P865" s="172"/>
      <c r="Q865" s="172">
        <v>4.3930999999999996</v>
      </c>
      <c r="R865" s="172"/>
    </row>
    <row r="866" spans="1:18" x14ac:dyDescent="0.3">
      <c r="A866" s="168" t="s">
        <v>376</v>
      </c>
      <c r="B866" s="168" t="s">
        <v>245</v>
      </c>
      <c r="C866" s="168">
        <v>100234</v>
      </c>
      <c r="D866" s="171">
        <v>44073</v>
      </c>
      <c r="E866" s="172">
        <v>54.879399999999997</v>
      </c>
      <c r="F866" s="172">
        <v>2.9931999999999999</v>
      </c>
      <c r="G866" s="172">
        <v>2.9493</v>
      </c>
      <c r="H866" s="172">
        <v>2.9470999999999998</v>
      </c>
      <c r="I866" s="172">
        <v>3.0964</v>
      </c>
      <c r="J866" s="172">
        <v>3.1924999999999999</v>
      </c>
      <c r="K866" s="172">
        <v>3.3271000000000002</v>
      </c>
      <c r="L866" s="172">
        <v>4.1158999999999999</v>
      </c>
      <c r="M866" s="172">
        <v>4.4515000000000002</v>
      </c>
      <c r="N866" s="172">
        <v>4.7398999999999996</v>
      </c>
      <c r="O866" s="172">
        <v>6.3678999999999997</v>
      </c>
      <c r="P866" s="172">
        <v>6.8033000000000001</v>
      </c>
      <c r="Q866" s="172">
        <v>7.7960000000000003</v>
      </c>
      <c r="R866" s="172">
        <v>6.0370999999999997</v>
      </c>
    </row>
    <row r="867" spans="1:18" x14ac:dyDescent="0.3">
      <c r="A867" s="168" t="s">
        <v>376</v>
      </c>
      <c r="B867" s="168" t="s">
        <v>141</v>
      </c>
      <c r="C867" s="168">
        <v>120406</v>
      </c>
      <c r="D867" s="171">
        <v>44073</v>
      </c>
      <c r="E867" s="172">
        <v>55.213799999999999</v>
      </c>
      <c r="F867" s="172">
        <v>3.0411999999999999</v>
      </c>
      <c r="G867" s="172">
        <v>3.0417000000000001</v>
      </c>
      <c r="H867" s="172">
        <v>3.0331999999999999</v>
      </c>
      <c r="I867" s="172">
        <v>3.177</v>
      </c>
      <c r="J867" s="172">
        <v>3.2717000000000001</v>
      </c>
      <c r="K867" s="172">
        <v>3.4076</v>
      </c>
      <c r="L867" s="172">
        <v>4.1974</v>
      </c>
      <c r="M867" s="172">
        <v>4.5343</v>
      </c>
      <c r="N867" s="172">
        <v>4.8235999999999999</v>
      </c>
      <c r="O867" s="172">
        <v>6.4523000000000001</v>
      </c>
      <c r="P867" s="172">
        <v>6.8874000000000004</v>
      </c>
      <c r="Q867" s="172">
        <v>7.6764999999999999</v>
      </c>
      <c r="R867" s="172">
        <v>6.1219000000000001</v>
      </c>
    </row>
    <row r="868" spans="1:18" x14ac:dyDescent="0.3">
      <c r="A868" s="168" t="s">
        <v>376</v>
      </c>
      <c r="B868" s="168" t="s">
        <v>423</v>
      </c>
      <c r="C868" s="168">
        <v>100247</v>
      </c>
      <c r="D868" s="171">
        <v>44073</v>
      </c>
      <c r="E868" s="172">
        <v>31.556899999999999</v>
      </c>
      <c r="F868" s="172">
        <v>3.0074999999999998</v>
      </c>
      <c r="G868" s="172">
        <v>2.9308999999999998</v>
      </c>
      <c r="H868" s="172">
        <v>2.9428000000000001</v>
      </c>
      <c r="I868" s="172">
        <v>3.0935000000000001</v>
      </c>
      <c r="J868" s="172">
        <v>3.1913</v>
      </c>
      <c r="K868" s="172">
        <v>3.3266</v>
      </c>
      <c r="L868" s="172">
        <v>4.1162999999999998</v>
      </c>
      <c r="M868" s="172">
        <v>4.4523000000000001</v>
      </c>
      <c r="N868" s="172">
        <v>4.7401999999999997</v>
      </c>
      <c r="O868" s="172">
        <v>6.3680000000000003</v>
      </c>
      <c r="P868" s="172">
        <v>6.8033999999999999</v>
      </c>
      <c r="Q868" s="172">
        <v>7.3079999999999998</v>
      </c>
      <c r="R868" s="172">
        <v>6.0372000000000003</v>
      </c>
    </row>
    <row r="869" spans="1:18" x14ac:dyDescent="0.3">
      <c r="A869" s="168" t="s">
        <v>376</v>
      </c>
      <c r="B869" s="168" t="s">
        <v>142</v>
      </c>
      <c r="C869" s="168">
        <v>119766</v>
      </c>
      <c r="D869" s="171">
        <v>44073</v>
      </c>
      <c r="E869" s="172">
        <v>4083.0387000000001</v>
      </c>
      <c r="F869" s="172">
        <v>3.2263999999999999</v>
      </c>
      <c r="G869" s="172">
        <v>2.9573</v>
      </c>
      <c r="H869" s="172">
        <v>2.8096000000000001</v>
      </c>
      <c r="I869" s="172">
        <v>3.1701999999999999</v>
      </c>
      <c r="J869" s="172">
        <v>3.3309000000000002</v>
      </c>
      <c r="K869" s="172">
        <v>3.5246</v>
      </c>
      <c r="L869" s="172">
        <v>4.4734999999999996</v>
      </c>
      <c r="M869" s="172">
        <v>4.6973000000000003</v>
      </c>
      <c r="N869" s="172">
        <v>4.9451000000000001</v>
      </c>
      <c r="O869" s="172">
        <v>6.4141000000000004</v>
      </c>
      <c r="P869" s="172">
        <v>6.8010999999999999</v>
      </c>
      <c r="Q869" s="172">
        <v>7.5898000000000003</v>
      </c>
      <c r="R869" s="172">
        <v>6.0869</v>
      </c>
    </row>
    <row r="870" spans="1:18" x14ac:dyDescent="0.3">
      <c r="A870" s="168" t="s">
        <v>376</v>
      </c>
      <c r="B870" s="168" t="s">
        <v>246</v>
      </c>
      <c r="C870" s="168">
        <v>100835</v>
      </c>
      <c r="D870" s="171">
        <v>44073</v>
      </c>
      <c r="E870" s="172">
        <v>4067.4838</v>
      </c>
      <c r="F870" s="172">
        <v>3.1440000000000001</v>
      </c>
      <c r="G870" s="172">
        <v>2.8755000000000002</v>
      </c>
      <c r="H870" s="172">
        <v>2.7280000000000002</v>
      </c>
      <c r="I870" s="172">
        <v>3.0928</v>
      </c>
      <c r="J870" s="172">
        <v>3.2673999999999999</v>
      </c>
      <c r="K870" s="172">
        <v>3.4687999999999999</v>
      </c>
      <c r="L870" s="172">
        <v>4.4184000000000001</v>
      </c>
      <c r="M870" s="172">
        <v>4.6424000000000003</v>
      </c>
      <c r="N870" s="172">
        <v>4.8898000000000001</v>
      </c>
      <c r="O870" s="172">
        <v>6.3597999999999999</v>
      </c>
      <c r="P870" s="172">
        <v>6.7476000000000003</v>
      </c>
      <c r="Q870" s="172">
        <v>7.2717999999999998</v>
      </c>
      <c r="R870" s="172">
        <v>6.0321999999999996</v>
      </c>
    </row>
    <row r="871" spans="1:18" x14ac:dyDescent="0.3">
      <c r="A871" s="168" t="s">
        <v>376</v>
      </c>
      <c r="B871" s="168" t="s">
        <v>247</v>
      </c>
      <c r="C871" s="168">
        <v>112457</v>
      </c>
      <c r="D871" s="171">
        <v>44073</v>
      </c>
      <c r="E871" s="172">
        <v>2756.0666000000001</v>
      </c>
      <c r="F871" s="172">
        <v>3.0329999999999999</v>
      </c>
      <c r="G871" s="172">
        <v>2.8109000000000002</v>
      </c>
      <c r="H871" s="172">
        <v>2.6602999999999999</v>
      </c>
      <c r="I871" s="172">
        <v>3.1076999999999999</v>
      </c>
      <c r="J871" s="172">
        <v>3.2418999999999998</v>
      </c>
      <c r="K871" s="172">
        <v>3.4171999999999998</v>
      </c>
      <c r="L871" s="172">
        <v>4.5557999999999996</v>
      </c>
      <c r="M871" s="172">
        <v>4.7662000000000004</v>
      </c>
      <c r="N871" s="172">
        <v>4.9939999999999998</v>
      </c>
      <c r="O871" s="172">
        <v>6.4301000000000004</v>
      </c>
      <c r="P871" s="172">
        <v>6.8033999999999999</v>
      </c>
      <c r="Q871" s="172">
        <v>7.5560999999999998</v>
      </c>
      <c r="R871" s="172">
        <v>6.1112000000000002</v>
      </c>
    </row>
    <row r="872" spans="1:18" x14ac:dyDescent="0.3">
      <c r="A872" s="168" t="s">
        <v>376</v>
      </c>
      <c r="B872" s="168" t="s">
        <v>143</v>
      </c>
      <c r="C872" s="168">
        <v>119790</v>
      </c>
      <c r="D872" s="171">
        <v>44073</v>
      </c>
      <c r="E872" s="172">
        <v>2767.7334000000001</v>
      </c>
      <c r="F872" s="172">
        <v>3.0821999999999998</v>
      </c>
      <c r="G872" s="172">
        <v>2.8605999999999998</v>
      </c>
      <c r="H872" s="172">
        <v>2.7103000000000002</v>
      </c>
      <c r="I872" s="172">
        <v>3.1577000000000002</v>
      </c>
      <c r="J872" s="172">
        <v>3.2921</v>
      </c>
      <c r="K872" s="172">
        <v>3.4676999999999998</v>
      </c>
      <c r="L872" s="172">
        <v>4.6069000000000004</v>
      </c>
      <c r="M872" s="172">
        <v>4.8178999999999998</v>
      </c>
      <c r="N872" s="172">
        <v>5.0464000000000002</v>
      </c>
      <c r="O872" s="172">
        <v>6.4870999999999999</v>
      </c>
      <c r="P872" s="172">
        <v>6.8647</v>
      </c>
      <c r="Q872" s="172">
        <v>7.6234000000000002</v>
      </c>
      <c r="R872" s="172">
        <v>6.1649000000000003</v>
      </c>
    </row>
    <row r="873" spans="1:18" x14ac:dyDescent="0.3">
      <c r="A873" s="168" t="s">
        <v>376</v>
      </c>
      <c r="B873" s="168" t="s">
        <v>248</v>
      </c>
      <c r="C873" s="168">
        <v>101185</v>
      </c>
      <c r="D873" s="171">
        <v>44073</v>
      </c>
      <c r="E873" s="172">
        <v>3636.5149000000001</v>
      </c>
      <c r="F873" s="172">
        <v>2.9571999999999998</v>
      </c>
      <c r="G873" s="172">
        <v>2.8765999999999998</v>
      </c>
      <c r="H873" s="172">
        <v>2.7818000000000001</v>
      </c>
      <c r="I873" s="172">
        <v>3.1432000000000002</v>
      </c>
      <c r="J873" s="172">
        <v>3.2576999999999998</v>
      </c>
      <c r="K873" s="172">
        <v>3.5</v>
      </c>
      <c r="L873" s="172">
        <v>4.6683000000000003</v>
      </c>
      <c r="M873" s="172">
        <v>4.8548999999999998</v>
      </c>
      <c r="N873" s="172">
        <v>5.0749000000000004</v>
      </c>
      <c r="O873" s="172">
        <v>6.4059999999999997</v>
      </c>
      <c r="P873" s="172">
        <v>6.7679</v>
      </c>
      <c r="Q873" s="172">
        <v>7.2361000000000004</v>
      </c>
      <c r="R873" s="172">
        <v>6.1146000000000003</v>
      </c>
    </row>
    <row r="874" spans="1:18" x14ac:dyDescent="0.3">
      <c r="A874" s="168" t="s">
        <v>376</v>
      </c>
      <c r="B874" s="168" t="s">
        <v>144</v>
      </c>
      <c r="C874" s="168">
        <v>120249</v>
      </c>
      <c r="D874" s="171">
        <v>44073</v>
      </c>
      <c r="E874" s="172">
        <v>3666.9535999999998</v>
      </c>
      <c r="F874" s="172">
        <v>3.0969000000000002</v>
      </c>
      <c r="G874" s="172">
        <v>3.0164</v>
      </c>
      <c r="H874" s="172">
        <v>2.9216000000000002</v>
      </c>
      <c r="I874" s="172">
        <v>3.2833000000000001</v>
      </c>
      <c r="J874" s="172">
        <v>3.3980000000000001</v>
      </c>
      <c r="K874" s="172">
        <v>3.6413000000000002</v>
      </c>
      <c r="L874" s="172">
        <v>4.8116000000000003</v>
      </c>
      <c r="M874" s="172">
        <v>4.9999000000000002</v>
      </c>
      <c r="N874" s="172">
        <v>5.2163000000000004</v>
      </c>
      <c r="O874" s="172">
        <v>6.5530999999999997</v>
      </c>
      <c r="P874" s="172">
        <v>6.9141000000000004</v>
      </c>
      <c r="Q874" s="172">
        <v>7.6412000000000004</v>
      </c>
      <c r="R874" s="172">
        <v>6.2603</v>
      </c>
    </row>
    <row r="875" spans="1:18" x14ac:dyDescent="0.3">
      <c r="A875" s="168" t="s">
        <v>376</v>
      </c>
      <c r="B875" s="168" t="s">
        <v>437</v>
      </c>
      <c r="C875" s="168">
        <v>139538</v>
      </c>
      <c r="D875" s="171">
        <v>44073</v>
      </c>
      <c r="E875" s="172">
        <v>1311.8146999999999</v>
      </c>
      <c r="F875" s="172">
        <v>3.2418</v>
      </c>
      <c r="G875" s="172">
        <v>3.298</v>
      </c>
      <c r="H875" s="172">
        <v>3.3681000000000001</v>
      </c>
      <c r="I875" s="172">
        <v>3.5488</v>
      </c>
      <c r="J875" s="172">
        <v>3.625</v>
      </c>
      <c r="K875" s="172">
        <v>3.7155</v>
      </c>
      <c r="L875" s="172">
        <v>4.6920999999999999</v>
      </c>
      <c r="M875" s="172">
        <v>4.9436999999999998</v>
      </c>
      <c r="N875" s="172">
        <v>5.2198000000000002</v>
      </c>
      <c r="O875" s="172">
        <v>6.6222000000000003</v>
      </c>
      <c r="P875" s="172"/>
      <c r="Q875" s="172">
        <v>6.7396000000000003</v>
      </c>
      <c r="R875" s="172">
        <v>6.3606999999999996</v>
      </c>
    </row>
    <row r="876" spans="1:18" x14ac:dyDescent="0.3">
      <c r="A876" s="168" t="s">
        <v>376</v>
      </c>
      <c r="B876" s="168" t="s">
        <v>438</v>
      </c>
      <c r="C876" s="168">
        <v>139537</v>
      </c>
      <c r="D876" s="171">
        <v>44073</v>
      </c>
      <c r="E876" s="172">
        <v>1304.8569</v>
      </c>
      <c r="F876" s="172">
        <v>3.1303999999999998</v>
      </c>
      <c r="G876" s="172">
        <v>3.1878000000000002</v>
      </c>
      <c r="H876" s="172">
        <v>3.258</v>
      </c>
      <c r="I876" s="172">
        <v>3.4384999999999999</v>
      </c>
      <c r="J876" s="172">
        <v>3.5127000000000002</v>
      </c>
      <c r="K876" s="172">
        <v>3.6036999999999999</v>
      </c>
      <c r="L876" s="172">
        <v>4.58</v>
      </c>
      <c r="M876" s="172">
        <v>4.83</v>
      </c>
      <c r="N876" s="172">
        <v>5.1044999999999998</v>
      </c>
      <c r="O876" s="172">
        <v>6.4903000000000004</v>
      </c>
      <c r="P876" s="172"/>
      <c r="Q876" s="172">
        <v>6.6032000000000002</v>
      </c>
      <c r="R876" s="172">
        <v>6.2415000000000003</v>
      </c>
    </row>
    <row r="877" spans="1:18" x14ac:dyDescent="0.3">
      <c r="A877" s="168" t="s">
        <v>376</v>
      </c>
      <c r="B877" s="168" t="s">
        <v>146</v>
      </c>
      <c r="C877" s="168">
        <v>118859</v>
      </c>
      <c r="D877" s="171">
        <v>44073</v>
      </c>
      <c r="E877" s="172">
        <v>2129.9504000000002</v>
      </c>
      <c r="F877" s="172">
        <v>3.2</v>
      </c>
      <c r="G877" s="172">
        <v>3.0865</v>
      </c>
      <c r="H877" s="172">
        <v>3.0053000000000001</v>
      </c>
      <c r="I877" s="172">
        <v>3.3340000000000001</v>
      </c>
      <c r="J877" s="172">
        <v>3.4133</v>
      </c>
      <c r="K877" s="172">
        <v>3.4712999999999998</v>
      </c>
      <c r="L877" s="172">
        <v>4.5084</v>
      </c>
      <c r="M877" s="172">
        <v>4.7816999999999998</v>
      </c>
      <c r="N877" s="172">
        <v>5.0259999999999998</v>
      </c>
      <c r="O877" s="172">
        <v>6.4947999999999997</v>
      </c>
      <c r="P877" s="172">
        <v>6.7727000000000004</v>
      </c>
      <c r="Q877" s="172">
        <v>7.399</v>
      </c>
      <c r="R877" s="172">
        <v>6.1742999999999997</v>
      </c>
    </row>
    <row r="878" spans="1:18" x14ac:dyDescent="0.3">
      <c r="A878" s="168" t="s">
        <v>376</v>
      </c>
      <c r="B878" s="168" t="s">
        <v>250</v>
      </c>
      <c r="C878" s="168">
        <v>111646</v>
      </c>
      <c r="D878" s="171">
        <v>44073</v>
      </c>
      <c r="E878" s="172">
        <v>2104.0457000000001</v>
      </c>
      <c r="F878" s="172">
        <v>3.1057000000000001</v>
      </c>
      <c r="G878" s="172">
        <v>2.992</v>
      </c>
      <c r="H878" s="172">
        <v>2.9125000000000001</v>
      </c>
      <c r="I878" s="172">
        <v>3.2416</v>
      </c>
      <c r="J878" s="172">
        <v>3.3178999999999998</v>
      </c>
      <c r="K878" s="172">
        <v>3.3803000000000001</v>
      </c>
      <c r="L878" s="172">
        <v>4.4034000000000004</v>
      </c>
      <c r="M878" s="172">
        <v>4.6757999999999997</v>
      </c>
      <c r="N878" s="172">
        <v>4.9218999999999999</v>
      </c>
      <c r="O878" s="172">
        <v>6.4008000000000003</v>
      </c>
      <c r="P878" s="172">
        <v>6.6169000000000002</v>
      </c>
      <c r="Q878" s="172">
        <v>6.6001000000000003</v>
      </c>
      <c r="R878" s="172">
        <v>6.0911</v>
      </c>
    </row>
    <row r="879" spans="1:18" x14ac:dyDescent="0.3">
      <c r="A879" s="168" t="s">
        <v>376</v>
      </c>
      <c r="B879" s="168" t="s">
        <v>147</v>
      </c>
      <c r="C879" s="168">
        <v>145834</v>
      </c>
      <c r="D879" s="171">
        <v>44073</v>
      </c>
      <c r="E879" s="172">
        <v>10.8491</v>
      </c>
      <c r="F879" s="172">
        <v>2.8601000000000001</v>
      </c>
      <c r="G879" s="172">
        <v>2.6920999999999999</v>
      </c>
      <c r="H879" s="172">
        <v>2.5485000000000002</v>
      </c>
      <c r="I879" s="172">
        <v>2.8628</v>
      </c>
      <c r="J879" s="172">
        <v>3.0030000000000001</v>
      </c>
      <c r="K879" s="172">
        <v>2.9559000000000002</v>
      </c>
      <c r="L879" s="172">
        <v>3.4356</v>
      </c>
      <c r="M879" s="172">
        <v>3.8574000000000002</v>
      </c>
      <c r="N879" s="172">
        <v>4.1715999999999998</v>
      </c>
      <c r="O879" s="172"/>
      <c r="P879" s="172"/>
      <c r="Q879" s="172">
        <v>4.9147999999999996</v>
      </c>
      <c r="R879" s="172"/>
    </row>
    <row r="880" spans="1:18" x14ac:dyDescent="0.3">
      <c r="A880" s="168" t="s">
        <v>376</v>
      </c>
      <c r="B880" s="168" t="s">
        <v>251</v>
      </c>
      <c r="C880" s="168">
        <v>145946</v>
      </c>
      <c r="D880" s="171">
        <v>44073</v>
      </c>
      <c r="E880" s="172">
        <v>10.8215</v>
      </c>
      <c r="F880" s="172">
        <v>2.6987000000000001</v>
      </c>
      <c r="G880" s="172">
        <v>2.5865</v>
      </c>
      <c r="H880" s="172">
        <v>2.4102999999999999</v>
      </c>
      <c r="I880" s="172">
        <v>2.7010999999999998</v>
      </c>
      <c r="J880" s="172">
        <v>2.8576000000000001</v>
      </c>
      <c r="K880" s="172">
        <v>2.8052999999999999</v>
      </c>
      <c r="L880" s="172">
        <v>3.2814999999999999</v>
      </c>
      <c r="M880" s="172">
        <v>3.7027999999999999</v>
      </c>
      <c r="N880" s="172">
        <v>4.0159000000000002</v>
      </c>
      <c r="O880" s="172"/>
      <c r="P880" s="172"/>
      <c r="Q880" s="172">
        <v>4.7576000000000001</v>
      </c>
      <c r="R880" s="172"/>
    </row>
    <row r="881" spans="1:18" x14ac:dyDescent="0.3">
      <c r="A881" s="168" t="s">
        <v>376</v>
      </c>
      <c r="B881" s="168" t="s">
        <v>1035</v>
      </c>
      <c r="C881" s="168">
        <v>140086</v>
      </c>
      <c r="D881" s="171">
        <v>44073</v>
      </c>
      <c r="E881" s="172">
        <v>2260.3607453079499</v>
      </c>
      <c r="F881" s="172">
        <v>2.3841000000000001</v>
      </c>
      <c r="G881" s="172">
        <v>2.3843000000000001</v>
      </c>
      <c r="H881" s="172">
        <v>2.3898000000000001</v>
      </c>
      <c r="I881" s="172">
        <v>1.9001999999999999</v>
      </c>
      <c r="J881" s="172">
        <v>1.9821</v>
      </c>
      <c r="K881" s="172">
        <v>2.4582999999999999</v>
      </c>
      <c r="L881" s="172">
        <v>2.3601999999999999</v>
      </c>
      <c r="M881" s="172">
        <v>2.5832999999999999</v>
      </c>
      <c r="N881" s="172">
        <v>2.7528000000000001</v>
      </c>
      <c r="O881" s="172">
        <v>3.6274999999999999</v>
      </c>
      <c r="P881" s="172">
        <v>3.9049999999999998</v>
      </c>
      <c r="Q881" s="172">
        <v>4.8674999999999997</v>
      </c>
      <c r="R881" s="172">
        <v>3.4319999999999999</v>
      </c>
    </row>
    <row r="882" spans="1:18" x14ac:dyDescent="0.3">
      <c r="A882" s="168" t="s">
        <v>376</v>
      </c>
      <c r="B882" s="168" t="s">
        <v>252</v>
      </c>
      <c r="C882" s="168">
        <v>100851</v>
      </c>
      <c r="D882" s="171">
        <v>44073</v>
      </c>
      <c r="E882" s="172">
        <v>4908.7142000000003</v>
      </c>
      <c r="F882" s="172">
        <v>3.1151</v>
      </c>
      <c r="G882" s="172">
        <v>2.85</v>
      </c>
      <c r="H882" s="172">
        <v>2.6836000000000002</v>
      </c>
      <c r="I882" s="172">
        <v>3.1339999999999999</v>
      </c>
      <c r="J882" s="172">
        <v>3.2692999999999999</v>
      </c>
      <c r="K882" s="172">
        <v>3.5</v>
      </c>
      <c r="L882" s="172">
        <v>4.6531000000000002</v>
      </c>
      <c r="M882" s="172">
        <v>4.8230000000000004</v>
      </c>
      <c r="N882" s="172">
        <v>5.0717999999999996</v>
      </c>
      <c r="O882" s="172">
        <v>6.508</v>
      </c>
      <c r="P882" s="172">
        <v>6.8529</v>
      </c>
      <c r="Q882" s="172">
        <v>7.2535999999999996</v>
      </c>
      <c r="R882" s="172">
        <v>6.2416999999999998</v>
      </c>
    </row>
    <row r="883" spans="1:18" x14ac:dyDescent="0.3">
      <c r="A883" s="168" t="s">
        <v>376</v>
      </c>
      <c r="B883" s="168" t="s">
        <v>148</v>
      </c>
      <c r="C883" s="168">
        <v>118701</v>
      </c>
      <c r="D883" s="171">
        <v>44073</v>
      </c>
      <c r="E883" s="172">
        <v>4939.4969000000001</v>
      </c>
      <c r="F883" s="172">
        <v>3.2153999999999998</v>
      </c>
      <c r="G883" s="172">
        <v>2.9498000000000002</v>
      </c>
      <c r="H883" s="172">
        <v>2.7835000000000001</v>
      </c>
      <c r="I883" s="172">
        <v>3.2341000000000002</v>
      </c>
      <c r="J883" s="172">
        <v>3.3685</v>
      </c>
      <c r="K883" s="172">
        <v>3.5939000000000001</v>
      </c>
      <c r="L883" s="172">
        <v>4.7629000000000001</v>
      </c>
      <c r="M883" s="172">
        <v>4.9245999999999999</v>
      </c>
      <c r="N883" s="172">
        <v>5.1700999999999997</v>
      </c>
      <c r="O883" s="172">
        <v>6.5980999999999996</v>
      </c>
      <c r="P883" s="172">
        <v>6.9423000000000004</v>
      </c>
      <c r="Q883" s="172">
        <v>7.6951999999999998</v>
      </c>
      <c r="R883" s="172">
        <v>6.3337000000000003</v>
      </c>
    </row>
    <row r="884" spans="1:18" x14ac:dyDescent="0.3">
      <c r="A884" s="168" t="s">
        <v>376</v>
      </c>
      <c r="B884" s="168" t="s">
        <v>424</v>
      </c>
      <c r="C884" s="168">
        <v>100837</v>
      </c>
      <c r="D884" s="171">
        <v>44073</v>
      </c>
      <c r="E884" s="172">
        <v>4475.0245000000004</v>
      </c>
      <c r="F884" s="172">
        <v>2.4552</v>
      </c>
      <c r="G884" s="172">
        <v>2.1898</v>
      </c>
      <c r="H884" s="172">
        <v>2.0234999999999999</v>
      </c>
      <c r="I884" s="172">
        <v>2.4735999999999998</v>
      </c>
      <c r="J884" s="172">
        <v>2.6055000000000001</v>
      </c>
      <c r="K884" s="172">
        <v>2.8208000000000002</v>
      </c>
      <c r="L884" s="172">
        <v>3.9617</v>
      </c>
      <c r="M884" s="172">
        <v>4.1228999999999996</v>
      </c>
      <c r="N884" s="172">
        <v>4.3620999999999999</v>
      </c>
      <c r="O884" s="172">
        <v>5.6818</v>
      </c>
      <c r="P884" s="172">
        <v>5.9871999999999996</v>
      </c>
      <c r="Q884" s="172">
        <v>6.8967999999999998</v>
      </c>
      <c r="R884" s="172">
        <v>5.4602000000000004</v>
      </c>
    </row>
    <row r="885" spans="1:18" x14ac:dyDescent="0.3">
      <c r="A885" s="168" t="s">
        <v>376</v>
      </c>
      <c r="B885" s="168" t="s">
        <v>149</v>
      </c>
      <c r="C885" s="168">
        <v>143269</v>
      </c>
      <c r="D885" s="171">
        <v>44073</v>
      </c>
      <c r="E885" s="172">
        <v>1132.798</v>
      </c>
      <c r="F885" s="172">
        <v>3.0889000000000002</v>
      </c>
      <c r="G885" s="172">
        <v>2.7835000000000001</v>
      </c>
      <c r="H885" s="172">
        <v>2.5116999999999998</v>
      </c>
      <c r="I885" s="172">
        <v>2.9628999999999999</v>
      </c>
      <c r="J885" s="172">
        <v>3.1021000000000001</v>
      </c>
      <c r="K885" s="172">
        <v>3.0449999999999999</v>
      </c>
      <c r="L885" s="172">
        <v>3.7248999999999999</v>
      </c>
      <c r="M885" s="172">
        <v>4.1134000000000004</v>
      </c>
      <c r="N885" s="172">
        <v>4.4187000000000003</v>
      </c>
      <c r="O885" s="172"/>
      <c r="P885" s="172"/>
      <c r="Q885" s="172">
        <v>5.5540000000000003</v>
      </c>
      <c r="R885" s="172">
        <v>5.4261999999999997</v>
      </c>
    </row>
    <row r="886" spans="1:18" x14ac:dyDescent="0.3">
      <c r="A886" s="168" t="s">
        <v>376</v>
      </c>
      <c r="B886" s="168" t="s">
        <v>253</v>
      </c>
      <c r="C886" s="168">
        <v>143260</v>
      </c>
      <c r="D886" s="171">
        <v>44073</v>
      </c>
      <c r="E886" s="172">
        <v>1130.0609999999999</v>
      </c>
      <c r="F886" s="172">
        <v>2.9897999999999998</v>
      </c>
      <c r="G886" s="172">
        <v>2.6836000000000002</v>
      </c>
      <c r="H886" s="172">
        <v>2.4116</v>
      </c>
      <c r="I886" s="172">
        <v>2.8622999999999998</v>
      </c>
      <c r="J886" s="172">
        <v>3.0017</v>
      </c>
      <c r="K886" s="172">
        <v>2.9441999999999999</v>
      </c>
      <c r="L886" s="172">
        <v>3.6234999999999999</v>
      </c>
      <c r="M886" s="172">
        <v>4.0110000000000001</v>
      </c>
      <c r="N886" s="172">
        <v>4.3148</v>
      </c>
      <c r="O886" s="172"/>
      <c r="P886" s="172"/>
      <c r="Q886" s="172">
        <v>5.4433999999999996</v>
      </c>
      <c r="R886" s="172">
        <v>5.3194999999999997</v>
      </c>
    </row>
    <row r="887" spans="1:18" x14ac:dyDescent="0.3">
      <c r="A887" s="168" t="s">
        <v>376</v>
      </c>
      <c r="B887" s="168" t="s">
        <v>254</v>
      </c>
      <c r="C887" s="168">
        <v>138288</v>
      </c>
      <c r="D887" s="171">
        <v>44073</v>
      </c>
      <c r="E887" s="172">
        <v>261.54340000000002</v>
      </c>
      <c r="F887" s="172">
        <v>2.9866999999999999</v>
      </c>
      <c r="G887" s="172">
        <v>3.0663999999999998</v>
      </c>
      <c r="H887" s="172">
        <v>2.7686999999999999</v>
      </c>
      <c r="I887" s="172">
        <v>3.0649000000000002</v>
      </c>
      <c r="J887" s="172">
        <v>3.2900999999999998</v>
      </c>
      <c r="K887" s="172">
        <v>3.5379</v>
      </c>
      <c r="L887" s="172">
        <v>4.5364000000000004</v>
      </c>
      <c r="M887" s="172">
        <v>4.7568000000000001</v>
      </c>
      <c r="N887" s="172">
        <v>5.0297000000000001</v>
      </c>
      <c r="O887" s="172">
        <v>6.4950999999999999</v>
      </c>
      <c r="P887" s="172">
        <v>6.8643999999999998</v>
      </c>
      <c r="Q887" s="172">
        <v>7.6776</v>
      </c>
      <c r="R887" s="172">
        <v>6.2179000000000002</v>
      </c>
    </row>
    <row r="888" spans="1:18" x14ac:dyDescent="0.3">
      <c r="A888" s="168" t="s">
        <v>376</v>
      </c>
      <c r="B888" s="168" t="s">
        <v>150</v>
      </c>
      <c r="C888" s="168">
        <v>138299</v>
      </c>
      <c r="D888" s="171">
        <v>44073</v>
      </c>
      <c r="E888" s="172">
        <v>263.09559999999999</v>
      </c>
      <c r="F888" s="172">
        <v>3.1356000000000002</v>
      </c>
      <c r="G888" s="172">
        <v>3.2056</v>
      </c>
      <c r="H888" s="172">
        <v>2.9070999999999998</v>
      </c>
      <c r="I888" s="172">
        <v>3.2027000000000001</v>
      </c>
      <c r="J888" s="172">
        <v>3.4295</v>
      </c>
      <c r="K888" s="172">
        <v>3.7042000000000002</v>
      </c>
      <c r="L888" s="172">
        <v>4.7239000000000004</v>
      </c>
      <c r="M888" s="172">
        <v>4.9522000000000004</v>
      </c>
      <c r="N888" s="172">
        <v>5.2041000000000004</v>
      </c>
      <c r="O888" s="172">
        <v>6.5919999999999996</v>
      </c>
      <c r="P888" s="172">
        <v>6.9442000000000004</v>
      </c>
      <c r="Q888" s="172">
        <v>7.6712999999999996</v>
      </c>
      <c r="R888" s="172">
        <v>6.3334000000000001</v>
      </c>
    </row>
    <row r="889" spans="1:18" x14ac:dyDescent="0.3">
      <c r="A889" s="168" t="s">
        <v>376</v>
      </c>
      <c r="B889" s="168" t="s">
        <v>255</v>
      </c>
      <c r="C889" s="168">
        <v>100898</v>
      </c>
      <c r="D889" s="171">
        <v>44073</v>
      </c>
      <c r="E889" s="172">
        <v>2839.9131200000002</v>
      </c>
      <c r="F889" s="172">
        <v>3.1671</v>
      </c>
      <c r="G889" s="172">
        <v>2.7877000000000001</v>
      </c>
      <c r="H889" s="172">
        <v>2.7564000000000002</v>
      </c>
      <c r="I889" s="172">
        <v>3.0104000000000002</v>
      </c>
      <c r="J889" s="172">
        <v>3.1312000000000002</v>
      </c>
      <c r="K889" s="172">
        <v>3.1697000000000002</v>
      </c>
      <c r="L889" s="172">
        <v>3.7618</v>
      </c>
      <c r="M889" s="172">
        <v>4.1974999999999998</v>
      </c>
      <c r="N889" s="172">
        <v>4.5579000000000001</v>
      </c>
      <c r="O889" s="172">
        <v>3.0448</v>
      </c>
      <c r="P889" s="172">
        <v>4.7728000000000002</v>
      </c>
      <c r="Q889" s="172">
        <v>6.7363</v>
      </c>
      <c r="R889" s="172">
        <v>1.0729</v>
      </c>
    </row>
    <row r="890" spans="1:18" x14ac:dyDescent="0.3">
      <c r="A890" s="168" t="s">
        <v>376</v>
      </c>
      <c r="B890" s="168" t="s">
        <v>151</v>
      </c>
      <c r="C890" s="168">
        <v>119468</v>
      </c>
      <c r="D890" s="171">
        <v>44073</v>
      </c>
      <c r="E890" s="172">
        <v>2855.6225599999998</v>
      </c>
      <c r="F890" s="172">
        <v>3.2273999999999998</v>
      </c>
      <c r="G890" s="172">
        <v>2.8473999999999999</v>
      </c>
      <c r="H890" s="172">
        <v>2.8161</v>
      </c>
      <c r="I890" s="172">
        <v>3.0789</v>
      </c>
      <c r="J890" s="172">
        <v>3.2170000000000001</v>
      </c>
      <c r="K890" s="172">
        <v>3.2656000000000001</v>
      </c>
      <c r="L890" s="172">
        <v>3.8578999999999999</v>
      </c>
      <c r="M890" s="172">
        <v>4.2786</v>
      </c>
      <c r="N890" s="172">
        <v>4.5945999999999998</v>
      </c>
      <c r="O890" s="172">
        <v>3.1063999999999998</v>
      </c>
      <c r="P890" s="172">
        <v>4.8396999999999997</v>
      </c>
      <c r="Q890" s="172">
        <v>6.3048000000000002</v>
      </c>
      <c r="R890" s="172">
        <v>1.1308</v>
      </c>
    </row>
    <row r="891" spans="1:18" x14ac:dyDescent="0.3">
      <c r="A891" s="168" t="s">
        <v>376</v>
      </c>
      <c r="B891" s="168" t="s">
        <v>256</v>
      </c>
      <c r="C891" s="168">
        <v>103225</v>
      </c>
      <c r="D891" s="171">
        <v>44073</v>
      </c>
      <c r="E891" s="172">
        <v>31.626999999999999</v>
      </c>
      <c r="F891" s="172">
        <v>4.6752000000000002</v>
      </c>
      <c r="G891" s="172">
        <v>4.6951000000000001</v>
      </c>
      <c r="H891" s="172">
        <v>4.9341999999999997</v>
      </c>
      <c r="I891" s="172">
        <v>4.3762999999999996</v>
      </c>
      <c r="J891" s="172">
        <v>4.4055999999999997</v>
      </c>
      <c r="K891" s="172">
        <v>4.3615000000000004</v>
      </c>
      <c r="L891" s="172">
        <v>4.7335000000000003</v>
      </c>
      <c r="M891" s="172">
        <v>5.1597999999999997</v>
      </c>
      <c r="N891" s="172">
        <v>5.5155000000000003</v>
      </c>
      <c r="O891" s="172">
        <v>6.5952000000000002</v>
      </c>
      <c r="P891" s="172">
        <v>7.0263</v>
      </c>
      <c r="Q891" s="172">
        <v>8.0180000000000007</v>
      </c>
      <c r="R891" s="172">
        <v>6.5186000000000002</v>
      </c>
    </row>
    <row r="892" spans="1:18" x14ac:dyDescent="0.3">
      <c r="A892" s="168" t="s">
        <v>376</v>
      </c>
      <c r="B892" s="168" t="s">
        <v>152</v>
      </c>
      <c r="C892" s="168">
        <v>120837</v>
      </c>
      <c r="D892" s="171">
        <v>44073</v>
      </c>
      <c r="E892" s="172">
        <v>32.024700000000003</v>
      </c>
      <c r="F892" s="172">
        <v>5.0163000000000002</v>
      </c>
      <c r="G892" s="172">
        <v>5.0549999999999997</v>
      </c>
      <c r="H892" s="172">
        <v>5.2807000000000004</v>
      </c>
      <c r="I892" s="172">
        <v>4.7222</v>
      </c>
      <c r="J892" s="172">
        <v>4.7583000000000002</v>
      </c>
      <c r="K892" s="172">
        <v>4.7117000000000004</v>
      </c>
      <c r="L892" s="172">
        <v>5.0895000000000001</v>
      </c>
      <c r="M892" s="172">
        <v>5.5217999999999998</v>
      </c>
      <c r="N892" s="172">
        <v>5.8836000000000004</v>
      </c>
      <c r="O892" s="172">
        <v>6.8781999999999996</v>
      </c>
      <c r="P892" s="172">
        <v>7.1959999999999997</v>
      </c>
      <c r="Q892" s="172">
        <v>8.0373999999999999</v>
      </c>
      <c r="R892" s="172">
        <v>6.8474000000000004</v>
      </c>
    </row>
    <row r="893" spans="1:18" x14ac:dyDescent="0.3">
      <c r="A893" s="168" t="s">
        <v>376</v>
      </c>
      <c r="B893" s="168" t="s">
        <v>153</v>
      </c>
      <c r="C893" s="168">
        <v>103734</v>
      </c>
      <c r="D893" s="171">
        <v>44073</v>
      </c>
      <c r="E893" s="172">
        <v>27.2971</v>
      </c>
      <c r="F893" s="172">
        <v>2.9419</v>
      </c>
      <c r="G893" s="172">
        <v>2.7195</v>
      </c>
      <c r="H893" s="172">
        <v>2.5992000000000002</v>
      </c>
      <c r="I893" s="172">
        <v>2.9832999999999998</v>
      </c>
      <c r="J893" s="172">
        <v>3.0878000000000001</v>
      </c>
      <c r="K893" s="172">
        <v>3.0581</v>
      </c>
      <c r="L893" s="172">
        <v>3.6132</v>
      </c>
      <c r="M893" s="172">
        <v>4.0286999999999997</v>
      </c>
      <c r="N893" s="172">
        <v>4.3535000000000004</v>
      </c>
      <c r="O893" s="172">
        <v>5.7579000000000002</v>
      </c>
      <c r="P893" s="172">
        <v>6.1223999999999998</v>
      </c>
      <c r="Q893" s="172">
        <v>7.2182000000000004</v>
      </c>
      <c r="R893" s="172">
        <v>5.5138999999999996</v>
      </c>
    </row>
    <row r="894" spans="1:18" x14ac:dyDescent="0.3">
      <c r="A894" s="168" t="s">
        <v>376</v>
      </c>
      <c r="B894" s="168" t="s">
        <v>257</v>
      </c>
      <c r="C894" s="168">
        <v>141066</v>
      </c>
      <c r="D894" s="171">
        <v>44073</v>
      </c>
      <c r="E894" s="172">
        <v>27.2379</v>
      </c>
      <c r="F894" s="172">
        <v>2.9483000000000001</v>
      </c>
      <c r="G894" s="172">
        <v>2.6360000000000001</v>
      </c>
      <c r="H894" s="172">
        <v>2.5089999999999999</v>
      </c>
      <c r="I894" s="172">
        <v>2.8843000000000001</v>
      </c>
      <c r="J894" s="172">
        <v>2.9903</v>
      </c>
      <c r="K894" s="172">
        <v>2.9569000000000001</v>
      </c>
      <c r="L894" s="172">
        <v>3.5118999999999998</v>
      </c>
      <c r="M894" s="172">
        <v>3.9359999999999999</v>
      </c>
      <c r="N894" s="172">
        <v>4.2674000000000003</v>
      </c>
      <c r="O894" s="172">
        <v>5.6897000000000002</v>
      </c>
      <c r="P894" s="172">
        <v>6.0595999999999997</v>
      </c>
      <c r="Q894" s="172">
        <v>7.1612</v>
      </c>
      <c r="R894" s="172">
        <v>5.4393000000000002</v>
      </c>
    </row>
    <row r="895" spans="1:18" x14ac:dyDescent="0.3">
      <c r="A895" s="168" t="s">
        <v>376</v>
      </c>
      <c r="B895" s="168" t="s">
        <v>260</v>
      </c>
      <c r="C895" s="168">
        <v>105280</v>
      </c>
      <c r="D895" s="171">
        <v>44073</v>
      </c>
      <c r="E895" s="172">
        <v>3145.5734000000002</v>
      </c>
      <c r="F895" s="172">
        <v>3.0659000000000001</v>
      </c>
      <c r="G895" s="172">
        <v>2.823</v>
      </c>
      <c r="H895" s="172">
        <v>2.677</v>
      </c>
      <c r="I895" s="172">
        <v>3.1025</v>
      </c>
      <c r="J895" s="172">
        <v>3.2155</v>
      </c>
      <c r="K895" s="172">
        <v>3.3997999999999999</v>
      </c>
      <c r="L895" s="172">
        <v>4.5030000000000001</v>
      </c>
      <c r="M895" s="172">
        <v>4.7099000000000002</v>
      </c>
      <c r="N895" s="172">
        <v>4.9474</v>
      </c>
      <c r="O895" s="172">
        <v>6.3604000000000003</v>
      </c>
      <c r="P895" s="172">
        <v>6.7290000000000001</v>
      </c>
      <c r="Q895" s="172">
        <v>7.1433999999999997</v>
      </c>
      <c r="R895" s="172">
        <v>6.0636000000000001</v>
      </c>
    </row>
    <row r="896" spans="1:18" x14ac:dyDescent="0.3">
      <c r="A896" s="168" t="s">
        <v>376</v>
      </c>
      <c r="B896" s="168" t="s">
        <v>156</v>
      </c>
      <c r="C896" s="168">
        <v>119800</v>
      </c>
      <c r="D896" s="171">
        <v>44073</v>
      </c>
      <c r="E896" s="172">
        <v>3162.2914999999998</v>
      </c>
      <c r="F896" s="172">
        <v>3.1467000000000001</v>
      </c>
      <c r="G896" s="172">
        <v>2.9036</v>
      </c>
      <c r="H896" s="172">
        <v>2.7574000000000001</v>
      </c>
      <c r="I896" s="172">
        <v>3.1827999999999999</v>
      </c>
      <c r="J896" s="172">
        <v>3.2957999999999998</v>
      </c>
      <c r="K896" s="172">
        <v>3.4805999999999999</v>
      </c>
      <c r="L896" s="172">
        <v>4.5858999999999996</v>
      </c>
      <c r="M896" s="172">
        <v>4.79</v>
      </c>
      <c r="N896" s="172">
        <v>5.0266999999999999</v>
      </c>
      <c r="O896" s="172">
        <v>6.4473000000000003</v>
      </c>
      <c r="P896" s="172">
        <v>6.8056999999999999</v>
      </c>
      <c r="Q896" s="172">
        <v>7.5823999999999998</v>
      </c>
      <c r="R896" s="172">
        <v>6.1497999999999999</v>
      </c>
    </row>
    <row r="897" spans="1:18" x14ac:dyDescent="0.3">
      <c r="A897" s="168" t="s">
        <v>376</v>
      </c>
      <c r="B897" s="168" t="s">
        <v>425</v>
      </c>
      <c r="C897" s="168">
        <v>105274</v>
      </c>
      <c r="D897" s="171">
        <v>44073</v>
      </c>
      <c r="E897" s="172">
        <v>3175.2784000000001</v>
      </c>
      <c r="F897" s="172">
        <v>3.0659999999999998</v>
      </c>
      <c r="G897" s="172">
        <v>2.8237999999999999</v>
      </c>
      <c r="H897" s="172">
        <v>2.6774</v>
      </c>
      <c r="I897" s="172">
        <v>3.1027</v>
      </c>
      <c r="J897" s="172">
        <v>3.2155999999999998</v>
      </c>
      <c r="K897" s="172">
        <v>3.4</v>
      </c>
      <c r="L897" s="172">
        <v>4.5046999999999997</v>
      </c>
      <c r="M897" s="172">
        <v>4.7111000000000001</v>
      </c>
      <c r="N897" s="172">
        <v>4.9482999999999997</v>
      </c>
      <c r="O897" s="172">
        <v>6.3617999999999997</v>
      </c>
      <c r="P897" s="172">
        <v>6.7301000000000002</v>
      </c>
      <c r="Q897" s="172">
        <v>7.1254</v>
      </c>
      <c r="R897" s="172">
        <v>6.0644</v>
      </c>
    </row>
    <row r="898" spans="1:18" x14ac:dyDescent="0.3">
      <c r="A898" s="168" t="s">
        <v>376</v>
      </c>
      <c r="B898" s="168" t="s">
        <v>157</v>
      </c>
      <c r="C898" s="168">
        <v>119686</v>
      </c>
      <c r="D898" s="171">
        <v>44073</v>
      </c>
      <c r="E898" s="172">
        <v>42.579799999999999</v>
      </c>
      <c r="F898" s="172">
        <v>3.0861999999999998</v>
      </c>
      <c r="G898" s="172">
        <v>2.9438</v>
      </c>
      <c r="H898" s="172">
        <v>2.9039000000000001</v>
      </c>
      <c r="I898" s="172">
        <v>3.2307999999999999</v>
      </c>
      <c r="J898" s="172">
        <v>3.3582000000000001</v>
      </c>
      <c r="K898" s="172">
        <v>3.4417</v>
      </c>
      <c r="L898" s="172">
        <v>4.4869000000000003</v>
      </c>
      <c r="M898" s="172">
        <v>4.7674000000000003</v>
      </c>
      <c r="N898" s="172">
        <v>5.0172999999999996</v>
      </c>
      <c r="O898" s="172">
        <v>6.5034000000000001</v>
      </c>
      <c r="P898" s="172">
        <v>6.8673000000000002</v>
      </c>
      <c r="Q898" s="172">
        <v>7.6360000000000001</v>
      </c>
      <c r="R898" s="172">
        <v>6.2119999999999997</v>
      </c>
    </row>
    <row r="899" spans="1:18" x14ac:dyDescent="0.3">
      <c r="A899" s="168" t="s">
        <v>376</v>
      </c>
      <c r="B899" s="168" t="s">
        <v>261</v>
      </c>
      <c r="C899" s="168">
        <v>103397</v>
      </c>
      <c r="D899" s="171">
        <v>44073</v>
      </c>
      <c r="E899" s="172">
        <v>42.330599999999997</v>
      </c>
      <c r="F899" s="172">
        <v>3.0182000000000002</v>
      </c>
      <c r="G899" s="172">
        <v>2.8748999999999998</v>
      </c>
      <c r="H899" s="172">
        <v>2.8224</v>
      </c>
      <c r="I899" s="172">
        <v>3.1448999999999998</v>
      </c>
      <c r="J899" s="172">
        <v>3.2690000000000001</v>
      </c>
      <c r="K899" s="172">
        <v>3.3506</v>
      </c>
      <c r="L899" s="172">
        <v>4.3917999999999999</v>
      </c>
      <c r="M899" s="172">
        <v>4.6794000000000002</v>
      </c>
      <c r="N899" s="172">
        <v>4.9295999999999998</v>
      </c>
      <c r="O899" s="172">
        <v>6.4157999999999999</v>
      </c>
      <c r="P899" s="172">
        <v>6.7755000000000001</v>
      </c>
      <c r="Q899" s="172">
        <v>7.5498000000000003</v>
      </c>
      <c r="R899" s="172">
        <v>6.1304999999999996</v>
      </c>
    </row>
    <row r="900" spans="1:18" x14ac:dyDescent="0.3">
      <c r="A900" s="168" t="s">
        <v>376</v>
      </c>
      <c r="B900" s="168" t="s">
        <v>426</v>
      </c>
      <c r="C900" s="168">
        <v>100618</v>
      </c>
      <c r="D900" s="171">
        <v>44073</v>
      </c>
      <c r="E900" s="172">
        <v>39.560200000000002</v>
      </c>
      <c r="F900" s="172">
        <v>2.9527000000000001</v>
      </c>
      <c r="G900" s="172">
        <v>2.8300999999999998</v>
      </c>
      <c r="H900" s="172">
        <v>2.8090000000000002</v>
      </c>
      <c r="I900" s="172">
        <v>3.1341999999999999</v>
      </c>
      <c r="J900" s="172">
        <v>3.2650999999999999</v>
      </c>
      <c r="K900" s="172">
        <v>3.3496000000000001</v>
      </c>
      <c r="L900" s="172">
        <v>4.3928000000000003</v>
      </c>
      <c r="M900" s="172">
        <v>4.6798000000000002</v>
      </c>
      <c r="N900" s="172">
        <v>4.9298999999999999</v>
      </c>
      <c r="O900" s="172">
        <v>6.4157999999999999</v>
      </c>
      <c r="P900" s="172">
        <v>6.7763</v>
      </c>
      <c r="Q900" s="172">
        <v>6.9390999999999998</v>
      </c>
      <c r="R900" s="172">
        <v>6.1307999999999998</v>
      </c>
    </row>
    <row r="901" spans="1:18" x14ac:dyDescent="0.3">
      <c r="A901" s="168" t="s">
        <v>376</v>
      </c>
      <c r="B901" s="168" t="s">
        <v>158</v>
      </c>
      <c r="C901" s="168">
        <v>119861</v>
      </c>
      <c r="D901" s="171">
        <v>44073</v>
      </c>
      <c r="E901" s="172">
        <v>3187.8449000000001</v>
      </c>
      <c r="F901" s="172">
        <v>3.0951</v>
      </c>
      <c r="G901" s="172">
        <v>3.0196999999999998</v>
      </c>
      <c r="H901" s="172">
        <v>2.8077000000000001</v>
      </c>
      <c r="I901" s="172">
        <v>3.2852000000000001</v>
      </c>
      <c r="J901" s="172">
        <v>3.4081999999999999</v>
      </c>
      <c r="K901" s="172">
        <v>3.5078999999999998</v>
      </c>
      <c r="L901" s="172">
        <v>4.8611000000000004</v>
      </c>
      <c r="M901" s="172">
        <v>5.0038999999999998</v>
      </c>
      <c r="N901" s="172">
        <v>5.2016</v>
      </c>
      <c r="O901" s="172">
        <v>6.5669000000000004</v>
      </c>
      <c r="P901" s="172">
        <v>6.9112</v>
      </c>
      <c r="Q901" s="172">
        <v>7.6958000000000002</v>
      </c>
      <c r="R901" s="172">
        <v>6.2910000000000004</v>
      </c>
    </row>
    <row r="902" spans="1:18" x14ac:dyDescent="0.3">
      <c r="A902" s="168" t="s">
        <v>376</v>
      </c>
      <c r="B902" s="168" t="s">
        <v>262</v>
      </c>
      <c r="C902" s="168">
        <v>102672</v>
      </c>
      <c r="D902" s="171">
        <v>44073</v>
      </c>
      <c r="E902" s="172">
        <v>3167.5767999999998</v>
      </c>
      <c r="F902" s="172">
        <v>2.9847000000000001</v>
      </c>
      <c r="G902" s="172">
        <v>2.9095</v>
      </c>
      <c r="H902" s="172">
        <v>2.6974</v>
      </c>
      <c r="I902" s="172">
        <v>3.1749999999999998</v>
      </c>
      <c r="J902" s="172">
        <v>3.2978000000000001</v>
      </c>
      <c r="K902" s="172">
        <v>3.3954</v>
      </c>
      <c r="L902" s="172">
        <v>4.7424999999999997</v>
      </c>
      <c r="M902" s="172">
        <v>4.8813000000000004</v>
      </c>
      <c r="N902" s="172">
        <v>5.0736999999999997</v>
      </c>
      <c r="O902" s="172">
        <v>6.4764999999999997</v>
      </c>
      <c r="P902" s="172">
        <v>6.8312999999999997</v>
      </c>
      <c r="Q902" s="172">
        <v>7.4694000000000003</v>
      </c>
      <c r="R902" s="172">
        <v>6.1860999999999997</v>
      </c>
    </row>
    <row r="903" spans="1:18" x14ac:dyDescent="0.3">
      <c r="A903" s="168" t="s">
        <v>376</v>
      </c>
      <c r="B903" s="168" t="s">
        <v>1036</v>
      </c>
      <c r="C903" s="168">
        <v>139619</v>
      </c>
      <c r="D903" s="171">
        <v>44071</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44073</v>
      </c>
      <c r="E904" s="172">
        <v>1982.2570000000001</v>
      </c>
      <c r="F904" s="172">
        <v>5.1996000000000002</v>
      </c>
      <c r="G904" s="172">
        <v>5.1990999999999996</v>
      </c>
      <c r="H904" s="172">
        <v>5.1279000000000003</v>
      </c>
      <c r="I904" s="172">
        <v>5.1760000000000002</v>
      </c>
      <c r="J904" s="172">
        <v>5.3391999999999999</v>
      </c>
      <c r="K904" s="172">
        <v>4.6848999999999998</v>
      </c>
      <c r="L904" s="172">
        <v>3.7286999999999999</v>
      </c>
      <c r="M904" s="172">
        <v>3.9563000000000001</v>
      </c>
      <c r="N904" s="172">
        <v>4.1288999999999998</v>
      </c>
      <c r="O904" s="172">
        <v>5.1148999999999996</v>
      </c>
      <c r="P904" s="172">
        <v>4.8296999999999999</v>
      </c>
      <c r="Q904" s="172">
        <v>6.1935000000000002</v>
      </c>
      <c r="R904" s="172">
        <v>4.9335000000000004</v>
      </c>
    </row>
    <row r="905" spans="1:18" x14ac:dyDescent="0.3">
      <c r="A905" s="168" t="s">
        <v>376</v>
      </c>
      <c r="B905" s="168" t="s">
        <v>159</v>
      </c>
      <c r="C905" s="168">
        <v>118893</v>
      </c>
      <c r="D905" s="171">
        <v>44073</v>
      </c>
      <c r="E905" s="172">
        <v>1981.2692</v>
      </c>
      <c r="F905" s="172">
        <v>2.4845999999999999</v>
      </c>
      <c r="G905" s="172">
        <v>2.4839000000000002</v>
      </c>
      <c r="H905" s="172">
        <v>2.4144999999999999</v>
      </c>
      <c r="I905" s="172">
        <v>2.4228000000000001</v>
      </c>
      <c r="J905" s="172">
        <v>2.4965000000000002</v>
      </c>
      <c r="K905" s="172">
        <v>2.6082000000000001</v>
      </c>
      <c r="L905" s="172">
        <v>2.6920999999999999</v>
      </c>
      <c r="M905" s="172">
        <v>3.2685</v>
      </c>
      <c r="N905" s="172">
        <v>3.6166</v>
      </c>
      <c r="O905" s="172">
        <v>4.9931999999999999</v>
      </c>
      <c r="P905" s="172">
        <v>4.7900999999999998</v>
      </c>
      <c r="Q905" s="172">
        <v>6.3135000000000003</v>
      </c>
      <c r="R905" s="172">
        <v>4.6904000000000003</v>
      </c>
    </row>
    <row r="906" spans="1:18" x14ac:dyDescent="0.3">
      <c r="A906" s="168" t="s">
        <v>376</v>
      </c>
      <c r="B906" s="168" t="s">
        <v>428</v>
      </c>
      <c r="C906" s="168">
        <v>104241</v>
      </c>
      <c r="D906" s="171">
        <v>44073</v>
      </c>
      <c r="E906" s="172">
        <v>2318.114</v>
      </c>
      <c r="F906" s="172">
        <v>5.3038999999999996</v>
      </c>
      <c r="G906" s="172">
        <v>5.3022999999999998</v>
      </c>
      <c r="H906" s="172">
        <v>5.2291999999999996</v>
      </c>
      <c r="I906" s="172">
        <v>5.2431000000000001</v>
      </c>
      <c r="J906" s="172">
        <v>5.3712</v>
      </c>
      <c r="K906" s="172">
        <v>4.6948999999999996</v>
      </c>
      <c r="L906" s="172">
        <v>3.7301000000000002</v>
      </c>
      <c r="M906" s="172">
        <v>3.9106999999999998</v>
      </c>
      <c r="N906" s="172">
        <v>4.0602999999999998</v>
      </c>
      <c r="O906" s="172">
        <v>4.9997999999999996</v>
      </c>
      <c r="P906" s="172">
        <v>4.5829000000000004</v>
      </c>
      <c r="Q906" s="172">
        <v>6.1856</v>
      </c>
      <c r="R906" s="172">
        <v>4.8311000000000002</v>
      </c>
    </row>
    <row r="907" spans="1:18" x14ac:dyDescent="0.3">
      <c r="A907" s="168" t="s">
        <v>376</v>
      </c>
      <c r="B907" s="168" t="s">
        <v>263</v>
      </c>
      <c r="C907" s="168">
        <v>115398</v>
      </c>
      <c r="D907" s="171">
        <v>44073</v>
      </c>
      <c r="E907" s="172">
        <v>1930.6465000000001</v>
      </c>
      <c r="F907" s="172">
        <v>3.1461999999999999</v>
      </c>
      <c r="G907" s="172">
        <v>2.9676</v>
      </c>
      <c r="H907" s="172">
        <v>2.8855</v>
      </c>
      <c r="I907" s="172">
        <v>3.2759999999999998</v>
      </c>
      <c r="J907" s="172">
        <v>3.3389000000000002</v>
      </c>
      <c r="K907" s="172">
        <v>3.3887999999999998</v>
      </c>
      <c r="L907" s="172">
        <v>4.7431999999999999</v>
      </c>
      <c r="M907" s="172">
        <v>4.8891999999999998</v>
      </c>
      <c r="N907" s="172">
        <v>5.0476000000000001</v>
      </c>
      <c r="O907" s="172">
        <v>5.1216999999999997</v>
      </c>
      <c r="P907" s="172">
        <v>5.9306999999999999</v>
      </c>
      <c r="Q907" s="172">
        <v>7.3967000000000001</v>
      </c>
      <c r="R907" s="172">
        <v>4.2046000000000001</v>
      </c>
    </row>
    <row r="908" spans="1:18" x14ac:dyDescent="0.3">
      <c r="A908" s="168" t="s">
        <v>376</v>
      </c>
      <c r="B908" s="168" t="s">
        <v>160</v>
      </c>
      <c r="C908" s="168">
        <v>119303</v>
      </c>
      <c r="D908" s="171">
        <v>44073</v>
      </c>
      <c r="E908" s="172">
        <v>1945.2206000000001</v>
      </c>
      <c r="F908" s="172">
        <v>3.2446000000000002</v>
      </c>
      <c r="G908" s="172">
        <v>3.0674000000000001</v>
      </c>
      <c r="H908" s="172">
        <v>2.9857</v>
      </c>
      <c r="I908" s="172">
        <v>3.3763999999999998</v>
      </c>
      <c r="J908" s="172">
        <v>3.4392999999999998</v>
      </c>
      <c r="K908" s="172">
        <v>3.4897999999999998</v>
      </c>
      <c r="L908" s="172">
        <v>4.8456000000000001</v>
      </c>
      <c r="M908" s="172">
        <v>4.9927999999999999</v>
      </c>
      <c r="N908" s="172">
        <v>5.1524999999999999</v>
      </c>
      <c r="O908" s="172">
        <v>5.2263999999999999</v>
      </c>
      <c r="P908" s="172">
        <v>6.0487000000000002</v>
      </c>
      <c r="Q908" s="172">
        <v>7.0861999999999998</v>
      </c>
      <c r="R908" s="172">
        <v>4.3136999999999999</v>
      </c>
    </row>
    <row r="909" spans="1:18" x14ac:dyDescent="0.3">
      <c r="A909" s="168" t="s">
        <v>376</v>
      </c>
      <c r="B909" s="168" t="s">
        <v>161</v>
      </c>
      <c r="C909" s="168">
        <v>120304</v>
      </c>
      <c r="D909" s="171">
        <v>44073</v>
      </c>
      <c r="E909" s="172">
        <v>3308.1460000000002</v>
      </c>
      <c r="F909" s="172">
        <v>3.1635</v>
      </c>
      <c r="G909" s="172">
        <v>3.0249999999999999</v>
      </c>
      <c r="H909" s="172">
        <v>2.8818000000000001</v>
      </c>
      <c r="I909" s="172">
        <v>3.2549999999999999</v>
      </c>
      <c r="J909" s="172">
        <v>3.3632</v>
      </c>
      <c r="K909" s="172">
        <v>3.5082</v>
      </c>
      <c r="L909" s="172">
        <v>4.6013999999999999</v>
      </c>
      <c r="M909" s="172">
        <v>4.8030999999999997</v>
      </c>
      <c r="N909" s="172">
        <v>5.0548999999999999</v>
      </c>
      <c r="O909" s="172">
        <v>6.5221</v>
      </c>
      <c r="P909" s="172">
        <v>6.8719999999999999</v>
      </c>
      <c r="Q909" s="172">
        <v>7.6181000000000001</v>
      </c>
      <c r="R909" s="172">
        <v>6.2266000000000004</v>
      </c>
    </row>
    <row r="910" spans="1:18" x14ac:dyDescent="0.3">
      <c r="A910" s="168" t="s">
        <v>376</v>
      </c>
      <c r="B910" s="168" t="s">
        <v>429</v>
      </c>
      <c r="C910" s="168">
        <v>102009</v>
      </c>
      <c r="D910" s="171">
        <v>44073</v>
      </c>
      <c r="E910" s="172">
        <v>3054.2932999999998</v>
      </c>
      <c r="F910" s="172">
        <v>2.5575999999999999</v>
      </c>
      <c r="G910" s="172">
        <v>2.4192</v>
      </c>
      <c r="H910" s="172">
        <v>2.2757000000000001</v>
      </c>
      <c r="I910" s="172">
        <v>2.6482999999999999</v>
      </c>
      <c r="J910" s="172">
        <v>2.7541000000000002</v>
      </c>
      <c r="K910" s="172">
        <v>2.8950999999999998</v>
      </c>
      <c r="L910" s="172">
        <v>3.9794</v>
      </c>
      <c r="M910" s="172">
        <v>4.1737000000000002</v>
      </c>
      <c r="N910" s="172">
        <v>4.4084000000000003</v>
      </c>
      <c r="O910" s="172">
        <v>5.8353999999999999</v>
      </c>
      <c r="P910" s="172">
        <v>6.1818999999999997</v>
      </c>
      <c r="Q910" s="172">
        <v>6.7091000000000003</v>
      </c>
      <c r="R910" s="172">
        <v>5.5621999999999998</v>
      </c>
    </row>
    <row r="911" spans="1:18" x14ac:dyDescent="0.3">
      <c r="A911" s="168" t="s">
        <v>376</v>
      </c>
      <c r="B911" s="168" t="s">
        <v>264</v>
      </c>
      <c r="C911" s="168">
        <v>102012</v>
      </c>
      <c r="D911" s="171">
        <v>44073</v>
      </c>
      <c r="E911" s="172">
        <v>3292.6014</v>
      </c>
      <c r="F911" s="172">
        <v>3.0931000000000002</v>
      </c>
      <c r="G911" s="172">
        <v>2.9550000000000001</v>
      </c>
      <c r="H911" s="172">
        <v>2.8117000000000001</v>
      </c>
      <c r="I911" s="172">
        <v>3.1848999999999998</v>
      </c>
      <c r="J911" s="172">
        <v>3.2928999999999999</v>
      </c>
      <c r="K911" s="172">
        <v>3.4253999999999998</v>
      </c>
      <c r="L911" s="172">
        <v>4.4981</v>
      </c>
      <c r="M911" s="172">
        <v>4.6969000000000003</v>
      </c>
      <c r="N911" s="172">
        <v>4.9584000000000001</v>
      </c>
      <c r="O911" s="172">
        <v>6.4499000000000004</v>
      </c>
      <c r="P911" s="172">
        <v>6.8114999999999997</v>
      </c>
      <c r="Q911" s="172">
        <v>7.2388000000000003</v>
      </c>
      <c r="R911" s="172">
        <v>6.1459000000000001</v>
      </c>
    </row>
    <row r="912" spans="1:18" x14ac:dyDescent="0.3">
      <c r="A912" s="168" t="s">
        <v>376</v>
      </c>
      <c r="B912" s="168" t="s">
        <v>162</v>
      </c>
      <c r="C912" s="168">
        <v>145971</v>
      </c>
      <c r="D912" s="171">
        <v>44073</v>
      </c>
      <c r="E912" s="172">
        <v>1092.8461</v>
      </c>
      <c r="F912" s="172">
        <v>2.7858999999999998</v>
      </c>
      <c r="G912" s="172">
        <v>2.7917000000000001</v>
      </c>
      <c r="H912" s="172">
        <v>2.7932000000000001</v>
      </c>
      <c r="I912" s="172">
        <v>2.7953999999999999</v>
      </c>
      <c r="J912" s="172">
        <v>2.9424999999999999</v>
      </c>
      <c r="K912" s="172">
        <v>2.9967999999999999</v>
      </c>
      <c r="L912" s="172">
        <v>3.5868000000000002</v>
      </c>
      <c r="M912" s="172">
        <v>4.1342999999999996</v>
      </c>
      <c r="N912" s="172">
        <v>4.5944000000000003</v>
      </c>
      <c r="O912" s="172"/>
      <c r="P912" s="172"/>
      <c r="Q912" s="172">
        <v>5.6127000000000002</v>
      </c>
      <c r="R912" s="172"/>
    </row>
    <row r="913" spans="1:18" x14ac:dyDescent="0.3">
      <c r="A913" s="168" t="s">
        <v>376</v>
      </c>
      <c r="B913" s="168" t="s">
        <v>265</v>
      </c>
      <c r="C913" s="168">
        <v>145968</v>
      </c>
      <c r="D913" s="171">
        <v>44073</v>
      </c>
      <c r="E913" s="172">
        <v>1091.4474</v>
      </c>
      <c r="F913" s="172">
        <v>2.7058</v>
      </c>
      <c r="G913" s="172">
        <v>2.7126999999999999</v>
      </c>
      <c r="H913" s="172">
        <v>2.7134999999999998</v>
      </c>
      <c r="I913" s="172">
        <v>2.7166000000000001</v>
      </c>
      <c r="J913" s="172">
        <v>2.8631000000000002</v>
      </c>
      <c r="K913" s="172">
        <v>2.9163000000000001</v>
      </c>
      <c r="L913" s="172">
        <v>3.5057999999999998</v>
      </c>
      <c r="M913" s="172">
        <v>4.0522</v>
      </c>
      <c r="N913" s="172">
        <v>4.5125999999999999</v>
      </c>
      <c r="O913" s="172"/>
      <c r="P913" s="172"/>
      <c r="Q913" s="172">
        <v>5.5293999999999999</v>
      </c>
      <c r="R913" s="172"/>
    </row>
    <row r="914" spans="1:18" x14ac:dyDescent="0.3">
      <c r="A914" s="173" t="s">
        <v>27</v>
      </c>
      <c r="B914" s="168"/>
      <c r="C914" s="168"/>
      <c r="D914" s="168"/>
      <c r="E914" s="168"/>
      <c r="F914" s="174">
        <v>3.0485039215686265</v>
      </c>
      <c r="G914" s="174">
        <v>2.9053862745098038</v>
      </c>
      <c r="H914" s="174">
        <v>2.8101411764705873</v>
      </c>
      <c r="I914" s="174">
        <v>3.0839333333333339</v>
      </c>
      <c r="J914" s="174">
        <v>3.1946088235294123</v>
      </c>
      <c r="K914" s="174">
        <v>3.265100980392158</v>
      </c>
      <c r="L914" s="174">
        <v>4.1605950980392148</v>
      </c>
      <c r="M914" s="174">
        <v>4.4457969387755112</v>
      </c>
      <c r="N914" s="174">
        <v>4.7083642857142829</v>
      </c>
      <c r="O914" s="174">
        <v>6.1212613636363633</v>
      </c>
      <c r="P914" s="174">
        <v>6.5628694117647068</v>
      </c>
      <c r="Q914" s="174">
        <v>6.8144686274509825</v>
      </c>
      <c r="R914" s="174">
        <v>5.7436934065934055</v>
      </c>
    </row>
    <row r="915" spans="1:18" x14ac:dyDescent="0.3">
      <c r="A915" s="173" t="s">
        <v>409</v>
      </c>
      <c r="B915" s="168"/>
      <c r="C915" s="168"/>
      <c r="D915" s="168"/>
      <c r="E915" s="168"/>
      <c r="F915" s="174">
        <v>3.0579999999999998</v>
      </c>
      <c r="G915" s="174">
        <v>2.8994999999999997</v>
      </c>
      <c r="H915" s="174">
        <v>2.7889999999999997</v>
      </c>
      <c r="I915" s="174">
        <v>3.12175</v>
      </c>
      <c r="J915" s="174">
        <v>3.2490000000000001</v>
      </c>
      <c r="K915" s="174">
        <v>3.3268500000000003</v>
      </c>
      <c r="L915" s="174">
        <v>4.4074000000000009</v>
      </c>
      <c r="M915" s="174">
        <v>4.6565500000000002</v>
      </c>
      <c r="N915" s="174">
        <v>4.9293999999999993</v>
      </c>
      <c r="O915" s="174">
        <v>6.4173499999999999</v>
      </c>
      <c r="P915" s="174">
        <v>6.7903000000000002</v>
      </c>
      <c r="Q915" s="174">
        <v>7.28775</v>
      </c>
      <c r="R915" s="174">
        <v>6.1112000000000002</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44071</v>
      </c>
      <c r="E918" s="172">
        <v>69.227900000000005</v>
      </c>
      <c r="F918" s="172">
        <v>-21.8675</v>
      </c>
      <c r="G918" s="172">
        <v>-25.780200000000001</v>
      </c>
      <c r="H918" s="172">
        <v>-41.173900000000003</v>
      </c>
      <c r="I918" s="172">
        <v>-42.255400000000002</v>
      </c>
      <c r="J918" s="172">
        <v>-23.771899999999999</v>
      </c>
      <c r="K918" s="172">
        <v>-3.0358000000000001</v>
      </c>
      <c r="L918" s="172">
        <v>6.9381000000000004</v>
      </c>
      <c r="M918" s="172">
        <v>9.7166999999999994</v>
      </c>
      <c r="N918" s="172">
        <v>8.1846999999999994</v>
      </c>
      <c r="O918" s="172">
        <v>8.0894999999999992</v>
      </c>
      <c r="P918" s="172">
        <v>9.3130000000000006</v>
      </c>
      <c r="Q918" s="172">
        <v>9.1265000000000001</v>
      </c>
      <c r="R918" s="172">
        <v>12.514099999999999</v>
      </c>
    </row>
    <row r="919" spans="1:18" x14ac:dyDescent="0.3">
      <c r="A919" s="168" t="s">
        <v>1038</v>
      </c>
      <c r="B919" s="168" t="s">
        <v>1040</v>
      </c>
      <c r="C919" s="168">
        <v>120743</v>
      </c>
      <c r="D919" s="171">
        <v>44071</v>
      </c>
      <c r="E919" s="172">
        <v>73.744299999999996</v>
      </c>
      <c r="F919" s="172">
        <v>-21.270600000000002</v>
      </c>
      <c r="G919" s="172">
        <v>-25.1904</v>
      </c>
      <c r="H919" s="172">
        <v>-40.585999999999999</v>
      </c>
      <c r="I919" s="172">
        <v>-41.666600000000003</v>
      </c>
      <c r="J919" s="172">
        <v>-23.183499999999999</v>
      </c>
      <c r="K919" s="172">
        <v>-2.4636999999999998</v>
      </c>
      <c r="L919" s="172">
        <v>7.3446999999999996</v>
      </c>
      <c r="M919" s="172">
        <v>10.2143</v>
      </c>
      <c r="N919" s="172">
        <v>8.7049000000000003</v>
      </c>
      <c r="O919" s="172">
        <v>8.7072000000000003</v>
      </c>
      <c r="P919" s="172">
        <v>10.113200000000001</v>
      </c>
      <c r="Q919" s="172">
        <v>9.6437000000000008</v>
      </c>
      <c r="R919" s="172">
        <v>13.0943</v>
      </c>
    </row>
    <row r="920" spans="1:18" x14ac:dyDescent="0.3">
      <c r="A920" s="168" t="s">
        <v>1038</v>
      </c>
      <c r="B920" s="168" t="s">
        <v>1041</v>
      </c>
      <c r="C920" s="168">
        <v>143702</v>
      </c>
      <c r="D920" s="171">
        <v>44071</v>
      </c>
      <c r="E920" s="172">
        <v>13.349399999999999</v>
      </c>
      <c r="F920" s="172">
        <v>-13.9391</v>
      </c>
      <c r="G920" s="172">
        <v>-3.0068999999999999</v>
      </c>
      <c r="H920" s="172">
        <v>-30.714500000000001</v>
      </c>
      <c r="I920" s="172">
        <v>-66.330600000000004</v>
      </c>
      <c r="J920" s="172">
        <v>-39.237099999999998</v>
      </c>
      <c r="K920" s="172">
        <v>1.6113999999999999</v>
      </c>
      <c r="L920" s="172">
        <v>7.8346999999999998</v>
      </c>
      <c r="M920" s="172">
        <v>12.5802</v>
      </c>
      <c r="N920" s="172">
        <v>9.1715</v>
      </c>
      <c r="O920" s="172"/>
      <c r="P920" s="172"/>
      <c r="Q920" s="172">
        <v>14.395799999999999</v>
      </c>
      <c r="R920" s="172">
        <v>15.5878</v>
      </c>
    </row>
    <row r="921" spans="1:18" x14ac:dyDescent="0.3">
      <c r="A921" s="168" t="s">
        <v>1038</v>
      </c>
      <c r="B921" s="168" t="s">
        <v>1042</v>
      </c>
      <c r="C921" s="168">
        <v>143704</v>
      </c>
      <c r="D921" s="171">
        <v>44071</v>
      </c>
      <c r="E921" s="172">
        <v>13.4442</v>
      </c>
      <c r="F921" s="172">
        <v>-13.8409</v>
      </c>
      <c r="G921" s="172">
        <v>-2.7143000000000002</v>
      </c>
      <c r="H921" s="172">
        <v>-30.422499999999999</v>
      </c>
      <c r="I921" s="172">
        <v>-66.022000000000006</v>
      </c>
      <c r="J921" s="172">
        <v>-38.912199999999999</v>
      </c>
      <c r="K921" s="172">
        <v>1.9363999999999999</v>
      </c>
      <c r="L921" s="172">
        <v>8.1692</v>
      </c>
      <c r="M921" s="172">
        <v>12.9314</v>
      </c>
      <c r="N921" s="172">
        <v>9.5221999999999998</v>
      </c>
      <c r="O921" s="172"/>
      <c r="P921" s="172"/>
      <c r="Q921" s="172">
        <v>14.773300000000001</v>
      </c>
      <c r="R921" s="172">
        <v>15.9587</v>
      </c>
    </row>
    <row r="922" spans="1:18" x14ac:dyDescent="0.3">
      <c r="A922" s="173" t="s">
        <v>27</v>
      </c>
      <c r="B922" s="168"/>
      <c r="C922" s="168"/>
      <c r="D922" s="168"/>
      <c r="E922" s="168"/>
      <c r="F922" s="174">
        <v>-17.729525000000002</v>
      </c>
      <c r="G922" s="174">
        <v>-14.172950000000002</v>
      </c>
      <c r="H922" s="174">
        <v>-35.724225000000004</v>
      </c>
      <c r="I922" s="174">
        <v>-54.068650000000005</v>
      </c>
      <c r="J922" s="174">
        <v>-31.276174999999999</v>
      </c>
      <c r="K922" s="174">
        <v>-0.48792499999999994</v>
      </c>
      <c r="L922" s="174">
        <v>7.5716749999999999</v>
      </c>
      <c r="M922" s="174">
        <v>11.36065</v>
      </c>
      <c r="N922" s="174">
        <v>8.8958250000000003</v>
      </c>
      <c r="O922" s="174">
        <v>8.3983500000000006</v>
      </c>
      <c r="P922" s="174">
        <v>9.7131000000000007</v>
      </c>
      <c r="Q922" s="174">
        <v>11.984825000000001</v>
      </c>
      <c r="R922" s="174">
        <v>14.288724999999999</v>
      </c>
    </row>
    <row r="923" spans="1:18" x14ac:dyDescent="0.3">
      <c r="A923" s="173" t="s">
        <v>409</v>
      </c>
      <c r="B923" s="168"/>
      <c r="C923" s="168"/>
      <c r="D923" s="168"/>
      <c r="E923" s="168"/>
      <c r="F923" s="174">
        <v>-17.604849999999999</v>
      </c>
      <c r="G923" s="174">
        <v>-14.098649999999999</v>
      </c>
      <c r="H923" s="174">
        <v>-35.65025</v>
      </c>
      <c r="I923" s="174">
        <v>-54.1387</v>
      </c>
      <c r="J923" s="174">
        <v>-31.34205</v>
      </c>
      <c r="K923" s="174">
        <v>-0.42614999999999981</v>
      </c>
      <c r="L923" s="174">
        <v>7.5896999999999997</v>
      </c>
      <c r="M923" s="174">
        <v>11.39725</v>
      </c>
      <c r="N923" s="174">
        <v>8.9382000000000001</v>
      </c>
      <c r="O923" s="174">
        <v>8.3983500000000006</v>
      </c>
      <c r="P923" s="174">
        <v>9.7131000000000007</v>
      </c>
      <c r="Q923" s="174">
        <v>12.01975</v>
      </c>
      <c r="R923" s="174">
        <v>14.341049999999999</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44071</v>
      </c>
      <c r="E926" s="172">
        <v>502.30950000000001</v>
      </c>
      <c r="F926" s="172">
        <v>-2.6520999999999999</v>
      </c>
      <c r="G926" s="172">
        <v>-1.0124</v>
      </c>
      <c r="H926" s="172">
        <v>0.1578</v>
      </c>
      <c r="I926" s="172">
        <v>2.4657</v>
      </c>
      <c r="J926" s="172">
        <v>5.0426000000000002</v>
      </c>
      <c r="K926" s="172">
        <v>8.7960999999999991</v>
      </c>
      <c r="L926" s="172">
        <v>8.7494999999999994</v>
      </c>
      <c r="M926" s="172">
        <v>7.8905000000000003</v>
      </c>
      <c r="N926" s="172">
        <v>7.9591000000000003</v>
      </c>
      <c r="O926" s="172">
        <v>7.5228000000000002</v>
      </c>
      <c r="P926" s="172">
        <v>7.6741999999999999</v>
      </c>
      <c r="Q926" s="172">
        <v>7.5038999999999998</v>
      </c>
      <c r="R926" s="172">
        <v>8.2932000000000006</v>
      </c>
    </row>
    <row r="927" spans="1:18" x14ac:dyDescent="0.3">
      <c r="A927" s="168" t="s">
        <v>1044</v>
      </c>
      <c r="B927" s="168" t="s">
        <v>1046</v>
      </c>
      <c r="C927" s="168">
        <v>119523</v>
      </c>
      <c r="D927" s="171">
        <v>44071</v>
      </c>
      <c r="E927" s="172">
        <v>535.16210000000001</v>
      </c>
      <c r="F927" s="172">
        <v>-1.8278000000000001</v>
      </c>
      <c r="G927" s="172">
        <v>-0.19320000000000001</v>
      </c>
      <c r="H927" s="172">
        <v>0.97650000000000003</v>
      </c>
      <c r="I927" s="172">
        <v>3.2841999999999998</v>
      </c>
      <c r="J927" s="172">
        <v>5.8654999999999999</v>
      </c>
      <c r="K927" s="172">
        <v>9.6332000000000004</v>
      </c>
      <c r="L927" s="172">
        <v>9.6151999999999997</v>
      </c>
      <c r="M927" s="172">
        <v>8.7774000000000001</v>
      </c>
      <c r="N927" s="172">
        <v>8.8678000000000008</v>
      </c>
      <c r="O927" s="172">
        <v>8.4219000000000008</v>
      </c>
      <c r="P927" s="172">
        <v>8.5639000000000003</v>
      </c>
      <c r="Q927" s="172">
        <v>8.9534000000000002</v>
      </c>
      <c r="R927" s="172">
        <v>9.2047000000000008</v>
      </c>
    </row>
    <row r="928" spans="1:18" x14ac:dyDescent="0.3">
      <c r="A928" s="168" t="s">
        <v>1044</v>
      </c>
      <c r="B928" s="168" t="s">
        <v>1047</v>
      </c>
      <c r="C928" s="168">
        <v>120513</v>
      </c>
      <c r="D928" s="171">
        <v>44071</v>
      </c>
      <c r="E928" s="172">
        <v>2413.9859000000001</v>
      </c>
      <c r="F928" s="172">
        <v>1.4410000000000001</v>
      </c>
      <c r="G928" s="172">
        <v>1.3388</v>
      </c>
      <c r="H928" s="172">
        <v>0.39939999999999998</v>
      </c>
      <c r="I928" s="172">
        <v>2.5085999999999999</v>
      </c>
      <c r="J928" s="172">
        <v>4.0148000000000001</v>
      </c>
      <c r="K928" s="172">
        <v>8.3178999999999998</v>
      </c>
      <c r="L928" s="172">
        <v>8.7218999999999998</v>
      </c>
      <c r="M928" s="172">
        <v>8.0562000000000005</v>
      </c>
      <c r="N928" s="172">
        <v>8.2085000000000008</v>
      </c>
      <c r="O928" s="172">
        <v>8.25</v>
      </c>
      <c r="P928" s="172">
        <v>8.2614000000000001</v>
      </c>
      <c r="Q928" s="172">
        <v>8.6595999999999993</v>
      </c>
      <c r="R928" s="172">
        <v>8.8400999999999996</v>
      </c>
    </row>
    <row r="929" spans="1:18" x14ac:dyDescent="0.3">
      <c r="A929" s="168" t="s">
        <v>1044</v>
      </c>
      <c r="B929" s="168" t="s">
        <v>1048</v>
      </c>
      <c r="C929" s="168">
        <v>112214</v>
      </c>
      <c r="D929" s="171">
        <v>44071</v>
      </c>
      <c r="E929" s="172">
        <v>2338.9647</v>
      </c>
      <c r="F929" s="172">
        <v>1.1314</v>
      </c>
      <c r="G929" s="172">
        <v>1.0289999999999999</v>
      </c>
      <c r="H929" s="172">
        <v>8.9399999999999993E-2</v>
      </c>
      <c r="I929" s="172">
        <v>2.1983999999999999</v>
      </c>
      <c r="J929" s="172">
        <v>3.7039</v>
      </c>
      <c r="K929" s="172">
        <v>8.0022000000000002</v>
      </c>
      <c r="L929" s="172">
        <v>8.4048999999999996</v>
      </c>
      <c r="M929" s="172">
        <v>7.7359999999999998</v>
      </c>
      <c r="N929" s="172">
        <v>7.8826999999999998</v>
      </c>
      <c r="O929" s="172">
        <v>7.8164999999999996</v>
      </c>
      <c r="P929" s="172">
        <v>7.8064999999999998</v>
      </c>
      <c r="Q929" s="172">
        <v>8.1127000000000002</v>
      </c>
      <c r="R929" s="172">
        <v>8.4750999999999994</v>
      </c>
    </row>
    <row r="930" spans="1:18" x14ac:dyDescent="0.3">
      <c r="A930" s="168" t="s">
        <v>1044</v>
      </c>
      <c r="B930" s="168" t="s">
        <v>1049</v>
      </c>
      <c r="C930" s="168">
        <v>112029</v>
      </c>
      <c r="D930" s="171">
        <v>44071</v>
      </c>
      <c r="E930" s="172">
        <v>1463.1151</v>
      </c>
      <c r="F930" s="172">
        <v>4.1292</v>
      </c>
      <c r="G930" s="172">
        <v>6.0125999999999999</v>
      </c>
      <c r="H930" s="172">
        <v>4.3643000000000001</v>
      </c>
      <c r="I930" s="172">
        <v>3.6865000000000001</v>
      </c>
      <c r="J930" s="172">
        <v>5.1224999999999996</v>
      </c>
      <c r="K930" s="172">
        <v>112.22150000000001</v>
      </c>
      <c r="L930" s="172">
        <v>-28.8933</v>
      </c>
      <c r="M930" s="172">
        <v>-19.7744</v>
      </c>
      <c r="N930" s="172">
        <v>-19.661799999999999</v>
      </c>
      <c r="O930" s="172">
        <v>-9.2157</v>
      </c>
      <c r="P930" s="172">
        <v>-2.4079000000000002</v>
      </c>
      <c r="Q930" s="172">
        <v>3.4605999999999999</v>
      </c>
      <c r="R930" s="172">
        <v>-16.2515</v>
      </c>
    </row>
    <row r="931" spans="1:18" x14ac:dyDescent="0.3">
      <c r="A931" s="168" t="s">
        <v>1044</v>
      </c>
      <c r="B931" s="168" t="s">
        <v>1050</v>
      </c>
      <c r="C931" s="168">
        <v>119410</v>
      </c>
      <c r="D931" s="171">
        <v>44071</v>
      </c>
      <c r="E931" s="172">
        <v>1498.5562</v>
      </c>
      <c r="F931" s="172">
        <v>4.3360000000000003</v>
      </c>
      <c r="G931" s="172">
        <v>6.2255000000000003</v>
      </c>
      <c r="H931" s="172">
        <v>4.5758000000000001</v>
      </c>
      <c r="I931" s="172">
        <v>3.8973</v>
      </c>
      <c r="J931" s="172">
        <v>5.3334000000000001</v>
      </c>
      <c r="K931" s="172">
        <v>112.50069999999999</v>
      </c>
      <c r="L931" s="172">
        <v>-28.6677</v>
      </c>
      <c r="M931" s="172">
        <v>-19.5367</v>
      </c>
      <c r="N931" s="172">
        <v>-19.4316</v>
      </c>
      <c r="O931" s="172">
        <v>-8.9505999999999997</v>
      </c>
      <c r="P931" s="172">
        <v>-2.0817000000000001</v>
      </c>
      <c r="Q931" s="172">
        <v>1.8343</v>
      </c>
      <c r="R931" s="172">
        <v>-16.0063</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44071</v>
      </c>
      <c r="E934" s="172">
        <v>30.939900000000002</v>
      </c>
      <c r="F934" s="172">
        <v>-2.0053999999999998</v>
      </c>
      <c r="G934" s="172">
        <v>-2.9878999999999998</v>
      </c>
      <c r="H934" s="172">
        <v>-1.55</v>
      </c>
      <c r="I934" s="172">
        <v>-1.2802</v>
      </c>
      <c r="J934" s="172">
        <v>1.776</v>
      </c>
      <c r="K934" s="172">
        <v>6.4333</v>
      </c>
      <c r="L934" s="172">
        <v>8.0837000000000003</v>
      </c>
      <c r="M934" s="172">
        <v>7.5561999999999996</v>
      </c>
      <c r="N934" s="172">
        <v>7.6721000000000004</v>
      </c>
      <c r="O934" s="172">
        <v>7.0830000000000002</v>
      </c>
      <c r="P934" s="172">
        <v>7.2892000000000001</v>
      </c>
      <c r="Q934" s="172">
        <v>7.8952999999999998</v>
      </c>
      <c r="R934" s="172">
        <v>7.5201000000000002</v>
      </c>
    </row>
    <row r="935" spans="1:18" x14ac:dyDescent="0.3">
      <c r="A935" s="168" t="s">
        <v>1044</v>
      </c>
      <c r="B935" s="168" t="s">
        <v>1054</v>
      </c>
      <c r="C935" s="168">
        <v>120008</v>
      </c>
      <c r="D935" s="171">
        <v>44071</v>
      </c>
      <c r="E935" s="172">
        <v>32.648099999999999</v>
      </c>
      <c r="F935" s="172">
        <v>-1.2297</v>
      </c>
      <c r="G935" s="172">
        <v>-2.161</v>
      </c>
      <c r="H935" s="172">
        <v>-0.76649999999999996</v>
      </c>
      <c r="I935" s="172">
        <v>-0.47899999999999998</v>
      </c>
      <c r="J935" s="172">
        <v>2.6059999999999999</v>
      </c>
      <c r="K935" s="172">
        <v>7.2965999999999998</v>
      </c>
      <c r="L935" s="172">
        <v>8.9677000000000007</v>
      </c>
      <c r="M935" s="172">
        <v>8.4379000000000008</v>
      </c>
      <c r="N935" s="172">
        <v>8.5703999999999994</v>
      </c>
      <c r="O935" s="172">
        <v>7.8902000000000001</v>
      </c>
      <c r="P935" s="172">
        <v>8.0457999999999998</v>
      </c>
      <c r="Q935" s="172">
        <v>8.5197000000000003</v>
      </c>
      <c r="R935" s="172">
        <v>8.4001000000000001</v>
      </c>
    </row>
    <row r="936" spans="1:18" x14ac:dyDescent="0.3">
      <c r="A936" s="168" t="s">
        <v>1044</v>
      </c>
      <c r="B936" s="168" t="s">
        <v>1055</v>
      </c>
      <c r="C936" s="168">
        <v>118291</v>
      </c>
      <c r="D936" s="171">
        <v>44071</v>
      </c>
      <c r="E936" s="172">
        <v>32.829900000000002</v>
      </c>
      <c r="F936" s="172">
        <v>0.88949999999999996</v>
      </c>
      <c r="G936" s="172">
        <v>-3.2974000000000001</v>
      </c>
      <c r="H936" s="172">
        <v>-1.6354</v>
      </c>
      <c r="I936" s="172">
        <v>0.46860000000000002</v>
      </c>
      <c r="J936" s="172">
        <v>2.4258000000000002</v>
      </c>
      <c r="K936" s="172">
        <v>5.9801000000000002</v>
      </c>
      <c r="L936" s="172">
        <v>7.5019999999999998</v>
      </c>
      <c r="M936" s="172">
        <v>7.0538999999999996</v>
      </c>
      <c r="N936" s="172">
        <v>7.1734</v>
      </c>
      <c r="O936" s="172">
        <v>7.4417</v>
      </c>
      <c r="P936" s="172">
        <v>7.7279999999999998</v>
      </c>
      <c r="Q936" s="172">
        <v>8.2132000000000005</v>
      </c>
      <c r="R936" s="172">
        <v>7.9367000000000001</v>
      </c>
    </row>
    <row r="937" spans="1:18" x14ac:dyDescent="0.3">
      <c r="A937" s="168" t="s">
        <v>1044</v>
      </c>
      <c r="B937" s="168" t="s">
        <v>1056</v>
      </c>
      <c r="C937" s="168">
        <v>102913</v>
      </c>
      <c r="D937" s="171">
        <v>44071</v>
      </c>
      <c r="E937" s="172">
        <v>32.369799999999998</v>
      </c>
      <c r="F937" s="172">
        <v>0.56379999999999997</v>
      </c>
      <c r="G937" s="172">
        <v>-3.6072000000000002</v>
      </c>
      <c r="H937" s="172">
        <v>-1.9322999999999999</v>
      </c>
      <c r="I937" s="172">
        <v>0.1772</v>
      </c>
      <c r="J937" s="172">
        <v>2.1354000000000002</v>
      </c>
      <c r="K937" s="172">
        <v>5.7167000000000003</v>
      </c>
      <c r="L937" s="172">
        <v>7.2595999999999998</v>
      </c>
      <c r="M937" s="172">
        <v>6.8094999999999999</v>
      </c>
      <c r="N937" s="172">
        <v>6.9225000000000003</v>
      </c>
      <c r="O937" s="172">
        <v>7.2079000000000004</v>
      </c>
      <c r="P937" s="172">
        <v>7.5102000000000002</v>
      </c>
      <c r="Q937" s="172">
        <v>7.875</v>
      </c>
      <c r="R937" s="172">
        <v>7.6780999999999997</v>
      </c>
    </row>
    <row r="938" spans="1:18" x14ac:dyDescent="0.3">
      <c r="A938" s="168" t="s">
        <v>1044</v>
      </c>
      <c r="B938" s="168" t="s">
        <v>1057</v>
      </c>
      <c r="C938" s="168">
        <v>133925</v>
      </c>
      <c r="D938" s="171">
        <v>44071</v>
      </c>
      <c r="E938" s="172">
        <v>15.423299999999999</v>
      </c>
      <c r="F938" s="172">
        <v>-3.7860999999999998</v>
      </c>
      <c r="G938" s="172">
        <v>-0.63100000000000001</v>
      </c>
      <c r="H938" s="172">
        <v>-0.20280000000000001</v>
      </c>
      <c r="I938" s="172">
        <v>2.0301</v>
      </c>
      <c r="J938" s="172">
        <v>3.4377</v>
      </c>
      <c r="K938" s="172">
        <v>6.4252000000000002</v>
      </c>
      <c r="L938" s="172">
        <v>7.8322000000000003</v>
      </c>
      <c r="M938" s="172">
        <v>7.3117000000000001</v>
      </c>
      <c r="N938" s="172">
        <v>8.8941999999999997</v>
      </c>
      <c r="O938" s="172">
        <v>7.8966000000000003</v>
      </c>
      <c r="P938" s="172">
        <v>8.0785</v>
      </c>
      <c r="Q938" s="172">
        <v>8.2371999999999996</v>
      </c>
      <c r="R938" s="172">
        <v>8.5471000000000004</v>
      </c>
    </row>
    <row r="939" spans="1:18" x14ac:dyDescent="0.3">
      <c r="A939" s="168" t="s">
        <v>1044</v>
      </c>
      <c r="B939" s="168" t="s">
        <v>1058</v>
      </c>
      <c r="C939" s="168">
        <v>133926</v>
      </c>
      <c r="D939" s="171">
        <v>44071</v>
      </c>
      <c r="E939" s="172">
        <v>15.155099999999999</v>
      </c>
      <c r="F939" s="172">
        <v>-4.0938999999999997</v>
      </c>
      <c r="G939" s="172">
        <v>-0.88300000000000001</v>
      </c>
      <c r="H939" s="172">
        <v>-0.48159999999999997</v>
      </c>
      <c r="I939" s="172">
        <v>1.7730999999999999</v>
      </c>
      <c r="J939" s="172">
        <v>3.1783999999999999</v>
      </c>
      <c r="K939" s="172">
        <v>6.1463000000000001</v>
      </c>
      <c r="L939" s="172">
        <v>7.5522999999999998</v>
      </c>
      <c r="M939" s="172">
        <v>7.0164</v>
      </c>
      <c r="N939" s="172">
        <v>8.5801999999999996</v>
      </c>
      <c r="O939" s="172">
        <v>7.5759999999999996</v>
      </c>
      <c r="P939" s="172">
        <v>7.7355</v>
      </c>
      <c r="Q939" s="172">
        <v>7.8909000000000002</v>
      </c>
      <c r="R939" s="172">
        <v>8.2248999999999999</v>
      </c>
    </row>
    <row r="940" spans="1:18" x14ac:dyDescent="0.3">
      <c r="A940" s="168" t="s">
        <v>1044</v>
      </c>
      <c r="B940" s="168" t="s">
        <v>1059</v>
      </c>
      <c r="C940" s="168">
        <v>140220</v>
      </c>
      <c r="D940" s="171">
        <v>44071</v>
      </c>
      <c r="E940" s="172">
        <v>2031.1138000000001</v>
      </c>
      <c r="F940" s="172">
        <v>5.3918999999999997</v>
      </c>
      <c r="G940" s="172">
        <v>1.0406</v>
      </c>
      <c r="H940" s="172">
        <v>3.0569999999999999</v>
      </c>
      <c r="I940" s="172">
        <v>5.6702000000000004</v>
      </c>
      <c r="J940" s="172">
        <v>7.4324000000000003</v>
      </c>
      <c r="K940" s="172">
        <v>-29.2241</v>
      </c>
      <c r="L940" s="172">
        <v>-11.1135</v>
      </c>
      <c r="M940" s="172">
        <v>-5.2999000000000001</v>
      </c>
      <c r="N940" s="172">
        <v>-1.9117999999999999</v>
      </c>
      <c r="O940" s="172">
        <v>0.27429999999999999</v>
      </c>
      <c r="P940" s="172">
        <v>1.6084000000000001</v>
      </c>
      <c r="Q940" s="172">
        <v>3.9809000000000001</v>
      </c>
      <c r="R940" s="172">
        <v>-3.1583000000000001</v>
      </c>
    </row>
    <row r="941" spans="1:18" x14ac:dyDescent="0.3">
      <c r="A941" s="168" t="s">
        <v>1044</v>
      </c>
      <c r="B941" s="168" t="s">
        <v>1060</v>
      </c>
      <c r="C941" s="168">
        <v>140207</v>
      </c>
      <c r="D941" s="171">
        <v>44071</v>
      </c>
      <c r="E941" s="172">
        <v>1968.2861</v>
      </c>
      <c r="F941" s="172">
        <v>4.5921000000000003</v>
      </c>
      <c r="G941" s="172">
        <v>0.24049999999999999</v>
      </c>
      <c r="H941" s="172">
        <v>2.2566999999999999</v>
      </c>
      <c r="I941" s="172">
        <v>4.8686999999999996</v>
      </c>
      <c r="J941" s="172">
        <v>6.6276999999999999</v>
      </c>
      <c r="K941" s="172">
        <v>-29.964400000000001</v>
      </c>
      <c r="L941" s="172">
        <v>-11.869400000000001</v>
      </c>
      <c r="M941" s="172">
        <v>-6.0664999999999996</v>
      </c>
      <c r="N941" s="172">
        <v>-2.6934</v>
      </c>
      <c r="O941" s="172">
        <v>-0.51349999999999996</v>
      </c>
      <c r="P941" s="172">
        <v>1.0518000000000001</v>
      </c>
      <c r="Q941" s="172">
        <v>5.0876000000000001</v>
      </c>
      <c r="R941" s="172">
        <v>-3.9255</v>
      </c>
    </row>
    <row r="942" spans="1:18" x14ac:dyDescent="0.3">
      <c r="A942" s="168" t="s">
        <v>1044</v>
      </c>
      <c r="B942" s="168" t="s">
        <v>1061</v>
      </c>
      <c r="C942" s="168">
        <v>100503</v>
      </c>
      <c r="D942" s="171">
        <v>44071</v>
      </c>
      <c r="E942" s="172">
        <v>39.768630242537299</v>
      </c>
      <c r="F942" s="172">
        <v>-15.1327</v>
      </c>
      <c r="G942" s="172">
        <v>-1.4767999999999999</v>
      </c>
      <c r="H942" s="172">
        <v>3.1139999999999999</v>
      </c>
      <c r="I942" s="172">
        <v>11.709899999999999</v>
      </c>
      <c r="J942" s="172">
        <v>15.9231</v>
      </c>
      <c r="K942" s="172">
        <v>12.601000000000001</v>
      </c>
      <c r="L942" s="172">
        <v>2.8227000000000002</v>
      </c>
      <c r="M942" s="172">
        <v>-7.1047000000000002</v>
      </c>
      <c r="N942" s="172">
        <v>-4.5879000000000003</v>
      </c>
      <c r="O942" s="172">
        <v>2.0668000000000002</v>
      </c>
      <c r="P942" s="172">
        <v>3.9813999999999998</v>
      </c>
      <c r="Q942" s="172">
        <v>6.9416000000000002</v>
      </c>
      <c r="R942" s="172">
        <v>0.58279999999999998</v>
      </c>
    </row>
    <row r="943" spans="1:18" x14ac:dyDescent="0.3">
      <c r="A943" s="168" t="s">
        <v>1044</v>
      </c>
      <c r="B943" s="168" t="s">
        <v>1062</v>
      </c>
      <c r="C943" s="168">
        <v>118528</v>
      </c>
      <c r="D943" s="171">
        <v>44071</v>
      </c>
      <c r="E943" s="172">
        <v>15.708534328819299</v>
      </c>
      <c r="F943" s="172">
        <v>-14.6472</v>
      </c>
      <c r="G943" s="172">
        <v>-1.0721000000000001</v>
      </c>
      <c r="H943" s="172">
        <v>3.4741</v>
      </c>
      <c r="I943" s="172">
        <v>12.1051</v>
      </c>
      <c r="J943" s="172">
        <v>16.293500000000002</v>
      </c>
      <c r="K943" s="172">
        <v>12.9739</v>
      </c>
      <c r="L943" s="172">
        <v>3.1858</v>
      </c>
      <c r="M943" s="172">
        <v>-6.7595000000000001</v>
      </c>
      <c r="N943" s="172">
        <v>-4.2191999999999998</v>
      </c>
      <c r="O943" s="172">
        <v>2.4763000000000002</v>
      </c>
      <c r="P943" s="172">
        <v>4.3788999999999998</v>
      </c>
      <c r="Q943" s="172">
        <v>5.5763999999999996</v>
      </c>
      <c r="R943" s="172">
        <v>0.99029999999999996</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44071</v>
      </c>
      <c r="E948" s="172">
        <v>43.635599999999997</v>
      </c>
      <c r="F948" s="172">
        <v>-4.5164</v>
      </c>
      <c r="G948" s="172">
        <v>-7.3287000000000004</v>
      </c>
      <c r="H948" s="172">
        <v>-2.5678999999999998</v>
      </c>
      <c r="I948" s="172">
        <v>-1.1287</v>
      </c>
      <c r="J948" s="172">
        <v>4.5208000000000004</v>
      </c>
      <c r="K948" s="172">
        <v>9.0816999999999997</v>
      </c>
      <c r="L948" s="172">
        <v>8.4344000000000001</v>
      </c>
      <c r="M948" s="172">
        <v>7.8095999999999997</v>
      </c>
      <c r="N948" s="172">
        <v>7.8212000000000002</v>
      </c>
      <c r="O948" s="172">
        <v>7.2108999999999996</v>
      </c>
      <c r="P948" s="172">
        <v>7.4663000000000004</v>
      </c>
      <c r="Q948" s="172">
        <v>7.343</v>
      </c>
      <c r="R948" s="172">
        <v>7.9810999999999996</v>
      </c>
    </row>
    <row r="949" spans="1:18" x14ac:dyDescent="0.3">
      <c r="A949" s="168" t="s">
        <v>1044</v>
      </c>
      <c r="B949" s="168" t="s">
        <v>1068</v>
      </c>
      <c r="C949" s="168">
        <v>118942</v>
      </c>
      <c r="D949" s="171">
        <v>44071</v>
      </c>
      <c r="E949" s="172">
        <v>45.959200000000003</v>
      </c>
      <c r="F949" s="172">
        <v>-3.9704999999999999</v>
      </c>
      <c r="G949" s="172">
        <v>-6.7203999999999997</v>
      </c>
      <c r="H949" s="172">
        <v>-1.9734</v>
      </c>
      <c r="I949" s="172">
        <v>-0.53310000000000002</v>
      </c>
      <c r="J949" s="172">
        <v>5.1228999999999996</v>
      </c>
      <c r="K949" s="172">
        <v>9.6959</v>
      </c>
      <c r="L949" s="172">
        <v>9.06</v>
      </c>
      <c r="M949" s="172">
        <v>8.4443000000000001</v>
      </c>
      <c r="N949" s="172">
        <v>8.4684000000000008</v>
      </c>
      <c r="O949" s="172">
        <v>7.8750999999999998</v>
      </c>
      <c r="P949" s="172">
        <v>8.1782000000000004</v>
      </c>
      <c r="Q949" s="172">
        <v>8.4703999999999997</v>
      </c>
      <c r="R949" s="172">
        <v>8.6329999999999991</v>
      </c>
    </row>
    <row r="950" spans="1:18" x14ac:dyDescent="0.3">
      <c r="A950" s="168" t="s">
        <v>1044</v>
      </c>
      <c r="B950" s="168" t="s">
        <v>1069</v>
      </c>
      <c r="C950" s="168">
        <v>104344</v>
      </c>
      <c r="D950" s="171">
        <v>44071</v>
      </c>
      <c r="E950" s="172">
        <v>15.84</v>
      </c>
      <c r="F950" s="172">
        <v>-4.6079999999999997</v>
      </c>
      <c r="G950" s="172">
        <v>-0.92159999999999997</v>
      </c>
      <c r="H950" s="172">
        <v>-1.8756999999999999</v>
      </c>
      <c r="I950" s="172">
        <v>3.0154999999999998</v>
      </c>
      <c r="J950" s="172">
        <v>4.4469000000000003</v>
      </c>
      <c r="K950" s="172">
        <v>38.546399999999998</v>
      </c>
      <c r="L950" s="172">
        <v>1.5835999999999999</v>
      </c>
      <c r="M950" s="172">
        <v>2.6232000000000002</v>
      </c>
      <c r="N950" s="172">
        <v>3.6528999999999998</v>
      </c>
      <c r="O950" s="172">
        <v>2.3746</v>
      </c>
      <c r="P950" s="172">
        <v>4.3581000000000003</v>
      </c>
      <c r="Q950" s="172">
        <v>3.3708</v>
      </c>
      <c r="R950" s="172">
        <v>0.66439999999999999</v>
      </c>
    </row>
    <row r="951" spans="1:18" x14ac:dyDescent="0.3">
      <c r="A951" s="168" t="s">
        <v>1044</v>
      </c>
      <c r="B951" s="168" t="s">
        <v>1070</v>
      </c>
      <c r="C951" s="168">
        <v>120066</v>
      </c>
      <c r="D951" s="171">
        <v>44071</v>
      </c>
      <c r="E951" s="172">
        <v>16.7593</v>
      </c>
      <c r="F951" s="172">
        <v>-3.9198</v>
      </c>
      <c r="G951" s="172">
        <v>-0.1452</v>
      </c>
      <c r="H951" s="172">
        <v>-1.0576000000000001</v>
      </c>
      <c r="I951" s="172">
        <v>3.8325</v>
      </c>
      <c r="J951" s="172">
        <v>5.2714999999999996</v>
      </c>
      <c r="K951" s="172">
        <v>39.4542</v>
      </c>
      <c r="L951" s="172">
        <v>2.4112</v>
      </c>
      <c r="M951" s="172">
        <v>3.4567999999999999</v>
      </c>
      <c r="N951" s="172">
        <v>4.4981999999999998</v>
      </c>
      <c r="O951" s="172">
        <v>3.2031999999999998</v>
      </c>
      <c r="P951" s="172">
        <v>5.2042999999999999</v>
      </c>
      <c r="Q951" s="172">
        <v>6.6561000000000003</v>
      </c>
      <c r="R951" s="172">
        <v>1.4786999999999999</v>
      </c>
    </row>
    <row r="952" spans="1:18" x14ac:dyDescent="0.3">
      <c r="A952" s="168" t="s">
        <v>1044</v>
      </c>
      <c r="B952" s="168" t="s">
        <v>1071</v>
      </c>
      <c r="C952" s="168">
        <v>101619</v>
      </c>
      <c r="D952" s="171">
        <v>44071</v>
      </c>
      <c r="E952" s="172">
        <v>403.54669999999999</v>
      </c>
      <c r="F952" s="172">
        <v>1.0129999999999999</v>
      </c>
      <c r="G952" s="172">
        <v>0.77190000000000003</v>
      </c>
      <c r="H952" s="172">
        <v>1.8342000000000001</v>
      </c>
      <c r="I952" s="172">
        <v>0.80589999999999995</v>
      </c>
      <c r="J952" s="172">
        <v>3.7336</v>
      </c>
      <c r="K952" s="172">
        <v>9.4053000000000004</v>
      </c>
      <c r="L952" s="172">
        <v>8.8694000000000006</v>
      </c>
      <c r="M952" s="172">
        <v>8.3016000000000005</v>
      </c>
      <c r="N952" s="172">
        <v>8.5074000000000005</v>
      </c>
      <c r="O952" s="172">
        <v>7.8875999999999999</v>
      </c>
      <c r="P952" s="172">
        <v>8.1481999999999992</v>
      </c>
      <c r="Q952" s="172">
        <v>8.0909999999999993</v>
      </c>
      <c r="R952" s="172">
        <v>8.6427999999999994</v>
      </c>
    </row>
    <row r="953" spans="1:18" x14ac:dyDescent="0.3">
      <c r="A953" s="168" t="s">
        <v>1044</v>
      </c>
      <c r="B953" s="168" t="s">
        <v>1072</v>
      </c>
      <c r="C953" s="168">
        <v>120398</v>
      </c>
      <c r="D953" s="171">
        <v>44071</v>
      </c>
      <c r="E953" s="172">
        <v>406.8587</v>
      </c>
      <c r="F953" s="172">
        <v>1.1214</v>
      </c>
      <c r="G953" s="172">
        <v>0.87919999999999998</v>
      </c>
      <c r="H953" s="172">
        <v>1.9436</v>
      </c>
      <c r="I953" s="172">
        <v>0.91539999999999999</v>
      </c>
      <c r="J953" s="172">
        <v>3.8437999999999999</v>
      </c>
      <c r="K953" s="172">
        <v>9.5103000000000009</v>
      </c>
      <c r="L953" s="172">
        <v>8.9702000000000002</v>
      </c>
      <c r="M953" s="172">
        <v>8.4016999999999999</v>
      </c>
      <c r="N953" s="172">
        <v>8.6083999999999996</v>
      </c>
      <c r="O953" s="172">
        <v>8.0198999999999998</v>
      </c>
      <c r="P953" s="172">
        <v>8.2798999999999996</v>
      </c>
      <c r="Q953" s="172">
        <v>8.7169000000000008</v>
      </c>
      <c r="R953" s="172">
        <v>8.7666000000000004</v>
      </c>
    </row>
    <row r="954" spans="1:18" x14ac:dyDescent="0.3">
      <c r="A954" s="168" t="s">
        <v>1044</v>
      </c>
      <c r="B954" s="168" t="s">
        <v>1073</v>
      </c>
      <c r="C954" s="168">
        <v>118371</v>
      </c>
      <c r="D954" s="171">
        <v>44071</v>
      </c>
      <c r="E954" s="172">
        <v>29.892700000000001</v>
      </c>
      <c r="F954" s="172">
        <v>-3.6627000000000001</v>
      </c>
      <c r="G954" s="172">
        <v>-2.1160999999999999</v>
      </c>
      <c r="H954" s="172">
        <v>-1.151</v>
      </c>
      <c r="I954" s="172">
        <v>0.73280000000000001</v>
      </c>
      <c r="J954" s="172">
        <v>2.8704999999999998</v>
      </c>
      <c r="K954" s="172">
        <v>7.6611000000000002</v>
      </c>
      <c r="L954" s="172">
        <v>8.1751000000000005</v>
      </c>
      <c r="M954" s="172">
        <v>7.6219000000000001</v>
      </c>
      <c r="N954" s="172">
        <v>7.7847999999999997</v>
      </c>
      <c r="O954" s="172">
        <v>7.7565</v>
      </c>
      <c r="P954" s="172">
        <v>8.0364000000000004</v>
      </c>
      <c r="Q954" s="172">
        <v>8.5360999999999994</v>
      </c>
      <c r="R954" s="172">
        <v>8.4052000000000007</v>
      </c>
    </row>
    <row r="955" spans="1:18" x14ac:dyDescent="0.3">
      <c r="A955" s="168" t="s">
        <v>1044</v>
      </c>
      <c r="B955" s="168" t="s">
        <v>1074</v>
      </c>
      <c r="C955" s="168">
        <v>108632</v>
      </c>
      <c r="D955" s="171">
        <v>44071</v>
      </c>
      <c r="E955" s="172">
        <v>29.527200000000001</v>
      </c>
      <c r="F955" s="172">
        <v>-3.9552</v>
      </c>
      <c r="G955" s="172">
        <v>-2.3069999999999999</v>
      </c>
      <c r="H955" s="172">
        <v>-1.3771</v>
      </c>
      <c r="I955" s="172">
        <v>0.51219999999999999</v>
      </c>
      <c r="J955" s="172">
        <v>2.6497000000000002</v>
      </c>
      <c r="K955" s="172">
        <v>7.4353999999999996</v>
      </c>
      <c r="L955" s="172">
        <v>7.9443999999999999</v>
      </c>
      <c r="M955" s="172">
        <v>7.3898000000000001</v>
      </c>
      <c r="N955" s="172">
        <v>7.5461</v>
      </c>
      <c r="O955" s="172">
        <v>7.5296000000000003</v>
      </c>
      <c r="P955" s="172">
        <v>7.8350999999999997</v>
      </c>
      <c r="Q955" s="172">
        <v>7.6859000000000002</v>
      </c>
      <c r="R955" s="172">
        <v>8.1731999999999996</v>
      </c>
    </row>
    <row r="956" spans="1:18" x14ac:dyDescent="0.3">
      <c r="A956" s="168" t="s">
        <v>1044</v>
      </c>
      <c r="B956" s="168" t="s">
        <v>1075</v>
      </c>
      <c r="C956" s="168">
        <v>104726</v>
      </c>
      <c r="D956" s="171">
        <v>44071</v>
      </c>
      <c r="E956" s="172">
        <v>2894.1718000000001</v>
      </c>
      <c r="F956" s="172">
        <v>-4.1688999999999998</v>
      </c>
      <c r="G956" s="172">
        <v>-0.94450000000000001</v>
      </c>
      <c r="H956" s="172">
        <v>-1.0565</v>
      </c>
      <c r="I956" s="172">
        <v>1.8807</v>
      </c>
      <c r="J956" s="172">
        <v>3.5945999999999998</v>
      </c>
      <c r="K956" s="172">
        <v>7.1847000000000003</v>
      </c>
      <c r="L956" s="172">
        <v>8.3127999999999993</v>
      </c>
      <c r="M956" s="172">
        <v>7.6040999999999999</v>
      </c>
      <c r="N956" s="172">
        <v>7.8883000000000001</v>
      </c>
      <c r="O956" s="172">
        <v>7.6947999999999999</v>
      </c>
      <c r="P956" s="172">
        <v>7.7721</v>
      </c>
      <c r="Q956" s="172">
        <v>8.1138999999999992</v>
      </c>
      <c r="R956" s="172">
        <v>8.5273000000000003</v>
      </c>
    </row>
    <row r="957" spans="1:18" x14ac:dyDescent="0.3">
      <c r="A957" s="168" t="s">
        <v>1044</v>
      </c>
      <c r="B957" s="168" t="s">
        <v>1076</v>
      </c>
      <c r="C957" s="168">
        <v>120570</v>
      </c>
      <c r="D957" s="171">
        <v>44071</v>
      </c>
      <c r="E957" s="172">
        <v>2972.7172</v>
      </c>
      <c r="F957" s="172">
        <v>-3.8513000000000002</v>
      </c>
      <c r="G957" s="172">
        <v>-0.62529999999999997</v>
      </c>
      <c r="H957" s="172">
        <v>-0.73729999999999996</v>
      </c>
      <c r="I957" s="172">
        <v>2.2002999999999999</v>
      </c>
      <c r="J957" s="172">
        <v>3.9150999999999998</v>
      </c>
      <c r="K957" s="172">
        <v>7.5096999999999996</v>
      </c>
      <c r="L957" s="172">
        <v>8.6327999999999996</v>
      </c>
      <c r="M957" s="172">
        <v>7.9261999999999997</v>
      </c>
      <c r="N957" s="172">
        <v>8.2151999999999994</v>
      </c>
      <c r="O957" s="172">
        <v>8.0274999999999999</v>
      </c>
      <c r="P957" s="172">
        <v>8.1517999999999997</v>
      </c>
      <c r="Q957" s="172">
        <v>8.5188000000000006</v>
      </c>
      <c r="R957" s="172">
        <v>8.8541000000000007</v>
      </c>
    </row>
    <row r="958" spans="1:18" x14ac:dyDescent="0.3">
      <c r="A958" s="168" t="s">
        <v>1044</v>
      </c>
      <c r="B958" s="168" t="s">
        <v>1077</v>
      </c>
      <c r="C958" s="168">
        <v>143607</v>
      </c>
      <c r="D958" s="171">
        <v>44071</v>
      </c>
      <c r="E958" s="172">
        <v>28.582899999999999</v>
      </c>
      <c r="F958" s="172">
        <v>-1.1493</v>
      </c>
      <c r="G958" s="172">
        <v>0.63849999999999996</v>
      </c>
      <c r="H958" s="172">
        <v>-1.0214000000000001</v>
      </c>
      <c r="I958" s="172">
        <v>0.55649999999999999</v>
      </c>
      <c r="J958" s="172">
        <v>2.5512999999999999</v>
      </c>
      <c r="K958" s="172">
        <v>86.136799999999994</v>
      </c>
      <c r="L958" s="172">
        <v>47.0441</v>
      </c>
      <c r="M958" s="172">
        <v>33.706000000000003</v>
      </c>
      <c r="N958" s="172">
        <v>17.785399999999999</v>
      </c>
      <c r="O958" s="172">
        <v>6.1603000000000003</v>
      </c>
      <c r="P958" s="172">
        <v>6.8917000000000002</v>
      </c>
      <c r="Q958" s="172">
        <v>7.8315000000000001</v>
      </c>
      <c r="R958" s="172">
        <v>6.1166</v>
      </c>
    </row>
    <row r="959" spans="1:18" x14ac:dyDescent="0.3">
      <c r="A959" s="168" t="s">
        <v>1044</v>
      </c>
      <c r="B959" s="168" t="s">
        <v>1078</v>
      </c>
      <c r="C959" s="168">
        <v>143612</v>
      </c>
      <c r="D959" s="171">
        <v>44071</v>
      </c>
      <c r="E959" s="172">
        <v>28.817399999999999</v>
      </c>
      <c r="F959" s="172">
        <v>-1.0132000000000001</v>
      </c>
      <c r="G959" s="172">
        <v>0.71779999999999999</v>
      </c>
      <c r="H959" s="172">
        <v>-0.92259999999999998</v>
      </c>
      <c r="I959" s="172">
        <v>0.65159999999999996</v>
      </c>
      <c r="J959" s="172">
        <v>2.6495000000000002</v>
      </c>
      <c r="K959" s="172">
        <v>86.258600000000001</v>
      </c>
      <c r="L959" s="172">
        <v>47.1676</v>
      </c>
      <c r="M959" s="172">
        <v>33.831299999999999</v>
      </c>
      <c r="N959" s="172">
        <v>17.903300000000002</v>
      </c>
      <c r="O959" s="172">
        <v>6.2675000000000001</v>
      </c>
      <c r="P959" s="172">
        <v>7.0092999999999996</v>
      </c>
      <c r="Q959" s="172">
        <v>7.7361000000000004</v>
      </c>
      <c r="R959" s="172">
        <v>6.2240000000000002</v>
      </c>
    </row>
    <row r="960" spans="1:18" x14ac:dyDescent="0.3">
      <c r="A960" s="168" t="s">
        <v>1044</v>
      </c>
      <c r="B960" s="168" t="s">
        <v>1079</v>
      </c>
      <c r="C960" s="168">
        <v>133805</v>
      </c>
      <c r="D960" s="171">
        <v>44071</v>
      </c>
      <c r="E960" s="172">
        <v>2560.7820999999999</v>
      </c>
      <c r="F960" s="172">
        <v>0.59150000000000003</v>
      </c>
      <c r="G960" s="172">
        <v>-1.0333000000000001</v>
      </c>
      <c r="H960" s="172">
        <v>-0.26629999999999998</v>
      </c>
      <c r="I960" s="172">
        <v>2.8704999999999998</v>
      </c>
      <c r="J960" s="172">
        <v>4.7747000000000002</v>
      </c>
      <c r="K960" s="172">
        <v>9.4898000000000007</v>
      </c>
      <c r="L960" s="172">
        <v>8.7248999999999999</v>
      </c>
      <c r="M960" s="172">
        <v>8.2395999999999994</v>
      </c>
      <c r="N960" s="172">
        <v>8.5648999999999997</v>
      </c>
      <c r="O960" s="172">
        <v>7.7881999999999998</v>
      </c>
      <c r="P960" s="172">
        <v>8.1006999999999998</v>
      </c>
      <c r="Q960" s="172">
        <v>7.8207000000000004</v>
      </c>
      <c r="R960" s="172">
        <v>8.3468999999999998</v>
      </c>
    </row>
    <row r="961" spans="1:18" x14ac:dyDescent="0.3">
      <c r="A961" s="168" t="s">
        <v>1044</v>
      </c>
      <c r="B961" s="168" t="s">
        <v>1080</v>
      </c>
      <c r="C961" s="168">
        <v>133810</v>
      </c>
      <c r="D961" s="171">
        <v>44071</v>
      </c>
      <c r="E961" s="172">
        <v>2690.4465</v>
      </c>
      <c r="F961" s="172">
        <v>1.3512999999999999</v>
      </c>
      <c r="G961" s="172">
        <v>-0.2727</v>
      </c>
      <c r="H961" s="172">
        <v>0.49430000000000002</v>
      </c>
      <c r="I961" s="172">
        <v>3.6261000000000001</v>
      </c>
      <c r="J961" s="172">
        <v>5.5246000000000004</v>
      </c>
      <c r="K961" s="172">
        <v>10.2507</v>
      </c>
      <c r="L961" s="172">
        <v>9.5053999999999998</v>
      </c>
      <c r="M961" s="172">
        <v>9.0388000000000002</v>
      </c>
      <c r="N961" s="172">
        <v>9.3813999999999993</v>
      </c>
      <c r="O961" s="172">
        <v>8.5928000000000004</v>
      </c>
      <c r="P961" s="172">
        <v>8.9087999999999994</v>
      </c>
      <c r="Q961" s="172">
        <v>8.9511000000000003</v>
      </c>
      <c r="R961" s="172">
        <v>9.1586999999999996</v>
      </c>
    </row>
    <row r="962" spans="1:18" x14ac:dyDescent="0.3">
      <c r="A962" s="168" t="s">
        <v>1044</v>
      </c>
      <c r="B962" s="168" t="s">
        <v>1081</v>
      </c>
      <c r="C962" s="168">
        <v>119809</v>
      </c>
      <c r="D962" s="171">
        <v>44071</v>
      </c>
      <c r="E962" s="172">
        <v>22.211099999999998</v>
      </c>
      <c r="F962" s="172">
        <v>-3.1219999999999999</v>
      </c>
      <c r="G962" s="172">
        <v>4.2740999999999998</v>
      </c>
      <c r="H962" s="172">
        <v>2.8892000000000002</v>
      </c>
      <c r="I962" s="172">
        <v>4.3268000000000004</v>
      </c>
      <c r="J962" s="172">
        <v>4.9507000000000003</v>
      </c>
      <c r="K962" s="172">
        <v>16.607500000000002</v>
      </c>
      <c r="L962" s="172">
        <v>7.3806000000000003</v>
      </c>
      <c r="M962" s="172">
        <v>7.7408999999999999</v>
      </c>
      <c r="N962" s="172">
        <v>7.5011999999999999</v>
      </c>
      <c r="O962" s="172">
        <v>6.6670999999999996</v>
      </c>
      <c r="P962" s="172">
        <v>8.0062999999999995</v>
      </c>
      <c r="Q962" s="172">
        <v>8.4076000000000004</v>
      </c>
      <c r="R962" s="172">
        <v>6.8487</v>
      </c>
    </row>
    <row r="963" spans="1:18" x14ac:dyDescent="0.3">
      <c r="A963" s="168" t="s">
        <v>1044</v>
      </c>
      <c r="B963" s="168" t="s">
        <v>1082</v>
      </c>
      <c r="C963" s="168">
        <v>118133</v>
      </c>
      <c r="D963" s="171">
        <v>44071</v>
      </c>
      <c r="E963" s="172">
        <v>21.605799999999999</v>
      </c>
      <c r="F963" s="172">
        <v>-3.8851</v>
      </c>
      <c r="G963" s="172">
        <v>3.6614</v>
      </c>
      <c r="H963" s="172">
        <v>2.2454000000000001</v>
      </c>
      <c r="I963" s="172">
        <v>3.6735000000000002</v>
      </c>
      <c r="J963" s="172">
        <v>4.2934999999999999</v>
      </c>
      <c r="K963" s="172">
        <v>16.0108</v>
      </c>
      <c r="L963" s="172">
        <v>6.8193000000000001</v>
      </c>
      <c r="M963" s="172">
        <v>7.1802000000000001</v>
      </c>
      <c r="N963" s="172">
        <v>6.9404000000000003</v>
      </c>
      <c r="O963" s="172">
        <v>6.1561000000000003</v>
      </c>
      <c r="P963" s="172">
        <v>7.5560999999999998</v>
      </c>
      <c r="Q963" s="172">
        <v>8.2309000000000001</v>
      </c>
      <c r="R963" s="172">
        <v>6.3132999999999999</v>
      </c>
    </row>
    <row r="964" spans="1:18" x14ac:dyDescent="0.3">
      <c r="A964" s="168" t="s">
        <v>1044</v>
      </c>
      <c r="B964" s="168" t="s">
        <v>1083</v>
      </c>
      <c r="C964" s="168">
        <v>101830</v>
      </c>
      <c r="D964" s="171">
        <v>44071</v>
      </c>
      <c r="E964" s="172">
        <v>30.501100000000001</v>
      </c>
      <c r="F964" s="172">
        <v>-6.4608999999999996</v>
      </c>
      <c r="G964" s="172">
        <v>-1.4757</v>
      </c>
      <c r="H964" s="172">
        <v>-0.58120000000000005</v>
      </c>
      <c r="I964" s="172">
        <v>0.76949999999999996</v>
      </c>
      <c r="J964" s="172">
        <v>2.7122999999999999</v>
      </c>
      <c r="K964" s="172">
        <v>10.528499999999999</v>
      </c>
      <c r="L964" s="172">
        <v>8.4387000000000008</v>
      </c>
      <c r="M964" s="172">
        <v>7.6056999999999997</v>
      </c>
      <c r="N964" s="172">
        <v>7.7215999999999996</v>
      </c>
      <c r="O964" s="172">
        <v>6.0065</v>
      </c>
      <c r="P964" s="172">
        <v>6.6585000000000001</v>
      </c>
      <c r="Q964" s="172">
        <v>6.6797000000000004</v>
      </c>
      <c r="R964" s="172">
        <v>5.7297000000000002</v>
      </c>
    </row>
    <row r="965" spans="1:18" x14ac:dyDescent="0.3">
      <c r="A965" s="168" t="s">
        <v>1044</v>
      </c>
      <c r="B965" s="168" t="s">
        <v>1084</v>
      </c>
      <c r="C965" s="168">
        <v>120315</v>
      </c>
      <c r="D965" s="171">
        <v>44071</v>
      </c>
      <c r="E965" s="172">
        <v>32.117100000000001</v>
      </c>
      <c r="F965" s="172">
        <v>-5.9086999999999996</v>
      </c>
      <c r="G965" s="172">
        <v>-0.94699999999999995</v>
      </c>
      <c r="H965" s="172">
        <v>-3.2500000000000001E-2</v>
      </c>
      <c r="I965" s="172">
        <v>1.3238000000000001</v>
      </c>
      <c r="J965" s="172">
        <v>3.2645</v>
      </c>
      <c r="K965" s="172">
        <v>11.0932</v>
      </c>
      <c r="L965" s="172">
        <v>9.0150000000000006</v>
      </c>
      <c r="M965" s="172">
        <v>8.1399000000000008</v>
      </c>
      <c r="N965" s="172">
        <v>8.2775999999999996</v>
      </c>
      <c r="O965" s="172">
        <v>6.5646000000000004</v>
      </c>
      <c r="P965" s="172">
        <v>7.3550000000000004</v>
      </c>
      <c r="Q965" s="172">
        <v>7.9417999999999997</v>
      </c>
      <c r="R965" s="172">
        <v>6.2686999999999999</v>
      </c>
    </row>
    <row r="966" spans="1:18" x14ac:dyDescent="0.3">
      <c r="A966" s="168" t="s">
        <v>1044</v>
      </c>
      <c r="B966" s="168" t="s">
        <v>1085</v>
      </c>
      <c r="C966" s="168">
        <v>140613</v>
      </c>
      <c r="D966" s="171">
        <v>44071</v>
      </c>
      <c r="E966" s="172">
        <v>1307.6797999999999</v>
      </c>
      <c r="F966" s="172">
        <v>1.2951999999999999</v>
      </c>
      <c r="G966" s="172">
        <v>5.3177000000000003</v>
      </c>
      <c r="H966" s="172">
        <v>3.2294</v>
      </c>
      <c r="I966" s="172">
        <v>3.3561999999999999</v>
      </c>
      <c r="J966" s="172">
        <v>4.3059000000000003</v>
      </c>
      <c r="K966" s="172">
        <v>7.4534000000000002</v>
      </c>
      <c r="L966" s="172">
        <v>7.7584999999999997</v>
      </c>
      <c r="M966" s="172">
        <v>7.6096000000000004</v>
      </c>
      <c r="N966" s="172">
        <v>7.8311000000000002</v>
      </c>
      <c r="O966" s="172">
        <v>7.8913000000000002</v>
      </c>
      <c r="P966" s="172"/>
      <c r="Q966" s="172">
        <v>7.8856000000000002</v>
      </c>
      <c r="R966" s="172">
        <v>8.4318000000000008</v>
      </c>
    </row>
    <row r="967" spans="1:18" x14ac:dyDescent="0.3">
      <c r="A967" s="168" t="s">
        <v>1044</v>
      </c>
      <c r="B967" s="168" t="s">
        <v>1086</v>
      </c>
      <c r="C967" s="168">
        <v>140620</v>
      </c>
      <c r="D967" s="171">
        <v>44071</v>
      </c>
      <c r="E967" s="172">
        <v>1266.9157</v>
      </c>
      <c r="F967" s="172">
        <v>0.4783</v>
      </c>
      <c r="G967" s="172">
        <v>4.4988999999999999</v>
      </c>
      <c r="H967" s="172">
        <v>2.4100999999999999</v>
      </c>
      <c r="I967" s="172">
        <v>2.5363000000000002</v>
      </c>
      <c r="J967" s="172">
        <v>3.4838</v>
      </c>
      <c r="K967" s="172">
        <v>6.6197999999999997</v>
      </c>
      <c r="L967" s="172">
        <v>6.9095000000000004</v>
      </c>
      <c r="M967" s="172">
        <v>6.7469999999999999</v>
      </c>
      <c r="N967" s="172">
        <v>6.9550999999999998</v>
      </c>
      <c r="O967" s="172">
        <v>6.9386999999999999</v>
      </c>
      <c r="P967" s="172"/>
      <c r="Q967" s="172">
        <v>6.9231999999999996</v>
      </c>
      <c r="R967" s="172">
        <v>7.5434000000000001</v>
      </c>
    </row>
    <row r="968" spans="1:18" x14ac:dyDescent="0.3">
      <c r="A968" s="168" t="s">
        <v>1044</v>
      </c>
      <c r="B968" s="168" t="s">
        <v>1087</v>
      </c>
      <c r="C968" s="168">
        <v>118840</v>
      </c>
      <c r="D968" s="171">
        <v>44071</v>
      </c>
      <c r="E968" s="172">
        <v>1840.2617</v>
      </c>
      <c r="F968" s="172">
        <v>-3.8732000000000002</v>
      </c>
      <c r="G968" s="172">
        <v>-1.0008999999999999</v>
      </c>
      <c r="H968" s="172">
        <v>0.3276</v>
      </c>
      <c r="I968" s="172">
        <v>0.36170000000000002</v>
      </c>
      <c r="J968" s="172">
        <v>3.7227999999999999</v>
      </c>
      <c r="K968" s="172">
        <v>8.9001000000000001</v>
      </c>
      <c r="L968" s="172">
        <v>7.9147999999999996</v>
      </c>
      <c r="M968" s="172">
        <v>6.9545000000000003</v>
      </c>
      <c r="N968" s="172">
        <v>7.0389999999999997</v>
      </c>
      <c r="O968" s="172">
        <v>6.9618000000000002</v>
      </c>
      <c r="P968" s="172">
        <v>7.1778000000000004</v>
      </c>
      <c r="Q968" s="172">
        <v>7.6706000000000003</v>
      </c>
      <c r="R968" s="172">
        <v>7.2282000000000002</v>
      </c>
    </row>
    <row r="969" spans="1:18" x14ac:dyDescent="0.3">
      <c r="A969" s="168" t="s">
        <v>1044</v>
      </c>
      <c r="B969" s="168" t="s">
        <v>1088</v>
      </c>
      <c r="C969" s="168">
        <v>107705</v>
      </c>
      <c r="D969" s="171">
        <v>44071</v>
      </c>
      <c r="E969" s="172">
        <v>1741.9544000000001</v>
      </c>
      <c r="F969" s="172">
        <v>-4.4771999999999998</v>
      </c>
      <c r="G969" s="172">
        <v>-1.6041000000000001</v>
      </c>
      <c r="H969" s="172">
        <v>-0.31490000000000001</v>
      </c>
      <c r="I969" s="172">
        <v>-0.26100000000000001</v>
      </c>
      <c r="J969" s="172">
        <v>3.1122000000000001</v>
      </c>
      <c r="K969" s="172">
        <v>8.2997999999999994</v>
      </c>
      <c r="L969" s="172">
        <v>7.3129999999999997</v>
      </c>
      <c r="M969" s="172">
        <v>6.3419999999999996</v>
      </c>
      <c r="N969" s="172">
        <v>6.4002999999999997</v>
      </c>
      <c r="O969" s="172">
        <v>6.2596999999999996</v>
      </c>
      <c r="P969" s="172">
        <v>6.4217000000000004</v>
      </c>
      <c r="Q969" s="172">
        <v>4.5437000000000003</v>
      </c>
      <c r="R969" s="172">
        <v>6.5401999999999996</v>
      </c>
    </row>
    <row r="970" spans="1:18" x14ac:dyDescent="0.3">
      <c r="A970" s="168" t="s">
        <v>1044</v>
      </c>
      <c r="B970" s="168" t="s">
        <v>1089</v>
      </c>
      <c r="C970" s="168">
        <v>111753</v>
      </c>
      <c r="D970" s="171">
        <v>44071</v>
      </c>
      <c r="E970" s="172">
        <v>2837.7058999999999</v>
      </c>
      <c r="F970" s="172">
        <v>3.2686999999999999</v>
      </c>
      <c r="G970" s="172">
        <v>0.46089999999999998</v>
      </c>
      <c r="H970" s="172">
        <v>0.50080000000000002</v>
      </c>
      <c r="I970" s="172">
        <v>2.1501000000000001</v>
      </c>
      <c r="J970" s="172">
        <v>5.0621</v>
      </c>
      <c r="K970" s="172">
        <v>8.3752999999999993</v>
      </c>
      <c r="L970" s="172">
        <v>7.2393999999999998</v>
      </c>
      <c r="M970" s="172">
        <v>7.4718</v>
      </c>
      <c r="N970" s="172">
        <v>7.9898999999999996</v>
      </c>
      <c r="O970" s="172">
        <v>7.0963000000000003</v>
      </c>
      <c r="P970" s="172">
        <v>7.4612999999999996</v>
      </c>
      <c r="Q970" s="172">
        <v>8.0618999999999996</v>
      </c>
      <c r="R970" s="172">
        <v>7.4512</v>
      </c>
    </row>
    <row r="971" spans="1:18" x14ac:dyDescent="0.3">
      <c r="A971" s="168" t="s">
        <v>1044</v>
      </c>
      <c r="B971" s="168" t="s">
        <v>1090</v>
      </c>
      <c r="C971" s="168">
        <v>118709</v>
      </c>
      <c r="D971" s="171">
        <v>44071</v>
      </c>
      <c r="E971" s="172">
        <v>2919.4856</v>
      </c>
      <c r="F971" s="172">
        <v>3.9586000000000001</v>
      </c>
      <c r="G971" s="172">
        <v>1.1516</v>
      </c>
      <c r="H971" s="172">
        <v>1.1917</v>
      </c>
      <c r="I971" s="172">
        <v>2.8409</v>
      </c>
      <c r="J971" s="172">
        <v>5.7594000000000003</v>
      </c>
      <c r="K971" s="172">
        <v>9.0952000000000002</v>
      </c>
      <c r="L971" s="172">
        <v>7.9732000000000003</v>
      </c>
      <c r="M971" s="172">
        <v>8.1759000000000004</v>
      </c>
      <c r="N971" s="172">
        <v>8.6132000000000009</v>
      </c>
      <c r="O971" s="172">
        <v>7.5273000000000003</v>
      </c>
      <c r="P971" s="172">
        <v>7.8532000000000002</v>
      </c>
      <c r="Q971" s="172">
        <v>8.4314</v>
      </c>
      <c r="R971" s="172">
        <v>7.9282000000000004</v>
      </c>
    </row>
    <row r="972" spans="1:18" x14ac:dyDescent="0.3">
      <c r="A972" s="168" t="s">
        <v>1044</v>
      </c>
      <c r="B972" s="168" t="s">
        <v>1091</v>
      </c>
      <c r="C972" s="168">
        <v>138423</v>
      </c>
      <c r="D972" s="171">
        <v>44071</v>
      </c>
      <c r="E972" s="172">
        <v>22.7029</v>
      </c>
      <c r="F972" s="172">
        <v>0</v>
      </c>
      <c r="G972" s="172">
        <v>-3.161</v>
      </c>
      <c r="H972" s="172">
        <v>-0.75780000000000003</v>
      </c>
      <c r="I972" s="172">
        <v>1.0454000000000001</v>
      </c>
      <c r="J972" s="172">
        <v>4.5606999999999998</v>
      </c>
      <c r="K972" s="172">
        <v>-4.0286999999999997</v>
      </c>
      <c r="L972" s="172">
        <v>-1.3068</v>
      </c>
      <c r="M972" s="172">
        <v>1.1052</v>
      </c>
      <c r="N972" s="172">
        <v>3.0564</v>
      </c>
      <c r="O972" s="172">
        <v>-0.2445</v>
      </c>
      <c r="P972" s="172">
        <v>3.2058</v>
      </c>
      <c r="Q972" s="172">
        <v>6.4111000000000002</v>
      </c>
      <c r="R972" s="172">
        <v>-3.4318</v>
      </c>
    </row>
    <row r="973" spans="1:18" x14ac:dyDescent="0.3">
      <c r="A973" s="168" t="s">
        <v>1044</v>
      </c>
      <c r="B973" s="168" t="s">
        <v>1092</v>
      </c>
      <c r="C973" s="168">
        <v>138443</v>
      </c>
      <c r="D973" s="171">
        <v>44071</v>
      </c>
      <c r="E973" s="172">
        <v>23.7822</v>
      </c>
      <c r="F973" s="172">
        <v>0.6139</v>
      </c>
      <c r="G973" s="172">
        <v>-2.5063</v>
      </c>
      <c r="H973" s="172">
        <v>-6.5799999999999997E-2</v>
      </c>
      <c r="I973" s="172">
        <v>1.7442</v>
      </c>
      <c r="J973" s="172">
        <v>5.2614000000000001</v>
      </c>
      <c r="K973" s="172">
        <v>-3.3037000000000001</v>
      </c>
      <c r="L973" s="172">
        <v>-0.56089999999999995</v>
      </c>
      <c r="M973" s="172">
        <v>1.867</v>
      </c>
      <c r="N973" s="172">
        <v>3.8359999999999999</v>
      </c>
      <c r="O973" s="172">
        <v>0.46189999999999998</v>
      </c>
      <c r="P973" s="172">
        <v>3.8839000000000001</v>
      </c>
      <c r="Q973" s="172">
        <v>5.915</v>
      </c>
      <c r="R973" s="172">
        <v>-2.7204000000000002</v>
      </c>
    </row>
    <row r="974" spans="1:18" x14ac:dyDescent="0.3">
      <c r="A974" s="168" t="s">
        <v>1044</v>
      </c>
      <c r="B974" s="168" t="s">
        <v>1093</v>
      </c>
      <c r="C974" s="168">
        <v>102722</v>
      </c>
      <c r="D974" s="171">
        <v>44071</v>
      </c>
      <c r="E974" s="172">
        <v>2671.4074999999998</v>
      </c>
      <c r="F974" s="172">
        <v>-8.6357999999999997</v>
      </c>
      <c r="G974" s="172">
        <v>-6.2371999999999996</v>
      </c>
      <c r="H974" s="172">
        <v>-1.9673</v>
      </c>
      <c r="I974" s="172">
        <v>0.22620000000000001</v>
      </c>
      <c r="J974" s="172">
        <v>1.9878</v>
      </c>
      <c r="K974" s="172">
        <v>26.703900000000001</v>
      </c>
      <c r="L974" s="172">
        <v>4.7378</v>
      </c>
      <c r="M974" s="172">
        <v>5.3217999999999996</v>
      </c>
      <c r="N974" s="172">
        <v>5.6692999999999998</v>
      </c>
      <c r="O974" s="172">
        <v>8.1100000000000005E-2</v>
      </c>
      <c r="P974" s="172">
        <v>3.2888000000000002</v>
      </c>
      <c r="Q974" s="172">
        <v>6.3483999999999998</v>
      </c>
      <c r="R974" s="172">
        <v>-3.0341</v>
      </c>
    </row>
    <row r="975" spans="1:18" x14ac:dyDescent="0.3">
      <c r="A975" s="168" t="s">
        <v>1044</v>
      </c>
      <c r="B975" s="168" t="s">
        <v>1094</v>
      </c>
      <c r="C975" s="168">
        <v>119448</v>
      </c>
      <c r="D975" s="171">
        <v>44071</v>
      </c>
      <c r="E975" s="172">
        <v>2778.8436000000002</v>
      </c>
      <c r="F975" s="172">
        <v>-8.3059999999999992</v>
      </c>
      <c r="G975" s="172">
        <v>-5.9074</v>
      </c>
      <c r="H975" s="172">
        <v>-1.6372</v>
      </c>
      <c r="I975" s="172">
        <v>0.52429999999999999</v>
      </c>
      <c r="J975" s="172">
        <v>2.2545000000000002</v>
      </c>
      <c r="K975" s="172">
        <v>26.9621</v>
      </c>
      <c r="L975" s="172">
        <v>4.9588999999999999</v>
      </c>
      <c r="M975" s="172">
        <v>5.5814000000000004</v>
      </c>
      <c r="N975" s="172">
        <v>5.8292999999999999</v>
      </c>
      <c r="O975" s="172">
        <v>0.38240000000000002</v>
      </c>
      <c r="P975" s="172">
        <v>3.6974999999999998</v>
      </c>
      <c r="Q975" s="172">
        <v>5.6449999999999996</v>
      </c>
      <c r="R975" s="172">
        <v>-2.7905000000000002</v>
      </c>
    </row>
    <row r="976" spans="1:18" x14ac:dyDescent="0.3">
      <c r="A976" s="168" t="s">
        <v>1044</v>
      </c>
      <c r="B976" s="168" t="s">
        <v>1095</v>
      </c>
      <c r="C976" s="168">
        <v>106212</v>
      </c>
      <c r="D976" s="171">
        <v>44071</v>
      </c>
      <c r="E976" s="172">
        <v>2688.5529000000001</v>
      </c>
      <c r="F976" s="172">
        <v>-4.1238999999999999</v>
      </c>
      <c r="G976" s="172">
        <v>-0.29499999999999998</v>
      </c>
      <c r="H976" s="172">
        <v>0.30859999999999999</v>
      </c>
      <c r="I976" s="172">
        <v>0.69699999999999995</v>
      </c>
      <c r="J976" s="172">
        <v>2.3024</v>
      </c>
      <c r="K976" s="172">
        <v>6.2321</v>
      </c>
      <c r="L976" s="172">
        <v>7.6685999999999996</v>
      </c>
      <c r="M976" s="172">
        <v>7.0552000000000001</v>
      </c>
      <c r="N976" s="172">
        <v>7.3404999999999996</v>
      </c>
      <c r="O976" s="172">
        <v>7.5452000000000004</v>
      </c>
      <c r="P976" s="172">
        <v>7.6715999999999998</v>
      </c>
      <c r="Q976" s="172">
        <v>7.8411</v>
      </c>
      <c r="R976" s="172">
        <v>8.0203000000000007</v>
      </c>
    </row>
    <row r="977" spans="1:18" x14ac:dyDescent="0.3">
      <c r="A977" s="168" t="s">
        <v>1044</v>
      </c>
      <c r="B977" s="168" t="s">
        <v>1096</v>
      </c>
      <c r="C977" s="168">
        <v>119812</v>
      </c>
      <c r="D977" s="171">
        <v>44071</v>
      </c>
      <c r="E977" s="172">
        <v>2723.8771999999999</v>
      </c>
      <c r="F977" s="172">
        <v>-3.4542000000000002</v>
      </c>
      <c r="G977" s="172">
        <v>0.37480000000000002</v>
      </c>
      <c r="H977" s="172">
        <v>0.9738</v>
      </c>
      <c r="I977" s="172">
        <v>1.3616999999999999</v>
      </c>
      <c r="J977" s="172">
        <v>2.9632000000000001</v>
      </c>
      <c r="K977" s="172">
        <v>6.8967999999999998</v>
      </c>
      <c r="L977" s="172">
        <v>8.2664000000000009</v>
      </c>
      <c r="M977" s="172">
        <v>7.6849999999999996</v>
      </c>
      <c r="N977" s="172">
        <v>7.9711999999999996</v>
      </c>
      <c r="O977" s="172">
        <v>7.8723999999999998</v>
      </c>
      <c r="P977" s="172">
        <v>7.9095000000000004</v>
      </c>
      <c r="Q977" s="172">
        <v>8.3345000000000002</v>
      </c>
      <c r="R977" s="172">
        <v>8.4593000000000007</v>
      </c>
    </row>
    <row r="978" spans="1:18" x14ac:dyDescent="0.3">
      <c r="A978" s="168" t="s">
        <v>1044</v>
      </c>
      <c r="B978" s="168" t="s">
        <v>1097</v>
      </c>
      <c r="C978" s="168">
        <v>119680</v>
      </c>
      <c r="D978" s="171">
        <v>44071</v>
      </c>
      <c r="E978" s="172">
        <v>26.4405</v>
      </c>
      <c r="F978" s="172">
        <v>-4.9690000000000003</v>
      </c>
      <c r="G978" s="172">
        <v>-5.4273999999999996</v>
      </c>
      <c r="H978" s="172">
        <v>-2.2471999999999999</v>
      </c>
      <c r="I978" s="172">
        <v>-0.99550000000000005</v>
      </c>
      <c r="J978" s="172">
        <v>2.2755000000000001</v>
      </c>
      <c r="K978" s="172">
        <v>6.5852000000000004</v>
      </c>
      <c r="L978" s="172">
        <v>6.8452999999999999</v>
      </c>
      <c r="M978" s="172">
        <v>7.0103999999999997</v>
      </c>
      <c r="N978" s="172">
        <v>7.2893999999999997</v>
      </c>
      <c r="O978" s="172">
        <v>4.1340000000000003</v>
      </c>
      <c r="P978" s="172">
        <v>5.7487000000000004</v>
      </c>
      <c r="Q978" s="172">
        <v>7.0904999999999996</v>
      </c>
      <c r="R978" s="172">
        <v>2.7484999999999999</v>
      </c>
    </row>
    <row r="979" spans="1:18" x14ac:dyDescent="0.3">
      <c r="A979" s="168" t="s">
        <v>1044</v>
      </c>
      <c r="B979" s="168" t="s">
        <v>1098</v>
      </c>
      <c r="C979" s="168">
        <v>105563</v>
      </c>
      <c r="D979" s="171">
        <v>44071</v>
      </c>
      <c r="E979" s="172">
        <v>25.418900000000001</v>
      </c>
      <c r="F979" s="172">
        <v>-5.4558</v>
      </c>
      <c r="G979" s="172">
        <v>-5.8845000000000001</v>
      </c>
      <c r="H979" s="172">
        <v>-2.7269000000000001</v>
      </c>
      <c r="I979" s="172">
        <v>-1.4863999999999999</v>
      </c>
      <c r="J979" s="172">
        <v>1.7767999999999999</v>
      </c>
      <c r="K979" s="172">
        <v>6.0789999999999997</v>
      </c>
      <c r="L979" s="172">
        <v>6.3959000000000001</v>
      </c>
      <c r="M979" s="172">
        <v>6.5502000000000002</v>
      </c>
      <c r="N979" s="172">
        <v>6.8068</v>
      </c>
      <c r="O979" s="172">
        <v>3.5613000000000001</v>
      </c>
      <c r="P979" s="172">
        <v>5.1470000000000002</v>
      </c>
      <c r="Q979" s="172">
        <v>7.2329999999999997</v>
      </c>
      <c r="R979" s="172">
        <v>2.2385000000000002</v>
      </c>
    </row>
    <row r="980" spans="1:18" x14ac:dyDescent="0.3">
      <c r="A980" s="168" t="s">
        <v>1044</v>
      </c>
      <c r="B980" s="168" t="s">
        <v>1099</v>
      </c>
      <c r="C980" s="168">
        <v>103159</v>
      </c>
      <c r="D980" s="171">
        <v>44071</v>
      </c>
      <c r="E980" s="172">
        <v>2994.6979999999999</v>
      </c>
      <c r="F980" s="172">
        <v>-2.1791</v>
      </c>
      <c r="G980" s="172">
        <v>-1.3774999999999999</v>
      </c>
      <c r="H980" s="172">
        <v>-0.58499999999999996</v>
      </c>
      <c r="I980" s="172">
        <v>2.3879000000000001</v>
      </c>
      <c r="J980" s="172">
        <v>3.8996</v>
      </c>
      <c r="K980" s="172">
        <v>7.6014999999999997</v>
      </c>
      <c r="L980" s="172">
        <v>8.5443999999999996</v>
      </c>
      <c r="M980" s="172">
        <v>7.7225999999999999</v>
      </c>
      <c r="N980" s="172">
        <v>7.8593000000000002</v>
      </c>
      <c r="O980" s="172">
        <v>5.6509</v>
      </c>
      <c r="P980" s="172">
        <v>6.6037999999999997</v>
      </c>
      <c r="Q980" s="172">
        <v>7.5934999999999997</v>
      </c>
      <c r="R980" s="172">
        <v>5.1360000000000001</v>
      </c>
    </row>
    <row r="981" spans="1:18" x14ac:dyDescent="0.3">
      <c r="A981" s="168" t="s">
        <v>1044</v>
      </c>
      <c r="B981" s="168" t="s">
        <v>1100</v>
      </c>
      <c r="C981" s="168">
        <v>147399</v>
      </c>
      <c r="D981" s="171">
        <v>44071</v>
      </c>
      <c r="E981" s="172">
        <v>31.121600000000001</v>
      </c>
      <c r="F981" s="172">
        <v>0</v>
      </c>
      <c r="G981" s="172">
        <v>0</v>
      </c>
      <c r="H981" s="172">
        <v>0</v>
      </c>
      <c r="I981" s="172">
        <v>-4.2320000000000002</v>
      </c>
      <c r="J981" s="172">
        <v>-1.9112</v>
      </c>
      <c r="K981" s="172">
        <v>-27.852399999999999</v>
      </c>
      <c r="L981" s="172">
        <v>-41.318600000000004</v>
      </c>
      <c r="M981" s="172">
        <v>-40.892899999999997</v>
      </c>
      <c r="N981" s="172">
        <v>-33.588099999999997</v>
      </c>
      <c r="O981" s="172"/>
      <c r="P981" s="172"/>
      <c r="Q981" s="172">
        <v>-27.972799999999999</v>
      </c>
      <c r="R981" s="172"/>
    </row>
    <row r="982" spans="1:18" x14ac:dyDescent="0.3">
      <c r="A982" s="168" t="s">
        <v>1044</v>
      </c>
      <c r="B982" s="168" t="s">
        <v>1101</v>
      </c>
      <c r="C982" s="168">
        <v>119863</v>
      </c>
      <c r="D982" s="171">
        <v>44071</v>
      </c>
      <c r="E982" s="172">
        <v>3034.1349</v>
      </c>
      <c r="F982" s="172">
        <v>-2.0004</v>
      </c>
      <c r="G982" s="172">
        <v>-1.1989000000000001</v>
      </c>
      <c r="H982" s="172">
        <v>-0.41360000000000002</v>
      </c>
      <c r="I982" s="172">
        <v>2.5177</v>
      </c>
      <c r="J982" s="172">
        <v>4.0602</v>
      </c>
      <c r="K982" s="172">
        <v>7.7891000000000004</v>
      </c>
      <c r="L982" s="172">
        <v>8.7086000000000006</v>
      </c>
      <c r="M982" s="172">
        <v>7.8848000000000003</v>
      </c>
      <c r="N982" s="172">
        <v>8.0299999999999994</v>
      </c>
      <c r="O982" s="172">
        <v>5.8486000000000002</v>
      </c>
      <c r="P982" s="172">
        <v>6.8087</v>
      </c>
      <c r="Q982" s="172">
        <v>7.6832000000000003</v>
      </c>
      <c r="R982" s="172">
        <v>5.3212000000000002</v>
      </c>
    </row>
    <row r="983" spans="1:18" x14ac:dyDescent="0.3">
      <c r="A983" s="168" t="s">
        <v>1044</v>
      </c>
      <c r="B983" s="168" t="s">
        <v>1102</v>
      </c>
      <c r="C983" s="168">
        <v>147396</v>
      </c>
      <c r="D983" s="171">
        <v>44071</v>
      </c>
      <c r="E983" s="172">
        <v>31.466999999999999</v>
      </c>
      <c r="F983" s="172">
        <v>0</v>
      </c>
      <c r="G983" s="172">
        <v>0</v>
      </c>
      <c r="H983" s="172">
        <v>0</v>
      </c>
      <c r="I983" s="172">
        <v>-4.2351999999999999</v>
      </c>
      <c r="J983" s="172">
        <v>-1.9127000000000001</v>
      </c>
      <c r="K983" s="172">
        <v>-27.852599999999999</v>
      </c>
      <c r="L983" s="172">
        <v>-41.3185</v>
      </c>
      <c r="M983" s="172">
        <v>-40.892899999999997</v>
      </c>
      <c r="N983" s="172">
        <v>-33.590600000000002</v>
      </c>
      <c r="O983" s="172"/>
      <c r="P983" s="172"/>
      <c r="Q983" s="172">
        <v>-27.975100000000001</v>
      </c>
      <c r="R983" s="172"/>
    </row>
    <row r="984" spans="1:18" x14ac:dyDescent="0.3">
      <c r="A984" s="168" t="s">
        <v>1044</v>
      </c>
      <c r="B984" s="168" t="s">
        <v>1103</v>
      </c>
      <c r="C984" s="168">
        <v>120735</v>
      </c>
      <c r="D984" s="171">
        <v>44071</v>
      </c>
      <c r="E984" s="172">
        <v>2577.1797999999999</v>
      </c>
      <c r="F984" s="172">
        <v>-2.2149000000000001</v>
      </c>
      <c r="G984" s="172">
        <v>1.347</v>
      </c>
      <c r="H984" s="172">
        <v>-0.13450000000000001</v>
      </c>
      <c r="I984" s="172">
        <v>0.93400000000000005</v>
      </c>
      <c r="J984" s="172">
        <v>2.8938000000000001</v>
      </c>
      <c r="K984" s="172">
        <v>7.2766000000000002</v>
      </c>
      <c r="L984" s="172">
        <v>8.4381000000000004</v>
      </c>
      <c r="M984" s="172">
        <v>7.8019999999999996</v>
      </c>
      <c r="N984" s="172">
        <v>7.9687999999999999</v>
      </c>
      <c r="O984" s="172">
        <v>3.4971000000000001</v>
      </c>
      <c r="P984" s="172">
        <v>5.4813000000000001</v>
      </c>
      <c r="Q984" s="172">
        <v>6.8529999999999998</v>
      </c>
      <c r="R984" s="172">
        <v>1.899</v>
      </c>
    </row>
    <row r="985" spans="1:18" x14ac:dyDescent="0.3">
      <c r="A985" s="168" t="s">
        <v>1044</v>
      </c>
      <c r="B985" s="168" t="s">
        <v>1104</v>
      </c>
      <c r="C985" s="168">
        <v>102544</v>
      </c>
      <c r="D985" s="171">
        <v>44071</v>
      </c>
      <c r="E985" s="172">
        <v>2549.6221999999998</v>
      </c>
      <c r="F985" s="172">
        <v>-2.2860999999999998</v>
      </c>
      <c r="G985" s="172">
        <v>1.2766</v>
      </c>
      <c r="H985" s="172">
        <v>-0.20469999999999999</v>
      </c>
      <c r="I985" s="172">
        <v>0.8639</v>
      </c>
      <c r="J985" s="172">
        <v>2.8237000000000001</v>
      </c>
      <c r="K985" s="172">
        <v>7.1966999999999999</v>
      </c>
      <c r="L985" s="172">
        <v>8.3476999999999997</v>
      </c>
      <c r="M985" s="172">
        <v>7.7054999999999998</v>
      </c>
      <c r="N985" s="172">
        <v>7.8651</v>
      </c>
      <c r="O985" s="172">
        <v>3.3624999999999998</v>
      </c>
      <c r="P985" s="172">
        <v>5.3349000000000002</v>
      </c>
      <c r="Q985" s="172">
        <v>7.2573999999999996</v>
      </c>
      <c r="R985" s="172">
        <v>1.7736000000000001</v>
      </c>
    </row>
    <row r="986" spans="1:18" x14ac:dyDescent="0.3">
      <c r="A986" s="173" t="s">
        <v>27</v>
      </c>
      <c r="B986" s="168"/>
      <c r="C986" s="168"/>
      <c r="D986" s="168"/>
      <c r="E986" s="168"/>
      <c r="F986" s="174">
        <v>-2.136587037037037</v>
      </c>
      <c r="G986" s="174">
        <v>-0.65744999999999987</v>
      </c>
      <c r="H986" s="174">
        <v>0.15869814814814817</v>
      </c>
      <c r="I986" s="174">
        <v>1.8046962962962965</v>
      </c>
      <c r="J986" s="174">
        <v>4.0794648148148145</v>
      </c>
      <c r="K986" s="174">
        <v>13.902703703703699</v>
      </c>
      <c r="L986" s="174">
        <v>4.7807111111111107</v>
      </c>
      <c r="M986" s="174">
        <v>4.2957722222222232</v>
      </c>
      <c r="N986" s="174">
        <v>4.4900722222222225</v>
      </c>
      <c r="O986" s="174">
        <v>5.1895192307692311</v>
      </c>
      <c r="P986" s="174">
        <v>6.2567279999999972</v>
      </c>
      <c r="Q986" s="174">
        <v>5.9188666666666672</v>
      </c>
      <c r="R986" s="174">
        <v>4.6005230769230758</v>
      </c>
    </row>
    <row r="987" spans="1:18" x14ac:dyDescent="0.3">
      <c r="A987" s="173" t="s">
        <v>409</v>
      </c>
      <c r="B987" s="168"/>
      <c r="C987" s="168"/>
      <c r="D987" s="168"/>
      <c r="E987" s="168"/>
      <c r="F987" s="174">
        <v>-2.1970000000000001</v>
      </c>
      <c r="G987" s="174">
        <v>-0.75700000000000001</v>
      </c>
      <c r="H987" s="174">
        <v>-0.16865000000000002</v>
      </c>
      <c r="I987" s="174">
        <v>1.5529500000000001</v>
      </c>
      <c r="J987" s="174">
        <v>3.7282000000000002</v>
      </c>
      <c r="K987" s="174">
        <v>8.1509999999999998</v>
      </c>
      <c r="L987" s="174">
        <v>7.8734999999999999</v>
      </c>
      <c r="M987" s="174">
        <v>7.5139999999999993</v>
      </c>
      <c r="N987" s="174">
        <v>7.7531999999999996</v>
      </c>
      <c r="O987" s="174">
        <v>6.9502500000000005</v>
      </c>
      <c r="P987" s="174">
        <v>7.40815</v>
      </c>
      <c r="Q987" s="174">
        <v>7.7110000000000003</v>
      </c>
      <c r="R987" s="174">
        <v>7.3397000000000006</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44071</v>
      </c>
      <c r="E990" s="172">
        <v>23.665500000000002</v>
      </c>
      <c r="F990" s="172">
        <v>-6.4766000000000004</v>
      </c>
      <c r="G990" s="172">
        <v>-4.3170000000000002</v>
      </c>
      <c r="H990" s="172">
        <v>-5.2606000000000002</v>
      </c>
      <c r="I990" s="172">
        <v>-9.7242999999999995</v>
      </c>
      <c r="J990" s="172">
        <v>-1.1482000000000001</v>
      </c>
      <c r="K990" s="172">
        <v>27.263500000000001</v>
      </c>
      <c r="L990" s="172">
        <v>4.9886999999999997</v>
      </c>
      <c r="M990" s="172">
        <v>5.6231</v>
      </c>
      <c r="N990" s="172">
        <v>-3.0289999999999999</v>
      </c>
      <c r="O990" s="172">
        <v>2.5287000000000002</v>
      </c>
      <c r="P990" s="172">
        <v>5.6848000000000001</v>
      </c>
      <c r="Q990" s="172">
        <v>7.6485000000000003</v>
      </c>
      <c r="R990" s="172">
        <v>0.88060000000000005</v>
      </c>
    </row>
    <row r="991" spans="1:18" x14ac:dyDescent="0.3">
      <c r="A991" s="168" t="s">
        <v>1106</v>
      </c>
      <c r="B991" s="168" t="s">
        <v>1108</v>
      </c>
      <c r="C991" s="168">
        <v>111803</v>
      </c>
      <c r="D991" s="171">
        <v>44071</v>
      </c>
      <c r="E991" s="172">
        <v>22.493300000000001</v>
      </c>
      <c r="F991" s="172">
        <v>-7.4629000000000003</v>
      </c>
      <c r="G991" s="172">
        <v>-5.3525999999999998</v>
      </c>
      <c r="H991" s="172">
        <v>-6.2746000000000004</v>
      </c>
      <c r="I991" s="172">
        <v>-10.7235</v>
      </c>
      <c r="J991" s="172">
        <v>-2.1110000000000002</v>
      </c>
      <c r="K991" s="172">
        <v>26.3002</v>
      </c>
      <c r="L991" s="172">
        <v>4.1497999999999999</v>
      </c>
      <c r="M991" s="172">
        <v>4.7910000000000004</v>
      </c>
      <c r="N991" s="172">
        <v>-3.7719</v>
      </c>
      <c r="O991" s="172">
        <v>1.7758</v>
      </c>
      <c r="P991" s="172">
        <v>4.9238</v>
      </c>
      <c r="Q991" s="172">
        <v>7.3460000000000001</v>
      </c>
      <c r="R991" s="172">
        <v>0.15840000000000001</v>
      </c>
    </row>
    <row r="992" spans="1:18" x14ac:dyDescent="0.3">
      <c r="A992" s="168" t="s">
        <v>1106</v>
      </c>
      <c r="B992" s="168" t="s">
        <v>1109</v>
      </c>
      <c r="C992" s="168">
        <v>147816</v>
      </c>
      <c r="D992" s="171">
        <v>44071</v>
      </c>
      <c r="E992" s="172">
        <v>1.3931</v>
      </c>
      <c r="F992" s="172">
        <v>0</v>
      </c>
      <c r="G992" s="172">
        <v>0</v>
      </c>
      <c r="H992" s="172">
        <v>0</v>
      </c>
      <c r="I992" s="172">
        <v>0</v>
      </c>
      <c r="J992" s="172">
        <v>0</v>
      </c>
      <c r="K992" s="172">
        <v>0</v>
      </c>
      <c r="L992" s="172">
        <v>-51.6312</v>
      </c>
      <c r="M992" s="172">
        <v>-31.963799999999999</v>
      </c>
      <c r="N992" s="172"/>
      <c r="O992" s="172"/>
      <c r="P992" s="172"/>
      <c r="Q992" s="172">
        <v>-31.5411</v>
      </c>
      <c r="R992" s="172"/>
    </row>
    <row r="993" spans="1:18" x14ac:dyDescent="0.3">
      <c r="A993" s="168" t="s">
        <v>1106</v>
      </c>
      <c r="B993" s="168" t="s">
        <v>1110</v>
      </c>
      <c r="C993" s="168">
        <v>147820</v>
      </c>
      <c r="D993" s="171">
        <v>44071</v>
      </c>
      <c r="E993" s="172">
        <v>1.3322000000000001</v>
      </c>
      <c r="F993" s="172">
        <v>0</v>
      </c>
      <c r="G993" s="172">
        <v>0</v>
      </c>
      <c r="H993" s="172">
        <v>0</v>
      </c>
      <c r="I993" s="172">
        <v>0</v>
      </c>
      <c r="J993" s="172">
        <v>0</v>
      </c>
      <c r="K993" s="172">
        <v>0</v>
      </c>
      <c r="L993" s="172">
        <v>-51.6325</v>
      </c>
      <c r="M993" s="172">
        <v>-31.9711</v>
      </c>
      <c r="N993" s="172"/>
      <c r="O993" s="172"/>
      <c r="P993" s="172"/>
      <c r="Q993" s="172">
        <v>-31.544799999999999</v>
      </c>
      <c r="R993" s="172"/>
    </row>
    <row r="994" spans="1:18" x14ac:dyDescent="0.3">
      <c r="A994" s="168" t="s">
        <v>1106</v>
      </c>
      <c r="B994" s="168" t="s">
        <v>1111</v>
      </c>
      <c r="C994" s="168">
        <v>120475</v>
      </c>
      <c r="D994" s="171">
        <v>44071</v>
      </c>
      <c r="E994" s="172">
        <v>21.417300000000001</v>
      </c>
      <c r="F994" s="172">
        <v>-12.4366</v>
      </c>
      <c r="G994" s="172">
        <v>-13.278499999999999</v>
      </c>
      <c r="H994" s="172">
        <v>-10.2781</v>
      </c>
      <c r="I994" s="172">
        <v>-10.2821</v>
      </c>
      <c r="J994" s="172">
        <v>-1.3015000000000001</v>
      </c>
      <c r="K994" s="172">
        <v>9.5690000000000008</v>
      </c>
      <c r="L994" s="172">
        <v>7.6889000000000003</v>
      </c>
      <c r="M994" s="172">
        <v>9.2562999999999995</v>
      </c>
      <c r="N994" s="172">
        <v>9.5504999999999995</v>
      </c>
      <c r="O994" s="172">
        <v>7.8357999999999999</v>
      </c>
      <c r="P994" s="172">
        <v>9.0058000000000007</v>
      </c>
      <c r="Q994" s="172">
        <v>9.2919999999999998</v>
      </c>
      <c r="R994" s="172">
        <v>8.7279</v>
      </c>
    </row>
    <row r="995" spans="1:18" x14ac:dyDescent="0.3">
      <c r="A995" s="168" t="s">
        <v>1106</v>
      </c>
      <c r="B995" s="168" t="s">
        <v>1112</v>
      </c>
      <c r="C995" s="168">
        <v>116894</v>
      </c>
      <c r="D995" s="171">
        <v>44071</v>
      </c>
      <c r="E995" s="172">
        <v>20.143899999999999</v>
      </c>
      <c r="F995" s="172">
        <v>-12.8604</v>
      </c>
      <c r="G995" s="172">
        <v>-13.9361</v>
      </c>
      <c r="H995" s="172">
        <v>-10.978</v>
      </c>
      <c r="I995" s="172">
        <v>-10.980600000000001</v>
      </c>
      <c r="J995" s="172">
        <v>-2.0072999999999999</v>
      </c>
      <c r="K995" s="172">
        <v>8.8574000000000002</v>
      </c>
      <c r="L995" s="172">
        <v>6.9713000000000003</v>
      </c>
      <c r="M995" s="172">
        <v>8.5221</v>
      </c>
      <c r="N995" s="172">
        <v>8.8041999999999998</v>
      </c>
      <c r="O995" s="172">
        <v>7.1031000000000004</v>
      </c>
      <c r="P995" s="172">
        <v>8.2108000000000008</v>
      </c>
      <c r="Q995" s="172">
        <v>8.6679999999999993</v>
      </c>
      <c r="R995" s="172">
        <v>8.0066000000000006</v>
      </c>
    </row>
    <row r="996" spans="1:18" x14ac:dyDescent="0.3">
      <c r="A996" s="168" t="s">
        <v>1106</v>
      </c>
      <c r="B996" s="168" t="s">
        <v>1113</v>
      </c>
      <c r="C996" s="168">
        <v>127304</v>
      </c>
      <c r="D996" s="171">
        <v>44071</v>
      </c>
      <c r="E996" s="172">
        <v>14.476000000000001</v>
      </c>
      <c r="F996" s="172">
        <v>1.7650999999999999</v>
      </c>
      <c r="G996" s="172">
        <v>-26.501100000000001</v>
      </c>
      <c r="H996" s="172">
        <v>-21.951599999999999</v>
      </c>
      <c r="I996" s="172">
        <v>-21.9481</v>
      </c>
      <c r="J996" s="172">
        <v>-13.301</v>
      </c>
      <c r="K996" s="172">
        <v>1.1324000000000001</v>
      </c>
      <c r="L996" s="172">
        <v>4.4741</v>
      </c>
      <c r="M996" s="172">
        <v>5.5171000000000001</v>
      </c>
      <c r="N996" s="172">
        <v>5.7072000000000003</v>
      </c>
      <c r="O996" s="172">
        <v>2.1627000000000001</v>
      </c>
      <c r="P996" s="172">
        <v>4.6348000000000003</v>
      </c>
      <c r="Q996" s="172">
        <v>5.8574000000000002</v>
      </c>
      <c r="R996" s="172">
        <v>1.8179000000000001</v>
      </c>
    </row>
    <row r="997" spans="1:18" x14ac:dyDescent="0.3">
      <c r="A997" s="168" t="s">
        <v>1106</v>
      </c>
      <c r="B997" s="168" t="s">
        <v>1114</v>
      </c>
      <c r="C997" s="168">
        <v>127305</v>
      </c>
      <c r="D997" s="171">
        <v>44071</v>
      </c>
      <c r="E997" s="172">
        <v>15.1995</v>
      </c>
      <c r="F997" s="172">
        <v>2.1614</v>
      </c>
      <c r="G997" s="172">
        <v>-26.039300000000001</v>
      </c>
      <c r="H997" s="172">
        <v>-21.4893</v>
      </c>
      <c r="I997" s="172">
        <v>-21.502300000000002</v>
      </c>
      <c r="J997" s="172">
        <v>-12.8566</v>
      </c>
      <c r="K997" s="172">
        <v>1.5802</v>
      </c>
      <c r="L997" s="172">
        <v>4.9469000000000003</v>
      </c>
      <c r="M997" s="172">
        <v>6.0422000000000002</v>
      </c>
      <c r="N997" s="172">
        <v>6.2789999999999999</v>
      </c>
      <c r="O997" s="172">
        <v>2.8717999999999999</v>
      </c>
      <c r="P997" s="172">
        <v>5.3865999999999996</v>
      </c>
      <c r="Q997" s="172">
        <v>6.6558999999999999</v>
      </c>
      <c r="R997" s="172">
        <v>2.4439000000000002</v>
      </c>
    </row>
    <row r="998" spans="1:18" x14ac:dyDescent="0.3">
      <c r="A998" s="168" t="s">
        <v>1106</v>
      </c>
      <c r="B998" s="168" t="s">
        <v>1115</v>
      </c>
      <c r="C998" s="168">
        <v>118924</v>
      </c>
      <c r="D998" s="171">
        <v>44071</v>
      </c>
      <c r="E998" s="172">
        <v>64.222999999999999</v>
      </c>
      <c r="F998" s="172">
        <v>-22.662400000000002</v>
      </c>
      <c r="G998" s="172">
        <v>-3.5226000000000002</v>
      </c>
      <c r="H998" s="172">
        <v>-14.1858</v>
      </c>
      <c r="I998" s="172">
        <v>-16.923200000000001</v>
      </c>
      <c r="J998" s="172">
        <v>-6.9528999999999996</v>
      </c>
      <c r="K998" s="172">
        <v>5.4686000000000003</v>
      </c>
      <c r="L998" s="172">
        <v>8.1158999999999999</v>
      </c>
      <c r="M998" s="172">
        <v>8.9692000000000007</v>
      </c>
      <c r="N998" s="172">
        <v>8.4733000000000001</v>
      </c>
      <c r="O998" s="172">
        <v>5.1119000000000003</v>
      </c>
      <c r="P998" s="172">
        <v>7.0053999999999998</v>
      </c>
      <c r="Q998" s="172">
        <v>7.6372999999999998</v>
      </c>
      <c r="R998" s="172">
        <v>5.3430999999999997</v>
      </c>
    </row>
    <row r="999" spans="1:18" x14ac:dyDescent="0.3">
      <c r="A999" s="168" t="s">
        <v>1106</v>
      </c>
      <c r="B999" s="168" t="s">
        <v>1116</v>
      </c>
      <c r="C999" s="168">
        <v>100078</v>
      </c>
      <c r="D999" s="171">
        <v>44071</v>
      </c>
      <c r="E999" s="172">
        <v>61.536000000000001</v>
      </c>
      <c r="F999" s="172">
        <v>-22.9404</v>
      </c>
      <c r="G999" s="172">
        <v>-3.8542000000000001</v>
      </c>
      <c r="H999" s="172">
        <v>-14.533899999999999</v>
      </c>
      <c r="I999" s="172">
        <v>-17.272500000000001</v>
      </c>
      <c r="J999" s="172">
        <v>-7.3075000000000001</v>
      </c>
      <c r="K999" s="172">
        <v>5.1059999999999999</v>
      </c>
      <c r="L999" s="172">
        <v>7.7671999999999999</v>
      </c>
      <c r="M999" s="172">
        <v>8.5695999999999994</v>
      </c>
      <c r="N999" s="172">
        <v>8.0444999999999993</v>
      </c>
      <c r="O999" s="172">
        <v>4.6783000000000001</v>
      </c>
      <c r="P999" s="172">
        <v>6.4752999999999998</v>
      </c>
      <c r="Q999" s="172">
        <v>8.0932999999999993</v>
      </c>
      <c r="R999" s="172">
        <v>4.8978000000000002</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44071</v>
      </c>
      <c r="E1004" s="172">
        <v>21.1569</v>
      </c>
      <c r="F1004" s="172">
        <v>-7.5892999999999997</v>
      </c>
      <c r="G1004" s="172">
        <v>59.2896</v>
      </c>
      <c r="H1004" s="172">
        <v>21.878299999999999</v>
      </c>
      <c r="I1004" s="172">
        <v>15.1835</v>
      </c>
      <c r="J1004" s="172">
        <v>-42.097799999999999</v>
      </c>
      <c r="K1004" s="172">
        <v>-4.0058999999999996</v>
      </c>
      <c r="L1004" s="172">
        <v>-11.195499999999999</v>
      </c>
      <c r="M1004" s="172">
        <v>-10.5624</v>
      </c>
      <c r="N1004" s="172">
        <v>-6.8120000000000003</v>
      </c>
      <c r="O1004" s="172">
        <v>2.1433</v>
      </c>
      <c r="P1004" s="172">
        <v>4.8324999999999996</v>
      </c>
      <c r="Q1004" s="172">
        <v>7.2401999999999997</v>
      </c>
      <c r="R1004" s="172">
        <v>-0.123</v>
      </c>
    </row>
    <row r="1005" spans="1:18" x14ac:dyDescent="0.3">
      <c r="A1005" s="168" t="s">
        <v>1106</v>
      </c>
      <c r="B1005" s="168" t="s">
        <v>1122</v>
      </c>
      <c r="C1005" s="168">
        <v>118554</v>
      </c>
      <c r="D1005" s="171">
        <v>44071</v>
      </c>
      <c r="E1005" s="172">
        <v>22.466000000000001</v>
      </c>
      <c r="F1005" s="172">
        <v>-6.9847999999999999</v>
      </c>
      <c r="G1005" s="172">
        <v>59.973999999999997</v>
      </c>
      <c r="H1005" s="172">
        <v>22.5642</v>
      </c>
      <c r="I1005" s="172">
        <v>15.867000000000001</v>
      </c>
      <c r="J1005" s="172">
        <v>-41.442500000000003</v>
      </c>
      <c r="K1005" s="172">
        <v>-3.3323999999999998</v>
      </c>
      <c r="L1005" s="172">
        <v>-10.510300000000001</v>
      </c>
      <c r="M1005" s="172">
        <v>-9.8727</v>
      </c>
      <c r="N1005" s="172">
        <v>-6.0949</v>
      </c>
      <c r="O1005" s="172">
        <v>2.9346999999999999</v>
      </c>
      <c r="P1005" s="172">
        <v>5.6322000000000001</v>
      </c>
      <c r="Q1005" s="172">
        <v>7.4348999999999998</v>
      </c>
      <c r="R1005" s="172">
        <v>0.66779999999999995</v>
      </c>
    </row>
    <row r="1006" spans="1:18" x14ac:dyDescent="0.3">
      <c r="A1006" s="168" t="s">
        <v>1106</v>
      </c>
      <c r="B1006" s="168" t="s">
        <v>1123</v>
      </c>
      <c r="C1006" s="168">
        <v>101989</v>
      </c>
      <c r="D1006" s="171">
        <v>44071</v>
      </c>
      <c r="E1006" s="172">
        <v>41.314399999999999</v>
      </c>
      <c r="F1006" s="172">
        <v>-19.073</v>
      </c>
      <c r="G1006" s="172">
        <v>-3.2385000000000002</v>
      </c>
      <c r="H1006" s="172">
        <v>-7.3979999999999997</v>
      </c>
      <c r="I1006" s="172">
        <v>-13.285</v>
      </c>
      <c r="J1006" s="172">
        <v>-2.2698</v>
      </c>
      <c r="K1006" s="172">
        <v>10.99</v>
      </c>
      <c r="L1006" s="172">
        <v>5.2073999999999998</v>
      </c>
      <c r="M1006" s="172">
        <v>7.3426999999999998</v>
      </c>
      <c r="N1006" s="172">
        <v>7.7317</v>
      </c>
      <c r="O1006" s="172">
        <v>7.0072000000000001</v>
      </c>
      <c r="P1006" s="172">
        <v>7.8428000000000004</v>
      </c>
      <c r="Q1006" s="172">
        <v>7.9387999999999996</v>
      </c>
      <c r="R1006" s="172">
        <v>8.3861000000000008</v>
      </c>
    </row>
    <row r="1007" spans="1:18" x14ac:dyDescent="0.3">
      <c r="A1007" s="168" t="s">
        <v>1106</v>
      </c>
      <c r="B1007" s="168" t="s">
        <v>1124</v>
      </c>
      <c r="C1007" s="168">
        <v>119081</v>
      </c>
      <c r="D1007" s="171">
        <v>44071</v>
      </c>
      <c r="E1007" s="172">
        <v>43.312399999999997</v>
      </c>
      <c r="F1007" s="172">
        <v>-18.1936</v>
      </c>
      <c r="G1007" s="172">
        <v>-2.2467999999999999</v>
      </c>
      <c r="H1007" s="172">
        <v>-6.4088000000000003</v>
      </c>
      <c r="I1007" s="172">
        <v>-12.347200000000001</v>
      </c>
      <c r="J1007" s="172">
        <v>-1.3793</v>
      </c>
      <c r="K1007" s="172">
        <v>11.852399999999999</v>
      </c>
      <c r="L1007" s="172">
        <v>6.0532000000000004</v>
      </c>
      <c r="M1007" s="172">
        <v>8.2050000000000001</v>
      </c>
      <c r="N1007" s="172">
        <v>8.6059000000000001</v>
      </c>
      <c r="O1007" s="172">
        <v>7.8705999999999996</v>
      </c>
      <c r="P1007" s="172">
        <v>8.5928000000000004</v>
      </c>
      <c r="Q1007" s="172">
        <v>8.8132999999999999</v>
      </c>
      <c r="R1007" s="172">
        <v>9.26</v>
      </c>
    </row>
    <row r="1008" spans="1:18" x14ac:dyDescent="0.3">
      <c r="A1008" s="168" t="s">
        <v>1106</v>
      </c>
      <c r="B1008" s="168" t="s">
        <v>1125</v>
      </c>
      <c r="C1008" s="168">
        <v>102741</v>
      </c>
      <c r="D1008" s="171">
        <v>44071</v>
      </c>
      <c r="E1008" s="172">
        <v>32.203000000000003</v>
      </c>
      <c r="F1008" s="172">
        <v>-22.767800000000001</v>
      </c>
      <c r="G1008" s="172">
        <v>0.41560000000000002</v>
      </c>
      <c r="H1008" s="172">
        <v>-6.9371</v>
      </c>
      <c r="I1008" s="172">
        <v>-12.5688</v>
      </c>
      <c r="J1008" s="172">
        <v>-1.5883</v>
      </c>
      <c r="K1008" s="172">
        <v>10.888500000000001</v>
      </c>
      <c r="L1008" s="172">
        <v>6.2714999999999996</v>
      </c>
      <c r="M1008" s="172">
        <v>8.3317999999999994</v>
      </c>
      <c r="N1008" s="172">
        <v>9.4581999999999997</v>
      </c>
      <c r="O1008" s="172">
        <v>6.9017999999999997</v>
      </c>
      <c r="P1008" s="172">
        <v>7.8137999999999996</v>
      </c>
      <c r="Q1008" s="172">
        <v>7.6018999999999997</v>
      </c>
      <c r="R1008" s="172">
        <v>8.3666999999999998</v>
      </c>
    </row>
    <row r="1009" spans="1:18" x14ac:dyDescent="0.3">
      <c r="A1009" s="168" t="s">
        <v>1106</v>
      </c>
      <c r="B1009" s="168" t="s">
        <v>1126</v>
      </c>
      <c r="C1009" s="168">
        <v>120670</v>
      </c>
      <c r="D1009" s="171">
        <v>44071</v>
      </c>
      <c r="E1009" s="172">
        <v>34.239199999999997</v>
      </c>
      <c r="F1009" s="172">
        <v>-22.0535</v>
      </c>
      <c r="G1009" s="172">
        <v>1.0306</v>
      </c>
      <c r="H1009" s="172">
        <v>-6.2972000000000001</v>
      </c>
      <c r="I1009" s="172">
        <v>-11.922800000000001</v>
      </c>
      <c r="J1009" s="172">
        <v>-0.93799999999999994</v>
      </c>
      <c r="K1009" s="172">
        <v>11.541600000000001</v>
      </c>
      <c r="L1009" s="172">
        <v>6.9097999999999997</v>
      </c>
      <c r="M1009" s="172">
        <v>8.9611999999999998</v>
      </c>
      <c r="N1009" s="172">
        <v>10.0847</v>
      </c>
      <c r="O1009" s="172">
        <v>7.6619999999999999</v>
      </c>
      <c r="P1009" s="172">
        <v>8.6859999999999999</v>
      </c>
      <c r="Q1009" s="172">
        <v>9.0852000000000004</v>
      </c>
      <c r="R1009" s="172">
        <v>9.0643999999999991</v>
      </c>
    </row>
    <row r="1010" spans="1:18" x14ac:dyDescent="0.3">
      <c r="A1010" s="168" t="s">
        <v>1106</v>
      </c>
      <c r="B1010" s="168" t="s">
        <v>1127</v>
      </c>
      <c r="C1010" s="168">
        <v>118401</v>
      </c>
      <c r="D1010" s="171">
        <v>44071</v>
      </c>
      <c r="E1010" s="172">
        <v>37.476300000000002</v>
      </c>
      <c r="F1010" s="172">
        <v>-5.8428000000000004</v>
      </c>
      <c r="G1010" s="172">
        <v>-40.671999999999997</v>
      </c>
      <c r="H1010" s="172">
        <v>-26.1096</v>
      </c>
      <c r="I1010" s="172">
        <v>-23.351600000000001</v>
      </c>
      <c r="J1010" s="172">
        <v>-12.3667</v>
      </c>
      <c r="K1010" s="172">
        <v>5.516</v>
      </c>
      <c r="L1010" s="172">
        <v>9.7294</v>
      </c>
      <c r="M1010" s="172">
        <v>9.6735000000000007</v>
      </c>
      <c r="N1010" s="172">
        <v>9.3731000000000009</v>
      </c>
      <c r="O1010" s="172">
        <v>8.2293000000000003</v>
      </c>
      <c r="P1010" s="172">
        <v>8.6938999999999993</v>
      </c>
      <c r="Q1010" s="172">
        <v>8.7796000000000003</v>
      </c>
      <c r="R1010" s="172">
        <v>10.492800000000001</v>
      </c>
    </row>
    <row r="1011" spans="1:18" x14ac:dyDescent="0.3">
      <c r="A1011" s="168" t="s">
        <v>1106</v>
      </c>
      <c r="B1011" s="168" t="s">
        <v>1128</v>
      </c>
      <c r="C1011" s="168">
        <v>108728</v>
      </c>
      <c r="D1011" s="171">
        <v>44071</v>
      </c>
      <c r="E1011" s="172">
        <v>35.581699999999998</v>
      </c>
      <c r="F1011" s="172">
        <v>-6.4614000000000003</v>
      </c>
      <c r="G1011" s="172">
        <v>-41.335900000000002</v>
      </c>
      <c r="H1011" s="172">
        <v>-26.767399999999999</v>
      </c>
      <c r="I1011" s="172">
        <v>-24.0151</v>
      </c>
      <c r="J1011" s="172">
        <v>-13.030799999999999</v>
      </c>
      <c r="K1011" s="172">
        <v>4.8361000000000001</v>
      </c>
      <c r="L1011" s="172">
        <v>9.0282999999999998</v>
      </c>
      <c r="M1011" s="172">
        <v>8.9577000000000009</v>
      </c>
      <c r="N1011" s="172">
        <v>8.6453000000000007</v>
      </c>
      <c r="O1011" s="172">
        <v>7.5191999999999997</v>
      </c>
      <c r="P1011" s="172">
        <v>7.9958</v>
      </c>
      <c r="Q1011" s="172">
        <v>7.68</v>
      </c>
      <c r="R1011" s="172">
        <v>9.7745999999999995</v>
      </c>
    </row>
    <row r="1012" spans="1:18" x14ac:dyDescent="0.3">
      <c r="A1012" s="168" t="s">
        <v>1106</v>
      </c>
      <c r="B1012" s="168" t="s">
        <v>1129</v>
      </c>
      <c r="C1012" s="168">
        <v>121153</v>
      </c>
      <c r="D1012" s="171">
        <v>44071</v>
      </c>
      <c r="E1012" s="172">
        <v>18.3826</v>
      </c>
      <c r="F1012" s="172">
        <v>-30.948699999999999</v>
      </c>
      <c r="G1012" s="172">
        <v>-13.0246</v>
      </c>
      <c r="H1012" s="172">
        <v>-7.4776999999999996</v>
      </c>
      <c r="I1012" s="172">
        <v>-13.8674</v>
      </c>
      <c r="J1012" s="172">
        <v>-5.7808999999999999</v>
      </c>
      <c r="K1012" s="172">
        <v>5.0932000000000004</v>
      </c>
      <c r="L1012" s="172">
        <v>8.4960000000000004</v>
      </c>
      <c r="M1012" s="172">
        <v>8.3745999999999992</v>
      </c>
      <c r="N1012" s="172">
        <v>7.6955999999999998</v>
      </c>
      <c r="O1012" s="172">
        <v>8.5540000000000003</v>
      </c>
      <c r="P1012" s="172">
        <v>8.5473999999999997</v>
      </c>
      <c r="Q1012" s="172">
        <v>8.4673999999999996</v>
      </c>
      <c r="R1012" s="172">
        <v>8.8584999999999994</v>
      </c>
    </row>
    <row r="1013" spans="1:18" x14ac:dyDescent="0.3">
      <c r="A1013" s="168" t="s">
        <v>1106</v>
      </c>
      <c r="B1013" s="168" t="s">
        <v>1130</v>
      </c>
      <c r="C1013" s="168">
        <v>121158</v>
      </c>
      <c r="D1013" s="171">
        <v>44071</v>
      </c>
      <c r="E1013" s="172">
        <v>17.303699999999999</v>
      </c>
      <c r="F1013" s="172">
        <v>-31.613199999999999</v>
      </c>
      <c r="G1013" s="172">
        <v>-13.555199999999999</v>
      </c>
      <c r="H1013" s="172">
        <v>-7.9733000000000001</v>
      </c>
      <c r="I1013" s="172">
        <v>-14.3696</v>
      </c>
      <c r="J1013" s="172">
        <v>-6.2808000000000002</v>
      </c>
      <c r="K1013" s="172">
        <v>4.5853000000000002</v>
      </c>
      <c r="L1013" s="172">
        <v>7.9752999999999998</v>
      </c>
      <c r="M1013" s="172">
        <v>7.8436000000000003</v>
      </c>
      <c r="N1013" s="172">
        <v>7.1571999999999996</v>
      </c>
      <c r="O1013" s="172">
        <v>7.9962</v>
      </c>
      <c r="P1013" s="172">
        <v>7.8517000000000001</v>
      </c>
      <c r="Q1013" s="172">
        <v>7.5951000000000004</v>
      </c>
      <c r="R1013" s="172">
        <v>8.2934999999999999</v>
      </c>
    </row>
    <row r="1014" spans="1:18" x14ac:dyDescent="0.3">
      <c r="A1014" s="168" t="s">
        <v>1106</v>
      </c>
      <c r="B1014" s="168" t="s">
        <v>1131</v>
      </c>
      <c r="C1014" s="168">
        <v>128009</v>
      </c>
      <c r="D1014" s="171">
        <v>44071</v>
      </c>
      <c r="E1014" s="172">
        <v>16.590199999999999</v>
      </c>
      <c r="F1014" s="172">
        <v>-40.217399999999998</v>
      </c>
      <c r="G1014" s="172">
        <v>20.642499999999998</v>
      </c>
      <c r="H1014" s="172">
        <v>2.8302</v>
      </c>
      <c r="I1014" s="172">
        <v>-10.0657</v>
      </c>
      <c r="J1014" s="172">
        <v>-1.6655</v>
      </c>
      <c r="K1014" s="172">
        <v>10.6449</v>
      </c>
      <c r="L1014" s="172">
        <v>1.788</v>
      </c>
      <c r="M1014" s="172">
        <v>4.8102999999999998</v>
      </c>
      <c r="N1014" s="172">
        <v>6.9043000000000001</v>
      </c>
      <c r="O1014" s="172">
        <v>5.8297999999999996</v>
      </c>
      <c r="P1014" s="172">
        <v>7.2823000000000002</v>
      </c>
      <c r="Q1014" s="172">
        <v>8.1728000000000005</v>
      </c>
      <c r="R1014" s="172">
        <v>6.4101999999999997</v>
      </c>
    </row>
    <row r="1015" spans="1:18" x14ac:dyDescent="0.3">
      <c r="A1015" s="168" t="s">
        <v>1106</v>
      </c>
      <c r="B1015" s="168" t="s">
        <v>1132</v>
      </c>
      <c r="C1015" s="168">
        <v>128006</v>
      </c>
      <c r="D1015" s="171">
        <v>44071</v>
      </c>
      <c r="E1015" s="172">
        <v>17.571100000000001</v>
      </c>
      <c r="F1015" s="172">
        <v>-39.425600000000003</v>
      </c>
      <c r="G1015" s="172">
        <v>21.5031</v>
      </c>
      <c r="H1015" s="172">
        <v>3.7121</v>
      </c>
      <c r="I1015" s="172">
        <v>-9.1965000000000003</v>
      </c>
      <c r="J1015" s="172">
        <v>-0.79020000000000001</v>
      </c>
      <c r="K1015" s="172">
        <v>11.632199999999999</v>
      </c>
      <c r="L1015" s="172">
        <v>2.7385000000000002</v>
      </c>
      <c r="M1015" s="172">
        <v>5.7337999999999996</v>
      </c>
      <c r="N1015" s="172">
        <v>7.8310000000000004</v>
      </c>
      <c r="O1015" s="172">
        <v>6.6870000000000003</v>
      </c>
      <c r="P1015" s="172">
        <v>8.3286999999999995</v>
      </c>
      <c r="Q1015" s="172">
        <v>9.1414000000000009</v>
      </c>
      <c r="R1015" s="172">
        <v>7.2896000000000001</v>
      </c>
    </row>
    <row r="1016" spans="1:18" x14ac:dyDescent="0.3">
      <c r="A1016" s="168" t="s">
        <v>1106</v>
      </c>
      <c r="B1016" s="168" t="s">
        <v>1133</v>
      </c>
      <c r="C1016" s="168">
        <v>133604</v>
      </c>
      <c r="D1016" s="171">
        <v>44071</v>
      </c>
      <c r="E1016" s="172">
        <v>15.6509</v>
      </c>
      <c r="F1016" s="172">
        <v>-29.128399999999999</v>
      </c>
      <c r="G1016" s="172">
        <v>31.0185</v>
      </c>
      <c r="H1016" s="172">
        <v>8.5094999999999992</v>
      </c>
      <c r="I1016" s="172">
        <v>-5.8338999999999999</v>
      </c>
      <c r="J1016" s="172">
        <v>-0.39860000000000001</v>
      </c>
      <c r="K1016" s="172">
        <v>13.174099999999999</v>
      </c>
      <c r="L1016" s="172">
        <v>3.5550000000000002</v>
      </c>
      <c r="M1016" s="172">
        <v>6.8760000000000003</v>
      </c>
      <c r="N1016" s="172">
        <v>7.7480000000000002</v>
      </c>
      <c r="O1016" s="172">
        <v>6.4386000000000001</v>
      </c>
      <c r="P1016" s="172">
        <v>8.0555000000000003</v>
      </c>
      <c r="Q1016" s="172">
        <v>8.3702000000000005</v>
      </c>
      <c r="R1016" s="172">
        <v>7.7268999999999997</v>
      </c>
    </row>
    <row r="1017" spans="1:18" x14ac:dyDescent="0.3">
      <c r="A1017" s="168" t="s">
        <v>1106</v>
      </c>
      <c r="B1017" s="168" t="s">
        <v>1134</v>
      </c>
      <c r="C1017" s="168">
        <v>133607</v>
      </c>
      <c r="D1017" s="171">
        <v>44071</v>
      </c>
      <c r="E1017" s="172">
        <v>14.9092</v>
      </c>
      <c r="F1017" s="172">
        <v>-29.843</v>
      </c>
      <c r="G1017" s="172">
        <v>30.187000000000001</v>
      </c>
      <c r="H1017" s="172">
        <v>7.5652999999999997</v>
      </c>
      <c r="I1017" s="172">
        <v>-6.7324999999999999</v>
      </c>
      <c r="J1017" s="172">
        <v>-1.3016000000000001</v>
      </c>
      <c r="K1017" s="172">
        <v>12.2399</v>
      </c>
      <c r="L1017" s="172">
        <v>2.6233</v>
      </c>
      <c r="M1017" s="172">
        <v>5.9192</v>
      </c>
      <c r="N1017" s="172">
        <v>6.7824</v>
      </c>
      <c r="O1017" s="172">
        <v>5.5038999999999998</v>
      </c>
      <c r="P1017" s="172">
        <v>7.1113999999999997</v>
      </c>
      <c r="Q1017" s="172">
        <v>7.4302000000000001</v>
      </c>
      <c r="R1017" s="172">
        <v>6.7882999999999996</v>
      </c>
    </row>
    <row r="1018" spans="1:18" x14ac:dyDescent="0.3">
      <c r="A1018" s="168" t="s">
        <v>1106</v>
      </c>
      <c r="B1018" s="168" t="s">
        <v>1135</v>
      </c>
      <c r="C1018" s="168">
        <v>130037</v>
      </c>
      <c r="D1018" s="171">
        <v>44071</v>
      </c>
      <c r="E1018" s="172">
        <v>10.4902</v>
      </c>
      <c r="F1018" s="172">
        <v>8.0045000000000002</v>
      </c>
      <c r="G1018" s="172">
        <v>14.515000000000001</v>
      </c>
      <c r="H1018" s="172">
        <v>-0.84489999999999998</v>
      </c>
      <c r="I1018" s="172">
        <v>-3.6730999999999998</v>
      </c>
      <c r="J1018" s="172">
        <v>1.6748000000000001</v>
      </c>
      <c r="K1018" s="172">
        <v>-0.93200000000000005</v>
      </c>
      <c r="L1018" s="172">
        <v>-50.737900000000003</v>
      </c>
      <c r="M1018" s="172">
        <v>-32.539000000000001</v>
      </c>
      <c r="N1018" s="172">
        <v>-24.627600000000001</v>
      </c>
      <c r="O1018" s="172">
        <v>-8.4261999999999997</v>
      </c>
      <c r="P1018" s="172">
        <v>-1.4787999999999999</v>
      </c>
      <c r="Q1018" s="172">
        <v>0.77759999999999996</v>
      </c>
      <c r="R1018" s="172">
        <v>-14.016400000000001</v>
      </c>
    </row>
    <row r="1019" spans="1:18" x14ac:dyDescent="0.3">
      <c r="A1019" s="168" t="s">
        <v>1106</v>
      </c>
      <c r="B1019" s="168" t="s">
        <v>1136</v>
      </c>
      <c r="C1019" s="168">
        <v>130050</v>
      </c>
      <c r="D1019" s="171">
        <v>44071</v>
      </c>
      <c r="E1019" s="172">
        <v>11.064399999999999</v>
      </c>
      <c r="F1019" s="172">
        <v>8.2490000000000006</v>
      </c>
      <c r="G1019" s="172">
        <v>14.9733</v>
      </c>
      <c r="H1019" s="172">
        <v>-0.32990000000000003</v>
      </c>
      <c r="I1019" s="172">
        <v>-3.1301999999999999</v>
      </c>
      <c r="J1019" s="172">
        <v>2.2176</v>
      </c>
      <c r="K1019" s="172">
        <v>-0.38690000000000002</v>
      </c>
      <c r="L1019" s="172">
        <v>-50.302999999999997</v>
      </c>
      <c r="M1019" s="172">
        <v>-32.038800000000002</v>
      </c>
      <c r="N1019" s="172">
        <v>-24.099</v>
      </c>
      <c r="O1019" s="172">
        <v>-7.6086999999999998</v>
      </c>
      <c r="P1019" s="172">
        <v>-0.60299999999999998</v>
      </c>
      <c r="Q1019" s="172">
        <v>1.6507000000000001</v>
      </c>
      <c r="R1019" s="172">
        <v>-13.3202</v>
      </c>
    </row>
    <row r="1020" spans="1:18" x14ac:dyDescent="0.3">
      <c r="A1020" s="168" t="s">
        <v>1106</v>
      </c>
      <c r="B1020" s="168" t="s">
        <v>1137</v>
      </c>
      <c r="C1020" s="168">
        <v>148083</v>
      </c>
      <c r="D1020" s="171">
        <v>44071</v>
      </c>
      <c r="E1020" s="172">
        <v>5.4699999999999999E-2</v>
      </c>
      <c r="F1020" s="172">
        <v>0</v>
      </c>
      <c r="G1020" s="172">
        <v>0</v>
      </c>
      <c r="H1020" s="172">
        <v>9.5500000000000007</v>
      </c>
      <c r="I1020" s="172">
        <v>9.5675000000000008</v>
      </c>
      <c r="J1020" s="172">
        <v>8.6734000000000009</v>
      </c>
      <c r="K1020" s="172">
        <v>8.8987999999999996</v>
      </c>
      <c r="L1020" s="172">
        <v>9.2029999999999994</v>
      </c>
      <c r="M1020" s="172"/>
      <c r="N1020" s="172"/>
      <c r="O1020" s="172"/>
      <c r="P1020" s="172"/>
      <c r="Q1020" s="172">
        <v>9.4377999999999993</v>
      </c>
      <c r="R1020" s="172"/>
    </row>
    <row r="1021" spans="1:18" x14ac:dyDescent="0.3">
      <c r="A1021" s="168" t="s">
        <v>1106</v>
      </c>
      <c r="B1021" s="168" t="s">
        <v>1138</v>
      </c>
      <c r="C1021" s="168">
        <v>148080</v>
      </c>
      <c r="D1021" s="171">
        <v>44071</v>
      </c>
      <c r="E1021" s="172">
        <v>5.7500000000000002E-2</v>
      </c>
      <c r="F1021" s="172">
        <v>0</v>
      </c>
      <c r="G1021" s="172">
        <v>0</v>
      </c>
      <c r="H1021" s="172">
        <v>9.0840999999999994</v>
      </c>
      <c r="I1021" s="172">
        <v>9.1</v>
      </c>
      <c r="J1021" s="172">
        <v>8.2481000000000009</v>
      </c>
      <c r="K1021" s="172">
        <v>8.4563000000000006</v>
      </c>
      <c r="L1021" s="172">
        <v>9.1158999999999999</v>
      </c>
      <c r="M1021" s="172"/>
      <c r="N1021" s="172"/>
      <c r="O1021" s="172"/>
      <c r="P1021" s="172"/>
      <c r="Q1021" s="172">
        <v>9.3178999999999998</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44071</v>
      </c>
      <c r="E1024" s="172">
        <v>39.628799999999998</v>
      </c>
      <c r="F1024" s="172">
        <v>4.0530999999999997</v>
      </c>
      <c r="G1024" s="172">
        <v>-4.0513000000000003</v>
      </c>
      <c r="H1024" s="172">
        <v>6.5080999999999998</v>
      </c>
      <c r="I1024" s="172">
        <v>-8.2109000000000005</v>
      </c>
      <c r="J1024" s="172">
        <v>-3.1438999999999999</v>
      </c>
      <c r="K1024" s="172">
        <v>8.8446999999999996</v>
      </c>
      <c r="L1024" s="172">
        <v>10.007999999999999</v>
      </c>
      <c r="M1024" s="172">
        <v>11.1599</v>
      </c>
      <c r="N1024" s="172">
        <v>11.1455</v>
      </c>
      <c r="O1024" s="172">
        <v>9.1615000000000002</v>
      </c>
      <c r="P1024" s="172">
        <v>10.338800000000001</v>
      </c>
      <c r="Q1024" s="172">
        <v>10.2239</v>
      </c>
      <c r="R1024" s="172">
        <v>11.1159</v>
      </c>
    </row>
    <row r="1025" spans="1:18" x14ac:dyDescent="0.3">
      <c r="A1025" s="168" t="s">
        <v>1106</v>
      </c>
      <c r="B1025" s="168" t="s">
        <v>1142</v>
      </c>
      <c r="C1025" s="168">
        <v>102053</v>
      </c>
      <c r="D1025" s="171">
        <v>44071</v>
      </c>
      <c r="E1025" s="172">
        <v>37.617199999999997</v>
      </c>
      <c r="F1025" s="172">
        <v>3.4933999999999998</v>
      </c>
      <c r="G1025" s="172">
        <v>-4.5263999999999998</v>
      </c>
      <c r="H1025" s="172">
        <v>6.0088999999999997</v>
      </c>
      <c r="I1025" s="172">
        <v>-8.6966999999999999</v>
      </c>
      <c r="J1025" s="172">
        <v>-3.6040999999999999</v>
      </c>
      <c r="K1025" s="172">
        <v>8.4062000000000001</v>
      </c>
      <c r="L1025" s="172">
        <v>9.5612999999999992</v>
      </c>
      <c r="M1025" s="172">
        <v>10.7059</v>
      </c>
      <c r="N1025" s="172">
        <v>10.6991</v>
      </c>
      <c r="O1025" s="172">
        <v>8.4902999999999995</v>
      </c>
      <c r="P1025" s="172">
        <v>9.4747000000000003</v>
      </c>
      <c r="Q1025" s="172">
        <v>8.1929999999999996</v>
      </c>
      <c r="R1025" s="172">
        <v>10.6448</v>
      </c>
    </row>
    <row r="1026" spans="1:18" x14ac:dyDescent="0.3">
      <c r="A1026" s="168" t="s">
        <v>1106</v>
      </c>
      <c r="B1026" s="168" t="s">
        <v>1143</v>
      </c>
      <c r="C1026" s="168">
        <v>100603</v>
      </c>
      <c r="D1026" s="171">
        <v>44071</v>
      </c>
      <c r="E1026" s="172">
        <v>56.552599999999998</v>
      </c>
      <c r="F1026" s="172">
        <v>-34.561599999999999</v>
      </c>
      <c r="G1026" s="172">
        <v>-32.420900000000003</v>
      </c>
      <c r="H1026" s="172">
        <v>-18.302299999999999</v>
      </c>
      <c r="I1026" s="172">
        <v>-20.6907</v>
      </c>
      <c r="J1026" s="172">
        <v>-10.3392</v>
      </c>
      <c r="K1026" s="172">
        <v>4.9916999999999998</v>
      </c>
      <c r="L1026" s="172">
        <v>2.8609</v>
      </c>
      <c r="M1026" s="172">
        <v>5.1013000000000002</v>
      </c>
      <c r="N1026" s="172">
        <v>5.4851000000000001</v>
      </c>
      <c r="O1026" s="172">
        <v>5.6471</v>
      </c>
      <c r="P1026" s="172">
        <v>6.9630000000000001</v>
      </c>
      <c r="Q1026" s="172">
        <v>7.9279000000000002</v>
      </c>
      <c r="R1026" s="172">
        <v>6.9210000000000003</v>
      </c>
    </row>
    <row r="1027" spans="1:18" x14ac:dyDescent="0.3">
      <c r="A1027" s="168" t="s">
        <v>1106</v>
      </c>
      <c r="B1027" s="168" t="s">
        <v>1144</v>
      </c>
      <c r="C1027" s="168">
        <v>119675</v>
      </c>
      <c r="D1027" s="171">
        <v>44071</v>
      </c>
      <c r="E1027" s="172">
        <v>60.384999999999998</v>
      </c>
      <c r="F1027" s="172">
        <v>-33.697400000000002</v>
      </c>
      <c r="G1027" s="172">
        <v>-31.571100000000001</v>
      </c>
      <c r="H1027" s="172">
        <v>-17.4619</v>
      </c>
      <c r="I1027" s="172">
        <v>-19.846599999999999</v>
      </c>
      <c r="J1027" s="172">
        <v>-9.4966000000000008</v>
      </c>
      <c r="K1027" s="172">
        <v>5.8529999999999998</v>
      </c>
      <c r="L1027" s="172">
        <v>3.7483</v>
      </c>
      <c r="M1027" s="172">
        <v>6.0415000000000001</v>
      </c>
      <c r="N1027" s="172">
        <v>6.4183000000000003</v>
      </c>
      <c r="O1027" s="172">
        <v>6.6375999999999999</v>
      </c>
      <c r="P1027" s="172">
        <v>7.7962999999999996</v>
      </c>
      <c r="Q1027" s="172">
        <v>8.0658999999999992</v>
      </c>
      <c r="R1027" s="172">
        <v>7.8224</v>
      </c>
    </row>
    <row r="1028" spans="1:18" x14ac:dyDescent="0.3">
      <c r="A1028" s="168" t="s">
        <v>1106</v>
      </c>
      <c r="B1028" s="168" t="s">
        <v>1145</v>
      </c>
      <c r="C1028" s="168">
        <v>119127</v>
      </c>
      <c r="D1028" s="171">
        <v>44071</v>
      </c>
      <c r="E1028" s="172">
        <v>29.307700000000001</v>
      </c>
      <c r="F1028" s="172">
        <v>-26.507899999999999</v>
      </c>
      <c r="G1028" s="172">
        <v>-22.251999999999999</v>
      </c>
      <c r="H1028" s="172">
        <v>-13.079499999999999</v>
      </c>
      <c r="I1028" s="172">
        <v>-18.092099999999999</v>
      </c>
      <c r="J1028" s="172">
        <v>-3.5247999999999999</v>
      </c>
      <c r="K1028" s="172">
        <v>11.2437</v>
      </c>
      <c r="L1028" s="172">
        <v>11.2819</v>
      </c>
      <c r="M1028" s="172">
        <v>11.492800000000001</v>
      </c>
      <c r="N1028" s="172">
        <v>10.917299999999999</v>
      </c>
      <c r="O1028" s="172">
        <v>1.7553000000000001</v>
      </c>
      <c r="P1028" s="172">
        <v>5.0284000000000004</v>
      </c>
      <c r="Q1028" s="172">
        <v>6.6840000000000002</v>
      </c>
      <c r="R1028" s="172">
        <v>0.86519999999999997</v>
      </c>
    </row>
    <row r="1029" spans="1:18" x14ac:dyDescent="0.3">
      <c r="A1029" s="168" t="s">
        <v>1106</v>
      </c>
      <c r="B1029" s="168" t="s">
        <v>1146</v>
      </c>
      <c r="C1029" s="168">
        <v>147385</v>
      </c>
      <c r="D1029" s="171">
        <v>44071</v>
      </c>
      <c r="E1029" s="172">
        <v>0.83730000000000004</v>
      </c>
      <c r="F1029" s="172">
        <v>0</v>
      </c>
      <c r="G1029" s="172">
        <v>0</v>
      </c>
      <c r="H1029" s="172">
        <v>0</v>
      </c>
      <c r="I1029" s="172">
        <v>0</v>
      </c>
      <c r="J1029" s="172">
        <v>0</v>
      </c>
      <c r="K1029" s="172">
        <v>0</v>
      </c>
      <c r="L1029" s="172">
        <v>-50.191200000000002</v>
      </c>
      <c r="M1029" s="172">
        <v>-53.284700000000001</v>
      </c>
      <c r="N1029" s="172">
        <v>-41.104700000000001</v>
      </c>
      <c r="O1029" s="172"/>
      <c r="P1029" s="172"/>
      <c r="Q1029" s="172">
        <v>-34.8508</v>
      </c>
      <c r="R1029" s="172"/>
    </row>
    <row r="1030" spans="1:18" x14ac:dyDescent="0.3">
      <c r="A1030" s="168" t="s">
        <v>1106</v>
      </c>
      <c r="B1030" s="168" t="s">
        <v>1147</v>
      </c>
      <c r="C1030" s="168">
        <v>101703</v>
      </c>
      <c r="D1030" s="171">
        <v>44071</v>
      </c>
      <c r="E1030" s="172">
        <v>27.180199999999999</v>
      </c>
      <c r="F1030" s="172">
        <v>-27.508500000000002</v>
      </c>
      <c r="G1030" s="172">
        <v>-23.232299999999999</v>
      </c>
      <c r="H1030" s="172">
        <v>-14.1768</v>
      </c>
      <c r="I1030" s="172">
        <v>-19.072399999999998</v>
      </c>
      <c r="J1030" s="172">
        <v>-4.3804999999999996</v>
      </c>
      <c r="K1030" s="172">
        <v>10.238799999999999</v>
      </c>
      <c r="L1030" s="172">
        <v>10.489800000000001</v>
      </c>
      <c r="M1030" s="172">
        <v>10.583</v>
      </c>
      <c r="N1030" s="172">
        <v>9.9050999999999991</v>
      </c>
      <c r="O1030" s="172">
        <v>0.85189999999999999</v>
      </c>
      <c r="P1030" s="172">
        <v>3.9908999999999999</v>
      </c>
      <c r="Q1030" s="172">
        <v>5.7892000000000001</v>
      </c>
      <c r="R1030" s="172">
        <v>-3.4299999999999997E-2</v>
      </c>
    </row>
    <row r="1031" spans="1:18" x14ac:dyDescent="0.3">
      <c r="A1031" s="168" t="s">
        <v>1106</v>
      </c>
      <c r="B1031" s="168" t="s">
        <v>1148</v>
      </c>
      <c r="C1031" s="168">
        <v>147384</v>
      </c>
      <c r="D1031" s="171">
        <v>44071</v>
      </c>
      <c r="E1031" s="172">
        <v>0.7853</v>
      </c>
      <c r="F1031" s="172">
        <v>0</v>
      </c>
      <c r="G1031" s="172">
        <v>0</v>
      </c>
      <c r="H1031" s="172">
        <v>0</v>
      </c>
      <c r="I1031" s="172">
        <v>0</v>
      </c>
      <c r="J1031" s="172">
        <v>0</v>
      </c>
      <c r="K1031" s="172">
        <v>0</v>
      </c>
      <c r="L1031" s="172">
        <v>-50.199599999999997</v>
      </c>
      <c r="M1031" s="172">
        <v>-53.288699999999999</v>
      </c>
      <c r="N1031" s="172">
        <v>-41.107399999999998</v>
      </c>
      <c r="O1031" s="172"/>
      <c r="P1031" s="172"/>
      <c r="Q1031" s="172">
        <v>-34.853200000000001</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44071</v>
      </c>
      <c r="E1034" s="172">
        <v>0.10639999999999999</v>
      </c>
      <c r="F1034" s="172">
        <v>0</v>
      </c>
      <c r="G1034" s="172">
        <v>11.445600000000001</v>
      </c>
      <c r="H1034" s="172">
        <v>9.8196999999999992</v>
      </c>
      <c r="I1034" s="172">
        <v>7.3718000000000004</v>
      </c>
      <c r="J1034" s="172">
        <v>8.9198000000000004</v>
      </c>
      <c r="K1034" s="172">
        <v>8.7655999999999992</v>
      </c>
      <c r="L1034" s="172">
        <v>8.8565000000000005</v>
      </c>
      <c r="M1034" s="172"/>
      <c r="N1034" s="172"/>
      <c r="O1034" s="172"/>
      <c r="P1034" s="172"/>
      <c r="Q1034" s="172">
        <v>8.9347999999999992</v>
      </c>
      <c r="R1034" s="172"/>
    </row>
    <row r="1035" spans="1:18" x14ac:dyDescent="0.3">
      <c r="A1035" s="168" t="s">
        <v>1106</v>
      </c>
      <c r="B1035" s="168" t="s">
        <v>1152</v>
      </c>
      <c r="C1035" s="168">
        <v>148138</v>
      </c>
      <c r="D1035" s="171">
        <v>44071</v>
      </c>
      <c r="E1035" s="172">
        <v>0.1026</v>
      </c>
      <c r="F1035" s="172">
        <v>0</v>
      </c>
      <c r="G1035" s="172">
        <v>0</v>
      </c>
      <c r="H1035" s="172">
        <v>5.0871000000000004</v>
      </c>
      <c r="I1035" s="172">
        <v>7.6456</v>
      </c>
      <c r="J1035" s="172">
        <v>8.0883000000000003</v>
      </c>
      <c r="K1035" s="172">
        <v>8.6935000000000002</v>
      </c>
      <c r="L1035" s="172">
        <v>8.7728000000000002</v>
      </c>
      <c r="M1035" s="172"/>
      <c r="N1035" s="172"/>
      <c r="O1035" s="172"/>
      <c r="P1035" s="172"/>
      <c r="Q1035" s="172">
        <v>8.8770000000000007</v>
      </c>
      <c r="R1035" s="172"/>
    </row>
    <row r="1036" spans="1:18" x14ac:dyDescent="0.3">
      <c r="A1036" s="168" t="s">
        <v>1106</v>
      </c>
      <c r="B1036" s="168" t="s">
        <v>1153</v>
      </c>
      <c r="C1036" s="168">
        <v>134503</v>
      </c>
      <c r="D1036" s="171">
        <v>44071</v>
      </c>
      <c r="E1036" s="172">
        <v>14.1409</v>
      </c>
      <c r="F1036" s="172">
        <v>-7.9999000000000002</v>
      </c>
      <c r="G1036" s="172">
        <v>-16.4971</v>
      </c>
      <c r="H1036" s="172">
        <v>-14.4146</v>
      </c>
      <c r="I1036" s="172">
        <v>-15.9056</v>
      </c>
      <c r="J1036" s="172">
        <v>-7.1420000000000003</v>
      </c>
      <c r="K1036" s="172">
        <v>-8.5484000000000009</v>
      </c>
      <c r="L1036" s="172">
        <v>-6.2038000000000002</v>
      </c>
      <c r="M1036" s="172">
        <v>-3.8849999999999998</v>
      </c>
      <c r="N1036" s="172">
        <v>-0.9929</v>
      </c>
      <c r="O1036" s="172">
        <v>3.8239000000000001</v>
      </c>
      <c r="P1036" s="172">
        <v>6.4126000000000003</v>
      </c>
      <c r="Q1036" s="172">
        <v>6.6059999999999999</v>
      </c>
      <c r="R1036" s="172">
        <v>3.0347</v>
      </c>
    </row>
    <row r="1037" spans="1:18" x14ac:dyDescent="0.3">
      <c r="A1037" s="168" t="s">
        <v>1106</v>
      </c>
      <c r="B1037" s="168" t="s">
        <v>1154</v>
      </c>
      <c r="C1037" s="168">
        <v>134499</v>
      </c>
      <c r="D1037" s="171">
        <v>44071</v>
      </c>
      <c r="E1037" s="172">
        <v>13.6043</v>
      </c>
      <c r="F1037" s="172">
        <v>-8.5835000000000008</v>
      </c>
      <c r="G1037" s="172">
        <v>-16.968499999999999</v>
      </c>
      <c r="H1037" s="172">
        <v>-14.9434</v>
      </c>
      <c r="I1037" s="172">
        <v>-16.4344</v>
      </c>
      <c r="J1037" s="172">
        <v>-7.6698000000000004</v>
      </c>
      <c r="K1037" s="172">
        <v>-9.0675000000000008</v>
      </c>
      <c r="L1037" s="172">
        <v>-6.7122999999999999</v>
      </c>
      <c r="M1037" s="172">
        <v>-4.3844000000000003</v>
      </c>
      <c r="N1037" s="172">
        <v>-1.7103999999999999</v>
      </c>
      <c r="O1037" s="172">
        <v>3.1349999999999998</v>
      </c>
      <c r="P1037" s="172">
        <v>5.6726999999999999</v>
      </c>
      <c r="Q1037" s="172">
        <v>5.8472999999999997</v>
      </c>
      <c r="R1037" s="172">
        <v>2.3174000000000001</v>
      </c>
    </row>
    <row r="1038" spans="1:18" x14ac:dyDescent="0.3">
      <c r="A1038" s="173" t="s">
        <v>27</v>
      </c>
      <c r="B1038" s="168"/>
      <c r="C1038" s="168"/>
      <c r="D1038" s="168"/>
      <c r="E1038" s="168"/>
      <c r="F1038" s="174">
        <v>-12.652852500000002</v>
      </c>
      <c r="G1038" s="174">
        <v>-2.4349799999999995</v>
      </c>
      <c r="H1038" s="174">
        <v>-4.5189200000000005</v>
      </c>
      <c r="I1038" s="174">
        <v>-8.6482500000000009</v>
      </c>
      <c r="J1038" s="174">
        <v>-4.7448924999999997</v>
      </c>
      <c r="K1038" s="174">
        <v>6.409767500000001</v>
      </c>
      <c r="L1038" s="174">
        <v>-3.398509999999999</v>
      </c>
      <c r="M1038" s="174">
        <v>-1.6773944444444444</v>
      </c>
      <c r="N1038" s="174">
        <v>1.3557852941176478</v>
      </c>
      <c r="O1038" s="174">
        <v>4.65041875</v>
      </c>
      <c r="P1038" s="174">
        <v>6.6309281249999987</v>
      </c>
      <c r="Q1038" s="174">
        <v>3.5123125000000002</v>
      </c>
      <c r="R1038" s="174">
        <v>4.6525968749999986</v>
      </c>
    </row>
    <row r="1039" spans="1:18" x14ac:dyDescent="0.3">
      <c r="A1039" s="173" t="s">
        <v>409</v>
      </c>
      <c r="B1039" s="168"/>
      <c r="C1039" s="168"/>
      <c r="D1039" s="168"/>
      <c r="E1039" s="168"/>
      <c r="F1039" s="174">
        <v>-7.7946</v>
      </c>
      <c r="G1039" s="174">
        <v>-3.3805500000000004</v>
      </c>
      <c r="H1039" s="174">
        <v>-6.2858999999999998</v>
      </c>
      <c r="I1039" s="174">
        <v>-10.502800000000001</v>
      </c>
      <c r="J1039" s="174">
        <v>-2.0591499999999998</v>
      </c>
      <c r="K1039" s="174">
        <v>7.1295999999999999</v>
      </c>
      <c r="L1039" s="174">
        <v>5.0980499999999997</v>
      </c>
      <c r="M1039" s="174">
        <v>6.0418500000000002</v>
      </c>
      <c r="N1039" s="174">
        <v>7.4263999999999992</v>
      </c>
      <c r="O1039" s="174">
        <v>5.7384500000000003</v>
      </c>
      <c r="P1039" s="174">
        <v>7.1968499999999995</v>
      </c>
      <c r="Q1039" s="174">
        <v>7.66425</v>
      </c>
      <c r="R1039" s="174">
        <v>6.8546499999999995</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44071</v>
      </c>
      <c r="E1042" s="172">
        <v>93.986099999999993</v>
      </c>
      <c r="F1042" s="172">
        <v>-51.578299999999999</v>
      </c>
      <c r="G1042" s="172">
        <v>-15.5015</v>
      </c>
      <c r="H1042" s="172">
        <v>-18.067799999999998</v>
      </c>
      <c r="I1042" s="172">
        <v>-32.624499999999998</v>
      </c>
      <c r="J1042" s="172">
        <v>-18.848099999999999</v>
      </c>
      <c r="K1042" s="172">
        <v>6.0103999999999997</v>
      </c>
      <c r="L1042" s="172">
        <v>9.7189999999999994</v>
      </c>
      <c r="M1042" s="172">
        <v>10.5</v>
      </c>
      <c r="N1042" s="172">
        <v>9.1000999999999994</v>
      </c>
      <c r="O1042" s="172">
        <v>7.1025</v>
      </c>
      <c r="P1042" s="172">
        <v>8.1544000000000008</v>
      </c>
      <c r="Q1042" s="172">
        <v>9.4268999999999998</v>
      </c>
      <c r="R1042" s="172">
        <v>11.1313</v>
      </c>
    </row>
    <row r="1043" spans="1:18" x14ac:dyDescent="0.3">
      <c r="A1043" s="168" t="s">
        <v>1156</v>
      </c>
      <c r="B1043" s="168" t="s">
        <v>1158</v>
      </c>
      <c r="C1043" s="168">
        <v>119657</v>
      </c>
      <c r="D1043" s="171">
        <v>44071</v>
      </c>
      <c r="E1043" s="172">
        <v>99.255899999999997</v>
      </c>
      <c r="F1043" s="172">
        <v>-51.117199999999997</v>
      </c>
      <c r="G1043" s="172">
        <v>-15.0341</v>
      </c>
      <c r="H1043" s="172">
        <v>-17.6022</v>
      </c>
      <c r="I1043" s="172">
        <v>-32.1614</v>
      </c>
      <c r="J1043" s="172">
        <v>-18.386900000000001</v>
      </c>
      <c r="K1043" s="172">
        <v>6.4911000000000003</v>
      </c>
      <c r="L1043" s="172">
        <v>10.2133</v>
      </c>
      <c r="M1043" s="172">
        <v>11.0794</v>
      </c>
      <c r="N1043" s="172">
        <v>9.7588000000000008</v>
      </c>
      <c r="O1043" s="172">
        <v>7.8636999999999997</v>
      </c>
      <c r="P1043" s="172">
        <v>8.9931000000000001</v>
      </c>
      <c r="Q1043" s="172">
        <v>8.8370999999999995</v>
      </c>
      <c r="R1043" s="172">
        <v>11.9123</v>
      </c>
    </row>
    <row r="1044" spans="1:18" x14ac:dyDescent="0.3">
      <c r="A1044" s="168" t="s">
        <v>1156</v>
      </c>
      <c r="B1044" s="168" t="s">
        <v>1159</v>
      </c>
      <c r="C1044" s="168">
        <v>118282</v>
      </c>
      <c r="D1044" s="171">
        <v>44071</v>
      </c>
      <c r="E1044" s="172">
        <v>46.712600000000002</v>
      </c>
      <c r="F1044" s="172">
        <v>-12.575799999999999</v>
      </c>
      <c r="G1044" s="172">
        <v>-21.553699999999999</v>
      </c>
      <c r="H1044" s="172">
        <v>-24.232199999999999</v>
      </c>
      <c r="I1044" s="172">
        <v>-29.292400000000001</v>
      </c>
      <c r="J1044" s="172">
        <v>-16.195599999999999</v>
      </c>
      <c r="K1044" s="172">
        <v>3.1036999999999999</v>
      </c>
      <c r="L1044" s="172">
        <v>9.3263999999999996</v>
      </c>
      <c r="M1044" s="172">
        <v>9.6121999999999996</v>
      </c>
      <c r="N1044" s="172">
        <v>8.9982000000000006</v>
      </c>
      <c r="O1044" s="172">
        <v>8.0711999999999993</v>
      </c>
      <c r="P1044" s="172">
        <v>8.8956999999999997</v>
      </c>
      <c r="Q1044" s="172">
        <v>8.9962999999999997</v>
      </c>
      <c r="R1044" s="172">
        <v>11.170500000000001</v>
      </c>
    </row>
    <row r="1045" spans="1:18" x14ac:dyDescent="0.3">
      <c r="A1045" s="168" t="s">
        <v>1156</v>
      </c>
      <c r="B1045" s="168" t="s">
        <v>1160</v>
      </c>
      <c r="C1045" s="168">
        <v>101588</v>
      </c>
      <c r="D1045" s="171">
        <v>44071</v>
      </c>
      <c r="E1045" s="172">
        <v>43.999600000000001</v>
      </c>
      <c r="F1045" s="172">
        <v>-13.682499999999999</v>
      </c>
      <c r="G1045" s="172">
        <v>-22.6874</v>
      </c>
      <c r="H1045" s="172">
        <v>-25.3552</v>
      </c>
      <c r="I1045" s="172">
        <v>-30.405799999999999</v>
      </c>
      <c r="J1045" s="172">
        <v>-17.306899999999999</v>
      </c>
      <c r="K1045" s="172">
        <v>1.9809000000000001</v>
      </c>
      <c r="L1045" s="172">
        <v>8.2125000000000004</v>
      </c>
      <c r="M1045" s="172">
        <v>8.4824000000000002</v>
      </c>
      <c r="N1045" s="172">
        <v>7.8320999999999996</v>
      </c>
      <c r="O1045" s="172">
        <v>7.0202999999999998</v>
      </c>
      <c r="P1045" s="172">
        <v>7.9291999999999998</v>
      </c>
      <c r="Q1045" s="172">
        <v>8.6024999999999991</v>
      </c>
      <c r="R1045" s="172">
        <v>10.0375</v>
      </c>
    </row>
    <row r="1046" spans="1:18" x14ac:dyDescent="0.3">
      <c r="A1046" s="168" t="s">
        <v>1156</v>
      </c>
      <c r="B1046" s="168" t="s">
        <v>1161</v>
      </c>
      <c r="C1046" s="168">
        <v>100124</v>
      </c>
      <c r="D1046" s="171">
        <v>44071</v>
      </c>
      <c r="E1046" s="172">
        <v>45.201700000000002</v>
      </c>
      <c r="F1046" s="172">
        <v>-14.448399999999999</v>
      </c>
      <c r="G1046" s="172">
        <v>-20.985399999999998</v>
      </c>
      <c r="H1046" s="172">
        <v>-25.929300000000001</v>
      </c>
      <c r="I1046" s="172">
        <v>-31.482299999999999</v>
      </c>
      <c r="J1046" s="172">
        <v>-12.9886</v>
      </c>
      <c r="K1046" s="172">
        <v>2.9266000000000001</v>
      </c>
      <c r="L1046" s="172">
        <v>5.5518000000000001</v>
      </c>
      <c r="M1046" s="172">
        <v>7.5606</v>
      </c>
      <c r="N1046" s="172">
        <v>7.3155000000000001</v>
      </c>
      <c r="O1046" s="172">
        <v>5.3049999999999997</v>
      </c>
      <c r="P1046" s="172">
        <v>6.9393000000000002</v>
      </c>
      <c r="Q1046" s="172">
        <v>7.8445</v>
      </c>
      <c r="R1046" s="172">
        <v>8.6045999999999996</v>
      </c>
    </row>
    <row r="1047" spans="1:18" x14ac:dyDescent="0.3">
      <c r="A1047" s="168" t="s">
        <v>1156</v>
      </c>
      <c r="B1047" s="168" t="s">
        <v>1162</v>
      </c>
      <c r="C1047" s="168">
        <v>119069</v>
      </c>
      <c r="D1047" s="171">
        <v>44071</v>
      </c>
      <c r="E1047" s="172">
        <v>47.740699999999997</v>
      </c>
      <c r="F1047" s="172">
        <v>-13.9094</v>
      </c>
      <c r="G1047" s="172">
        <v>-20.43</v>
      </c>
      <c r="H1047" s="172">
        <v>-25.389800000000001</v>
      </c>
      <c r="I1047" s="172">
        <v>-30.947299999999998</v>
      </c>
      <c r="J1047" s="172">
        <v>-12.4885</v>
      </c>
      <c r="K1047" s="172">
        <v>3.4257</v>
      </c>
      <c r="L1047" s="172">
        <v>6.0542999999999996</v>
      </c>
      <c r="M1047" s="172">
        <v>8.0830000000000002</v>
      </c>
      <c r="N1047" s="172">
        <v>7.8517000000000001</v>
      </c>
      <c r="O1047" s="172">
        <v>5.8292999999999999</v>
      </c>
      <c r="P1047" s="172">
        <v>7.6349</v>
      </c>
      <c r="Q1047" s="172">
        <v>8.0023</v>
      </c>
      <c r="R1047" s="172">
        <v>9.1311</v>
      </c>
    </row>
    <row r="1048" spans="1:18" x14ac:dyDescent="0.3">
      <c r="A1048" s="168" t="s">
        <v>1156</v>
      </c>
      <c r="B1048" s="168" t="s">
        <v>1163</v>
      </c>
      <c r="C1048" s="168">
        <v>101685</v>
      </c>
      <c r="D1048" s="171">
        <v>44071</v>
      </c>
      <c r="E1048" s="172">
        <v>33.536700000000003</v>
      </c>
      <c r="F1048" s="172">
        <v>6.0957999999999997</v>
      </c>
      <c r="G1048" s="172">
        <v>-29.8565</v>
      </c>
      <c r="H1048" s="172">
        <v>-31.249600000000001</v>
      </c>
      <c r="I1048" s="172">
        <v>-32.2697</v>
      </c>
      <c r="J1048" s="172">
        <v>-19.721499999999999</v>
      </c>
      <c r="K1048" s="172">
        <v>-1.5942000000000001</v>
      </c>
      <c r="L1048" s="172">
        <v>5.7244000000000002</v>
      </c>
      <c r="M1048" s="172">
        <v>6.7649999999999997</v>
      </c>
      <c r="N1048" s="172">
        <v>6.0594999999999999</v>
      </c>
      <c r="O1048" s="172">
        <v>6.1589</v>
      </c>
      <c r="P1048" s="172">
        <v>6.8548999999999998</v>
      </c>
      <c r="Q1048" s="172">
        <v>7.0636999999999999</v>
      </c>
      <c r="R1048" s="172">
        <v>10.040900000000001</v>
      </c>
    </row>
    <row r="1049" spans="1:18" x14ac:dyDescent="0.3">
      <c r="A1049" s="168" t="s">
        <v>1156</v>
      </c>
      <c r="B1049" s="168" t="s">
        <v>1164</v>
      </c>
      <c r="C1049" s="168">
        <v>120059</v>
      </c>
      <c r="D1049" s="171">
        <v>44071</v>
      </c>
      <c r="E1049" s="172">
        <v>35.612000000000002</v>
      </c>
      <c r="F1049" s="172">
        <v>6.9709000000000003</v>
      </c>
      <c r="G1049" s="172">
        <v>-29.0047</v>
      </c>
      <c r="H1049" s="172">
        <v>-30.423100000000002</v>
      </c>
      <c r="I1049" s="172">
        <v>-31.447600000000001</v>
      </c>
      <c r="J1049" s="172">
        <v>-18.9009</v>
      </c>
      <c r="K1049" s="172">
        <v>-0.76060000000000005</v>
      </c>
      <c r="L1049" s="172">
        <v>6.5890000000000004</v>
      </c>
      <c r="M1049" s="172">
        <v>7.6464999999999996</v>
      </c>
      <c r="N1049" s="172">
        <v>6.9480000000000004</v>
      </c>
      <c r="O1049" s="172">
        <v>6.9939</v>
      </c>
      <c r="P1049" s="172">
        <v>7.6806000000000001</v>
      </c>
      <c r="Q1049" s="172">
        <v>7.8132000000000001</v>
      </c>
      <c r="R1049" s="172">
        <v>10.9246</v>
      </c>
    </row>
    <row r="1050" spans="1:18" x14ac:dyDescent="0.3">
      <c r="A1050" s="168" t="s">
        <v>1156</v>
      </c>
      <c r="B1050" s="168" t="s">
        <v>1165</v>
      </c>
      <c r="C1050" s="168">
        <v>109740</v>
      </c>
      <c r="D1050" s="171">
        <v>44071</v>
      </c>
      <c r="E1050" s="172">
        <v>29.869199999999999</v>
      </c>
      <c r="F1050" s="172">
        <v>-24.179500000000001</v>
      </c>
      <c r="G1050" s="172">
        <v>-21.184999999999999</v>
      </c>
      <c r="H1050" s="172">
        <v>-18.595099999999999</v>
      </c>
      <c r="I1050" s="172">
        <v>-22.0779</v>
      </c>
      <c r="J1050" s="172">
        <v>-10.872999999999999</v>
      </c>
      <c r="K1050" s="172">
        <v>7.7900999999999998</v>
      </c>
      <c r="L1050" s="172">
        <v>10.1242</v>
      </c>
      <c r="M1050" s="172">
        <v>10.1183</v>
      </c>
      <c r="N1050" s="172">
        <v>10.3262</v>
      </c>
      <c r="O1050" s="172">
        <v>7.6585999999999999</v>
      </c>
      <c r="P1050" s="172">
        <v>8.3790999999999993</v>
      </c>
      <c r="Q1050" s="172">
        <v>9.5177999999999994</v>
      </c>
      <c r="R1050" s="172">
        <v>10.678900000000001</v>
      </c>
    </row>
    <row r="1051" spans="1:18" x14ac:dyDescent="0.3">
      <c r="A1051" s="168" t="s">
        <v>1156</v>
      </c>
      <c r="B1051" s="168" t="s">
        <v>1166</v>
      </c>
      <c r="C1051" s="168">
        <v>120619</v>
      </c>
      <c r="D1051" s="171">
        <v>44071</v>
      </c>
      <c r="E1051" s="172">
        <v>30.869499999999999</v>
      </c>
      <c r="F1051" s="172">
        <v>-23.6326</v>
      </c>
      <c r="G1051" s="172">
        <v>-20.6175</v>
      </c>
      <c r="H1051" s="172">
        <v>-18.028099999999998</v>
      </c>
      <c r="I1051" s="172">
        <v>-21.509599999999999</v>
      </c>
      <c r="J1051" s="172">
        <v>-10.3102</v>
      </c>
      <c r="K1051" s="172">
        <v>8.3352000000000004</v>
      </c>
      <c r="L1051" s="172">
        <v>10.6577</v>
      </c>
      <c r="M1051" s="172">
        <v>10.6724</v>
      </c>
      <c r="N1051" s="172">
        <v>10.8934</v>
      </c>
      <c r="O1051" s="172">
        <v>8.2622999999999998</v>
      </c>
      <c r="P1051" s="172">
        <v>8.9489000000000001</v>
      </c>
      <c r="Q1051" s="172">
        <v>9.1003000000000007</v>
      </c>
      <c r="R1051" s="172">
        <v>11.2826</v>
      </c>
    </row>
    <row r="1052" spans="1:18" x14ac:dyDescent="0.3">
      <c r="A1052" s="168" t="s">
        <v>1156</v>
      </c>
      <c r="B1052" s="168" t="s">
        <v>1167</v>
      </c>
      <c r="C1052" s="168">
        <v>118394</v>
      </c>
      <c r="D1052" s="171">
        <v>44071</v>
      </c>
      <c r="E1052" s="172">
        <v>54.674599999999998</v>
      </c>
      <c r="F1052" s="172">
        <v>4.1395</v>
      </c>
      <c r="G1052" s="172">
        <v>-46.154699999999998</v>
      </c>
      <c r="H1052" s="172">
        <v>-41.636899999999997</v>
      </c>
      <c r="I1052" s="172">
        <v>-41.002200000000002</v>
      </c>
      <c r="J1052" s="172">
        <v>-23.870799999999999</v>
      </c>
      <c r="K1052" s="172">
        <v>0.12479999999999999</v>
      </c>
      <c r="L1052" s="172">
        <v>9.0211000000000006</v>
      </c>
      <c r="M1052" s="172">
        <v>10.2416</v>
      </c>
      <c r="N1052" s="172">
        <v>8.9771000000000001</v>
      </c>
      <c r="O1052" s="172">
        <v>8.0088000000000008</v>
      </c>
      <c r="P1052" s="172">
        <v>9.1484000000000005</v>
      </c>
      <c r="Q1052" s="172">
        <v>9.3345000000000002</v>
      </c>
      <c r="R1052" s="172">
        <v>12.0707</v>
      </c>
    </row>
    <row r="1053" spans="1:18" x14ac:dyDescent="0.3">
      <c r="A1053" s="168" t="s">
        <v>1156</v>
      </c>
      <c r="B1053" s="168" t="s">
        <v>1168</v>
      </c>
      <c r="C1053" s="168">
        <v>108765</v>
      </c>
      <c r="D1053" s="171">
        <v>44071</v>
      </c>
      <c r="E1053" s="172">
        <v>51.591299999999997</v>
      </c>
      <c r="F1053" s="172">
        <v>3.4670000000000001</v>
      </c>
      <c r="G1053" s="172">
        <v>-46.772799999999997</v>
      </c>
      <c r="H1053" s="172">
        <v>-42.265300000000003</v>
      </c>
      <c r="I1053" s="172">
        <v>-41.6173</v>
      </c>
      <c r="J1053" s="172">
        <v>-24.483899999999998</v>
      </c>
      <c r="K1053" s="172">
        <v>-0.49919999999999998</v>
      </c>
      <c r="L1053" s="172">
        <v>8.3712</v>
      </c>
      <c r="M1053" s="172">
        <v>9.5747</v>
      </c>
      <c r="N1053" s="172">
        <v>8.3074999999999992</v>
      </c>
      <c r="O1053" s="172">
        <v>7.2995999999999999</v>
      </c>
      <c r="P1053" s="172">
        <v>8.3537999999999997</v>
      </c>
      <c r="Q1053" s="172">
        <v>8.4892000000000003</v>
      </c>
      <c r="R1053" s="172">
        <v>11.389799999999999</v>
      </c>
    </row>
    <row r="1054" spans="1:18" x14ac:dyDescent="0.3">
      <c r="A1054" s="168" t="s">
        <v>1156</v>
      </c>
      <c r="B1054" s="168" t="s">
        <v>1169</v>
      </c>
      <c r="C1054" s="168">
        <v>100223</v>
      </c>
      <c r="D1054" s="171">
        <v>44071</v>
      </c>
      <c r="E1054" s="172">
        <v>48.909199999999998</v>
      </c>
      <c r="F1054" s="172">
        <v>-0.14929999999999999</v>
      </c>
      <c r="G1054" s="172">
        <v>-21.777200000000001</v>
      </c>
      <c r="H1054" s="172">
        <v>-20.6327</v>
      </c>
      <c r="I1054" s="172">
        <v>-26.900200000000002</v>
      </c>
      <c r="J1054" s="172">
        <v>-15.777799999999999</v>
      </c>
      <c r="K1054" s="172">
        <v>6.1401000000000003</v>
      </c>
      <c r="L1054" s="172">
        <v>9.7609999999999992</v>
      </c>
      <c r="M1054" s="172">
        <v>8.9262999999999995</v>
      </c>
      <c r="N1054" s="172">
        <v>3.8386</v>
      </c>
      <c r="O1054" s="172">
        <v>1.4051</v>
      </c>
      <c r="P1054" s="172">
        <v>3.2936000000000001</v>
      </c>
      <c r="Q1054" s="172">
        <v>6.3997999999999999</v>
      </c>
      <c r="R1054" s="172">
        <v>1.3481000000000001</v>
      </c>
    </row>
    <row r="1055" spans="1:18" x14ac:dyDescent="0.3">
      <c r="A1055" s="168" t="s">
        <v>1156</v>
      </c>
      <c r="B1055" s="168" t="s">
        <v>1170</v>
      </c>
      <c r="C1055" s="168">
        <v>120430</v>
      </c>
      <c r="D1055" s="171">
        <v>44071</v>
      </c>
      <c r="E1055" s="172">
        <v>52.791899999999998</v>
      </c>
      <c r="F1055" s="172">
        <v>0.89880000000000004</v>
      </c>
      <c r="G1055" s="172">
        <v>-20.752500000000001</v>
      </c>
      <c r="H1055" s="172">
        <v>-19.630500000000001</v>
      </c>
      <c r="I1055" s="172">
        <v>-25.904399999999999</v>
      </c>
      <c r="J1055" s="172">
        <v>-14.7906</v>
      </c>
      <c r="K1055" s="172">
        <v>7.1573000000000002</v>
      </c>
      <c r="L1055" s="172">
        <v>10.8123</v>
      </c>
      <c r="M1055" s="172">
        <v>9.9962999999999997</v>
      </c>
      <c r="N1055" s="172">
        <v>4.8802000000000003</v>
      </c>
      <c r="O1055" s="172">
        <v>2.4239000000000002</v>
      </c>
      <c r="P1055" s="172">
        <v>4.3655999999999997</v>
      </c>
      <c r="Q1055" s="172">
        <v>5.8346</v>
      </c>
      <c r="R1055" s="172">
        <v>2.3673000000000002</v>
      </c>
    </row>
    <row r="1056" spans="1:18" x14ac:dyDescent="0.3">
      <c r="A1056" s="168" t="s">
        <v>1156</v>
      </c>
      <c r="B1056" s="168" t="s">
        <v>1171</v>
      </c>
      <c r="C1056" s="168">
        <v>119735</v>
      </c>
      <c r="D1056" s="171">
        <v>44071</v>
      </c>
      <c r="E1056" s="172">
        <v>62.224400000000003</v>
      </c>
      <c r="F1056" s="172">
        <v>-8.7966999999999995</v>
      </c>
      <c r="G1056" s="172">
        <v>-19.229199999999999</v>
      </c>
      <c r="H1056" s="172">
        <v>-22.943100000000001</v>
      </c>
      <c r="I1056" s="172">
        <v>-34.004199999999997</v>
      </c>
      <c r="J1056" s="172">
        <v>-19.558700000000002</v>
      </c>
      <c r="K1056" s="172">
        <v>2.0179999999999998</v>
      </c>
      <c r="L1056" s="172">
        <v>9.0500000000000007</v>
      </c>
      <c r="M1056" s="172">
        <v>10.8454</v>
      </c>
      <c r="N1056" s="172">
        <v>9.5632000000000001</v>
      </c>
      <c r="O1056" s="172">
        <v>7.8277999999999999</v>
      </c>
      <c r="P1056" s="172">
        <v>8.6662999999999997</v>
      </c>
      <c r="Q1056" s="172">
        <v>8.4971999999999994</v>
      </c>
      <c r="R1056" s="172">
        <v>11.548400000000001</v>
      </c>
    </row>
    <row r="1057" spans="1:18" x14ac:dyDescent="0.3">
      <c r="A1057" s="168" t="s">
        <v>1156</v>
      </c>
      <c r="B1057" s="168" t="s">
        <v>1172</v>
      </c>
      <c r="C1057" s="168">
        <v>100299</v>
      </c>
      <c r="D1057" s="171">
        <v>44071</v>
      </c>
      <c r="E1057" s="172">
        <v>58.341900000000003</v>
      </c>
      <c r="F1057" s="172">
        <v>-9.9446999999999992</v>
      </c>
      <c r="G1057" s="172">
        <v>-20.381900000000002</v>
      </c>
      <c r="H1057" s="172">
        <v>-24.090800000000002</v>
      </c>
      <c r="I1057" s="172">
        <v>-35.135800000000003</v>
      </c>
      <c r="J1057" s="172">
        <v>-20.6873</v>
      </c>
      <c r="K1057" s="172">
        <v>0.90039999999999998</v>
      </c>
      <c r="L1057" s="172">
        <v>7.8963000000000001</v>
      </c>
      <c r="M1057" s="172">
        <v>9.6791999999999998</v>
      </c>
      <c r="N1057" s="172">
        <v>8.3952000000000009</v>
      </c>
      <c r="O1057" s="172">
        <v>6.7723000000000004</v>
      </c>
      <c r="P1057" s="172">
        <v>7.6665999999999999</v>
      </c>
      <c r="Q1057" s="172">
        <v>8.8615999999999993</v>
      </c>
      <c r="R1057" s="172">
        <v>10.3985</v>
      </c>
    </row>
    <row r="1058" spans="1:18" x14ac:dyDescent="0.3">
      <c r="A1058" s="168" t="s">
        <v>1156</v>
      </c>
      <c r="B1058" s="168" t="s">
        <v>1173</v>
      </c>
      <c r="C1058" s="168">
        <v>100315</v>
      </c>
      <c r="D1058" s="171">
        <v>44071</v>
      </c>
      <c r="E1058" s="172">
        <v>55.745399999999997</v>
      </c>
      <c r="F1058" s="172">
        <v>-31.663</v>
      </c>
      <c r="G1058" s="172">
        <v>-33.149500000000003</v>
      </c>
      <c r="H1058" s="172">
        <v>-19.3371</v>
      </c>
      <c r="I1058" s="172">
        <v>-27.5473</v>
      </c>
      <c r="J1058" s="172">
        <v>-18.8504</v>
      </c>
      <c r="K1058" s="172">
        <v>1.6960999999999999</v>
      </c>
      <c r="L1058" s="172">
        <v>7.4126000000000003</v>
      </c>
      <c r="M1058" s="172">
        <v>8.4106000000000005</v>
      </c>
      <c r="N1058" s="172">
        <v>7.9210000000000003</v>
      </c>
      <c r="O1058" s="172">
        <v>6.5679999999999996</v>
      </c>
      <c r="P1058" s="172">
        <v>7.2356999999999996</v>
      </c>
      <c r="Q1058" s="172">
        <v>8.3073999999999995</v>
      </c>
      <c r="R1058" s="172">
        <v>9.9278999999999993</v>
      </c>
    </row>
    <row r="1059" spans="1:18" x14ac:dyDescent="0.3">
      <c r="A1059" s="168" t="s">
        <v>1156</v>
      </c>
      <c r="B1059" s="168" t="s">
        <v>1174</v>
      </c>
      <c r="C1059" s="168">
        <v>120279</v>
      </c>
      <c r="D1059" s="171">
        <v>44071</v>
      </c>
      <c r="E1059" s="172">
        <v>58.163200000000003</v>
      </c>
      <c r="F1059" s="172">
        <v>-30.8491</v>
      </c>
      <c r="G1059" s="172">
        <v>-32.274500000000003</v>
      </c>
      <c r="H1059" s="172">
        <v>-18.438199999999998</v>
      </c>
      <c r="I1059" s="172">
        <v>-26.6553</v>
      </c>
      <c r="J1059" s="172">
        <v>-17.963000000000001</v>
      </c>
      <c r="K1059" s="172">
        <v>2.6015000000000001</v>
      </c>
      <c r="L1059" s="172">
        <v>8.3483000000000001</v>
      </c>
      <c r="M1059" s="172">
        <v>9.0437999999999992</v>
      </c>
      <c r="N1059" s="172">
        <v>8.6471</v>
      </c>
      <c r="O1059" s="172">
        <v>7.2301000000000002</v>
      </c>
      <c r="P1059" s="172">
        <v>7.8502000000000001</v>
      </c>
      <c r="Q1059" s="172">
        <v>8.0025999999999993</v>
      </c>
      <c r="R1059" s="172">
        <v>10.675000000000001</v>
      </c>
    </row>
    <row r="1060" spans="1:18" x14ac:dyDescent="0.3">
      <c r="A1060" s="168" t="s">
        <v>1156</v>
      </c>
      <c r="B1060" s="168" t="s">
        <v>1175</v>
      </c>
      <c r="C1060" s="168">
        <v>100387</v>
      </c>
      <c r="D1060" s="171">
        <v>44071</v>
      </c>
      <c r="E1060" s="172">
        <v>68.718900000000005</v>
      </c>
      <c r="F1060" s="172">
        <v>5.0997000000000003</v>
      </c>
      <c r="G1060" s="172">
        <v>-24.436800000000002</v>
      </c>
      <c r="H1060" s="172">
        <v>-31.540400000000002</v>
      </c>
      <c r="I1060" s="172">
        <v>-35.868200000000002</v>
      </c>
      <c r="J1060" s="172">
        <v>-21.4725</v>
      </c>
      <c r="K1060" s="172">
        <v>0.46360000000000001</v>
      </c>
      <c r="L1060" s="172">
        <v>7.4997999999999996</v>
      </c>
      <c r="M1060" s="172">
        <v>8.7693999999999992</v>
      </c>
      <c r="N1060" s="172">
        <v>8.2240000000000002</v>
      </c>
      <c r="O1060" s="172">
        <v>7.4466999999999999</v>
      </c>
      <c r="P1060" s="172">
        <v>8.3640000000000008</v>
      </c>
      <c r="Q1060" s="172">
        <v>8.8879999999999999</v>
      </c>
      <c r="R1060" s="172">
        <v>11.5419</v>
      </c>
    </row>
    <row r="1061" spans="1:18" x14ac:dyDescent="0.3">
      <c r="A1061" s="168" t="s">
        <v>1156</v>
      </c>
      <c r="B1061" s="168" t="s">
        <v>1176</v>
      </c>
      <c r="C1061" s="168">
        <v>118687</v>
      </c>
      <c r="D1061" s="171">
        <v>44071</v>
      </c>
      <c r="E1061" s="172">
        <v>73.230400000000003</v>
      </c>
      <c r="F1061" s="172">
        <v>6.032</v>
      </c>
      <c r="G1061" s="172">
        <v>-23.513400000000001</v>
      </c>
      <c r="H1061" s="172">
        <v>-30.628900000000002</v>
      </c>
      <c r="I1061" s="172">
        <v>-34.931699999999999</v>
      </c>
      <c r="J1061" s="172">
        <v>-20.5931</v>
      </c>
      <c r="K1061" s="172">
        <v>1.2663</v>
      </c>
      <c r="L1061" s="172">
        <v>8.2985000000000007</v>
      </c>
      <c r="M1061" s="172">
        <v>9.5836000000000006</v>
      </c>
      <c r="N1061" s="172">
        <v>9.0481999999999996</v>
      </c>
      <c r="O1061" s="172">
        <v>8.2794000000000008</v>
      </c>
      <c r="P1061" s="172">
        <v>9.2471999999999994</v>
      </c>
      <c r="Q1061" s="172">
        <v>8.9859000000000009</v>
      </c>
      <c r="R1061" s="172">
        <v>12.3843</v>
      </c>
    </row>
    <row r="1062" spans="1:18" x14ac:dyDescent="0.3">
      <c r="A1062" s="168" t="s">
        <v>1156</v>
      </c>
      <c r="B1062" s="168" t="s">
        <v>1177</v>
      </c>
      <c r="C1062" s="168">
        <v>119714</v>
      </c>
      <c r="D1062" s="171">
        <v>44071</v>
      </c>
      <c r="E1062" s="172">
        <v>54.9328</v>
      </c>
      <c r="F1062" s="172">
        <v>-4.0526999999999997</v>
      </c>
      <c r="G1062" s="172">
        <v>-4.2510000000000003</v>
      </c>
      <c r="H1062" s="172">
        <v>-4.8554000000000004</v>
      </c>
      <c r="I1062" s="172">
        <v>-19.113600000000002</v>
      </c>
      <c r="J1062" s="172">
        <v>-8.8156999999999996</v>
      </c>
      <c r="K1062" s="172">
        <v>7.6051000000000002</v>
      </c>
      <c r="L1062" s="172">
        <v>9.0536999999999992</v>
      </c>
      <c r="M1062" s="172">
        <v>12.3207</v>
      </c>
      <c r="N1062" s="172">
        <v>11.8429</v>
      </c>
      <c r="O1062" s="172">
        <v>8.6403999999999996</v>
      </c>
      <c r="P1062" s="172">
        <v>9.6623000000000001</v>
      </c>
      <c r="Q1062" s="172">
        <v>8.9964999999999993</v>
      </c>
      <c r="R1062" s="172">
        <v>11.571199999999999</v>
      </c>
    </row>
    <row r="1063" spans="1:18" x14ac:dyDescent="0.3">
      <c r="A1063" s="168" t="s">
        <v>1156</v>
      </c>
      <c r="B1063" s="168" t="s">
        <v>1178</v>
      </c>
      <c r="C1063" s="168">
        <v>100639</v>
      </c>
      <c r="D1063" s="171">
        <v>44071</v>
      </c>
      <c r="E1063" s="172">
        <v>52.575200000000002</v>
      </c>
      <c r="F1063" s="172">
        <v>-4.6508000000000003</v>
      </c>
      <c r="G1063" s="172">
        <v>-4.8578000000000001</v>
      </c>
      <c r="H1063" s="172">
        <v>-5.4589999999999996</v>
      </c>
      <c r="I1063" s="172">
        <v>-19.72</v>
      </c>
      <c r="J1063" s="172">
        <v>-9.4194999999999993</v>
      </c>
      <c r="K1063" s="172">
        <v>6.9847999999999999</v>
      </c>
      <c r="L1063" s="172">
        <v>8.4248999999999992</v>
      </c>
      <c r="M1063" s="172">
        <v>11.664999999999999</v>
      </c>
      <c r="N1063" s="172">
        <v>11.172599999999999</v>
      </c>
      <c r="O1063" s="172">
        <v>7.8376000000000001</v>
      </c>
      <c r="P1063" s="172">
        <v>8.9080999999999992</v>
      </c>
      <c r="Q1063" s="172">
        <v>7.8916000000000004</v>
      </c>
      <c r="R1063" s="172">
        <v>10.855700000000001</v>
      </c>
    </row>
    <row r="1064" spans="1:18" x14ac:dyDescent="0.3">
      <c r="A1064" s="168" t="s">
        <v>1156</v>
      </c>
      <c r="B1064" s="168" t="s">
        <v>1179</v>
      </c>
      <c r="C1064" s="168">
        <v>119876</v>
      </c>
      <c r="D1064" s="171">
        <v>44071</v>
      </c>
      <c r="E1064" s="172">
        <v>67.104799999999997</v>
      </c>
      <c r="F1064" s="172">
        <v>-16.0931</v>
      </c>
      <c r="G1064" s="172">
        <v>-7.5015000000000001</v>
      </c>
      <c r="H1064" s="172">
        <v>-17.170200000000001</v>
      </c>
      <c r="I1064" s="172">
        <v>-31.5611</v>
      </c>
      <c r="J1064" s="172">
        <v>-13.907400000000001</v>
      </c>
      <c r="K1064" s="172">
        <v>8.1897000000000002</v>
      </c>
      <c r="L1064" s="172">
        <v>10.1496</v>
      </c>
      <c r="M1064" s="172">
        <v>11.070399999999999</v>
      </c>
      <c r="N1064" s="172">
        <v>10.268000000000001</v>
      </c>
      <c r="O1064" s="172">
        <v>7.3983999999999996</v>
      </c>
      <c r="P1064" s="172">
        <v>8.4802</v>
      </c>
      <c r="Q1064" s="172">
        <v>8.9244000000000003</v>
      </c>
      <c r="R1064" s="172">
        <v>10.551600000000001</v>
      </c>
    </row>
    <row r="1065" spans="1:18" x14ac:dyDescent="0.3">
      <c r="A1065" s="168" t="s">
        <v>1156</v>
      </c>
      <c r="B1065" s="168" t="s">
        <v>1180</v>
      </c>
      <c r="C1065" s="168">
        <v>100418</v>
      </c>
      <c r="D1065" s="171">
        <v>44071</v>
      </c>
      <c r="E1065" s="172">
        <v>62.905999999999999</v>
      </c>
      <c r="F1065" s="172">
        <v>-17.108799999999999</v>
      </c>
      <c r="G1065" s="172">
        <v>-8.5040999999999993</v>
      </c>
      <c r="H1065" s="172">
        <v>-18.1723</v>
      </c>
      <c r="I1065" s="172">
        <v>-32.509300000000003</v>
      </c>
      <c r="J1065" s="172">
        <v>-14.7966</v>
      </c>
      <c r="K1065" s="172">
        <v>7.3631000000000002</v>
      </c>
      <c r="L1065" s="172">
        <v>9.3184000000000005</v>
      </c>
      <c r="M1065" s="172">
        <v>10.1663</v>
      </c>
      <c r="N1065" s="172">
        <v>9.3237000000000005</v>
      </c>
      <c r="O1065" s="172">
        <v>6.2629999999999999</v>
      </c>
      <c r="P1065" s="172">
        <v>7.4150999999999998</v>
      </c>
      <c r="Q1065" s="172">
        <v>8.1943000000000001</v>
      </c>
      <c r="R1065" s="172">
        <v>9.5645000000000007</v>
      </c>
    </row>
    <row r="1066" spans="1:18" x14ac:dyDescent="0.3">
      <c r="A1066" s="168" t="s">
        <v>1156</v>
      </c>
      <c r="B1066" s="168" t="s">
        <v>1181</v>
      </c>
      <c r="C1066" s="168">
        <v>148086</v>
      </c>
      <c r="D1066" s="171">
        <v>44071</v>
      </c>
      <c r="E1066" s="172">
        <v>2.1343999999999999</v>
      </c>
      <c r="F1066" s="172">
        <v>8.5524000000000004</v>
      </c>
      <c r="G1066" s="172">
        <v>8.5564</v>
      </c>
      <c r="H1066" s="172">
        <v>8.5645000000000007</v>
      </c>
      <c r="I1066" s="172">
        <v>8.5785</v>
      </c>
      <c r="J1066" s="172">
        <v>8.6129999999999995</v>
      </c>
      <c r="K1066" s="172">
        <v>8.6998999999999995</v>
      </c>
      <c r="L1066" s="172">
        <v>8.8902000000000001</v>
      </c>
      <c r="M1066" s="172"/>
      <c r="N1066" s="172"/>
      <c r="O1066" s="172"/>
      <c r="P1066" s="172"/>
      <c r="Q1066" s="172">
        <v>8.8679000000000006</v>
      </c>
      <c r="R1066" s="172"/>
    </row>
    <row r="1067" spans="1:18" x14ac:dyDescent="0.3">
      <c r="A1067" s="168" t="s">
        <v>1156</v>
      </c>
      <c r="B1067" s="168" t="s">
        <v>1182</v>
      </c>
      <c r="C1067" s="168">
        <v>148085</v>
      </c>
      <c r="D1067" s="171">
        <v>44071</v>
      </c>
      <c r="E1067" s="172">
        <v>2.0015999999999998</v>
      </c>
      <c r="F1067" s="172">
        <v>9.1199999999999992</v>
      </c>
      <c r="G1067" s="172">
        <v>8.5158000000000005</v>
      </c>
      <c r="H1067" s="172">
        <v>8.6109000000000009</v>
      </c>
      <c r="I1067" s="172">
        <v>8.6250999999999998</v>
      </c>
      <c r="J1067" s="172">
        <v>8.5916999999999994</v>
      </c>
      <c r="K1067" s="172">
        <v>8.7102000000000004</v>
      </c>
      <c r="L1067" s="172">
        <v>8.8941999999999997</v>
      </c>
      <c r="M1067" s="172"/>
      <c r="N1067" s="172"/>
      <c r="O1067" s="172"/>
      <c r="P1067" s="172"/>
      <c r="Q1067" s="172">
        <v>8.8625000000000007</v>
      </c>
      <c r="R1067" s="172"/>
    </row>
    <row r="1068" spans="1:18" x14ac:dyDescent="0.3">
      <c r="A1068" s="168" t="s">
        <v>1156</v>
      </c>
      <c r="B1068" s="168" t="s">
        <v>1183</v>
      </c>
      <c r="C1068" s="168">
        <v>120689</v>
      </c>
      <c r="D1068" s="171">
        <v>44071</v>
      </c>
      <c r="E1068" s="172">
        <v>52.680900000000001</v>
      </c>
      <c r="F1068" s="172">
        <v>4.2268999999999997</v>
      </c>
      <c r="G1068" s="172">
        <v>-3.8094999999999999</v>
      </c>
      <c r="H1068" s="172">
        <v>-24.568999999999999</v>
      </c>
      <c r="I1068" s="172">
        <v>-30.021899999999999</v>
      </c>
      <c r="J1068" s="172">
        <v>-17.723099999999999</v>
      </c>
      <c r="K1068" s="172">
        <v>3.3561000000000001</v>
      </c>
      <c r="L1068" s="172">
        <v>10.5496</v>
      </c>
      <c r="M1068" s="172">
        <v>-1.6931</v>
      </c>
      <c r="N1068" s="172">
        <v>-1.8206</v>
      </c>
      <c r="O1068" s="172">
        <v>-0.94889999999999997</v>
      </c>
      <c r="P1068" s="172">
        <v>3.7812999999999999</v>
      </c>
      <c r="Q1068" s="172">
        <v>5.8209</v>
      </c>
      <c r="R1068" s="172">
        <v>-2.0871</v>
      </c>
    </row>
    <row r="1069" spans="1:18" x14ac:dyDescent="0.3">
      <c r="A1069" s="168" t="s">
        <v>1156</v>
      </c>
      <c r="B1069" s="168" t="s">
        <v>1184</v>
      </c>
      <c r="C1069" s="168">
        <v>100741</v>
      </c>
      <c r="D1069" s="171">
        <v>44071</v>
      </c>
      <c r="E1069" s="172">
        <v>49.244300000000003</v>
      </c>
      <c r="F1069" s="172">
        <v>3.7063999999999999</v>
      </c>
      <c r="G1069" s="172">
        <v>-4.3468</v>
      </c>
      <c r="H1069" s="172">
        <v>-25.121600000000001</v>
      </c>
      <c r="I1069" s="172">
        <v>-30.577000000000002</v>
      </c>
      <c r="J1069" s="172">
        <v>-18.273099999999999</v>
      </c>
      <c r="K1069" s="172">
        <v>2.7705000000000002</v>
      </c>
      <c r="L1069" s="172">
        <v>9.9204000000000008</v>
      </c>
      <c r="M1069" s="172">
        <v>-2.2913999999999999</v>
      </c>
      <c r="N1069" s="172">
        <v>-2.7584</v>
      </c>
      <c r="O1069" s="172">
        <v>-1.7294</v>
      </c>
      <c r="P1069" s="172">
        <v>2.9516</v>
      </c>
      <c r="Q1069" s="172">
        <v>7.4405000000000001</v>
      </c>
      <c r="R1069" s="172">
        <v>-2.9022000000000001</v>
      </c>
    </row>
    <row r="1070" spans="1:18" x14ac:dyDescent="0.3">
      <c r="A1070" s="173" t="s">
        <v>27</v>
      </c>
      <c r="B1070" s="168"/>
      <c r="C1070" s="168"/>
      <c r="D1070" s="168"/>
      <c r="E1070" s="168"/>
      <c r="F1070" s="174">
        <v>-9.6472321428571437</v>
      </c>
      <c r="G1070" s="174">
        <v>-18.62488571428571</v>
      </c>
      <c r="H1070" s="174">
        <v>-20.863871428571429</v>
      </c>
      <c r="I1070" s="174">
        <v>-27.50301428571429</v>
      </c>
      <c r="J1070" s="174">
        <v>-14.992821428571432</v>
      </c>
      <c r="K1070" s="174">
        <v>4.0449000000000002</v>
      </c>
      <c r="L1070" s="174">
        <v>8.7087392857142856</v>
      </c>
      <c r="M1070" s="174">
        <v>8.7241769230769233</v>
      </c>
      <c r="N1070" s="174">
        <v>7.7274538461538453</v>
      </c>
      <c r="O1070" s="174">
        <v>6.1918653846153848</v>
      </c>
      <c r="P1070" s="174">
        <v>7.530773076923075</v>
      </c>
      <c r="Q1070" s="174">
        <v>8.2787142857142868</v>
      </c>
      <c r="R1070" s="174">
        <v>9.0815346153846175</v>
      </c>
    </row>
    <row r="1071" spans="1:18" x14ac:dyDescent="0.3">
      <c r="A1071" s="173" t="s">
        <v>409</v>
      </c>
      <c r="B1071" s="168"/>
      <c r="C1071" s="168"/>
      <c r="D1071" s="168"/>
      <c r="E1071" s="168"/>
      <c r="F1071" s="174">
        <v>-6.7237499999999999</v>
      </c>
      <c r="G1071" s="174">
        <v>-20.685000000000002</v>
      </c>
      <c r="H1071" s="174">
        <v>-21.7879</v>
      </c>
      <c r="I1071" s="174">
        <v>-30.762149999999998</v>
      </c>
      <c r="J1071" s="174">
        <v>-17.515000000000001</v>
      </c>
      <c r="K1071" s="174">
        <v>3.2298999999999998</v>
      </c>
      <c r="L1071" s="174">
        <v>8.957650000000001</v>
      </c>
      <c r="M1071" s="174">
        <v>9.5978999999999992</v>
      </c>
      <c r="N1071" s="174">
        <v>8.5211500000000004</v>
      </c>
      <c r="O1071" s="174">
        <v>7.1662999999999997</v>
      </c>
      <c r="P1071" s="174">
        <v>8.0418000000000003</v>
      </c>
      <c r="Q1071" s="174">
        <v>8.5498499999999993</v>
      </c>
      <c r="R1071" s="174">
        <v>10.676950000000001</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44071</v>
      </c>
      <c r="E1074" s="172">
        <v>272.89</v>
      </c>
      <c r="F1074" s="172">
        <v>0.30509999999999998</v>
      </c>
      <c r="G1074" s="172">
        <v>0.71230000000000004</v>
      </c>
      <c r="H1074" s="172">
        <v>2.1638999999999999</v>
      </c>
      <c r="I1074" s="172">
        <v>6.8982999999999999</v>
      </c>
      <c r="J1074" s="172">
        <v>11.9916</v>
      </c>
      <c r="K1074" s="172">
        <v>32.1629</v>
      </c>
      <c r="L1074" s="172">
        <v>0.4602</v>
      </c>
      <c r="M1074" s="172">
        <v>-0.25590000000000002</v>
      </c>
      <c r="N1074" s="172">
        <v>8.0153999999999996</v>
      </c>
      <c r="O1074" s="172">
        <v>-3.4754</v>
      </c>
      <c r="P1074" s="172">
        <v>4.7003000000000004</v>
      </c>
      <c r="Q1074" s="172">
        <v>20.269400000000001</v>
      </c>
      <c r="R1074" s="172">
        <v>-6.5987999999999998</v>
      </c>
    </row>
    <row r="1075" spans="1:18" x14ac:dyDescent="0.3">
      <c r="A1075" s="168" t="s">
        <v>1186</v>
      </c>
      <c r="B1075" s="168" t="s">
        <v>1188</v>
      </c>
      <c r="C1075" s="168">
        <v>119620</v>
      </c>
      <c r="D1075" s="171">
        <v>44071</v>
      </c>
      <c r="E1075" s="172">
        <v>291.29000000000002</v>
      </c>
      <c r="F1075" s="172">
        <v>0.30990000000000001</v>
      </c>
      <c r="G1075" s="172">
        <v>0.71919999999999995</v>
      </c>
      <c r="H1075" s="172">
        <v>2.1819000000000002</v>
      </c>
      <c r="I1075" s="172">
        <v>6.9347000000000003</v>
      </c>
      <c r="J1075" s="172">
        <v>12.0863</v>
      </c>
      <c r="K1075" s="172">
        <v>32.512999999999998</v>
      </c>
      <c r="L1075" s="172">
        <v>0.94610000000000005</v>
      </c>
      <c r="M1075" s="172">
        <v>0.4587</v>
      </c>
      <c r="N1075" s="172">
        <v>9.0198</v>
      </c>
      <c r="O1075" s="172">
        <v>-2.5878000000000001</v>
      </c>
      <c r="P1075" s="172">
        <v>5.6416000000000004</v>
      </c>
      <c r="Q1075" s="172">
        <v>12.2811</v>
      </c>
      <c r="R1075" s="172">
        <v>-5.7472000000000003</v>
      </c>
    </row>
    <row r="1076" spans="1:18" x14ac:dyDescent="0.3">
      <c r="A1076" s="168" t="s">
        <v>1186</v>
      </c>
      <c r="B1076" s="168" t="s">
        <v>1189</v>
      </c>
      <c r="C1076" s="168">
        <v>120505</v>
      </c>
      <c r="D1076" s="171">
        <v>44071</v>
      </c>
      <c r="E1076" s="172">
        <v>46.64</v>
      </c>
      <c r="F1076" s="172">
        <v>0.43070000000000003</v>
      </c>
      <c r="G1076" s="172">
        <v>0.53890000000000005</v>
      </c>
      <c r="H1076" s="172">
        <v>1.4575</v>
      </c>
      <c r="I1076" s="172">
        <v>5.0686999999999998</v>
      </c>
      <c r="J1076" s="172">
        <v>10.312200000000001</v>
      </c>
      <c r="K1076" s="172">
        <v>21.142900000000001</v>
      </c>
      <c r="L1076" s="172">
        <v>5.0686999999999998</v>
      </c>
      <c r="M1076" s="172">
        <v>8.3895</v>
      </c>
      <c r="N1076" s="172">
        <v>22.254300000000001</v>
      </c>
      <c r="O1076" s="172">
        <v>13.0502</v>
      </c>
      <c r="P1076" s="172">
        <v>11.6716</v>
      </c>
      <c r="Q1076" s="172">
        <v>17.353400000000001</v>
      </c>
      <c r="R1076" s="172">
        <v>7.1308999999999996</v>
      </c>
    </row>
    <row r="1077" spans="1:18" x14ac:dyDescent="0.3">
      <c r="A1077" s="168" t="s">
        <v>1186</v>
      </c>
      <c r="B1077" s="168" t="s">
        <v>1190</v>
      </c>
      <c r="C1077" s="168">
        <v>114564</v>
      </c>
      <c r="D1077" s="171">
        <v>44071</v>
      </c>
      <c r="E1077" s="172">
        <v>42.51</v>
      </c>
      <c r="F1077" s="172">
        <v>0.42520000000000002</v>
      </c>
      <c r="G1077" s="172">
        <v>0.5202</v>
      </c>
      <c r="H1077" s="172">
        <v>1.4316</v>
      </c>
      <c r="I1077" s="172">
        <v>5.0148000000000001</v>
      </c>
      <c r="J1077" s="172">
        <v>10.1866</v>
      </c>
      <c r="K1077" s="172">
        <v>20.698499999999999</v>
      </c>
      <c r="L1077" s="172">
        <v>4.3445999999999998</v>
      </c>
      <c r="M1077" s="172">
        <v>7.2942999999999998</v>
      </c>
      <c r="N1077" s="172">
        <v>20.595700000000001</v>
      </c>
      <c r="O1077" s="172">
        <v>11.6671</v>
      </c>
      <c r="P1077" s="172">
        <v>10.3376</v>
      </c>
      <c r="Q1077" s="172">
        <v>16.396100000000001</v>
      </c>
      <c r="R1077" s="172">
        <v>5.7458999999999998</v>
      </c>
    </row>
    <row r="1078" spans="1:18" x14ac:dyDescent="0.3">
      <c r="A1078" s="168" t="s">
        <v>1186</v>
      </c>
      <c r="B1078" s="168" t="s">
        <v>1191</v>
      </c>
      <c r="C1078" s="168">
        <v>113327</v>
      </c>
      <c r="D1078" s="171">
        <v>44071</v>
      </c>
      <c r="E1078" s="172">
        <v>9.83</v>
      </c>
      <c r="F1078" s="172">
        <v>0.51119999999999999</v>
      </c>
      <c r="G1078" s="172">
        <v>0.71719999999999995</v>
      </c>
      <c r="H1078" s="172">
        <v>1.5496000000000001</v>
      </c>
      <c r="I1078" s="172">
        <v>5.5853999999999999</v>
      </c>
      <c r="J1078" s="172">
        <v>12.0867</v>
      </c>
      <c r="K1078" s="172">
        <v>27.331600000000002</v>
      </c>
      <c r="L1078" s="172">
        <v>8.4989000000000008</v>
      </c>
      <c r="M1078" s="172">
        <v>12.9885</v>
      </c>
      <c r="N1078" s="172">
        <v>18.149000000000001</v>
      </c>
      <c r="O1078" s="172">
        <v>3.0194999999999999</v>
      </c>
      <c r="P1078" s="172">
        <v>5.2746000000000004</v>
      </c>
      <c r="Q1078" s="172">
        <v>-0.1729</v>
      </c>
      <c r="R1078" s="172">
        <v>-0.3034</v>
      </c>
    </row>
    <row r="1079" spans="1:18" x14ac:dyDescent="0.3">
      <c r="A1079" s="168" t="s">
        <v>1186</v>
      </c>
      <c r="B1079" s="168" t="s">
        <v>1192</v>
      </c>
      <c r="C1079" s="168">
        <v>119392</v>
      </c>
      <c r="D1079" s="171">
        <v>44071</v>
      </c>
      <c r="E1079" s="172">
        <v>10.46</v>
      </c>
      <c r="F1079" s="172">
        <v>0.4803</v>
      </c>
      <c r="G1079" s="172">
        <v>0.67369999999999997</v>
      </c>
      <c r="H1079" s="172">
        <v>1.5533999999999999</v>
      </c>
      <c r="I1079" s="172">
        <v>5.5499000000000001</v>
      </c>
      <c r="J1079" s="172">
        <v>12.111499999999999</v>
      </c>
      <c r="K1079" s="172">
        <v>27.4056</v>
      </c>
      <c r="L1079" s="172">
        <v>8.8450000000000006</v>
      </c>
      <c r="M1079" s="172">
        <v>13.5722</v>
      </c>
      <c r="N1079" s="172">
        <v>18.998899999999999</v>
      </c>
      <c r="O1079" s="172">
        <v>3.9550000000000001</v>
      </c>
      <c r="P1079" s="172">
        <v>6.1192000000000002</v>
      </c>
      <c r="Q1079" s="172">
        <v>4.5846</v>
      </c>
      <c r="R1079" s="172">
        <v>0.57779999999999998</v>
      </c>
    </row>
    <row r="1080" spans="1:18" x14ac:dyDescent="0.3">
      <c r="A1080" s="168" t="s">
        <v>1186</v>
      </c>
      <c r="B1080" s="168" t="s">
        <v>1193</v>
      </c>
      <c r="C1080" s="168">
        <v>113566</v>
      </c>
      <c r="D1080" s="171">
        <v>44071</v>
      </c>
      <c r="E1080" s="172">
        <v>35.209000000000003</v>
      </c>
      <c r="F1080" s="172">
        <v>0.81610000000000005</v>
      </c>
      <c r="G1080" s="172">
        <v>1.3325</v>
      </c>
      <c r="H1080" s="172">
        <v>2.4500000000000002</v>
      </c>
      <c r="I1080" s="172">
        <v>6.0288000000000004</v>
      </c>
      <c r="J1080" s="172">
        <v>12.048500000000001</v>
      </c>
      <c r="K1080" s="172">
        <v>27.7864</v>
      </c>
      <c r="L1080" s="172">
        <v>4.2674000000000003</v>
      </c>
      <c r="M1080" s="172">
        <v>8.4254999999999995</v>
      </c>
      <c r="N1080" s="172">
        <v>18.497</v>
      </c>
      <c r="O1080" s="172">
        <v>2.1760999999999999</v>
      </c>
      <c r="P1080" s="172">
        <v>6.9798</v>
      </c>
      <c r="Q1080" s="172">
        <v>9.1783000000000001</v>
      </c>
      <c r="R1080" s="172">
        <v>2.3645999999999998</v>
      </c>
    </row>
    <row r="1081" spans="1:18" x14ac:dyDescent="0.3">
      <c r="A1081" s="168" t="s">
        <v>1186</v>
      </c>
      <c r="B1081" s="168" t="s">
        <v>1194</v>
      </c>
      <c r="C1081" s="168">
        <v>120002</v>
      </c>
      <c r="D1081" s="171">
        <v>44071</v>
      </c>
      <c r="E1081" s="172">
        <v>38.942</v>
      </c>
      <c r="F1081" s="172">
        <v>0.82069999999999999</v>
      </c>
      <c r="G1081" s="172">
        <v>1.3454999999999999</v>
      </c>
      <c r="H1081" s="172">
        <v>2.4788999999999999</v>
      </c>
      <c r="I1081" s="172">
        <v>6.0888</v>
      </c>
      <c r="J1081" s="172">
        <v>12.1892</v>
      </c>
      <c r="K1081" s="172">
        <v>28.267499999999998</v>
      </c>
      <c r="L1081" s="172">
        <v>4.9763000000000002</v>
      </c>
      <c r="M1081" s="172">
        <v>9.5569000000000006</v>
      </c>
      <c r="N1081" s="172">
        <v>20.176500000000001</v>
      </c>
      <c r="O1081" s="172">
        <v>3.7536</v>
      </c>
      <c r="P1081" s="172">
        <v>8.6021000000000001</v>
      </c>
      <c r="Q1081" s="172">
        <v>16.037199999999999</v>
      </c>
      <c r="R1081" s="172">
        <v>3.8462999999999998</v>
      </c>
    </row>
    <row r="1082" spans="1:18" x14ac:dyDescent="0.3">
      <c r="A1082" s="168" t="s">
        <v>1186</v>
      </c>
      <c r="B1082" s="168" t="s">
        <v>1195</v>
      </c>
      <c r="C1082" s="168">
        <v>119071</v>
      </c>
      <c r="D1082" s="171">
        <v>44071</v>
      </c>
      <c r="E1082" s="172">
        <v>65.691999999999993</v>
      </c>
      <c r="F1082" s="172">
        <v>5.33E-2</v>
      </c>
      <c r="G1082" s="172">
        <v>0.72060000000000002</v>
      </c>
      <c r="H1082" s="172">
        <v>2.0901999999999998</v>
      </c>
      <c r="I1082" s="172">
        <v>6.0591999999999997</v>
      </c>
      <c r="J1082" s="172">
        <v>10.1457</v>
      </c>
      <c r="K1082" s="172">
        <v>25.070399999999999</v>
      </c>
      <c r="L1082" s="172">
        <v>5.8353000000000002</v>
      </c>
      <c r="M1082" s="172">
        <v>10.116199999999999</v>
      </c>
      <c r="N1082" s="172">
        <v>22.887599999999999</v>
      </c>
      <c r="O1082" s="172">
        <v>7.258</v>
      </c>
      <c r="P1082" s="172">
        <v>12.0044</v>
      </c>
      <c r="Q1082" s="172">
        <v>16.656400000000001</v>
      </c>
      <c r="R1082" s="172">
        <v>5.8089000000000004</v>
      </c>
    </row>
    <row r="1083" spans="1:18" x14ac:dyDescent="0.3">
      <c r="A1083" s="168" t="s">
        <v>1186</v>
      </c>
      <c r="B1083" s="168" t="s">
        <v>1196</v>
      </c>
      <c r="C1083" s="168">
        <v>104481</v>
      </c>
      <c r="D1083" s="171">
        <v>44071</v>
      </c>
      <c r="E1083" s="172">
        <v>61.927999999999997</v>
      </c>
      <c r="F1083" s="172">
        <v>5.0099999999999999E-2</v>
      </c>
      <c r="G1083" s="172">
        <v>0.71230000000000004</v>
      </c>
      <c r="H1083" s="172">
        <v>2.0701000000000001</v>
      </c>
      <c r="I1083" s="172">
        <v>6.0210999999999997</v>
      </c>
      <c r="J1083" s="172">
        <v>10.061</v>
      </c>
      <c r="K1083" s="172">
        <v>24.779399999999999</v>
      </c>
      <c r="L1083" s="172">
        <v>5.3502000000000001</v>
      </c>
      <c r="M1083" s="172">
        <v>9.4056999999999995</v>
      </c>
      <c r="N1083" s="172">
        <v>21.8</v>
      </c>
      <c r="O1083" s="172">
        <v>6.3181000000000003</v>
      </c>
      <c r="P1083" s="172">
        <v>11.061199999999999</v>
      </c>
      <c r="Q1083" s="172">
        <v>14.1286</v>
      </c>
      <c r="R1083" s="172">
        <v>4.8398000000000003</v>
      </c>
    </row>
    <row r="1084" spans="1:18" x14ac:dyDescent="0.3">
      <c r="A1084" s="168" t="s">
        <v>1186</v>
      </c>
      <c r="B1084" s="168" t="s">
        <v>1197</v>
      </c>
      <c r="C1084" s="168">
        <v>140228</v>
      </c>
      <c r="D1084" s="171">
        <v>44071</v>
      </c>
      <c r="E1084" s="172">
        <v>31.298999999999999</v>
      </c>
      <c r="F1084" s="172">
        <v>2.5600000000000001E-2</v>
      </c>
      <c r="G1084" s="172">
        <v>0.46870000000000001</v>
      </c>
      <c r="H1084" s="172">
        <v>1.9412</v>
      </c>
      <c r="I1084" s="172">
        <v>5.8220999999999998</v>
      </c>
      <c r="J1084" s="172">
        <v>12.509399999999999</v>
      </c>
      <c r="K1084" s="172">
        <v>28.7972</v>
      </c>
      <c r="L1084" s="172">
        <v>5.3057999999999996</v>
      </c>
      <c r="M1084" s="172">
        <v>8.1214999999999993</v>
      </c>
      <c r="N1084" s="172">
        <v>19.7498</v>
      </c>
      <c r="O1084" s="172">
        <v>5.7793000000000001</v>
      </c>
      <c r="P1084" s="172">
        <v>9.0434999999999999</v>
      </c>
      <c r="Q1084" s="172">
        <v>17.360099999999999</v>
      </c>
      <c r="R1084" s="172">
        <v>1.6982999999999999</v>
      </c>
    </row>
    <row r="1085" spans="1:18" x14ac:dyDescent="0.3">
      <c r="A1085" s="168" t="s">
        <v>1186</v>
      </c>
      <c r="B1085" s="168" t="s">
        <v>1198</v>
      </c>
      <c r="C1085" s="168">
        <v>140225</v>
      </c>
      <c r="D1085" s="171">
        <v>44071</v>
      </c>
      <c r="E1085" s="172">
        <v>28.765999999999998</v>
      </c>
      <c r="F1085" s="172">
        <v>2.0899999999999998E-2</v>
      </c>
      <c r="G1085" s="172">
        <v>0.45750000000000002</v>
      </c>
      <c r="H1085" s="172">
        <v>1.9095</v>
      </c>
      <c r="I1085" s="172">
        <v>5.7534999999999998</v>
      </c>
      <c r="J1085" s="172">
        <v>12.349600000000001</v>
      </c>
      <c r="K1085" s="172">
        <v>28.2593</v>
      </c>
      <c r="L1085" s="172">
        <v>4.4402999999999997</v>
      </c>
      <c r="M1085" s="172">
        <v>6.7938999999999998</v>
      </c>
      <c r="N1085" s="172">
        <v>17.8017</v>
      </c>
      <c r="O1085" s="172">
        <v>4.2807000000000004</v>
      </c>
      <c r="P1085" s="172">
        <v>7.9058999999999999</v>
      </c>
      <c r="Q1085" s="172">
        <v>8.6882999999999999</v>
      </c>
      <c r="R1085" s="172">
        <v>0.1008</v>
      </c>
    </row>
    <row r="1086" spans="1:18" x14ac:dyDescent="0.3">
      <c r="A1086" s="168" t="s">
        <v>1186</v>
      </c>
      <c r="B1086" s="168" t="s">
        <v>1199</v>
      </c>
      <c r="C1086" s="168">
        <v>100473</v>
      </c>
      <c r="D1086" s="171">
        <v>44071</v>
      </c>
      <c r="E1086" s="172">
        <v>950.31719999999996</v>
      </c>
      <c r="F1086" s="172">
        <v>0.63339999999999996</v>
      </c>
      <c r="G1086" s="172">
        <v>1.4084000000000001</v>
      </c>
      <c r="H1086" s="172">
        <v>2.4903</v>
      </c>
      <c r="I1086" s="172">
        <v>6.6829000000000001</v>
      </c>
      <c r="J1086" s="172">
        <v>11.154</v>
      </c>
      <c r="K1086" s="172">
        <v>27.979500000000002</v>
      </c>
      <c r="L1086" s="172">
        <v>0.6482</v>
      </c>
      <c r="M1086" s="172">
        <v>-1.5301</v>
      </c>
      <c r="N1086" s="172">
        <v>7.7102000000000004</v>
      </c>
      <c r="O1086" s="172">
        <v>1.6621999999999999</v>
      </c>
      <c r="P1086" s="172">
        <v>7.6962999999999999</v>
      </c>
      <c r="Q1086" s="172">
        <v>18.5535</v>
      </c>
      <c r="R1086" s="172">
        <v>-2.4098999999999999</v>
      </c>
    </row>
    <row r="1087" spans="1:18" x14ac:dyDescent="0.3">
      <c r="A1087" s="168" t="s">
        <v>1186</v>
      </c>
      <c r="B1087" s="168" t="s">
        <v>1200</v>
      </c>
      <c r="C1087" s="168">
        <v>118533</v>
      </c>
      <c r="D1087" s="171">
        <v>44071</v>
      </c>
      <c r="E1087" s="172">
        <v>1026.4793</v>
      </c>
      <c r="F1087" s="172">
        <v>0.63549999999999995</v>
      </c>
      <c r="G1087" s="172">
        <v>1.4154</v>
      </c>
      <c r="H1087" s="172">
        <v>2.5061</v>
      </c>
      <c r="I1087" s="172">
        <v>6.7161999999999997</v>
      </c>
      <c r="J1087" s="172">
        <v>11.230700000000001</v>
      </c>
      <c r="K1087" s="172">
        <v>28.242599999999999</v>
      </c>
      <c r="L1087" s="172">
        <v>1.0681</v>
      </c>
      <c r="M1087" s="172">
        <v>-0.90959999999999996</v>
      </c>
      <c r="N1087" s="172">
        <v>8.6227999999999998</v>
      </c>
      <c r="O1087" s="172">
        <v>2.6326000000000001</v>
      </c>
      <c r="P1087" s="172">
        <v>8.7550000000000008</v>
      </c>
      <c r="Q1087" s="172">
        <v>15.822699999999999</v>
      </c>
      <c r="R1087" s="172">
        <v>-1.5273000000000001</v>
      </c>
    </row>
    <row r="1088" spans="1:18" x14ac:dyDescent="0.3">
      <c r="A1088" s="168" t="s">
        <v>1186</v>
      </c>
      <c r="B1088" s="168" t="s">
        <v>1201</v>
      </c>
      <c r="C1088" s="168">
        <v>105758</v>
      </c>
      <c r="D1088" s="171">
        <v>44071</v>
      </c>
      <c r="E1088" s="172">
        <v>56.127000000000002</v>
      </c>
      <c r="F1088" s="172">
        <v>5.8799999999999998E-2</v>
      </c>
      <c r="G1088" s="172">
        <v>0.87529999999999997</v>
      </c>
      <c r="H1088" s="172">
        <v>2.4028</v>
      </c>
      <c r="I1088" s="172">
        <v>7.4160000000000004</v>
      </c>
      <c r="J1088" s="172">
        <v>14.727499999999999</v>
      </c>
      <c r="K1088" s="172">
        <v>32.103900000000003</v>
      </c>
      <c r="L1088" s="172">
        <v>3.8235000000000001</v>
      </c>
      <c r="M1088" s="172">
        <v>5.0438000000000001</v>
      </c>
      <c r="N1088" s="172">
        <v>13.864000000000001</v>
      </c>
      <c r="O1088" s="172">
        <v>1.9903</v>
      </c>
      <c r="P1088" s="172">
        <v>8.3134999999999994</v>
      </c>
      <c r="Q1088" s="172">
        <v>13.9763</v>
      </c>
      <c r="R1088" s="172">
        <v>-2.2206999999999999</v>
      </c>
    </row>
    <row r="1089" spans="1:18" x14ac:dyDescent="0.3">
      <c r="A1089" s="168" t="s">
        <v>1186</v>
      </c>
      <c r="B1089" s="168" t="s">
        <v>1202</v>
      </c>
      <c r="C1089" s="168">
        <v>118989</v>
      </c>
      <c r="D1089" s="171">
        <v>44071</v>
      </c>
      <c r="E1089" s="172">
        <v>59.804000000000002</v>
      </c>
      <c r="F1089" s="172">
        <v>5.8599999999999999E-2</v>
      </c>
      <c r="G1089" s="172">
        <v>0.88049999999999995</v>
      </c>
      <c r="H1089" s="172">
        <v>2.4163999999999999</v>
      </c>
      <c r="I1089" s="172">
        <v>7.4451999999999998</v>
      </c>
      <c r="J1089" s="172">
        <v>14.791399999999999</v>
      </c>
      <c r="K1089" s="172">
        <v>32.336100000000002</v>
      </c>
      <c r="L1089" s="172">
        <v>4.1971999999999996</v>
      </c>
      <c r="M1089" s="172">
        <v>5.5880000000000001</v>
      </c>
      <c r="N1089" s="172">
        <v>14.6241</v>
      </c>
      <c r="O1089" s="172">
        <v>2.8935</v>
      </c>
      <c r="P1089" s="172">
        <v>9.3008000000000006</v>
      </c>
      <c r="Q1089" s="172">
        <v>16.431000000000001</v>
      </c>
      <c r="R1089" s="172">
        <v>-1.4665999999999999</v>
      </c>
    </row>
    <row r="1090" spans="1:18" x14ac:dyDescent="0.3">
      <c r="A1090" s="168" t="s">
        <v>1186</v>
      </c>
      <c r="B1090" s="168" t="s">
        <v>1203</v>
      </c>
      <c r="C1090" s="168">
        <v>102528</v>
      </c>
      <c r="D1090" s="171">
        <v>44071</v>
      </c>
      <c r="E1090" s="172">
        <v>95.81</v>
      </c>
      <c r="F1090" s="172">
        <v>0.24060000000000001</v>
      </c>
      <c r="G1090" s="172">
        <v>0.69359999999999999</v>
      </c>
      <c r="H1090" s="172">
        <v>2.4157999999999999</v>
      </c>
      <c r="I1090" s="172">
        <v>6.6927000000000003</v>
      </c>
      <c r="J1090" s="172">
        <v>12.930199999999999</v>
      </c>
      <c r="K1090" s="172">
        <v>35.458799999999997</v>
      </c>
      <c r="L1090" s="172">
        <v>5.1355000000000004</v>
      </c>
      <c r="M1090" s="172">
        <v>0.18820000000000001</v>
      </c>
      <c r="N1090" s="172">
        <v>10.724600000000001</v>
      </c>
      <c r="O1090" s="172">
        <v>1.4267000000000001</v>
      </c>
      <c r="P1090" s="172">
        <v>6.2088999999999999</v>
      </c>
      <c r="Q1090" s="172">
        <v>15.3301</v>
      </c>
      <c r="R1090" s="172">
        <v>-1.4729000000000001</v>
      </c>
    </row>
    <row r="1091" spans="1:18" x14ac:dyDescent="0.3">
      <c r="A1091" s="168" t="s">
        <v>1186</v>
      </c>
      <c r="B1091" s="168" t="s">
        <v>1204</v>
      </c>
      <c r="C1091" s="168">
        <v>120381</v>
      </c>
      <c r="D1091" s="171">
        <v>44071</v>
      </c>
      <c r="E1091" s="172">
        <v>102.8</v>
      </c>
      <c r="F1091" s="172">
        <v>0.23400000000000001</v>
      </c>
      <c r="G1091" s="172">
        <v>0.69550000000000001</v>
      </c>
      <c r="H1091" s="172">
        <v>2.4312</v>
      </c>
      <c r="I1091" s="172">
        <v>6.7275999999999998</v>
      </c>
      <c r="J1091" s="172">
        <v>13.0167</v>
      </c>
      <c r="K1091" s="172">
        <v>35.781300000000002</v>
      </c>
      <c r="L1091" s="172">
        <v>5.6200999999999999</v>
      </c>
      <c r="M1091" s="172">
        <v>0.8931</v>
      </c>
      <c r="N1091" s="172">
        <v>11.751300000000001</v>
      </c>
      <c r="O1091" s="172">
        <v>2.4904999999999999</v>
      </c>
      <c r="P1091" s="172">
        <v>7.2846000000000002</v>
      </c>
      <c r="Q1091" s="172">
        <v>15.4901</v>
      </c>
      <c r="R1091" s="172">
        <v>-0.51570000000000005</v>
      </c>
    </row>
    <row r="1092" spans="1:18" x14ac:dyDescent="0.3">
      <c r="A1092" s="168" t="s">
        <v>1186</v>
      </c>
      <c r="B1092" s="168" t="s">
        <v>1205</v>
      </c>
      <c r="C1092" s="168">
        <v>140460</v>
      </c>
      <c r="D1092" s="171">
        <v>44071</v>
      </c>
      <c r="E1092" s="172">
        <v>10.91</v>
      </c>
      <c r="F1092" s="172">
        <v>0.55300000000000005</v>
      </c>
      <c r="G1092" s="172">
        <v>1.0185</v>
      </c>
      <c r="H1092" s="172">
        <v>1.7724</v>
      </c>
      <c r="I1092" s="172">
        <v>5.5125999999999999</v>
      </c>
      <c r="J1092" s="172">
        <v>8.9909999999999997</v>
      </c>
      <c r="K1092" s="172">
        <v>28.352900000000002</v>
      </c>
      <c r="L1092" s="172">
        <v>2.5375999999999999</v>
      </c>
      <c r="M1092" s="172">
        <v>4.7024999999999997</v>
      </c>
      <c r="N1092" s="172">
        <v>14.480600000000001</v>
      </c>
      <c r="O1092" s="172">
        <v>-1.3081</v>
      </c>
      <c r="P1092" s="172"/>
      <c r="Q1092" s="172">
        <v>2.4544999999999999</v>
      </c>
      <c r="R1092" s="172">
        <v>-4.1638000000000002</v>
      </c>
    </row>
    <row r="1093" spans="1:18" x14ac:dyDescent="0.3">
      <c r="A1093" s="168" t="s">
        <v>1186</v>
      </c>
      <c r="B1093" s="168" t="s">
        <v>1206</v>
      </c>
      <c r="C1093" s="168">
        <v>140461</v>
      </c>
      <c r="D1093" s="171">
        <v>44071</v>
      </c>
      <c r="E1093" s="172">
        <v>11.66</v>
      </c>
      <c r="F1093" s="172">
        <v>0.51719999999999999</v>
      </c>
      <c r="G1093" s="172">
        <v>0.95240000000000002</v>
      </c>
      <c r="H1093" s="172">
        <v>1.7452000000000001</v>
      </c>
      <c r="I1093" s="172">
        <v>5.5204000000000004</v>
      </c>
      <c r="J1093" s="172">
        <v>8.9719999999999995</v>
      </c>
      <c r="K1093" s="172">
        <v>28.697600000000001</v>
      </c>
      <c r="L1093" s="172">
        <v>2.8218999999999999</v>
      </c>
      <c r="M1093" s="172">
        <v>5.2347000000000001</v>
      </c>
      <c r="N1093" s="172">
        <v>15.445499999999999</v>
      </c>
      <c r="O1093" s="172">
        <v>0.40310000000000001</v>
      </c>
      <c r="P1093" s="172"/>
      <c r="Q1093" s="172">
        <v>4.3685999999999998</v>
      </c>
      <c r="R1093" s="172">
        <v>-2.9866000000000001</v>
      </c>
    </row>
    <row r="1094" spans="1:18" x14ac:dyDescent="0.3">
      <c r="A1094" s="168" t="s">
        <v>1186</v>
      </c>
      <c r="B1094" s="168" t="s">
        <v>1207</v>
      </c>
      <c r="C1094" s="168">
        <v>105503</v>
      </c>
      <c r="D1094" s="171">
        <v>44071</v>
      </c>
      <c r="E1094" s="172">
        <v>53.62</v>
      </c>
      <c r="F1094" s="172">
        <v>5.6000000000000001E-2</v>
      </c>
      <c r="G1094" s="172">
        <v>-0.2419</v>
      </c>
      <c r="H1094" s="172">
        <v>1.2271000000000001</v>
      </c>
      <c r="I1094" s="172">
        <v>5.4474</v>
      </c>
      <c r="J1094" s="172">
        <v>9.7645999999999997</v>
      </c>
      <c r="K1094" s="172">
        <v>24.177900000000001</v>
      </c>
      <c r="L1094" s="172">
        <v>2.1722999999999999</v>
      </c>
      <c r="M1094" s="172">
        <v>8.5645000000000007</v>
      </c>
      <c r="N1094" s="172">
        <v>20.386199999999999</v>
      </c>
      <c r="O1094" s="172">
        <v>6.9770000000000003</v>
      </c>
      <c r="P1094" s="172">
        <v>9.4448000000000008</v>
      </c>
      <c r="Q1094" s="172">
        <v>13.383599999999999</v>
      </c>
      <c r="R1094" s="172">
        <v>1.8079000000000001</v>
      </c>
    </row>
    <row r="1095" spans="1:18" x14ac:dyDescent="0.3">
      <c r="A1095" s="168" t="s">
        <v>1186</v>
      </c>
      <c r="B1095" s="168" t="s">
        <v>1208</v>
      </c>
      <c r="C1095" s="168">
        <v>120403</v>
      </c>
      <c r="D1095" s="171">
        <v>44071</v>
      </c>
      <c r="E1095" s="172">
        <v>60.31</v>
      </c>
      <c r="F1095" s="172">
        <v>4.9799999999999997E-2</v>
      </c>
      <c r="G1095" s="172">
        <v>-0.21510000000000001</v>
      </c>
      <c r="H1095" s="172">
        <v>1.2592000000000001</v>
      </c>
      <c r="I1095" s="172">
        <v>5.5107999999999997</v>
      </c>
      <c r="J1095" s="172">
        <v>9.8942999999999994</v>
      </c>
      <c r="K1095" s="172">
        <v>24.607399999999998</v>
      </c>
      <c r="L1095" s="172">
        <v>2.8479000000000001</v>
      </c>
      <c r="M1095" s="172">
        <v>9.6346000000000007</v>
      </c>
      <c r="N1095" s="172">
        <v>22.010899999999999</v>
      </c>
      <c r="O1095" s="172">
        <v>8.6893999999999991</v>
      </c>
      <c r="P1095" s="172">
        <v>11.281499999999999</v>
      </c>
      <c r="Q1095" s="172">
        <v>17.398900000000001</v>
      </c>
      <c r="R1095" s="172">
        <v>3.3395000000000001</v>
      </c>
    </row>
    <row r="1096" spans="1:18" x14ac:dyDescent="0.3">
      <c r="A1096" s="168" t="s">
        <v>1186</v>
      </c>
      <c r="B1096" s="168" t="s">
        <v>1209</v>
      </c>
      <c r="C1096" s="168">
        <v>104908</v>
      </c>
      <c r="D1096" s="171">
        <v>44071</v>
      </c>
      <c r="E1096" s="172">
        <v>41.491999999999997</v>
      </c>
      <c r="F1096" s="172">
        <v>0.21249999999999999</v>
      </c>
      <c r="G1096" s="172">
        <v>0.79190000000000005</v>
      </c>
      <c r="H1096" s="172">
        <v>1.5392999999999999</v>
      </c>
      <c r="I1096" s="172">
        <v>6.2454000000000001</v>
      </c>
      <c r="J1096" s="172">
        <v>11.2446</v>
      </c>
      <c r="K1096" s="172">
        <v>28.553699999999999</v>
      </c>
      <c r="L1096" s="172">
        <v>0.83109999999999995</v>
      </c>
      <c r="M1096" s="172">
        <v>3.4249000000000001</v>
      </c>
      <c r="N1096" s="172">
        <v>15.9351</v>
      </c>
      <c r="O1096" s="172">
        <v>4.2911000000000001</v>
      </c>
      <c r="P1096" s="172">
        <v>9.7565000000000008</v>
      </c>
      <c r="Q1096" s="172">
        <v>11.1814</v>
      </c>
      <c r="R1096" s="172">
        <v>1.7197</v>
      </c>
    </row>
    <row r="1097" spans="1:18" x14ac:dyDescent="0.3">
      <c r="A1097" s="168" t="s">
        <v>1186</v>
      </c>
      <c r="B1097" s="168" t="s">
        <v>1210</v>
      </c>
      <c r="C1097" s="168">
        <v>119775</v>
      </c>
      <c r="D1097" s="171">
        <v>44071</v>
      </c>
      <c r="E1097" s="172">
        <v>45.356999999999999</v>
      </c>
      <c r="F1097" s="172">
        <v>0.21870000000000001</v>
      </c>
      <c r="G1097" s="172">
        <v>0.80449999999999999</v>
      </c>
      <c r="H1097" s="172">
        <v>1.5651999999999999</v>
      </c>
      <c r="I1097" s="172">
        <v>6.2972000000000001</v>
      </c>
      <c r="J1097" s="172">
        <v>11.3629</v>
      </c>
      <c r="K1097" s="172">
        <v>28.968699999999998</v>
      </c>
      <c r="L1097" s="172">
        <v>1.5152000000000001</v>
      </c>
      <c r="M1097" s="172">
        <v>4.4370000000000003</v>
      </c>
      <c r="N1097" s="172">
        <v>17.404800000000002</v>
      </c>
      <c r="O1097" s="172">
        <v>5.5773999999999999</v>
      </c>
      <c r="P1097" s="172">
        <v>11.2262</v>
      </c>
      <c r="Q1097" s="172">
        <v>16.679300000000001</v>
      </c>
      <c r="R1097" s="172">
        <v>3.0143</v>
      </c>
    </row>
    <row r="1098" spans="1:18" x14ac:dyDescent="0.3">
      <c r="A1098" s="168" t="s">
        <v>1186</v>
      </c>
      <c r="B1098" s="168" t="s">
        <v>1211</v>
      </c>
      <c r="C1098" s="168">
        <v>119807</v>
      </c>
      <c r="D1098" s="171">
        <v>44071</v>
      </c>
      <c r="E1098" s="172">
        <v>147.19</v>
      </c>
      <c r="F1098" s="172">
        <v>0</v>
      </c>
      <c r="G1098" s="172">
        <v>0.1701</v>
      </c>
      <c r="H1098" s="172">
        <v>2.2010999999999998</v>
      </c>
      <c r="I1098" s="172">
        <v>6.0446999999999997</v>
      </c>
      <c r="J1098" s="172">
        <v>10.5528</v>
      </c>
      <c r="K1098" s="172">
        <v>26.202500000000001</v>
      </c>
      <c r="L1098" s="172">
        <v>3.0093000000000001</v>
      </c>
      <c r="M1098" s="172">
        <v>4.9333</v>
      </c>
      <c r="N1098" s="172">
        <v>16.2179</v>
      </c>
      <c r="O1098" s="172">
        <v>2.0203000000000002</v>
      </c>
      <c r="P1098" s="172">
        <v>10.280200000000001</v>
      </c>
      <c r="Q1098" s="172">
        <v>17.472300000000001</v>
      </c>
      <c r="R1098" s="172">
        <v>-1.1141000000000001</v>
      </c>
    </row>
    <row r="1099" spans="1:18" x14ac:dyDescent="0.3">
      <c r="A1099" s="168" t="s">
        <v>1186</v>
      </c>
      <c r="B1099" s="168" t="s">
        <v>1212</v>
      </c>
      <c r="C1099" s="168">
        <v>112496</v>
      </c>
      <c r="D1099" s="171">
        <v>44071</v>
      </c>
      <c r="E1099" s="172">
        <v>137.4</v>
      </c>
      <c r="F1099" s="172">
        <v>0</v>
      </c>
      <c r="G1099" s="172">
        <v>0.16769999999999999</v>
      </c>
      <c r="H1099" s="172">
        <v>2.1789000000000001</v>
      </c>
      <c r="I1099" s="172">
        <v>6.0103</v>
      </c>
      <c r="J1099" s="172">
        <v>10.450200000000001</v>
      </c>
      <c r="K1099" s="172">
        <v>25.847200000000001</v>
      </c>
      <c r="L1099" s="172">
        <v>2.3921000000000001</v>
      </c>
      <c r="M1099" s="172">
        <v>3.9649000000000001</v>
      </c>
      <c r="N1099" s="172">
        <v>14.806100000000001</v>
      </c>
      <c r="O1099" s="172">
        <v>0.93840000000000001</v>
      </c>
      <c r="P1099" s="172">
        <v>9.2131000000000007</v>
      </c>
      <c r="Q1099" s="172">
        <v>17.718599999999999</v>
      </c>
      <c r="R1099" s="172">
        <v>-2.2509999999999999</v>
      </c>
    </row>
    <row r="1100" spans="1:18" x14ac:dyDescent="0.3">
      <c r="A1100" s="168" t="s">
        <v>1186</v>
      </c>
      <c r="B1100" s="168" t="s">
        <v>1213</v>
      </c>
      <c r="C1100" s="168">
        <v>142110</v>
      </c>
      <c r="D1100" s="171">
        <v>44071</v>
      </c>
      <c r="E1100" s="172">
        <v>10.7135</v>
      </c>
      <c r="F1100" s="172">
        <v>0.33810000000000001</v>
      </c>
      <c r="G1100" s="172">
        <v>0.87470000000000003</v>
      </c>
      <c r="H1100" s="172">
        <v>2.5421</v>
      </c>
      <c r="I1100" s="172">
        <v>6.2614999999999998</v>
      </c>
      <c r="J1100" s="172">
        <v>10.5031</v>
      </c>
      <c r="K1100" s="172">
        <v>22.826000000000001</v>
      </c>
      <c r="L1100" s="172">
        <v>3.0461</v>
      </c>
      <c r="M1100" s="172">
        <v>6.0721999999999996</v>
      </c>
      <c r="N1100" s="172">
        <v>18.6158</v>
      </c>
      <c r="O1100" s="172"/>
      <c r="P1100" s="172"/>
      <c r="Q1100" s="172">
        <v>2.7092999999999998</v>
      </c>
      <c r="R1100" s="172">
        <v>2.7199</v>
      </c>
    </row>
    <row r="1101" spans="1:18" x14ac:dyDescent="0.3">
      <c r="A1101" s="168" t="s">
        <v>1186</v>
      </c>
      <c r="B1101" s="168" t="s">
        <v>1214</v>
      </c>
      <c r="C1101" s="168">
        <v>142109</v>
      </c>
      <c r="D1101" s="171">
        <v>44071</v>
      </c>
      <c r="E1101" s="172">
        <v>10.226699999999999</v>
      </c>
      <c r="F1101" s="172">
        <v>0.33360000000000001</v>
      </c>
      <c r="G1101" s="172">
        <v>0.86099999999999999</v>
      </c>
      <c r="H1101" s="172">
        <v>2.5078999999999998</v>
      </c>
      <c r="I1101" s="172">
        <v>6.1919000000000004</v>
      </c>
      <c r="J1101" s="172">
        <v>10.343</v>
      </c>
      <c r="K1101" s="172">
        <v>22.299700000000001</v>
      </c>
      <c r="L1101" s="172">
        <v>2.2302</v>
      </c>
      <c r="M1101" s="172">
        <v>4.8053999999999997</v>
      </c>
      <c r="N1101" s="172">
        <v>16.740500000000001</v>
      </c>
      <c r="O1101" s="172"/>
      <c r="P1101" s="172"/>
      <c r="Q1101" s="172">
        <v>0.87329999999999997</v>
      </c>
      <c r="R1101" s="172">
        <v>1.0076000000000001</v>
      </c>
    </row>
    <row r="1102" spans="1:18" x14ac:dyDescent="0.3">
      <c r="A1102" s="168" t="s">
        <v>1186</v>
      </c>
      <c r="B1102" s="168" t="s">
        <v>1215</v>
      </c>
      <c r="C1102" s="168">
        <v>147445</v>
      </c>
      <c r="D1102" s="171">
        <v>44071</v>
      </c>
      <c r="E1102" s="172">
        <v>11.92</v>
      </c>
      <c r="F1102" s="172">
        <v>0.62470000000000003</v>
      </c>
      <c r="G1102" s="172">
        <v>1.1540999999999999</v>
      </c>
      <c r="H1102" s="172">
        <v>1.9762</v>
      </c>
      <c r="I1102" s="172">
        <v>5.8708999999999998</v>
      </c>
      <c r="J1102" s="172">
        <v>12.6015</v>
      </c>
      <c r="K1102" s="172">
        <v>32.238700000000001</v>
      </c>
      <c r="L1102" s="172">
        <v>5.8615000000000004</v>
      </c>
      <c r="M1102" s="172">
        <v>5.9837999999999996</v>
      </c>
      <c r="N1102" s="172">
        <v>19.919499999999999</v>
      </c>
      <c r="O1102" s="172"/>
      <c r="P1102" s="172"/>
      <c r="Q1102" s="172">
        <v>17.572299999999998</v>
      </c>
      <c r="R1102" s="172"/>
    </row>
    <row r="1103" spans="1:18" x14ac:dyDescent="0.3">
      <c r="A1103" s="168" t="s">
        <v>1186</v>
      </c>
      <c r="B1103" s="168" t="s">
        <v>1216</v>
      </c>
      <c r="C1103" s="168">
        <v>147479</v>
      </c>
      <c r="D1103" s="171">
        <v>44071</v>
      </c>
      <c r="E1103" s="172">
        <v>11.702999999999999</v>
      </c>
      <c r="F1103" s="172">
        <v>0.61899999999999999</v>
      </c>
      <c r="G1103" s="172">
        <v>1.1319999999999999</v>
      </c>
      <c r="H1103" s="172">
        <v>1.9336</v>
      </c>
      <c r="I1103" s="172">
        <v>5.7946</v>
      </c>
      <c r="J1103" s="172">
        <v>12.442399999999999</v>
      </c>
      <c r="K1103" s="172">
        <v>31.686699999999998</v>
      </c>
      <c r="L1103" s="172">
        <v>4.9501999999999997</v>
      </c>
      <c r="M1103" s="172">
        <v>4.6685999999999996</v>
      </c>
      <c r="N1103" s="172">
        <v>17.9025</v>
      </c>
      <c r="O1103" s="172"/>
      <c r="P1103" s="172"/>
      <c r="Q1103" s="172">
        <v>15.598100000000001</v>
      </c>
      <c r="R1103" s="172"/>
    </row>
    <row r="1104" spans="1:18" x14ac:dyDescent="0.3">
      <c r="A1104" s="168" t="s">
        <v>1186</v>
      </c>
      <c r="B1104" s="168" t="s">
        <v>1217</v>
      </c>
      <c r="C1104" s="168">
        <v>127042</v>
      </c>
      <c r="D1104" s="171">
        <v>44071</v>
      </c>
      <c r="E1104" s="172">
        <v>27.415800000000001</v>
      </c>
      <c r="F1104" s="172">
        <v>0.4879</v>
      </c>
      <c r="G1104" s="172">
        <v>0.60219999999999996</v>
      </c>
      <c r="H1104" s="172">
        <v>2.4113000000000002</v>
      </c>
      <c r="I1104" s="172">
        <v>7.1809000000000003</v>
      </c>
      <c r="J1104" s="172">
        <v>11.967000000000001</v>
      </c>
      <c r="K1104" s="172">
        <v>28.4377</v>
      </c>
      <c r="L1104" s="172">
        <v>-7.6821999999999999</v>
      </c>
      <c r="M1104" s="172">
        <v>-3.6737000000000002</v>
      </c>
      <c r="N1104" s="172">
        <v>9.4946000000000002</v>
      </c>
      <c r="O1104" s="172">
        <v>1.4459</v>
      </c>
      <c r="P1104" s="172">
        <v>5.7272999999999996</v>
      </c>
      <c r="Q1104" s="172">
        <v>16.7501</v>
      </c>
      <c r="R1104" s="172">
        <v>-3.8624999999999998</v>
      </c>
    </row>
    <row r="1105" spans="1:18" x14ac:dyDescent="0.3">
      <c r="A1105" s="168" t="s">
        <v>1186</v>
      </c>
      <c r="B1105" s="168" t="s">
        <v>1218</v>
      </c>
      <c r="C1105" s="168">
        <v>127039</v>
      </c>
      <c r="D1105" s="171">
        <v>44071</v>
      </c>
      <c r="E1105" s="172">
        <v>25.301200000000001</v>
      </c>
      <c r="F1105" s="172">
        <v>0.48449999999999999</v>
      </c>
      <c r="G1105" s="172">
        <v>0.59199999999999997</v>
      </c>
      <c r="H1105" s="172">
        <v>2.3872</v>
      </c>
      <c r="I1105" s="172">
        <v>7.1303999999999998</v>
      </c>
      <c r="J1105" s="172">
        <v>11.8498</v>
      </c>
      <c r="K1105" s="172">
        <v>28.0412</v>
      </c>
      <c r="L1105" s="172">
        <v>-8.2248999999999999</v>
      </c>
      <c r="M1105" s="172">
        <v>-4.5083000000000002</v>
      </c>
      <c r="N1105" s="172">
        <v>8.2367000000000008</v>
      </c>
      <c r="O1105" s="172">
        <v>0.20880000000000001</v>
      </c>
      <c r="P1105" s="172">
        <v>4.4206000000000003</v>
      </c>
      <c r="Q1105" s="172">
        <v>15.319900000000001</v>
      </c>
      <c r="R1105" s="172">
        <v>-4.9782000000000002</v>
      </c>
    </row>
    <row r="1106" spans="1:18" x14ac:dyDescent="0.3">
      <c r="A1106" s="168" t="s">
        <v>1186</v>
      </c>
      <c r="B1106" s="168" t="s">
        <v>1219</v>
      </c>
      <c r="C1106" s="168">
        <v>100377</v>
      </c>
      <c r="D1106" s="171">
        <v>44071</v>
      </c>
      <c r="E1106" s="172">
        <v>1194.4818</v>
      </c>
      <c r="F1106" s="172">
        <v>0.29160000000000003</v>
      </c>
      <c r="G1106" s="172">
        <v>0.77610000000000001</v>
      </c>
      <c r="H1106" s="172">
        <v>1.7924</v>
      </c>
      <c r="I1106" s="172">
        <v>5.03</v>
      </c>
      <c r="J1106" s="172">
        <v>13.367699999999999</v>
      </c>
      <c r="K1106" s="172">
        <v>33.147100000000002</v>
      </c>
      <c r="L1106" s="172">
        <v>1.8101</v>
      </c>
      <c r="M1106" s="172">
        <v>5.3056999999999999</v>
      </c>
      <c r="N1106" s="172">
        <v>15.3756</v>
      </c>
      <c r="O1106" s="172">
        <v>4.0994000000000002</v>
      </c>
      <c r="P1106" s="172">
        <v>8.2238000000000007</v>
      </c>
      <c r="Q1106" s="172">
        <v>21.1708</v>
      </c>
      <c r="R1106" s="172">
        <v>2.3852000000000002</v>
      </c>
    </row>
    <row r="1107" spans="1:18" x14ac:dyDescent="0.3">
      <c r="A1107" s="168" t="s">
        <v>1186</v>
      </c>
      <c r="B1107" s="168" t="s">
        <v>1220</v>
      </c>
      <c r="C1107" s="168">
        <v>118668</v>
      </c>
      <c r="D1107" s="171">
        <v>44071</v>
      </c>
      <c r="E1107" s="172">
        <v>1259.3098</v>
      </c>
      <c r="F1107" s="172">
        <v>0.29339999999999999</v>
      </c>
      <c r="G1107" s="172">
        <v>0.78169999999999995</v>
      </c>
      <c r="H1107" s="172">
        <v>1.8056000000000001</v>
      </c>
      <c r="I1107" s="172">
        <v>5.0594000000000001</v>
      </c>
      <c r="J1107" s="172">
        <v>13.4339</v>
      </c>
      <c r="K1107" s="172">
        <v>33.367400000000004</v>
      </c>
      <c r="L1107" s="172">
        <v>2.1505000000000001</v>
      </c>
      <c r="M1107" s="172">
        <v>5.8346999999999998</v>
      </c>
      <c r="N1107" s="172">
        <v>16.134699999999999</v>
      </c>
      <c r="O1107" s="172">
        <v>4.8094000000000001</v>
      </c>
      <c r="P1107" s="172">
        <v>8.9979999999999993</v>
      </c>
      <c r="Q1107" s="172">
        <v>12.658200000000001</v>
      </c>
      <c r="R1107" s="172">
        <v>3.0333999999999999</v>
      </c>
    </row>
    <row r="1108" spans="1:18" x14ac:dyDescent="0.3">
      <c r="A1108" s="168" t="s">
        <v>1186</v>
      </c>
      <c r="B1108" s="168" t="s">
        <v>1221</v>
      </c>
      <c r="C1108" s="168">
        <v>125307</v>
      </c>
      <c r="D1108" s="171">
        <v>44071</v>
      </c>
      <c r="E1108" s="172">
        <v>23.77</v>
      </c>
      <c r="F1108" s="172">
        <v>0.12640000000000001</v>
      </c>
      <c r="G1108" s="172">
        <v>0.1686</v>
      </c>
      <c r="H1108" s="172">
        <v>1.6246</v>
      </c>
      <c r="I1108" s="172">
        <v>5.7854999999999999</v>
      </c>
      <c r="J1108" s="172">
        <v>11.0229</v>
      </c>
      <c r="K1108" s="172">
        <v>34.218000000000004</v>
      </c>
      <c r="L1108" s="172">
        <v>15.7254</v>
      </c>
      <c r="M1108" s="172">
        <v>24.711400000000001</v>
      </c>
      <c r="N1108" s="172">
        <v>40.817500000000003</v>
      </c>
      <c r="O1108" s="172">
        <v>7.7634999999999996</v>
      </c>
      <c r="P1108" s="172">
        <v>8.4192999999999998</v>
      </c>
      <c r="Q1108" s="172">
        <v>13.7026</v>
      </c>
      <c r="R1108" s="172">
        <v>6.7634999999999996</v>
      </c>
    </row>
    <row r="1109" spans="1:18" x14ac:dyDescent="0.3">
      <c r="A1109" s="168" t="s">
        <v>1186</v>
      </c>
      <c r="B1109" s="168" t="s">
        <v>1222</v>
      </c>
      <c r="C1109" s="168">
        <v>125305</v>
      </c>
      <c r="D1109" s="171">
        <v>44071</v>
      </c>
      <c r="E1109" s="172">
        <v>22.1</v>
      </c>
      <c r="F1109" s="172">
        <v>0.13589999999999999</v>
      </c>
      <c r="G1109" s="172">
        <v>0.13589999999999999</v>
      </c>
      <c r="H1109" s="172">
        <v>1.5625</v>
      </c>
      <c r="I1109" s="172">
        <v>5.7416</v>
      </c>
      <c r="J1109" s="172">
        <v>10.8325</v>
      </c>
      <c r="K1109" s="172">
        <v>33.615499999999997</v>
      </c>
      <c r="L1109" s="172">
        <v>14.7456</v>
      </c>
      <c r="M1109" s="172">
        <v>23.051200000000001</v>
      </c>
      <c r="N1109" s="172">
        <v>38.471200000000003</v>
      </c>
      <c r="O1109" s="172">
        <v>6.024</v>
      </c>
      <c r="P1109" s="172">
        <v>7.0151000000000003</v>
      </c>
      <c r="Q1109" s="172">
        <v>12.480700000000001</v>
      </c>
      <c r="R1109" s="172">
        <v>5.0856000000000003</v>
      </c>
    </row>
    <row r="1110" spans="1:18" x14ac:dyDescent="0.3">
      <c r="A1110" s="168" t="s">
        <v>1186</v>
      </c>
      <c r="B1110" s="168" t="s">
        <v>1223</v>
      </c>
      <c r="C1110" s="168">
        <v>147778</v>
      </c>
      <c r="D1110" s="171">
        <v>44071</v>
      </c>
      <c r="E1110" s="172">
        <v>10.55</v>
      </c>
      <c r="F1110" s="172">
        <v>9.4899999999999998E-2</v>
      </c>
      <c r="G1110" s="172">
        <v>0.28520000000000001</v>
      </c>
      <c r="H1110" s="172">
        <v>1.4422999999999999</v>
      </c>
      <c r="I1110" s="172">
        <v>5.3945999999999996</v>
      </c>
      <c r="J1110" s="172">
        <v>9.4398</v>
      </c>
      <c r="K1110" s="172">
        <v>24.557300000000001</v>
      </c>
      <c r="L1110" s="172">
        <v>4.6627000000000001</v>
      </c>
      <c r="M1110" s="172"/>
      <c r="N1110" s="172"/>
      <c r="O1110" s="172"/>
      <c r="P1110" s="172"/>
      <c r="Q1110" s="172">
        <v>5.5</v>
      </c>
      <c r="R1110" s="172"/>
    </row>
    <row r="1111" spans="1:18" x14ac:dyDescent="0.3">
      <c r="A1111" s="168" t="s">
        <v>1186</v>
      </c>
      <c r="B1111" s="168" t="s">
        <v>1224</v>
      </c>
      <c r="C1111" s="168">
        <v>147779</v>
      </c>
      <c r="D1111" s="171">
        <v>44071</v>
      </c>
      <c r="E1111" s="172">
        <v>10.41</v>
      </c>
      <c r="F1111" s="172">
        <v>9.6199999999999994E-2</v>
      </c>
      <c r="G1111" s="172">
        <v>0.1925</v>
      </c>
      <c r="H1111" s="172">
        <v>1.462</v>
      </c>
      <c r="I1111" s="172">
        <v>5.2577999999999996</v>
      </c>
      <c r="J1111" s="172">
        <v>9.234</v>
      </c>
      <c r="K1111" s="172">
        <v>23.781199999999998</v>
      </c>
      <c r="L1111" s="172">
        <v>3.5821000000000001</v>
      </c>
      <c r="M1111" s="172"/>
      <c r="N1111" s="172"/>
      <c r="O1111" s="172"/>
      <c r="P1111" s="172"/>
      <c r="Q1111" s="172">
        <v>4.0999999999999996</v>
      </c>
      <c r="R1111" s="172"/>
    </row>
    <row r="1112" spans="1:18" x14ac:dyDescent="0.3">
      <c r="A1112" s="168" t="s">
        <v>1186</v>
      </c>
      <c r="B1112" s="168" t="s">
        <v>1225</v>
      </c>
      <c r="C1112" s="168">
        <v>101065</v>
      </c>
      <c r="D1112" s="171">
        <v>44071</v>
      </c>
      <c r="E1112" s="172">
        <v>62.985700000000001</v>
      </c>
      <c r="F1112" s="172">
        <v>-0.2298</v>
      </c>
      <c r="G1112" s="172">
        <v>-0.65969999999999995</v>
      </c>
      <c r="H1112" s="172">
        <v>9.4999999999999998E-3</v>
      </c>
      <c r="I1112" s="172">
        <v>3.9152</v>
      </c>
      <c r="J1112" s="172">
        <v>9.6289999999999996</v>
      </c>
      <c r="K1112" s="172">
        <v>22.573699999999999</v>
      </c>
      <c r="L1112" s="172">
        <v>15.7151</v>
      </c>
      <c r="M1112" s="172">
        <v>11.1341</v>
      </c>
      <c r="N1112" s="172">
        <v>24.5185</v>
      </c>
      <c r="O1112" s="172">
        <v>7.1628999999999996</v>
      </c>
      <c r="P1112" s="172">
        <v>6.7352999999999996</v>
      </c>
      <c r="Q1112" s="172">
        <v>9.8892000000000007</v>
      </c>
      <c r="R1112" s="172">
        <v>2.3384999999999998</v>
      </c>
    </row>
    <row r="1113" spans="1:18" x14ac:dyDescent="0.3">
      <c r="A1113" s="168" t="s">
        <v>1186</v>
      </c>
      <c r="B1113" s="168" t="s">
        <v>1226</v>
      </c>
      <c r="C1113" s="168">
        <v>120841</v>
      </c>
      <c r="D1113" s="171">
        <v>44071</v>
      </c>
      <c r="E1113" s="172">
        <v>65.147599999999997</v>
      </c>
      <c r="F1113" s="172">
        <v>-0.2248</v>
      </c>
      <c r="G1113" s="172">
        <v>-0.64329999999999998</v>
      </c>
      <c r="H1113" s="172">
        <v>4.7800000000000002E-2</v>
      </c>
      <c r="I1113" s="172">
        <v>3.9944000000000002</v>
      </c>
      <c r="J1113" s="172">
        <v>9.8011999999999997</v>
      </c>
      <c r="K1113" s="172">
        <v>23.1296</v>
      </c>
      <c r="L1113" s="172">
        <v>16.745100000000001</v>
      </c>
      <c r="M1113" s="172">
        <v>12.618</v>
      </c>
      <c r="N1113" s="172">
        <v>26.739899999999999</v>
      </c>
      <c r="O1113" s="172">
        <v>8.1881000000000004</v>
      </c>
      <c r="P1113" s="172">
        <v>7.3426</v>
      </c>
      <c r="Q1113" s="172">
        <v>10.3874</v>
      </c>
      <c r="R1113" s="172">
        <v>3.6263000000000001</v>
      </c>
    </row>
    <row r="1114" spans="1:18" x14ac:dyDescent="0.3">
      <c r="A1114" s="168" t="s">
        <v>1186</v>
      </c>
      <c r="B1114" s="168" t="s">
        <v>1227</v>
      </c>
      <c r="C1114" s="168">
        <v>119716</v>
      </c>
      <c r="D1114" s="171">
        <v>44071</v>
      </c>
      <c r="E1114" s="172">
        <v>81.028700000000001</v>
      </c>
      <c r="F1114" s="172">
        <v>8.0199999999999994E-2</v>
      </c>
      <c r="G1114" s="172">
        <v>0.72599999999999998</v>
      </c>
      <c r="H1114" s="172">
        <v>1.6396999999999999</v>
      </c>
      <c r="I1114" s="172">
        <v>5.6536999999999997</v>
      </c>
      <c r="J1114" s="172">
        <v>9.7360000000000007</v>
      </c>
      <c r="K1114" s="172">
        <v>30.841899999999999</v>
      </c>
      <c r="L1114" s="172">
        <v>3.5284</v>
      </c>
      <c r="M1114" s="172">
        <v>6.5570000000000004</v>
      </c>
      <c r="N1114" s="172">
        <v>15.999000000000001</v>
      </c>
      <c r="O1114" s="172">
        <v>0.76070000000000004</v>
      </c>
      <c r="P1114" s="172">
        <v>6.1608000000000001</v>
      </c>
      <c r="Q1114" s="172">
        <v>14.9711</v>
      </c>
      <c r="R1114" s="172">
        <v>-0.4199</v>
      </c>
    </row>
    <row r="1115" spans="1:18" x14ac:dyDescent="0.3">
      <c r="A1115" s="168" t="s">
        <v>1186</v>
      </c>
      <c r="B1115" s="168" t="s">
        <v>1228</v>
      </c>
      <c r="C1115" s="168">
        <v>102941</v>
      </c>
      <c r="D1115" s="171">
        <v>44071</v>
      </c>
      <c r="E1115" s="172">
        <v>75.460999999999999</v>
      </c>
      <c r="F1115" s="172">
        <v>7.8100000000000003E-2</v>
      </c>
      <c r="G1115" s="172">
        <v>0.7198</v>
      </c>
      <c r="H1115" s="172">
        <v>1.625</v>
      </c>
      <c r="I1115" s="172">
        <v>5.6233000000000004</v>
      </c>
      <c r="J1115" s="172">
        <v>9.6661999999999999</v>
      </c>
      <c r="K1115" s="172">
        <v>30.552</v>
      </c>
      <c r="L1115" s="172">
        <v>3.0541999999999998</v>
      </c>
      <c r="M1115" s="172">
        <v>5.8125</v>
      </c>
      <c r="N1115" s="172">
        <v>14.9171</v>
      </c>
      <c r="O1115" s="172">
        <v>-0.22109999999999999</v>
      </c>
      <c r="P1115" s="172">
        <v>5.0484999999999998</v>
      </c>
      <c r="Q1115" s="172">
        <v>13.9971</v>
      </c>
      <c r="R1115" s="172">
        <v>-1.2957000000000001</v>
      </c>
    </row>
    <row r="1116" spans="1:18" x14ac:dyDescent="0.3">
      <c r="A1116" s="168" t="s">
        <v>1186</v>
      </c>
      <c r="B1116" s="168" t="s">
        <v>1229</v>
      </c>
      <c r="C1116" s="168">
        <v>101539</v>
      </c>
      <c r="D1116" s="171">
        <v>44071</v>
      </c>
      <c r="E1116" s="172">
        <v>442.05009999999999</v>
      </c>
      <c r="F1116" s="172">
        <v>0.27300000000000002</v>
      </c>
      <c r="G1116" s="172">
        <v>0.32919999999999999</v>
      </c>
      <c r="H1116" s="172">
        <v>2.0247999999999999</v>
      </c>
      <c r="I1116" s="172">
        <v>6.4218999999999999</v>
      </c>
      <c r="J1116" s="172">
        <v>11.661799999999999</v>
      </c>
      <c r="K1116" s="172">
        <v>26.607399999999998</v>
      </c>
      <c r="L1116" s="172">
        <v>-6.3281999999999998</v>
      </c>
      <c r="M1116" s="172">
        <v>-3.3311999999999999</v>
      </c>
      <c r="N1116" s="172">
        <v>5.3154000000000003</v>
      </c>
      <c r="O1116" s="172">
        <v>-2.5754999999999999</v>
      </c>
      <c r="P1116" s="172">
        <v>5.149</v>
      </c>
      <c r="Q1116" s="172">
        <v>23.251799999999999</v>
      </c>
      <c r="R1116" s="172">
        <v>-6.4302000000000001</v>
      </c>
    </row>
    <row r="1117" spans="1:18" x14ac:dyDescent="0.3">
      <c r="A1117" s="168" t="s">
        <v>1186</v>
      </c>
      <c r="B1117" s="168" t="s">
        <v>1230</v>
      </c>
      <c r="C1117" s="168">
        <v>119581</v>
      </c>
      <c r="D1117" s="171">
        <v>44071</v>
      </c>
      <c r="E1117" s="172">
        <v>463.11500000000001</v>
      </c>
      <c r="F1117" s="172">
        <v>0.2752</v>
      </c>
      <c r="G1117" s="172">
        <v>0.3357</v>
      </c>
      <c r="H1117" s="172">
        <v>2.0402</v>
      </c>
      <c r="I1117" s="172">
        <v>6.4545000000000003</v>
      </c>
      <c r="J1117" s="172">
        <v>11.7377</v>
      </c>
      <c r="K1117" s="172">
        <v>26.863900000000001</v>
      </c>
      <c r="L1117" s="172">
        <v>-5.9478</v>
      </c>
      <c r="M1117" s="172">
        <v>-2.7549999999999999</v>
      </c>
      <c r="N1117" s="172">
        <v>6.1459000000000001</v>
      </c>
      <c r="O1117" s="172">
        <v>-1.8148</v>
      </c>
      <c r="P1117" s="172">
        <v>5.8204000000000002</v>
      </c>
      <c r="Q1117" s="172">
        <v>13.656000000000001</v>
      </c>
      <c r="R1117" s="172">
        <v>-5.6852</v>
      </c>
    </row>
    <row r="1118" spans="1:18" x14ac:dyDescent="0.3">
      <c r="A1118" s="168" t="s">
        <v>1186</v>
      </c>
      <c r="B1118" s="168" t="s">
        <v>1231</v>
      </c>
      <c r="C1118" s="168">
        <v>102328</v>
      </c>
      <c r="D1118" s="171">
        <v>44071</v>
      </c>
      <c r="E1118" s="172">
        <v>148.18860000000001</v>
      </c>
      <c r="F1118" s="172">
        <v>1.17E-2</v>
      </c>
      <c r="G1118" s="172">
        <v>0.47199999999999998</v>
      </c>
      <c r="H1118" s="172">
        <v>1.9987999999999999</v>
      </c>
      <c r="I1118" s="172">
        <v>7.2286000000000001</v>
      </c>
      <c r="J1118" s="172">
        <v>12.170999999999999</v>
      </c>
      <c r="K1118" s="172">
        <v>25.8081</v>
      </c>
      <c r="L1118" s="172">
        <v>1.6169</v>
      </c>
      <c r="M1118" s="172">
        <v>4.8182999999999998</v>
      </c>
      <c r="N1118" s="172">
        <v>14.702199999999999</v>
      </c>
      <c r="O1118" s="172">
        <v>4.0423999999999998</v>
      </c>
      <c r="P1118" s="172">
        <v>7.6200999999999999</v>
      </c>
      <c r="Q1118" s="172">
        <v>10.847300000000001</v>
      </c>
      <c r="R1118" s="172">
        <v>2.8456999999999999</v>
      </c>
    </row>
    <row r="1119" spans="1:18" x14ac:dyDescent="0.3">
      <c r="A1119" s="168" t="s">
        <v>1186</v>
      </c>
      <c r="B1119" s="168" t="s">
        <v>1232</v>
      </c>
      <c r="C1119" s="168">
        <v>119178</v>
      </c>
      <c r="D1119" s="171">
        <v>44071</v>
      </c>
      <c r="E1119" s="172">
        <v>158.7654</v>
      </c>
      <c r="F1119" s="172">
        <v>1.5100000000000001E-2</v>
      </c>
      <c r="G1119" s="172">
        <v>0.48199999999999998</v>
      </c>
      <c r="H1119" s="172">
        <v>2.0541</v>
      </c>
      <c r="I1119" s="172">
        <v>7.3125</v>
      </c>
      <c r="J1119" s="172">
        <v>12.3201</v>
      </c>
      <c r="K1119" s="172">
        <v>26.23</v>
      </c>
      <c r="L1119" s="172">
        <v>2.3129</v>
      </c>
      <c r="M1119" s="172">
        <v>5.8655999999999997</v>
      </c>
      <c r="N1119" s="172">
        <v>16.275400000000001</v>
      </c>
      <c r="O1119" s="172">
        <v>5.2380000000000004</v>
      </c>
      <c r="P1119" s="172">
        <v>8.6699000000000002</v>
      </c>
      <c r="Q1119" s="172">
        <v>16.494700000000002</v>
      </c>
      <c r="R1119" s="172">
        <v>4.1670999999999996</v>
      </c>
    </row>
    <row r="1120" spans="1:18" x14ac:dyDescent="0.3">
      <c r="A1120" s="168" t="s">
        <v>1186</v>
      </c>
      <c r="B1120" s="168" t="s">
        <v>1233</v>
      </c>
      <c r="C1120" s="168">
        <v>118872</v>
      </c>
      <c r="D1120" s="171">
        <v>44071</v>
      </c>
      <c r="E1120" s="172">
        <v>50.05</v>
      </c>
      <c r="F1120" s="172">
        <v>0.1401</v>
      </c>
      <c r="G1120" s="172">
        <v>0.48180000000000001</v>
      </c>
      <c r="H1120" s="172">
        <v>1.5006999999999999</v>
      </c>
      <c r="I1120" s="172">
        <v>5.0147000000000004</v>
      </c>
      <c r="J1120" s="172">
        <v>11.4451</v>
      </c>
      <c r="K1120" s="172">
        <v>24.502500000000001</v>
      </c>
      <c r="L1120" s="172">
        <v>6.8758999999999997</v>
      </c>
      <c r="M1120" s="172">
        <v>11.370699999999999</v>
      </c>
      <c r="N1120" s="172">
        <v>25.0625</v>
      </c>
      <c r="O1120" s="172">
        <v>6.2670000000000003</v>
      </c>
      <c r="P1120" s="172">
        <v>10.029</v>
      </c>
      <c r="Q1120" s="172">
        <v>14.524800000000001</v>
      </c>
      <c r="R1120" s="172">
        <v>1.9829000000000001</v>
      </c>
    </row>
    <row r="1121" spans="1:18" x14ac:dyDescent="0.3">
      <c r="A1121" s="168" t="s">
        <v>1186</v>
      </c>
      <c r="B1121" s="168" t="s">
        <v>1234</v>
      </c>
      <c r="C1121" s="168">
        <v>100477</v>
      </c>
      <c r="D1121" s="171">
        <v>44071</v>
      </c>
      <c r="E1121" s="172">
        <v>48.27</v>
      </c>
      <c r="F1121" s="172">
        <v>0.1245</v>
      </c>
      <c r="G1121" s="172">
        <v>0.4788</v>
      </c>
      <c r="H1121" s="172">
        <v>1.4928999999999999</v>
      </c>
      <c r="I1121" s="172">
        <v>4.9804000000000004</v>
      </c>
      <c r="J1121" s="172">
        <v>11.4009</v>
      </c>
      <c r="K1121" s="172">
        <v>24.3752</v>
      </c>
      <c r="L1121" s="172">
        <v>6.6505000000000001</v>
      </c>
      <c r="M1121" s="172">
        <v>11.0421</v>
      </c>
      <c r="N1121" s="172">
        <v>24.567699999999999</v>
      </c>
      <c r="O1121" s="172">
        <v>5.7934000000000001</v>
      </c>
      <c r="P1121" s="172">
        <v>9.4908999999999999</v>
      </c>
      <c r="Q1121" s="172">
        <v>6.2423999999999999</v>
      </c>
      <c r="R1121" s="172">
        <v>1.4804999999999999</v>
      </c>
    </row>
    <row r="1122" spans="1:18" x14ac:dyDescent="0.3">
      <c r="A1122" s="168" t="s">
        <v>1186</v>
      </c>
      <c r="B1122" s="168" t="s">
        <v>1235</v>
      </c>
      <c r="C1122" s="168">
        <v>148073</v>
      </c>
      <c r="D1122" s="171">
        <v>44071</v>
      </c>
      <c r="E1122" s="172">
        <v>15.67</v>
      </c>
      <c r="F1122" s="172">
        <v>0.1278</v>
      </c>
      <c r="G1122" s="172">
        <v>0.38440000000000002</v>
      </c>
      <c r="H1122" s="172">
        <v>2.0182000000000002</v>
      </c>
      <c r="I1122" s="172">
        <v>6.0217000000000001</v>
      </c>
      <c r="J1122" s="172">
        <v>12.491</v>
      </c>
      <c r="K1122" s="172">
        <v>30.474599999999999</v>
      </c>
      <c r="L1122" s="172"/>
      <c r="M1122" s="172"/>
      <c r="N1122" s="172"/>
      <c r="O1122" s="172"/>
      <c r="P1122" s="172"/>
      <c r="Q1122" s="172">
        <v>56.7</v>
      </c>
      <c r="R1122" s="172"/>
    </row>
    <row r="1123" spans="1:18" x14ac:dyDescent="0.3">
      <c r="A1123" s="168" t="s">
        <v>1186</v>
      </c>
      <c r="B1123" s="168" t="s">
        <v>1236</v>
      </c>
      <c r="C1123" s="168">
        <v>148071</v>
      </c>
      <c r="D1123" s="171">
        <v>44071</v>
      </c>
      <c r="E1123" s="172">
        <v>15.6</v>
      </c>
      <c r="F1123" s="172">
        <v>0.12839999999999999</v>
      </c>
      <c r="G1123" s="172">
        <v>0.45069999999999999</v>
      </c>
      <c r="H1123" s="172">
        <v>2.0274999999999999</v>
      </c>
      <c r="I1123" s="172">
        <v>5.9782999999999999</v>
      </c>
      <c r="J1123" s="172">
        <v>12.3919</v>
      </c>
      <c r="K1123" s="172">
        <v>30.1084</v>
      </c>
      <c r="L1123" s="172"/>
      <c r="M1123" s="172"/>
      <c r="N1123" s="172"/>
      <c r="O1123" s="172"/>
      <c r="P1123" s="172"/>
      <c r="Q1123" s="172">
        <v>56</v>
      </c>
      <c r="R1123" s="172"/>
    </row>
    <row r="1124" spans="1:18" x14ac:dyDescent="0.3">
      <c r="A1124" s="168" t="s">
        <v>1186</v>
      </c>
      <c r="B1124" s="168" t="s">
        <v>1237</v>
      </c>
      <c r="C1124" s="168">
        <v>120727</v>
      </c>
      <c r="D1124" s="171">
        <v>44071</v>
      </c>
      <c r="E1124" s="172">
        <v>79.768715927249403</v>
      </c>
      <c r="F1124" s="172">
        <v>0.31480000000000002</v>
      </c>
      <c r="G1124" s="172">
        <v>0.49070000000000003</v>
      </c>
      <c r="H1124" s="172">
        <v>1.7559</v>
      </c>
      <c r="I1124" s="172">
        <v>5.8441999999999998</v>
      </c>
      <c r="J1124" s="172">
        <v>11.594799999999999</v>
      </c>
      <c r="K1124" s="172">
        <v>30.4603</v>
      </c>
      <c r="L1124" s="172">
        <v>8.0482999999999993</v>
      </c>
      <c r="M1124" s="172">
        <v>11.6448</v>
      </c>
      <c r="N1124" s="172">
        <v>22.744700000000002</v>
      </c>
      <c r="O1124" s="172">
        <v>4.0762999999999998</v>
      </c>
      <c r="P1124" s="172">
        <v>7.2461000000000002</v>
      </c>
      <c r="Q1124" s="172">
        <v>16.488</v>
      </c>
      <c r="R1124" s="172">
        <v>1.8995</v>
      </c>
    </row>
    <row r="1125" spans="1:18" x14ac:dyDescent="0.3">
      <c r="A1125" s="168" t="s">
        <v>1186</v>
      </c>
      <c r="B1125" s="168" t="s">
        <v>1238</v>
      </c>
      <c r="C1125" s="168">
        <v>102393</v>
      </c>
      <c r="D1125" s="171">
        <v>44071</v>
      </c>
      <c r="E1125" s="172">
        <v>120.632044354992</v>
      </c>
      <c r="F1125" s="172">
        <v>0.31190000000000001</v>
      </c>
      <c r="G1125" s="172">
        <v>0.48320000000000002</v>
      </c>
      <c r="H1125" s="172">
        <v>1.7394000000000001</v>
      </c>
      <c r="I1125" s="172">
        <v>5.81</v>
      </c>
      <c r="J1125" s="172">
        <v>11.5143</v>
      </c>
      <c r="K1125" s="172">
        <v>30.186299999999999</v>
      </c>
      <c r="L1125" s="172">
        <v>7.5624000000000002</v>
      </c>
      <c r="M1125" s="172">
        <v>10.917999999999999</v>
      </c>
      <c r="N1125" s="172">
        <v>21.706299999999999</v>
      </c>
      <c r="O1125" s="172">
        <v>3.1699000000000002</v>
      </c>
      <c r="P1125" s="172">
        <v>6.2942</v>
      </c>
      <c r="Q1125" s="172">
        <v>16.394300000000001</v>
      </c>
      <c r="R1125" s="172">
        <v>1.0387999999999999</v>
      </c>
    </row>
    <row r="1126" spans="1:18" x14ac:dyDescent="0.3">
      <c r="A1126" s="173" t="s">
        <v>27</v>
      </c>
      <c r="B1126" s="168"/>
      <c r="C1126" s="168"/>
      <c r="D1126" s="168"/>
      <c r="E1126" s="168"/>
      <c r="F1126" s="174">
        <v>0.25133846153846151</v>
      </c>
      <c r="G1126" s="174">
        <v>0.58505192307692311</v>
      </c>
      <c r="H1126" s="174">
        <v>1.8625192307692304</v>
      </c>
      <c r="I1126" s="174">
        <v>5.9624461538461544</v>
      </c>
      <c r="J1126" s="174">
        <v>11.379996153846152</v>
      </c>
      <c r="K1126" s="174">
        <v>28.124138461538454</v>
      </c>
      <c r="L1126" s="174">
        <v>3.9929959999999998</v>
      </c>
      <c r="M1126" s="174">
        <v>6.395472916666666</v>
      </c>
      <c r="N1126" s="174">
        <v>17.54860416666666</v>
      </c>
      <c r="O1126" s="174">
        <v>3.6435704545454537</v>
      </c>
      <c r="P1126" s="174">
        <v>8.0122404761904757</v>
      </c>
      <c r="Q1126" s="174">
        <v>14.755786538461539</v>
      </c>
      <c r="R1126" s="174">
        <v>0.58520652173913046</v>
      </c>
    </row>
    <row r="1127" spans="1:18" x14ac:dyDescent="0.3">
      <c r="A1127" s="173" t="s">
        <v>409</v>
      </c>
      <c r="B1127" s="168"/>
      <c r="C1127" s="168"/>
      <c r="D1127" s="168"/>
      <c r="E1127" s="168"/>
      <c r="F1127" s="174">
        <v>0.22635</v>
      </c>
      <c r="G1127" s="174">
        <v>0.63795000000000002</v>
      </c>
      <c r="H1127" s="174">
        <v>1.9374</v>
      </c>
      <c r="I1127" s="174">
        <v>5.9245999999999999</v>
      </c>
      <c r="J1127" s="174">
        <v>11.479700000000001</v>
      </c>
      <c r="K1127" s="174">
        <v>28.25095</v>
      </c>
      <c r="L1127" s="174">
        <v>3.7027999999999999</v>
      </c>
      <c r="M1127" s="174">
        <v>5.8501499999999993</v>
      </c>
      <c r="N1127" s="174">
        <v>17.072650000000003</v>
      </c>
      <c r="O1127" s="174">
        <v>3.8543000000000003</v>
      </c>
      <c r="P1127" s="174">
        <v>8.0648499999999999</v>
      </c>
      <c r="Q1127" s="174">
        <v>15.1455</v>
      </c>
      <c r="R1127" s="174">
        <v>1.2596499999999999</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44071</v>
      </c>
      <c r="E1130" s="172">
        <v>278.2944</v>
      </c>
      <c r="F1130" s="172">
        <v>3.4235000000000002</v>
      </c>
      <c r="G1130" s="172">
        <v>4.4608999999999996</v>
      </c>
      <c r="H1130" s="172">
        <v>2.6676000000000002</v>
      </c>
      <c r="I1130" s="172">
        <v>5.4044999999999996</v>
      </c>
      <c r="J1130" s="172">
        <v>4.4328000000000003</v>
      </c>
      <c r="K1130" s="172">
        <v>5.8743999999999996</v>
      </c>
      <c r="L1130" s="172">
        <v>8.0577000000000005</v>
      </c>
      <c r="M1130" s="172">
        <v>7.4715999999999996</v>
      </c>
      <c r="N1130" s="172">
        <v>7.3517000000000001</v>
      </c>
      <c r="O1130" s="172">
        <v>7.7930000000000001</v>
      </c>
      <c r="P1130" s="172">
        <v>7.6474000000000002</v>
      </c>
      <c r="Q1130" s="172">
        <v>7.117</v>
      </c>
      <c r="R1130" s="172">
        <v>8.0676000000000005</v>
      </c>
    </row>
    <row r="1131" spans="1:18" x14ac:dyDescent="0.3">
      <c r="A1131" s="168" t="s">
        <v>1240</v>
      </c>
      <c r="B1131" s="168" t="s">
        <v>1242</v>
      </c>
      <c r="C1131" s="168">
        <v>119511</v>
      </c>
      <c r="D1131" s="171">
        <v>44071</v>
      </c>
      <c r="E1131" s="172">
        <v>280.26490000000001</v>
      </c>
      <c r="F1131" s="172">
        <v>3.5556999999999999</v>
      </c>
      <c r="G1131" s="172">
        <v>4.5946999999999996</v>
      </c>
      <c r="H1131" s="172">
        <v>2.7978000000000001</v>
      </c>
      <c r="I1131" s="172">
        <v>5.5346000000000002</v>
      </c>
      <c r="J1131" s="172">
        <v>4.5632000000000001</v>
      </c>
      <c r="K1131" s="172">
        <v>6.0057</v>
      </c>
      <c r="L1131" s="172">
        <v>8.1861999999999995</v>
      </c>
      <c r="M1131" s="172">
        <v>7.6003999999999996</v>
      </c>
      <c r="N1131" s="172">
        <v>7.4847000000000001</v>
      </c>
      <c r="O1131" s="172">
        <v>7.9295999999999998</v>
      </c>
      <c r="P1131" s="172">
        <v>7.7651000000000003</v>
      </c>
      <c r="Q1131" s="172">
        <v>8.2579999999999991</v>
      </c>
      <c r="R1131" s="172">
        <v>8.2045999999999992</v>
      </c>
    </row>
    <row r="1132" spans="1:18" x14ac:dyDescent="0.3">
      <c r="A1132" s="168" t="s">
        <v>1240</v>
      </c>
      <c r="B1132" s="168" t="s">
        <v>1243</v>
      </c>
      <c r="C1132" s="168">
        <v>147567</v>
      </c>
      <c r="D1132" s="171">
        <v>44071</v>
      </c>
      <c r="E1132" s="172">
        <v>1080.8006</v>
      </c>
      <c r="F1132" s="172">
        <v>4.1441999999999997</v>
      </c>
      <c r="G1132" s="172">
        <v>7.1806000000000001</v>
      </c>
      <c r="H1132" s="172">
        <v>4.1142000000000003</v>
      </c>
      <c r="I1132" s="172">
        <v>5.4981999999999998</v>
      </c>
      <c r="J1132" s="172">
        <v>4.5688000000000004</v>
      </c>
      <c r="K1132" s="172">
        <v>5.5606</v>
      </c>
      <c r="L1132" s="172">
        <v>7.6951999999999998</v>
      </c>
      <c r="M1132" s="172">
        <v>7.1454000000000004</v>
      </c>
      <c r="N1132" s="172">
        <v>7.3441000000000001</v>
      </c>
      <c r="O1132" s="172"/>
      <c r="P1132" s="172"/>
      <c r="Q1132" s="172">
        <v>7.5834000000000001</v>
      </c>
      <c r="R1132" s="172"/>
    </row>
    <row r="1133" spans="1:18" x14ac:dyDescent="0.3">
      <c r="A1133" s="168" t="s">
        <v>1240</v>
      </c>
      <c r="B1133" s="168" t="s">
        <v>1244</v>
      </c>
      <c r="C1133" s="168">
        <v>147568</v>
      </c>
      <c r="D1133" s="171">
        <v>44071</v>
      </c>
      <c r="E1133" s="172">
        <v>1079.1686999999999</v>
      </c>
      <c r="F1133" s="172">
        <v>3.9982000000000002</v>
      </c>
      <c r="G1133" s="172">
        <v>7.0335000000000001</v>
      </c>
      <c r="H1133" s="172">
        <v>3.968</v>
      </c>
      <c r="I1133" s="172">
        <v>5.3521999999999998</v>
      </c>
      <c r="J1133" s="172">
        <v>4.4226999999999999</v>
      </c>
      <c r="K1133" s="172">
        <v>5.4131</v>
      </c>
      <c r="L1133" s="172">
        <v>7.5465999999999998</v>
      </c>
      <c r="M1133" s="172">
        <v>6.9949000000000003</v>
      </c>
      <c r="N1133" s="172">
        <v>7.1919000000000004</v>
      </c>
      <c r="O1133" s="172"/>
      <c r="P1133" s="172"/>
      <c r="Q1133" s="172">
        <v>7.4306000000000001</v>
      </c>
      <c r="R1133" s="172"/>
    </row>
    <row r="1134" spans="1:18" x14ac:dyDescent="0.3">
      <c r="A1134" s="168" t="s">
        <v>1240</v>
      </c>
      <c r="B1134" s="168" t="s">
        <v>1245</v>
      </c>
      <c r="C1134" s="168">
        <v>147377</v>
      </c>
      <c r="D1134" s="171">
        <v>44071</v>
      </c>
      <c r="E1134" s="172">
        <v>1070.8987</v>
      </c>
      <c r="F1134" s="172">
        <v>2.7610000000000001</v>
      </c>
      <c r="G1134" s="172">
        <v>3.0352999999999999</v>
      </c>
      <c r="H1134" s="172">
        <v>2.8786999999999998</v>
      </c>
      <c r="I1134" s="172">
        <v>3.0720999999999998</v>
      </c>
      <c r="J1134" s="172">
        <v>3.1217999999999999</v>
      </c>
      <c r="K1134" s="172">
        <v>3.0129000000000001</v>
      </c>
      <c r="L1134" s="172">
        <v>4.5231000000000003</v>
      </c>
      <c r="M1134" s="172">
        <v>4.6962000000000002</v>
      </c>
      <c r="N1134" s="172">
        <v>5.2534999999999998</v>
      </c>
      <c r="O1134" s="172"/>
      <c r="P1134" s="172"/>
      <c r="Q1134" s="172">
        <v>5.9020000000000001</v>
      </c>
      <c r="R1134" s="172"/>
    </row>
    <row r="1135" spans="1:18" x14ac:dyDescent="0.3">
      <c r="A1135" s="168" t="s">
        <v>1240</v>
      </c>
      <c r="B1135" s="168" t="s">
        <v>1246</v>
      </c>
      <c r="C1135" s="168">
        <v>147382</v>
      </c>
      <c r="D1135" s="171">
        <v>44071</v>
      </c>
      <c r="E1135" s="172">
        <v>1067.1884</v>
      </c>
      <c r="F1135" s="172">
        <v>2.4319000000000002</v>
      </c>
      <c r="G1135" s="172">
        <v>2.706</v>
      </c>
      <c r="H1135" s="172">
        <v>2.5493000000000001</v>
      </c>
      <c r="I1135" s="172">
        <v>2.742</v>
      </c>
      <c r="J1135" s="172">
        <v>2.7913000000000001</v>
      </c>
      <c r="K1135" s="172">
        <v>2.6852999999999998</v>
      </c>
      <c r="L1135" s="172">
        <v>4.2187999999999999</v>
      </c>
      <c r="M1135" s="172">
        <v>4.3936000000000002</v>
      </c>
      <c r="N1135" s="172">
        <v>4.9504999999999999</v>
      </c>
      <c r="O1135" s="172"/>
      <c r="P1135" s="172"/>
      <c r="Q1135" s="172">
        <v>5.5946999999999996</v>
      </c>
      <c r="R1135" s="172"/>
    </row>
    <row r="1136" spans="1:18" x14ac:dyDescent="0.3">
      <c r="A1136" s="168" t="s">
        <v>1240</v>
      </c>
      <c r="B1136" s="168" t="s">
        <v>1247</v>
      </c>
      <c r="C1136" s="168">
        <v>119106</v>
      </c>
      <c r="D1136" s="171">
        <v>44071</v>
      </c>
      <c r="E1136" s="172">
        <v>41.203400000000002</v>
      </c>
      <c r="F1136" s="172">
        <v>3.2778999999999998</v>
      </c>
      <c r="G1136" s="172">
        <v>4.0762999999999998</v>
      </c>
      <c r="H1136" s="172">
        <v>1.7723</v>
      </c>
      <c r="I1136" s="172">
        <v>3.7829999999999999</v>
      </c>
      <c r="J1136" s="172">
        <v>3.58</v>
      </c>
      <c r="K1136" s="172">
        <v>5.0789</v>
      </c>
      <c r="L1136" s="172">
        <v>7.5321999999999996</v>
      </c>
      <c r="M1136" s="172">
        <v>6.7405999999999997</v>
      </c>
      <c r="N1136" s="172">
        <v>6.8426</v>
      </c>
      <c r="O1136" s="172">
        <v>7.4275000000000002</v>
      </c>
      <c r="P1136" s="172">
        <v>7.1557000000000004</v>
      </c>
      <c r="Q1136" s="172">
        <v>7.8013000000000003</v>
      </c>
      <c r="R1136" s="172">
        <v>7.7918000000000003</v>
      </c>
    </row>
    <row r="1137" spans="1:18" x14ac:dyDescent="0.3">
      <c r="A1137" s="168" t="s">
        <v>1240</v>
      </c>
      <c r="B1137" s="168" t="s">
        <v>1248</v>
      </c>
      <c r="C1137" s="168">
        <v>100087</v>
      </c>
      <c r="D1137" s="171">
        <v>44071</v>
      </c>
      <c r="E1137" s="172">
        <v>40.4405</v>
      </c>
      <c r="F1137" s="172">
        <v>3.1591999999999998</v>
      </c>
      <c r="G1137" s="172">
        <v>3.9123999999999999</v>
      </c>
      <c r="H1137" s="172">
        <v>1.6122000000000001</v>
      </c>
      <c r="I1137" s="172">
        <v>3.6152000000000002</v>
      </c>
      <c r="J1137" s="172">
        <v>3.4045999999999998</v>
      </c>
      <c r="K1137" s="172">
        <v>4.8841999999999999</v>
      </c>
      <c r="L1137" s="172">
        <v>7.3327999999999998</v>
      </c>
      <c r="M1137" s="172">
        <v>6.5186000000000002</v>
      </c>
      <c r="N1137" s="172">
        <v>6.6066000000000003</v>
      </c>
      <c r="O1137" s="172">
        <v>7.1698000000000004</v>
      </c>
      <c r="P1137" s="172">
        <v>6.8945999999999996</v>
      </c>
      <c r="Q1137" s="172">
        <v>6.9050000000000002</v>
      </c>
      <c r="R1137" s="172">
        <v>7.5372000000000003</v>
      </c>
    </row>
    <row r="1138" spans="1:18" x14ac:dyDescent="0.3">
      <c r="A1138" s="168" t="s">
        <v>1240</v>
      </c>
      <c r="B1138" s="168" t="s">
        <v>1249</v>
      </c>
      <c r="C1138" s="168">
        <v>101357</v>
      </c>
      <c r="D1138" s="171">
        <v>44071</v>
      </c>
      <c r="E1138" s="172">
        <v>38.1325</v>
      </c>
      <c r="F1138" s="172">
        <v>4.2121000000000004</v>
      </c>
      <c r="G1138" s="172">
        <v>4.1492000000000004</v>
      </c>
      <c r="H1138" s="172">
        <v>2.3119999999999998</v>
      </c>
      <c r="I1138" s="172">
        <v>3.7864</v>
      </c>
      <c r="J1138" s="172">
        <v>3.6143999999999998</v>
      </c>
      <c r="K1138" s="172">
        <v>5.3856000000000002</v>
      </c>
      <c r="L1138" s="172">
        <v>7.4414999999999996</v>
      </c>
      <c r="M1138" s="172">
        <v>6.8726000000000003</v>
      </c>
      <c r="N1138" s="172">
        <v>7.0697000000000001</v>
      </c>
      <c r="O1138" s="172">
        <v>7.5774999999999997</v>
      </c>
      <c r="P1138" s="172">
        <v>7.7302</v>
      </c>
      <c r="Q1138" s="172">
        <v>7.4797000000000002</v>
      </c>
      <c r="R1138" s="172">
        <v>8.0015999999999998</v>
      </c>
    </row>
    <row r="1139" spans="1:18" x14ac:dyDescent="0.3">
      <c r="A1139" s="168" t="s">
        <v>1240</v>
      </c>
      <c r="B1139" s="168" t="s">
        <v>1250</v>
      </c>
      <c r="C1139" s="168">
        <v>118506</v>
      </c>
      <c r="D1139" s="171">
        <v>44071</v>
      </c>
      <c r="E1139" s="172">
        <v>39.097200000000001</v>
      </c>
      <c r="F1139" s="172">
        <v>4.2949000000000002</v>
      </c>
      <c r="G1139" s="172">
        <v>4.2648000000000001</v>
      </c>
      <c r="H1139" s="172">
        <v>2.4550999999999998</v>
      </c>
      <c r="I1139" s="172">
        <v>3.9336000000000002</v>
      </c>
      <c r="J1139" s="172">
        <v>3.7643</v>
      </c>
      <c r="K1139" s="172">
        <v>5.5396999999999998</v>
      </c>
      <c r="L1139" s="172">
        <v>7.6014999999999997</v>
      </c>
      <c r="M1139" s="172">
        <v>7.0354999999999999</v>
      </c>
      <c r="N1139" s="172">
        <v>7.2359999999999998</v>
      </c>
      <c r="O1139" s="172">
        <v>7.7662000000000004</v>
      </c>
      <c r="P1139" s="172">
        <v>7.9919000000000002</v>
      </c>
      <c r="Q1139" s="172">
        <v>8.4761000000000006</v>
      </c>
      <c r="R1139" s="172">
        <v>8.1708999999999996</v>
      </c>
    </row>
    <row r="1140" spans="1:18" x14ac:dyDescent="0.3">
      <c r="A1140" s="168" t="s">
        <v>1240</v>
      </c>
      <c r="B1140" s="168" t="s">
        <v>1251</v>
      </c>
      <c r="C1140" s="168">
        <v>101993</v>
      </c>
      <c r="D1140" s="171">
        <v>44071</v>
      </c>
      <c r="E1140" s="172">
        <v>4320.4571999999998</v>
      </c>
      <c r="F1140" s="172">
        <v>5.2919</v>
      </c>
      <c r="G1140" s="172">
        <v>5.1516000000000002</v>
      </c>
      <c r="H1140" s="172">
        <v>3.0640000000000001</v>
      </c>
      <c r="I1140" s="172">
        <v>4.9954000000000001</v>
      </c>
      <c r="J1140" s="172">
        <v>4.5358000000000001</v>
      </c>
      <c r="K1140" s="172">
        <v>5.8304999999999998</v>
      </c>
      <c r="L1140" s="172">
        <v>8.3340999999999994</v>
      </c>
      <c r="M1140" s="172">
        <v>7.4561000000000002</v>
      </c>
      <c r="N1140" s="172">
        <v>7.3921999999999999</v>
      </c>
      <c r="O1140" s="172">
        <v>7.6013000000000002</v>
      </c>
      <c r="P1140" s="172">
        <v>7.4379</v>
      </c>
      <c r="Q1140" s="172">
        <v>7.2793999999999999</v>
      </c>
      <c r="R1140" s="172">
        <v>7.9978999999999996</v>
      </c>
    </row>
    <row r="1141" spans="1:18" x14ac:dyDescent="0.3">
      <c r="A1141" s="168" t="s">
        <v>1240</v>
      </c>
      <c r="B1141" s="168" t="s">
        <v>1252</v>
      </c>
      <c r="C1141" s="168">
        <v>119092</v>
      </c>
      <c r="D1141" s="171">
        <v>44071</v>
      </c>
      <c r="E1141" s="172">
        <v>4370.9404000000004</v>
      </c>
      <c r="F1141" s="172">
        <v>5.4329000000000001</v>
      </c>
      <c r="G1141" s="172">
        <v>5.2919</v>
      </c>
      <c r="H1141" s="172">
        <v>3.2044000000000001</v>
      </c>
      <c r="I1141" s="172">
        <v>5.1357999999999997</v>
      </c>
      <c r="J1141" s="172">
        <v>4.6764999999999999</v>
      </c>
      <c r="K1141" s="172">
        <v>5.9859</v>
      </c>
      <c r="L1141" s="172">
        <v>8.5172000000000008</v>
      </c>
      <c r="M1141" s="172">
        <v>7.6504000000000003</v>
      </c>
      <c r="N1141" s="172">
        <v>7.5941000000000001</v>
      </c>
      <c r="O1141" s="172">
        <v>7.8125</v>
      </c>
      <c r="P1141" s="172">
        <v>7.6504000000000003</v>
      </c>
      <c r="Q1141" s="172">
        <v>8.1423000000000005</v>
      </c>
      <c r="R1141" s="172">
        <v>8.2080000000000002</v>
      </c>
    </row>
    <row r="1142" spans="1:18" x14ac:dyDescent="0.3">
      <c r="A1142" s="168" t="s">
        <v>1240</v>
      </c>
      <c r="B1142" s="168" t="s">
        <v>1253</v>
      </c>
      <c r="C1142" s="168">
        <v>103633</v>
      </c>
      <c r="D1142" s="171">
        <v>44071</v>
      </c>
      <c r="E1142" s="172">
        <v>286.56819999999999</v>
      </c>
      <c r="F1142" s="172">
        <v>2.8022999999999998</v>
      </c>
      <c r="G1142" s="172">
        <v>4.0857000000000001</v>
      </c>
      <c r="H1142" s="172">
        <v>3.0951</v>
      </c>
      <c r="I1142" s="172">
        <v>5.2946999999999997</v>
      </c>
      <c r="J1142" s="172">
        <v>4.4016000000000002</v>
      </c>
      <c r="K1142" s="172">
        <v>5.6468999999999996</v>
      </c>
      <c r="L1142" s="172">
        <v>7.7632000000000003</v>
      </c>
      <c r="M1142" s="172">
        <v>7.0186999999999999</v>
      </c>
      <c r="N1142" s="172">
        <v>7.0792000000000002</v>
      </c>
      <c r="O1142" s="172">
        <v>7.5361000000000002</v>
      </c>
      <c r="P1142" s="172">
        <v>7.4711999999999996</v>
      </c>
      <c r="Q1142" s="172">
        <v>7.5388999999999999</v>
      </c>
      <c r="R1142" s="172">
        <v>7.7576000000000001</v>
      </c>
    </row>
    <row r="1143" spans="1:18" x14ac:dyDescent="0.3">
      <c r="A1143" s="168" t="s">
        <v>1240</v>
      </c>
      <c r="B1143" s="168" t="s">
        <v>1254</v>
      </c>
      <c r="C1143" s="168">
        <v>120211</v>
      </c>
      <c r="D1143" s="171">
        <v>44071</v>
      </c>
      <c r="E1143" s="172">
        <v>288.52199999999999</v>
      </c>
      <c r="F1143" s="172">
        <v>2.9098999999999999</v>
      </c>
      <c r="G1143" s="172">
        <v>4.2015000000000002</v>
      </c>
      <c r="H1143" s="172">
        <v>3.2153</v>
      </c>
      <c r="I1143" s="172">
        <v>5.4149000000000003</v>
      </c>
      <c r="J1143" s="172">
        <v>4.5221999999999998</v>
      </c>
      <c r="K1143" s="172">
        <v>5.7683</v>
      </c>
      <c r="L1143" s="172">
        <v>7.8838999999999997</v>
      </c>
      <c r="M1143" s="172">
        <v>7.1421999999999999</v>
      </c>
      <c r="N1143" s="172">
        <v>7.2054999999999998</v>
      </c>
      <c r="O1143" s="172">
        <v>7.6624999999999996</v>
      </c>
      <c r="P1143" s="172">
        <v>7.5818000000000003</v>
      </c>
      <c r="Q1143" s="172">
        <v>8.0959000000000003</v>
      </c>
      <c r="R1143" s="172">
        <v>7.8856999999999999</v>
      </c>
    </row>
    <row r="1144" spans="1:18" x14ac:dyDescent="0.3">
      <c r="A1144" s="168" t="s">
        <v>1240</v>
      </c>
      <c r="B1144" s="168" t="s">
        <v>1255</v>
      </c>
      <c r="C1144" s="168">
        <v>118384</v>
      </c>
      <c r="D1144" s="171">
        <v>44071</v>
      </c>
      <c r="E1144" s="172">
        <v>32.933500000000002</v>
      </c>
      <c r="F1144" s="172">
        <v>1.8842000000000001</v>
      </c>
      <c r="G1144" s="172">
        <v>3.6215000000000002</v>
      </c>
      <c r="H1144" s="172">
        <v>1.9798</v>
      </c>
      <c r="I1144" s="172">
        <v>3.6863000000000001</v>
      </c>
      <c r="J1144" s="172">
        <v>3.4817</v>
      </c>
      <c r="K1144" s="172">
        <v>4.7187000000000001</v>
      </c>
      <c r="L1144" s="172">
        <v>7.0903999999999998</v>
      </c>
      <c r="M1144" s="172">
        <v>6.6153000000000004</v>
      </c>
      <c r="N1144" s="172">
        <v>6.8177000000000003</v>
      </c>
      <c r="O1144" s="172">
        <v>6.85</v>
      </c>
      <c r="P1144" s="172">
        <v>7.3772000000000002</v>
      </c>
      <c r="Q1144" s="172">
        <v>8.0602999999999998</v>
      </c>
      <c r="R1144" s="172">
        <v>7.3353000000000002</v>
      </c>
    </row>
    <row r="1145" spans="1:18" x14ac:dyDescent="0.3">
      <c r="A1145" s="168" t="s">
        <v>1240</v>
      </c>
      <c r="B1145" s="168" t="s">
        <v>1256</v>
      </c>
      <c r="C1145" s="168">
        <v>108756</v>
      </c>
      <c r="D1145" s="171">
        <v>44071</v>
      </c>
      <c r="E1145" s="172">
        <v>31.359400000000001</v>
      </c>
      <c r="F1145" s="172">
        <v>1.1639999999999999</v>
      </c>
      <c r="G1145" s="172">
        <v>2.7940999999999998</v>
      </c>
      <c r="H1145" s="172">
        <v>1.1641999999999999</v>
      </c>
      <c r="I1145" s="172">
        <v>2.8714</v>
      </c>
      <c r="J1145" s="172">
        <v>2.6566999999999998</v>
      </c>
      <c r="K1145" s="172">
        <v>3.8887999999999998</v>
      </c>
      <c r="L1145" s="172">
        <v>6.2666000000000004</v>
      </c>
      <c r="M1145" s="172">
        <v>5.7999000000000001</v>
      </c>
      <c r="N1145" s="172">
        <v>5.9962999999999997</v>
      </c>
      <c r="O1145" s="172">
        <v>6.1276000000000002</v>
      </c>
      <c r="P1145" s="172">
        <v>6.6989000000000001</v>
      </c>
      <c r="Q1145" s="172">
        <v>6.7343000000000002</v>
      </c>
      <c r="R1145" s="172">
        <v>6.5567000000000002</v>
      </c>
    </row>
    <row r="1146" spans="1:18" x14ac:dyDescent="0.3">
      <c r="A1146" s="168" t="s">
        <v>1240</v>
      </c>
      <c r="B1146" s="168" t="s">
        <v>1257</v>
      </c>
      <c r="C1146" s="168">
        <v>144994</v>
      </c>
      <c r="D1146" s="171">
        <v>44071</v>
      </c>
      <c r="E1146" s="172">
        <v>1130.8159000000001</v>
      </c>
      <c r="F1146" s="172">
        <v>2.4759000000000002</v>
      </c>
      <c r="G1146" s="172">
        <v>2.4428000000000001</v>
      </c>
      <c r="H1146" s="172">
        <v>2.2572000000000001</v>
      </c>
      <c r="I1146" s="172">
        <v>2.1297999999999999</v>
      </c>
      <c r="J1146" s="172">
        <v>2.4794</v>
      </c>
      <c r="K1146" s="172">
        <v>2.5840999999999998</v>
      </c>
      <c r="L1146" s="172">
        <v>3.3826000000000001</v>
      </c>
      <c r="M1146" s="172">
        <v>4.1478000000000002</v>
      </c>
      <c r="N1146" s="172">
        <v>4.9526000000000003</v>
      </c>
      <c r="O1146" s="172"/>
      <c r="P1146" s="172"/>
      <c r="Q1146" s="172">
        <v>6.5231000000000003</v>
      </c>
      <c r="R1146" s="172"/>
    </row>
    <row r="1147" spans="1:18" x14ac:dyDescent="0.3">
      <c r="A1147" s="168" t="s">
        <v>1240</v>
      </c>
      <c r="B1147" s="168" t="s">
        <v>1258</v>
      </c>
      <c r="C1147" s="168">
        <v>144997</v>
      </c>
      <c r="D1147" s="171">
        <v>44071</v>
      </c>
      <c r="E1147" s="172">
        <v>1128.5304000000001</v>
      </c>
      <c r="F1147" s="172">
        <v>2.3450000000000002</v>
      </c>
      <c r="G1147" s="172">
        <v>2.3043</v>
      </c>
      <c r="H1147" s="172">
        <v>2.1230000000000002</v>
      </c>
      <c r="I1147" s="172">
        <v>1.9968999999999999</v>
      </c>
      <c r="J1147" s="172">
        <v>2.3509000000000002</v>
      </c>
      <c r="K1147" s="172">
        <v>2.4535</v>
      </c>
      <c r="L1147" s="172">
        <v>3.2504</v>
      </c>
      <c r="M1147" s="172">
        <v>4.0171000000000001</v>
      </c>
      <c r="N1147" s="172">
        <v>4.8171999999999997</v>
      </c>
      <c r="O1147" s="172"/>
      <c r="P1147" s="172"/>
      <c r="Q1147" s="172">
        <v>6.4123999999999999</v>
      </c>
      <c r="R1147" s="172"/>
    </row>
    <row r="1148" spans="1:18" x14ac:dyDescent="0.3">
      <c r="A1148" s="168" t="s">
        <v>1240</v>
      </c>
      <c r="B1148" s="168" t="s">
        <v>1259</v>
      </c>
      <c r="C1148" s="168">
        <v>112123</v>
      </c>
      <c r="D1148" s="171">
        <v>44071</v>
      </c>
      <c r="E1148" s="172">
        <v>2342.4807999999998</v>
      </c>
      <c r="F1148" s="172">
        <v>2.78</v>
      </c>
      <c r="G1148" s="172">
        <v>3.2917999999999998</v>
      </c>
      <c r="H1148" s="172">
        <v>1.5965</v>
      </c>
      <c r="I1148" s="172">
        <v>3.0747</v>
      </c>
      <c r="J1148" s="172">
        <v>3.0583999999999998</v>
      </c>
      <c r="K1148" s="172">
        <v>4.3379000000000003</v>
      </c>
      <c r="L1148" s="172">
        <v>7.1418999999999997</v>
      </c>
      <c r="M1148" s="172">
        <v>6.58</v>
      </c>
      <c r="N1148" s="172">
        <v>6.6041999999999996</v>
      </c>
      <c r="O1148" s="172">
        <v>7.0975000000000001</v>
      </c>
      <c r="P1148" s="172">
        <v>7.2576999999999998</v>
      </c>
      <c r="Q1148" s="172">
        <v>8.0393000000000008</v>
      </c>
      <c r="R1148" s="172">
        <v>7.0987999999999998</v>
      </c>
    </row>
    <row r="1149" spans="1:18" x14ac:dyDescent="0.3">
      <c r="A1149" s="168" t="s">
        <v>1240</v>
      </c>
      <c r="B1149" s="168" t="s">
        <v>1260</v>
      </c>
      <c r="C1149" s="168">
        <v>120507</v>
      </c>
      <c r="D1149" s="171">
        <v>44071</v>
      </c>
      <c r="E1149" s="172">
        <v>2389.3002000000001</v>
      </c>
      <c r="F1149" s="172">
        <v>3.1288999999999998</v>
      </c>
      <c r="G1149" s="172">
        <v>3.6404000000000001</v>
      </c>
      <c r="H1149" s="172">
        <v>1.9460999999999999</v>
      </c>
      <c r="I1149" s="172">
        <v>3.4247999999999998</v>
      </c>
      <c r="J1149" s="172">
        <v>3.4091999999999998</v>
      </c>
      <c r="K1149" s="172">
        <v>4.6916000000000002</v>
      </c>
      <c r="L1149" s="172">
        <v>7.4927999999999999</v>
      </c>
      <c r="M1149" s="172">
        <v>6.9108999999999998</v>
      </c>
      <c r="N1149" s="172">
        <v>6.9227999999999996</v>
      </c>
      <c r="O1149" s="172">
        <v>7.3817000000000004</v>
      </c>
      <c r="P1149" s="172">
        <v>7.5369000000000002</v>
      </c>
      <c r="Q1149" s="172">
        <v>8.5616000000000003</v>
      </c>
      <c r="R1149" s="172">
        <v>7.3910999999999998</v>
      </c>
    </row>
    <row r="1150" spans="1:18" x14ac:dyDescent="0.3">
      <c r="A1150" s="168" t="s">
        <v>1240</v>
      </c>
      <c r="B1150" s="168" t="s">
        <v>1261</v>
      </c>
      <c r="C1150" s="168">
        <v>143598</v>
      </c>
      <c r="D1150" s="171">
        <v>44071</v>
      </c>
      <c r="E1150" s="172">
        <v>28.222300000000001</v>
      </c>
      <c r="F1150" s="172">
        <v>2.4573999999999998</v>
      </c>
      <c r="G1150" s="172">
        <v>2.6303000000000001</v>
      </c>
      <c r="H1150" s="172">
        <v>2.6063999999999998</v>
      </c>
      <c r="I1150" s="172">
        <v>2.7372999999999998</v>
      </c>
      <c r="J1150" s="172">
        <v>2.7808999999999999</v>
      </c>
      <c r="K1150" s="172">
        <v>2.8115999999999999</v>
      </c>
      <c r="L1150" s="172">
        <v>3.5743999999999998</v>
      </c>
      <c r="M1150" s="172">
        <v>3.9232</v>
      </c>
      <c r="N1150" s="172">
        <v>4.1576000000000004</v>
      </c>
      <c r="O1150" s="172">
        <v>5.9131</v>
      </c>
      <c r="P1150" s="172">
        <v>6.4574999999999996</v>
      </c>
      <c r="Q1150" s="172">
        <v>7.7332999999999998</v>
      </c>
      <c r="R1150" s="172">
        <v>5.6064999999999996</v>
      </c>
    </row>
    <row r="1151" spans="1:18" x14ac:dyDescent="0.3">
      <c r="A1151" s="168" t="s">
        <v>1240</v>
      </c>
      <c r="B1151" s="168" t="s">
        <v>1262</v>
      </c>
      <c r="C1151" s="168">
        <v>143597</v>
      </c>
      <c r="D1151" s="171">
        <v>44071</v>
      </c>
      <c r="E1151" s="172">
        <v>28.686299999999999</v>
      </c>
      <c r="F1151" s="172">
        <v>2.6722000000000001</v>
      </c>
      <c r="G1151" s="172">
        <v>2.8422999999999998</v>
      </c>
      <c r="H1151" s="172">
        <v>2.8007</v>
      </c>
      <c r="I1151" s="172">
        <v>2.9388999999999998</v>
      </c>
      <c r="J1151" s="172">
        <v>2.9832999999999998</v>
      </c>
      <c r="K1151" s="172">
        <v>3.0127999999999999</v>
      </c>
      <c r="L1151" s="172">
        <v>3.7778999999999998</v>
      </c>
      <c r="M1151" s="172">
        <v>4.1288999999999998</v>
      </c>
      <c r="N1151" s="172">
        <v>4.3670999999999998</v>
      </c>
      <c r="O1151" s="172">
        <v>6.1265999999999998</v>
      </c>
      <c r="P1151" s="172">
        <v>6.7039999999999997</v>
      </c>
      <c r="Q1151" s="172">
        <v>7.5640000000000001</v>
      </c>
      <c r="R1151" s="172">
        <v>5.8202999999999996</v>
      </c>
    </row>
    <row r="1152" spans="1:18" x14ac:dyDescent="0.3">
      <c r="A1152" s="168" t="s">
        <v>1240</v>
      </c>
      <c r="B1152" s="168" t="s">
        <v>1263</v>
      </c>
      <c r="C1152" s="168">
        <v>101893</v>
      </c>
      <c r="D1152" s="171">
        <v>44071</v>
      </c>
      <c r="E1152" s="172">
        <v>3388.9045999999998</v>
      </c>
      <c r="F1152" s="172">
        <v>2.8005</v>
      </c>
      <c r="G1152" s="172">
        <v>3.5657000000000001</v>
      </c>
      <c r="H1152" s="172">
        <v>2.4922</v>
      </c>
      <c r="I1152" s="172">
        <v>3.5436999999999999</v>
      </c>
      <c r="J1152" s="172">
        <v>3.5282</v>
      </c>
      <c r="K1152" s="172">
        <v>4.9457000000000004</v>
      </c>
      <c r="L1152" s="172">
        <v>6.4794</v>
      </c>
      <c r="M1152" s="172">
        <v>6.2168000000000001</v>
      </c>
      <c r="N1152" s="172">
        <v>6.4954999999999998</v>
      </c>
      <c r="O1152" s="172">
        <v>7.3917000000000002</v>
      </c>
      <c r="P1152" s="172">
        <v>7.4012000000000002</v>
      </c>
      <c r="Q1152" s="172">
        <v>7.3818000000000001</v>
      </c>
      <c r="R1152" s="172">
        <v>7.5568999999999997</v>
      </c>
    </row>
    <row r="1153" spans="1:18" x14ac:dyDescent="0.3">
      <c r="A1153" s="168" t="s">
        <v>1240</v>
      </c>
      <c r="B1153" s="168" t="s">
        <v>1264</v>
      </c>
      <c r="C1153" s="168">
        <v>119746</v>
      </c>
      <c r="D1153" s="171">
        <v>44071</v>
      </c>
      <c r="E1153" s="172">
        <v>3403.4616999999998</v>
      </c>
      <c r="F1153" s="172">
        <v>2.8733</v>
      </c>
      <c r="G1153" s="172">
        <v>3.6381000000000001</v>
      </c>
      <c r="H1153" s="172">
        <v>2.5647000000000002</v>
      </c>
      <c r="I1153" s="172">
        <v>3.6307999999999998</v>
      </c>
      <c r="J1153" s="172">
        <v>3.6349</v>
      </c>
      <c r="K1153" s="172">
        <v>5.0571999999999999</v>
      </c>
      <c r="L1153" s="172">
        <v>6.5842999999999998</v>
      </c>
      <c r="M1153" s="172">
        <v>6.3198999999999996</v>
      </c>
      <c r="N1153" s="172">
        <v>6.5942999999999996</v>
      </c>
      <c r="O1153" s="172">
        <v>7.4629000000000003</v>
      </c>
      <c r="P1153" s="172">
        <v>7.4649000000000001</v>
      </c>
      <c r="Q1153" s="172">
        <v>8.0408000000000008</v>
      </c>
      <c r="R1153" s="172">
        <v>7.6369999999999996</v>
      </c>
    </row>
    <row r="1154" spans="1:18" x14ac:dyDescent="0.3">
      <c r="A1154" s="168" t="s">
        <v>1240</v>
      </c>
      <c r="B1154" s="168" t="s">
        <v>1265</v>
      </c>
      <c r="C1154" s="168">
        <v>119431</v>
      </c>
      <c r="D1154" s="171">
        <v>44071</v>
      </c>
      <c r="E1154" s="172">
        <v>31.5357732113394</v>
      </c>
      <c r="F1154" s="172">
        <v>3.2988</v>
      </c>
      <c r="G1154" s="172">
        <v>4.1100000000000003</v>
      </c>
      <c r="H1154" s="172">
        <v>1.96</v>
      </c>
      <c r="I1154" s="172">
        <v>3.4144999999999999</v>
      </c>
      <c r="J1154" s="172">
        <v>3.3753000000000002</v>
      </c>
      <c r="K1154" s="172">
        <v>4.3784999999999998</v>
      </c>
      <c r="L1154" s="172">
        <v>6.9978999999999996</v>
      </c>
      <c r="M1154" s="172">
        <v>6.6033999999999997</v>
      </c>
      <c r="N1154" s="172">
        <v>8.8443000000000005</v>
      </c>
      <c r="O1154" s="172">
        <v>7.8266999999999998</v>
      </c>
      <c r="P1154" s="172">
        <v>8.3577999999999992</v>
      </c>
      <c r="Q1154" s="172">
        <v>8.532</v>
      </c>
      <c r="R1154" s="172">
        <v>8.0547000000000004</v>
      </c>
    </row>
    <row r="1155" spans="1:18" x14ac:dyDescent="0.3">
      <c r="A1155" s="168" t="s">
        <v>1240</v>
      </c>
      <c r="B1155" s="168" t="s">
        <v>1266</v>
      </c>
      <c r="C1155" s="168">
        <v>114216</v>
      </c>
      <c r="D1155" s="171">
        <v>44071</v>
      </c>
      <c r="E1155" s="172">
        <v>30.612269386530699</v>
      </c>
      <c r="F1155" s="172">
        <v>2.6827999999999999</v>
      </c>
      <c r="G1155" s="172">
        <v>3.5779000000000001</v>
      </c>
      <c r="H1155" s="172">
        <v>1.4567000000000001</v>
      </c>
      <c r="I1155" s="172">
        <v>2.9285999999999999</v>
      </c>
      <c r="J1155" s="172">
        <v>2.8858000000000001</v>
      </c>
      <c r="K1155" s="172">
        <v>3.8925999999999998</v>
      </c>
      <c r="L1155" s="172">
        <v>6.4935999999999998</v>
      </c>
      <c r="M1155" s="172">
        <v>6.0888999999999998</v>
      </c>
      <c r="N1155" s="172">
        <v>8.3201000000000001</v>
      </c>
      <c r="O1155" s="172">
        <v>7.3040000000000003</v>
      </c>
      <c r="P1155" s="172">
        <v>7.8268000000000004</v>
      </c>
      <c r="Q1155" s="172">
        <v>7.7118000000000002</v>
      </c>
      <c r="R1155" s="172">
        <v>7.5454999999999997</v>
      </c>
    </row>
    <row r="1156" spans="1:18" x14ac:dyDescent="0.3">
      <c r="A1156" s="168" t="s">
        <v>1240</v>
      </c>
      <c r="B1156" s="168" t="s">
        <v>1267</v>
      </c>
      <c r="C1156" s="168">
        <v>103048</v>
      </c>
      <c r="D1156" s="171">
        <v>44071</v>
      </c>
      <c r="E1156" s="172">
        <v>3121.9794999999999</v>
      </c>
      <c r="F1156" s="172">
        <v>1.845</v>
      </c>
      <c r="G1156" s="172">
        <v>3.8106</v>
      </c>
      <c r="H1156" s="172">
        <v>2.6015999999999999</v>
      </c>
      <c r="I1156" s="172">
        <v>4.4314999999999998</v>
      </c>
      <c r="J1156" s="172">
        <v>4.1510999999999996</v>
      </c>
      <c r="K1156" s="172">
        <v>5.1874000000000002</v>
      </c>
      <c r="L1156" s="172">
        <v>7.0457999999999998</v>
      </c>
      <c r="M1156" s="172">
        <v>6.6573000000000002</v>
      </c>
      <c r="N1156" s="172">
        <v>6.8491</v>
      </c>
      <c r="O1156" s="172">
        <v>7.5782999999999996</v>
      </c>
      <c r="P1156" s="172">
        <v>7.4724000000000004</v>
      </c>
      <c r="Q1156" s="172">
        <v>7.7702999999999998</v>
      </c>
      <c r="R1156" s="172">
        <v>7.7866999999999997</v>
      </c>
    </row>
    <row r="1157" spans="1:18" x14ac:dyDescent="0.3">
      <c r="A1157" s="168" t="s">
        <v>1240</v>
      </c>
      <c r="B1157" s="168" t="s">
        <v>1268</v>
      </c>
      <c r="C1157" s="168">
        <v>118719</v>
      </c>
      <c r="D1157" s="171">
        <v>44071</v>
      </c>
      <c r="E1157" s="172">
        <v>3144.2037999999998</v>
      </c>
      <c r="F1157" s="172">
        <v>1.9446000000000001</v>
      </c>
      <c r="G1157" s="172">
        <v>3.9106999999999998</v>
      </c>
      <c r="H1157" s="172">
        <v>2.7025999999999999</v>
      </c>
      <c r="I1157" s="172">
        <v>4.5321999999999996</v>
      </c>
      <c r="J1157" s="172">
        <v>4.2518000000000002</v>
      </c>
      <c r="K1157" s="172">
        <v>5.2888999999999999</v>
      </c>
      <c r="L1157" s="172">
        <v>7.1494</v>
      </c>
      <c r="M1157" s="172">
        <v>6.7622</v>
      </c>
      <c r="N1157" s="172">
        <v>6.9558</v>
      </c>
      <c r="O1157" s="172">
        <v>7.6859999999999999</v>
      </c>
      <c r="P1157" s="172">
        <v>7.58</v>
      </c>
      <c r="Q1157" s="172">
        <v>8.1092999999999993</v>
      </c>
      <c r="R1157" s="172">
        <v>7.8944000000000001</v>
      </c>
    </row>
    <row r="1158" spans="1:18" x14ac:dyDescent="0.3">
      <c r="A1158" s="168" t="s">
        <v>1240</v>
      </c>
      <c r="B1158" s="168" t="s">
        <v>1269</v>
      </c>
      <c r="C1158" s="168">
        <v>148161</v>
      </c>
      <c r="D1158" s="171">
        <v>44071</v>
      </c>
      <c r="E1158" s="172">
        <v>1029.6599000000001</v>
      </c>
      <c r="F1158" s="172">
        <v>3.1055999999999999</v>
      </c>
      <c r="G1158" s="172">
        <v>3.5529999999999999</v>
      </c>
      <c r="H1158" s="172">
        <v>2.4049999999999998</v>
      </c>
      <c r="I1158" s="172">
        <v>3.4260000000000002</v>
      </c>
      <c r="J1158" s="172">
        <v>3.4369000000000001</v>
      </c>
      <c r="K1158" s="172">
        <v>4.6444000000000001</v>
      </c>
      <c r="L1158" s="172"/>
      <c r="M1158" s="172"/>
      <c r="N1158" s="172"/>
      <c r="O1158" s="172"/>
      <c r="P1158" s="172"/>
      <c r="Q1158" s="172">
        <v>6.1862000000000004</v>
      </c>
      <c r="R1158" s="172"/>
    </row>
    <row r="1159" spans="1:18" x14ac:dyDescent="0.3">
      <c r="A1159" s="168" t="s">
        <v>1240</v>
      </c>
      <c r="B1159" s="168" t="s">
        <v>1270</v>
      </c>
      <c r="C1159" s="168">
        <v>148159</v>
      </c>
      <c r="D1159" s="171">
        <v>44071</v>
      </c>
      <c r="E1159" s="172">
        <v>1025.5983000000001</v>
      </c>
      <c r="F1159" s="172">
        <v>2.1995</v>
      </c>
      <c r="G1159" s="172">
        <v>2.6496</v>
      </c>
      <c r="H1159" s="172">
        <v>1.5023</v>
      </c>
      <c r="I1159" s="172">
        <v>2.5224000000000002</v>
      </c>
      <c r="J1159" s="172">
        <v>2.5325000000000002</v>
      </c>
      <c r="K1159" s="172">
        <v>3.7227999999999999</v>
      </c>
      <c r="L1159" s="172"/>
      <c r="M1159" s="172"/>
      <c r="N1159" s="172"/>
      <c r="O1159" s="172"/>
      <c r="P1159" s="172"/>
      <c r="Q1159" s="172">
        <v>5.3391000000000002</v>
      </c>
      <c r="R1159" s="172"/>
    </row>
    <row r="1160" spans="1:18" x14ac:dyDescent="0.3">
      <c r="A1160" s="168" t="s">
        <v>1240</v>
      </c>
      <c r="B1160" s="168" t="s">
        <v>1271</v>
      </c>
      <c r="C1160" s="168">
        <v>103464</v>
      </c>
      <c r="D1160" s="171">
        <v>44071</v>
      </c>
      <c r="E1160" s="172">
        <v>31.6951</v>
      </c>
      <c r="F1160" s="172">
        <v>3.2248000000000001</v>
      </c>
      <c r="G1160" s="172">
        <v>3.2252999999999998</v>
      </c>
      <c r="H1160" s="172">
        <v>3.2429000000000001</v>
      </c>
      <c r="I1160" s="172">
        <v>3.3521999999999998</v>
      </c>
      <c r="J1160" s="172">
        <v>3.6518000000000002</v>
      </c>
      <c r="K1160" s="172">
        <v>4.0438999999999998</v>
      </c>
      <c r="L1160" s="172">
        <v>4.5080999999999998</v>
      </c>
      <c r="M1160" s="172">
        <v>5.1910999999999996</v>
      </c>
      <c r="N1160" s="172">
        <v>5.6992000000000003</v>
      </c>
      <c r="O1160" s="172">
        <v>6.7758000000000003</v>
      </c>
      <c r="P1160" s="172">
        <v>7.1932</v>
      </c>
      <c r="Q1160" s="172">
        <v>8.2217000000000002</v>
      </c>
      <c r="R1160" s="172">
        <v>6.8703000000000003</v>
      </c>
    </row>
    <row r="1161" spans="1:18" x14ac:dyDescent="0.3">
      <c r="A1161" s="168" t="s">
        <v>1240</v>
      </c>
      <c r="B1161" s="168" t="s">
        <v>1272</v>
      </c>
      <c r="C1161" s="168">
        <v>120845</v>
      </c>
      <c r="D1161" s="171">
        <v>44071</v>
      </c>
      <c r="E1161" s="172">
        <v>31.982299999999999</v>
      </c>
      <c r="F1161" s="172">
        <v>3.3098999999999998</v>
      </c>
      <c r="G1161" s="172">
        <v>3.3105000000000002</v>
      </c>
      <c r="H1161" s="172">
        <v>3.3443999999999998</v>
      </c>
      <c r="I1161" s="172">
        <v>3.4445999999999999</v>
      </c>
      <c r="J1161" s="172">
        <v>3.7523</v>
      </c>
      <c r="K1161" s="172">
        <v>4.1401000000000003</v>
      </c>
      <c r="L1161" s="172">
        <v>4.5998000000000001</v>
      </c>
      <c r="M1161" s="172">
        <v>5.2835000000000001</v>
      </c>
      <c r="N1161" s="172">
        <v>5.7866999999999997</v>
      </c>
      <c r="O1161" s="172">
        <v>6.9016999999999999</v>
      </c>
      <c r="P1161" s="172">
        <v>7.2732999999999999</v>
      </c>
      <c r="Q1161" s="172">
        <v>8.3338000000000001</v>
      </c>
      <c r="R1161" s="172">
        <v>6.9703999999999997</v>
      </c>
    </row>
    <row r="1162" spans="1:18" x14ac:dyDescent="0.3">
      <c r="A1162" s="168" t="s">
        <v>1240</v>
      </c>
      <c r="B1162" s="168" t="s">
        <v>1273</v>
      </c>
      <c r="C1162" s="168">
        <v>119821</v>
      </c>
      <c r="D1162" s="171">
        <v>44071</v>
      </c>
      <c r="E1162" s="172">
        <v>33.383499999999998</v>
      </c>
      <c r="F1162" s="172">
        <v>5.3582000000000001</v>
      </c>
      <c r="G1162" s="172">
        <v>4.9221000000000004</v>
      </c>
      <c r="H1162" s="172">
        <v>3.7044000000000001</v>
      </c>
      <c r="I1162" s="172">
        <v>5.1254</v>
      </c>
      <c r="J1162" s="172">
        <v>4.7949000000000002</v>
      </c>
      <c r="K1162" s="172">
        <v>6.0373999999999999</v>
      </c>
      <c r="L1162" s="172">
        <v>7.3802000000000003</v>
      </c>
      <c r="M1162" s="172">
        <v>6.9861000000000004</v>
      </c>
      <c r="N1162" s="172">
        <v>7.2079000000000004</v>
      </c>
      <c r="O1162" s="172">
        <v>7.6269999999999998</v>
      </c>
      <c r="P1162" s="172">
        <v>7.9942000000000002</v>
      </c>
      <c r="Q1162" s="172">
        <v>8.5040999999999993</v>
      </c>
      <c r="R1162" s="172">
        <v>8.0227000000000004</v>
      </c>
    </row>
    <row r="1163" spans="1:18" x14ac:dyDescent="0.3">
      <c r="A1163" s="168" t="s">
        <v>1240</v>
      </c>
      <c r="B1163" s="168" t="s">
        <v>1274</v>
      </c>
      <c r="C1163" s="168">
        <v>102503</v>
      </c>
      <c r="D1163" s="171">
        <v>44071</v>
      </c>
      <c r="E1163" s="172">
        <v>31.892299999999999</v>
      </c>
      <c r="F1163" s="172">
        <v>4.8074000000000003</v>
      </c>
      <c r="G1163" s="172">
        <v>4.3506</v>
      </c>
      <c r="H1163" s="172">
        <v>3.1246999999999998</v>
      </c>
      <c r="I1163" s="172">
        <v>4.5530999999999997</v>
      </c>
      <c r="J1163" s="172">
        <v>4.2088999999999999</v>
      </c>
      <c r="K1163" s="172">
        <v>5.4375999999999998</v>
      </c>
      <c r="L1163" s="172">
        <v>6.8013000000000003</v>
      </c>
      <c r="M1163" s="172">
        <v>6.3845000000000001</v>
      </c>
      <c r="N1163" s="172">
        <v>6.5906000000000002</v>
      </c>
      <c r="O1163" s="172">
        <v>6.9401999999999999</v>
      </c>
      <c r="P1163" s="172">
        <v>7.2767999999999997</v>
      </c>
      <c r="Q1163" s="172">
        <v>7.4530000000000003</v>
      </c>
      <c r="R1163" s="172">
        <v>7.3708</v>
      </c>
    </row>
    <row r="1164" spans="1:18" x14ac:dyDescent="0.3">
      <c r="A1164" s="168" t="s">
        <v>1240</v>
      </c>
      <c r="B1164" s="168" t="s">
        <v>1275</v>
      </c>
      <c r="C1164" s="168">
        <v>145050</v>
      </c>
      <c r="D1164" s="171">
        <v>44071</v>
      </c>
      <c r="E1164" s="172">
        <v>11.4727</v>
      </c>
      <c r="F1164" s="172">
        <v>2.8635000000000002</v>
      </c>
      <c r="G1164" s="172">
        <v>3.7128000000000001</v>
      </c>
      <c r="H1164" s="172">
        <v>2.4098999999999999</v>
      </c>
      <c r="I1164" s="172">
        <v>3.5043000000000002</v>
      </c>
      <c r="J1164" s="172">
        <v>3.8715000000000002</v>
      </c>
      <c r="K1164" s="172">
        <v>4.2995999999999999</v>
      </c>
      <c r="L1164" s="172">
        <v>5.9988000000000001</v>
      </c>
      <c r="M1164" s="172">
        <v>5.8445999999999998</v>
      </c>
      <c r="N1164" s="172">
        <v>6.2853000000000003</v>
      </c>
      <c r="O1164" s="172"/>
      <c r="P1164" s="172"/>
      <c r="Q1164" s="172">
        <v>7.4046000000000003</v>
      </c>
      <c r="R1164" s="172"/>
    </row>
    <row r="1165" spans="1:18" x14ac:dyDescent="0.3">
      <c r="A1165" s="168" t="s">
        <v>1240</v>
      </c>
      <c r="B1165" s="168" t="s">
        <v>1276</v>
      </c>
      <c r="C1165" s="168">
        <v>145042</v>
      </c>
      <c r="D1165" s="171">
        <v>44071</v>
      </c>
      <c r="E1165" s="172">
        <v>11.4497</v>
      </c>
      <c r="F1165" s="172">
        <v>2.8693</v>
      </c>
      <c r="G1165" s="172">
        <v>3.6139999999999999</v>
      </c>
      <c r="H1165" s="172">
        <v>2.3235999999999999</v>
      </c>
      <c r="I1165" s="172">
        <v>3.42</v>
      </c>
      <c r="J1165" s="172">
        <v>3.7860999999999998</v>
      </c>
      <c r="K1165" s="172">
        <v>4.2092000000000001</v>
      </c>
      <c r="L1165" s="172">
        <v>5.9759000000000002</v>
      </c>
      <c r="M1165" s="172">
        <v>5.7922000000000002</v>
      </c>
      <c r="N1165" s="172">
        <v>6.2102000000000004</v>
      </c>
      <c r="O1165" s="172"/>
      <c r="P1165" s="172"/>
      <c r="Q1165" s="172">
        <v>7.2926000000000002</v>
      </c>
      <c r="R1165" s="172"/>
    </row>
    <row r="1166" spans="1:18" x14ac:dyDescent="0.3">
      <c r="A1166" s="168" t="s">
        <v>1240</v>
      </c>
      <c r="B1166" s="168" t="s">
        <v>1277</v>
      </c>
      <c r="C1166" s="168">
        <v>119424</v>
      </c>
      <c r="D1166" s="171">
        <v>44071</v>
      </c>
      <c r="E1166" s="172">
        <v>3577.9043999999999</v>
      </c>
      <c r="F1166" s="172">
        <v>3.0546000000000002</v>
      </c>
      <c r="G1166" s="172">
        <v>5.6679000000000004</v>
      </c>
      <c r="H1166" s="172">
        <v>4.0784000000000002</v>
      </c>
      <c r="I1166" s="172">
        <v>4.9874000000000001</v>
      </c>
      <c r="J1166" s="172">
        <v>4.5281000000000002</v>
      </c>
      <c r="K1166" s="172">
        <v>5.9071999999999996</v>
      </c>
      <c r="L1166" s="172">
        <v>7.9124999999999996</v>
      </c>
      <c r="M1166" s="172">
        <v>7.1997999999999998</v>
      </c>
      <c r="N1166" s="172">
        <v>7.2140000000000004</v>
      </c>
      <c r="O1166" s="172">
        <v>5.1071999999999997</v>
      </c>
      <c r="P1166" s="172">
        <v>6.0137</v>
      </c>
      <c r="Q1166" s="172">
        <v>7.0635000000000003</v>
      </c>
      <c r="R1166" s="172">
        <v>4.0218999999999996</v>
      </c>
    </row>
    <row r="1167" spans="1:18" x14ac:dyDescent="0.3">
      <c r="A1167" s="168" t="s">
        <v>1240</v>
      </c>
      <c r="B1167" s="168" t="s">
        <v>1278</v>
      </c>
      <c r="C1167" s="168">
        <v>101847</v>
      </c>
      <c r="D1167" s="171">
        <v>44071</v>
      </c>
      <c r="E1167" s="172">
        <v>3553.0902999999998</v>
      </c>
      <c r="F1167" s="172">
        <v>2.8477999999999999</v>
      </c>
      <c r="G1167" s="172">
        <v>5.4607000000000001</v>
      </c>
      <c r="H1167" s="172">
        <v>3.8618999999999999</v>
      </c>
      <c r="I1167" s="172">
        <v>4.8151000000000002</v>
      </c>
      <c r="J1167" s="172">
        <v>4.3376000000000001</v>
      </c>
      <c r="K1167" s="172">
        <v>5.7206000000000001</v>
      </c>
      <c r="L1167" s="172">
        <v>7.8188000000000004</v>
      </c>
      <c r="M1167" s="172">
        <v>7.0686999999999998</v>
      </c>
      <c r="N1167" s="172">
        <v>7.0625</v>
      </c>
      <c r="O1167" s="172">
        <v>4.984</v>
      </c>
      <c r="P1167" s="172">
        <v>5.9135</v>
      </c>
      <c r="Q1167" s="172">
        <v>6.9573</v>
      </c>
      <c r="R1167" s="172">
        <v>3.8696000000000002</v>
      </c>
    </row>
    <row r="1168" spans="1:18" x14ac:dyDescent="0.3">
      <c r="A1168" s="168" t="s">
        <v>1240</v>
      </c>
      <c r="B1168" s="168" t="s">
        <v>1279</v>
      </c>
      <c r="C1168" s="168">
        <v>120299</v>
      </c>
      <c r="D1168" s="171">
        <v>44071</v>
      </c>
      <c r="E1168" s="172">
        <v>2339.5239999999999</v>
      </c>
      <c r="F1168" s="172">
        <v>3.1284000000000001</v>
      </c>
      <c r="G1168" s="172">
        <v>4.6723999999999997</v>
      </c>
      <c r="H1168" s="172">
        <v>3.4723000000000002</v>
      </c>
      <c r="I1168" s="172">
        <v>5.3385999999999996</v>
      </c>
      <c r="J1168" s="172">
        <v>4.6276000000000002</v>
      </c>
      <c r="K1168" s="172">
        <v>5.7523999999999997</v>
      </c>
      <c r="L1168" s="172">
        <v>7.3615000000000004</v>
      </c>
      <c r="M1168" s="172">
        <v>6.8585000000000003</v>
      </c>
      <c r="N1168" s="172">
        <v>6.9466000000000001</v>
      </c>
      <c r="O1168" s="172">
        <v>7.6646999999999998</v>
      </c>
      <c r="P1168" s="172">
        <v>7.5956999999999999</v>
      </c>
      <c r="Q1168" s="172">
        <v>8.1183999999999994</v>
      </c>
      <c r="R1168" s="172">
        <v>7.8601999999999999</v>
      </c>
    </row>
    <row r="1169" spans="1:18" x14ac:dyDescent="0.3">
      <c r="A1169" s="168" t="s">
        <v>1240</v>
      </c>
      <c r="B1169" s="168" t="s">
        <v>1280</v>
      </c>
      <c r="C1169" s="168">
        <v>112077</v>
      </c>
      <c r="D1169" s="171">
        <v>44071</v>
      </c>
      <c r="E1169" s="172">
        <v>2320.8773999999999</v>
      </c>
      <c r="F1169" s="172">
        <v>3.0276999999999998</v>
      </c>
      <c r="G1169" s="172">
        <v>4.5724999999999998</v>
      </c>
      <c r="H1169" s="172">
        <v>3.3721999999999999</v>
      </c>
      <c r="I1169" s="172">
        <v>5.2384000000000004</v>
      </c>
      <c r="J1169" s="172">
        <v>4.5271999999999997</v>
      </c>
      <c r="K1169" s="172">
        <v>5.6509</v>
      </c>
      <c r="L1169" s="172">
        <v>7.2579000000000002</v>
      </c>
      <c r="M1169" s="172">
        <v>6.7533000000000003</v>
      </c>
      <c r="N1169" s="172">
        <v>6.8411</v>
      </c>
      <c r="O1169" s="172">
        <v>7.5391000000000004</v>
      </c>
      <c r="P1169" s="172">
        <v>7.4768999999999997</v>
      </c>
      <c r="Q1169" s="172">
        <v>7.8470000000000004</v>
      </c>
      <c r="R1169" s="172">
        <v>7.7396000000000003</v>
      </c>
    </row>
    <row r="1170" spans="1:18" x14ac:dyDescent="0.3">
      <c r="A1170" s="173" t="s">
        <v>27</v>
      </c>
      <c r="B1170" s="168"/>
      <c r="C1170" s="168"/>
      <c r="D1170" s="168"/>
      <c r="E1170" s="168"/>
      <c r="F1170" s="174">
        <v>3.1461224999999993</v>
      </c>
      <c r="G1170" s="174">
        <v>4.0009075000000003</v>
      </c>
      <c r="H1170" s="174">
        <v>2.6699925000000007</v>
      </c>
      <c r="I1170" s="174">
        <v>3.9657875000000002</v>
      </c>
      <c r="J1170" s="174">
        <v>3.7370749999999995</v>
      </c>
      <c r="K1170" s="174">
        <v>4.7371849999999993</v>
      </c>
      <c r="L1170" s="174">
        <v>6.6046368421052621</v>
      </c>
      <c r="M1170" s="174">
        <v>6.2860710526315788</v>
      </c>
      <c r="N1170" s="174">
        <v>6.6089736842105262</v>
      </c>
      <c r="O1170" s="174">
        <v>7.1520600000000014</v>
      </c>
      <c r="P1170" s="174">
        <v>7.3399599999999996</v>
      </c>
      <c r="Q1170" s="174">
        <v>7.4874974999999981</v>
      </c>
      <c r="R1170" s="174">
        <v>7.2877433333333324</v>
      </c>
    </row>
    <row r="1171" spans="1:18" x14ac:dyDescent="0.3">
      <c r="A1171" s="173" t="s">
        <v>409</v>
      </c>
      <c r="B1171" s="168"/>
      <c r="C1171" s="168"/>
      <c r="D1171" s="168"/>
      <c r="E1171" s="168"/>
      <c r="F1171" s="174">
        <v>2.9687999999999999</v>
      </c>
      <c r="G1171" s="174">
        <v>3.8606499999999997</v>
      </c>
      <c r="H1171" s="174">
        <v>2.6040000000000001</v>
      </c>
      <c r="I1171" s="174">
        <v>3.65855</v>
      </c>
      <c r="J1171" s="174">
        <v>3.7020499999999998</v>
      </c>
      <c r="K1171" s="174">
        <v>5.0014500000000002</v>
      </c>
      <c r="L1171" s="174">
        <v>7.1456499999999998</v>
      </c>
      <c r="M1171" s="174">
        <v>6.6363000000000003</v>
      </c>
      <c r="N1171" s="174">
        <v>6.8458500000000004</v>
      </c>
      <c r="O1171" s="174">
        <v>7.4451999999999998</v>
      </c>
      <c r="P1171" s="174">
        <v>7.4680499999999999</v>
      </c>
      <c r="Q1171" s="174">
        <v>7.5737000000000005</v>
      </c>
      <c r="R1171" s="174">
        <v>7.6882999999999999</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44071</v>
      </c>
      <c r="E1174" s="172">
        <v>23.971599999999999</v>
      </c>
      <c r="F1174" s="172">
        <v>0.44669999999999999</v>
      </c>
      <c r="G1174" s="172">
        <v>0.59840000000000004</v>
      </c>
      <c r="H1174" s="172">
        <v>1.5354000000000001</v>
      </c>
      <c r="I1174" s="172">
        <v>3.1391</v>
      </c>
      <c r="J1174" s="172">
        <v>4.2121000000000004</v>
      </c>
      <c r="K1174" s="172">
        <v>18.008199999999999</v>
      </c>
      <c r="L1174" s="172">
        <v>4.4245999999999999</v>
      </c>
      <c r="M1174" s="172">
        <v>4.7408000000000001</v>
      </c>
      <c r="N1174" s="172">
        <v>13.362299999999999</v>
      </c>
      <c r="O1174" s="172">
        <v>8.7218999999999998</v>
      </c>
      <c r="P1174" s="172">
        <v>9.0084</v>
      </c>
      <c r="Q1174" s="172">
        <v>8.6606000000000005</v>
      </c>
      <c r="R1174" s="172">
        <v>7.3167</v>
      </c>
    </row>
    <row r="1175" spans="1:18" x14ac:dyDescent="0.3">
      <c r="A1175" s="168" t="s">
        <v>1282</v>
      </c>
      <c r="B1175" s="168" t="s">
        <v>1284</v>
      </c>
      <c r="C1175" s="168">
        <v>113064</v>
      </c>
      <c r="D1175" s="171">
        <v>44071</v>
      </c>
      <c r="E1175" s="172">
        <v>22.043900000000001</v>
      </c>
      <c r="F1175" s="172">
        <v>0.44290000000000002</v>
      </c>
      <c r="G1175" s="172">
        <v>0.58630000000000004</v>
      </c>
      <c r="H1175" s="172">
        <v>1.5066999999999999</v>
      </c>
      <c r="I1175" s="172">
        <v>3.0802</v>
      </c>
      <c r="J1175" s="172">
        <v>4.0812999999999997</v>
      </c>
      <c r="K1175" s="172">
        <v>17.5731</v>
      </c>
      <c r="L1175" s="172">
        <v>3.7082000000000002</v>
      </c>
      <c r="M1175" s="172">
        <v>3.6945000000000001</v>
      </c>
      <c r="N1175" s="172">
        <v>11.882099999999999</v>
      </c>
      <c r="O1175" s="172">
        <v>7.5122</v>
      </c>
      <c r="P1175" s="172">
        <v>7.7876000000000003</v>
      </c>
      <c r="Q1175" s="172">
        <v>8.2065999999999999</v>
      </c>
      <c r="R1175" s="172">
        <v>6.0331000000000001</v>
      </c>
    </row>
    <row r="1176" spans="1:18" x14ac:dyDescent="0.3">
      <c r="A1176" s="168" t="s">
        <v>1282</v>
      </c>
      <c r="B1176" s="168" t="s">
        <v>1285</v>
      </c>
      <c r="C1176" s="168">
        <v>114855</v>
      </c>
      <c r="D1176" s="171">
        <v>44071</v>
      </c>
      <c r="E1176" s="172">
        <v>18.9514</v>
      </c>
      <c r="F1176" s="172">
        <v>0.1067</v>
      </c>
      <c r="G1176" s="172">
        <v>0.41270000000000001</v>
      </c>
      <c r="H1176" s="172">
        <v>1.0219</v>
      </c>
      <c r="I1176" s="172">
        <v>1.663</v>
      </c>
      <c r="J1176" s="172">
        <v>1.6520999999999999</v>
      </c>
      <c r="K1176" s="172">
        <v>15.507999999999999</v>
      </c>
      <c r="L1176" s="172">
        <v>1.548</v>
      </c>
      <c r="M1176" s="172">
        <v>0.15959999999999999</v>
      </c>
      <c r="N1176" s="172">
        <v>6.8574999999999999</v>
      </c>
      <c r="O1176" s="172">
        <v>4.3327999999999998</v>
      </c>
      <c r="P1176" s="172">
        <v>5.5919999999999996</v>
      </c>
      <c r="Q1176" s="172">
        <v>7.0332999999999997</v>
      </c>
      <c r="R1176" s="172">
        <v>4.2675999999999998</v>
      </c>
    </row>
    <row r="1177" spans="1:18" x14ac:dyDescent="0.3">
      <c r="A1177" s="168" t="s">
        <v>1282</v>
      </c>
      <c r="B1177" s="168" t="s">
        <v>1286</v>
      </c>
      <c r="C1177" s="168">
        <v>119176</v>
      </c>
      <c r="D1177" s="171">
        <v>44071</v>
      </c>
      <c r="E1177" s="172">
        <v>20.770399999999999</v>
      </c>
      <c r="F1177" s="172">
        <v>0.1123</v>
      </c>
      <c r="G1177" s="172">
        <v>0.4279</v>
      </c>
      <c r="H1177" s="172">
        <v>1.0572999999999999</v>
      </c>
      <c r="I1177" s="172">
        <v>1.7309000000000001</v>
      </c>
      <c r="J1177" s="172">
        <v>1.7911999999999999</v>
      </c>
      <c r="K1177" s="172">
        <v>15.946400000000001</v>
      </c>
      <c r="L1177" s="172">
        <v>2.2446999999999999</v>
      </c>
      <c r="M1177" s="172">
        <v>1.1409</v>
      </c>
      <c r="N1177" s="172">
        <v>8.2468000000000004</v>
      </c>
      <c r="O1177" s="172">
        <v>5.5233999999999996</v>
      </c>
      <c r="P1177" s="172">
        <v>7.0178000000000003</v>
      </c>
      <c r="Q1177" s="172">
        <v>7.4206000000000003</v>
      </c>
      <c r="R1177" s="172">
        <v>5.6879</v>
      </c>
    </row>
    <row r="1178" spans="1:18" x14ac:dyDescent="0.3">
      <c r="A1178" s="168" t="s">
        <v>1282</v>
      </c>
      <c r="B1178" s="168" t="s">
        <v>1287</v>
      </c>
      <c r="C1178" s="168">
        <v>103131</v>
      </c>
      <c r="D1178" s="171">
        <v>44071</v>
      </c>
      <c r="E1178" s="172">
        <v>36.073</v>
      </c>
      <c r="F1178" s="172">
        <v>0.2</v>
      </c>
      <c r="G1178" s="172">
        <v>0.51549999999999996</v>
      </c>
      <c r="H1178" s="172">
        <v>0.61360000000000003</v>
      </c>
      <c r="I1178" s="172">
        <v>2.0857000000000001</v>
      </c>
      <c r="J1178" s="172">
        <v>3.0745</v>
      </c>
      <c r="K1178" s="172">
        <v>21.017800000000001</v>
      </c>
      <c r="L1178" s="172">
        <v>8.6273999999999997</v>
      </c>
      <c r="M1178" s="172">
        <v>9.0411999999999999</v>
      </c>
      <c r="N1178" s="172">
        <v>14.845599999999999</v>
      </c>
      <c r="O1178" s="172">
        <v>6.5850999999999997</v>
      </c>
      <c r="P1178" s="172">
        <v>7.5385</v>
      </c>
      <c r="Q1178" s="172">
        <v>8.9039999999999999</v>
      </c>
      <c r="R1178" s="172">
        <v>5.5831999999999997</v>
      </c>
    </row>
    <row r="1179" spans="1:18" x14ac:dyDescent="0.3">
      <c r="A1179" s="168" t="s">
        <v>1282</v>
      </c>
      <c r="B1179" s="168" t="s">
        <v>1288</v>
      </c>
      <c r="C1179" s="168">
        <v>119131</v>
      </c>
      <c r="D1179" s="171">
        <v>44071</v>
      </c>
      <c r="E1179" s="172">
        <v>37.841000000000001</v>
      </c>
      <c r="F1179" s="172">
        <v>0.2039</v>
      </c>
      <c r="G1179" s="172">
        <v>0.52600000000000002</v>
      </c>
      <c r="H1179" s="172">
        <v>0.63829999999999998</v>
      </c>
      <c r="I1179" s="172">
        <v>2.1349999999999998</v>
      </c>
      <c r="J1179" s="172">
        <v>3.1793</v>
      </c>
      <c r="K1179" s="172">
        <v>21.316400000000002</v>
      </c>
      <c r="L1179" s="172">
        <v>9.1651000000000007</v>
      </c>
      <c r="M1179" s="172">
        <v>9.8240999999999996</v>
      </c>
      <c r="N1179" s="172">
        <v>15.906000000000001</v>
      </c>
      <c r="O1179" s="172">
        <v>7.3239999999999998</v>
      </c>
      <c r="P1179" s="172">
        <v>8.2312999999999992</v>
      </c>
      <c r="Q1179" s="172">
        <v>9.2989999999999995</v>
      </c>
      <c r="R1179" s="172">
        <v>6.3696999999999999</v>
      </c>
    </row>
    <row r="1180" spans="1:18" x14ac:dyDescent="0.3">
      <c r="A1180" s="168" t="s">
        <v>1282</v>
      </c>
      <c r="B1180" s="168" t="s">
        <v>1289</v>
      </c>
      <c r="C1180" s="168">
        <v>101144</v>
      </c>
      <c r="D1180" s="171">
        <v>44071</v>
      </c>
      <c r="E1180" s="172">
        <v>276.46870000000001</v>
      </c>
      <c r="F1180" s="172">
        <v>0.64090000000000003</v>
      </c>
      <c r="G1180" s="172">
        <v>0.66920000000000002</v>
      </c>
      <c r="H1180" s="172">
        <v>0.1759</v>
      </c>
      <c r="I1180" s="172">
        <v>3.9047000000000001</v>
      </c>
      <c r="J1180" s="172">
        <v>5.9908000000000001</v>
      </c>
      <c r="K1180" s="172">
        <v>15.8619</v>
      </c>
      <c r="L1180" s="172">
        <v>7.7569999999999997</v>
      </c>
      <c r="M1180" s="172">
        <v>0.53110000000000002</v>
      </c>
      <c r="N1180" s="172">
        <v>7.5633999999999997</v>
      </c>
      <c r="O1180" s="172">
        <v>4.7352999999999996</v>
      </c>
      <c r="P1180" s="172">
        <v>9.3524999999999991</v>
      </c>
      <c r="Q1180" s="172">
        <v>20.4529</v>
      </c>
      <c r="R1180" s="172">
        <v>2.8784000000000001</v>
      </c>
    </row>
    <row r="1181" spans="1:18" x14ac:dyDescent="0.3">
      <c r="A1181" s="168" t="s">
        <v>1282</v>
      </c>
      <c r="B1181" s="168" t="s">
        <v>1290</v>
      </c>
      <c r="C1181" s="168">
        <v>120334</v>
      </c>
      <c r="D1181" s="171">
        <v>44071</v>
      </c>
      <c r="E1181" s="172">
        <v>294.26310000000001</v>
      </c>
      <c r="F1181" s="172">
        <v>0.64270000000000005</v>
      </c>
      <c r="G1181" s="172">
        <v>0.67449999999999999</v>
      </c>
      <c r="H1181" s="172">
        <v>0.18820000000000001</v>
      </c>
      <c r="I1181" s="172">
        <v>3.9312999999999998</v>
      </c>
      <c r="J1181" s="172">
        <v>6.0526</v>
      </c>
      <c r="K1181" s="172">
        <v>16.071899999999999</v>
      </c>
      <c r="L1181" s="172">
        <v>8.1219999999999999</v>
      </c>
      <c r="M1181" s="172">
        <v>1.0394000000000001</v>
      </c>
      <c r="N1181" s="172">
        <v>8.2692999999999994</v>
      </c>
      <c r="O1181" s="172">
        <v>5.6573000000000002</v>
      </c>
      <c r="P1181" s="172">
        <v>10.296799999999999</v>
      </c>
      <c r="Q1181" s="172">
        <v>12.785299999999999</v>
      </c>
      <c r="R1181" s="172">
        <v>3.6442999999999999</v>
      </c>
    </row>
    <row r="1182" spans="1:18" x14ac:dyDescent="0.3">
      <c r="A1182" s="168" t="s">
        <v>1282</v>
      </c>
      <c r="B1182" s="168" t="s">
        <v>1291</v>
      </c>
      <c r="C1182" s="168">
        <v>101072</v>
      </c>
      <c r="D1182" s="171">
        <v>44071</v>
      </c>
      <c r="E1182" s="172">
        <v>45.634300000000003</v>
      </c>
      <c r="F1182" s="172">
        <v>-0.34160000000000001</v>
      </c>
      <c r="G1182" s="172">
        <v>-0.27600000000000002</v>
      </c>
      <c r="H1182" s="172">
        <v>-2.3E-2</v>
      </c>
      <c r="I1182" s="172">
        <v>-1.0907</v>
      </c>
      <c r="J1182" s="172">
        <v>9.4358000000000004</v>
      </c>
      <c r="K1182" s="172">
        <v>33.046199999999999</v>
      </c>
      <c r="L1182" s="172">
        <v>16.2379</v>
      </c>
      <c r="M1182" s="172">
        <v>11.837300000000001</v>
      </c>
      <c r="N1182" s="172">
        <v>19.882000000000001</v>
      </c>
      <c r="O1182" s="172">
        <v>9.2258999999999993</v>
      </c>
      <c r="P1182" s="172">
        <v>9.2263999999999999</v>
      </c>
      <c r="Q1182" s="172">
        <v>8.1156000000000006</v>
      </c>
      <c r="R1182" s="172">
        <v>14.587300000000001</v>
      </c>
    </row>
    <row r="1183" spans="1:18" x14ac:dyDescent="0.3">
      <c r="A1183" s="168" t="s">
        <v>1282</v>
      </c>
      <c r="B1183" s="168" t="s">
        <v>1292</v>
      </c>
      <c r="C1183" s="168">
        <v>120821</v>
      </c>
      <c r="D1183" s="171">
        <v>44071</v>
      </c>
      <c r="E1183" s="172">
        <v>45.555500000000002</v>
      </c>
      <c r="F1183" s="172">
        <v>-0.34039999999999998</v>
      </c>
      <c r="G1183" s="172">
        <v>-0.3332</v>
      </c>
      <c r="H1183" s="172">
        <v>-8.0299999999999996E-2</v>
      </c>
      <c r="I1183" s="172">
        <v>-1.1468</v>
      </c>
      <c r="J1183" s="172">
        <v>9.5215999999999994</v>
      </c>
      <c r="K1183" s="172">
        <v>33.173999999999999</v>
      </c>
      <c r="L1183" s="172">
        <v>16.3781</v>
      </c>
      <c r="M1183" s="172">
        <v>12.000400000000001</v>
      </c>
      <c r="N1183" s="172">
        <v>20.070900000000002</v>
      </c>
      <c r="O1183" s="172">
        <v>9.1631</v>
      </c>
      <c r="P1183" s="172">
        <v>9.1887000000000008</v>
      </c>
      <c r="Q1183" s="172">
        <v>8.4914000000000005</v>
      </c>
      <c r="R1183" s="172">
        <v>14.4885</v>
      </c>
    </row>
    <row r="1184" spans="1:18" x14ac:dyDescent="0.3">
      <c r="A1184" s="168" t="s">
        <v>1282</v>
      </c>
      <c r="B1184" s="168" t="s">
        <v>1293</v>
      </c>
      <c r="C1184" s="168">
        <v>119843</v>
      </c>
      <c r="D1184" s="171">
        <v>44071</v>
      </c>
      <c r="E1184" s="172">
        <v>32.682499999999997</v>
      </c>
      <c r="F1184" s="172">
        <v>0.16700000000000001</v>
      </c>
      <c r="G1184" s="172">
        <v>0.29210000000000003</v>
      </c>
      <c r="H1184" s="172">
        <v>-0.1293</v>
      </c>
      <c r="I1184" s="172">
        <v>0.25519999999999998</v>
      </c>
      <c r="J1184" s="172">
        <v>1.6645000000000001</v>
      </c>
      <c r="K1184" s="172">
        <v>9.9062999999999999</v>
      </c>
      <c r="L1184" s="172">
        <v>8.2489000000000008</v>
      </c>
      <c r="M1184" s="172">
        <v>7.0827</v>
      </c>
      <c r="N1184" s="172">
        <v>11.9283</v>
      </c>
      <c r="O1184" s="172">
        <v>8.3872999999999998</v>
      </c>
      <c r="P1184" s="172">
        <v>9.0906000000000002</v>
      </c>
      <c r="Q1184" s="172">
        <v>10.4985</v>
      </c>
      <c r="R1184" s="172">
        <v>9.5548000000000002</v>
      </c>
    </row>
    <row r="1185" spans="1:18" x14ac:dyDescent="0.3">
      <c r="A1185" s="168" t="s">
        <v>1282</v>
      </c>
      <c r="B1185" s="168" t="s">
        <v>1294</v>
      </c>
      <c r="C1185" s="168">
        <v>103408</v>
      </c>
      <c r="D1185" s="171">
        <v>44071</v>
      </c>
      <c r="E1185" s="172">
        <v>30.762699999999999</v>
      </c>
      <c r="F1185" s="172">
        <v>0.1651</v>
      </c>
      <c r="G1185" s="172">
        <v>0.28660000000000002</v>
      </c>
      <c r="H1185" s="172">
        <v>-0.1419</v>
      </c>
      <c r="I1185" s="172">
        <v>0.23130000000000001</v>
      </c>
      <c r="J1185" s="172">
        <v>1.6122000000000001</v>
      </c>
      <c r="K1185" s="172">
        <v>9.7385999999999999</v>
      </c>
      <c r="L1185" s="172">
        <v>7.9234</v>
      </c>
      <c r="M1185" s="172">
        <v>6.5899000000000001</v>
      </c>
      <c r="N1185" s="172">
        <v>11.2454</v>
      </c>
      <c r="O1185" s="172">
        <v>7.4305000000000003</v>
      </c>
      <c r="P1185" s="172">
        <v>8.0542999999999996</v>
      </c>
      <c r="Q1185" s="172">
        <v>7.9142000000000001</v>
      </c>
      <c r="R1185" s="172">
        <v>8.8140999999999998</v>
      </c>
    </row>
    <row r="1186" spans="1:18" x14ac:dyDescent="0.3">
      <c r="A1186" s="168" t="s">
        <v>1282</v>
      </c>
      <c r="B1186" s="168" t="s">
        <v>1295</v>
      </c>
      <c r="C1186" s="168">
        <v>148053</v>
      </c>
      <c r="D1186" s="171">
        <v>44071</v>
      </c>
      <c r="E1186" s="172">
        <v>11.1462</v>
      </c>
      <c r="F1186" s="172">
        <v>0.37280000000000002</v>
      </c>
      <c r="G1186" s="172">
        <v>0.62290000000000001</v>
      </c>
      <c r="H1186" s="172">
        <v>1.0077</v>
      </c>
      <c r="I1186" s="172">
        <v>2.0182000000000002</v>
      </c>
      <c r="J1186" s="172">
        <v>2.9291999999999998</v>
      </c>
      <c r="K1186" s="172">
        <v>15.025499999999999</v>
      </c>
      <c r="L1186" s="172"/>
      <c r="M1186" s="172"/>
      <c r="N1186" s="172"/>
      <c r="O1186" s="172"/>
      <c r="P1186" s="172"/>
      <c r="Q1186" s="172">
        <v>11.462</v>
      </c>
      <c r="R1186" s="172"/>
    </row>
    <row r="1187" spans="1:18" x14ac:dyDescent="0.3">
      <c r="A1187" s="168" t="s">
        <v>1282</v>
      </c>
      <c r="B1187" s="168" t="s">
        <v>1296</v>
      </c>
      <c r="C1187" s="168">
        <v>148050</v>
      </c>
      <c r="D1187" s="171">
        <v>44071</v>
      </c>
      <c r="E1187" s="172">
        <v>11.039199999999999</v>
      </c>
      <c r="F1187" s="172">
        <v>0.36730000000000002</v>
      </c>
      <c r="G1187" s="172">
        <v>0.60699999999999998</v>
      </c>
      <c r="H1187" s="172">
        <v>0.96860000000000002</v>
      </c>
      <c r="I1187" s="172">
        <v>1.9411</v>
      </c>
      <c r="J1187" s="172">
        <v>2.7725</v>
      </c>
      <c r="K1187" s="172">
        <v>14.508599999999999</v>
      </c>
      <c r="L1187" s="172"/>
      <c r="M1187" s="172"/>
      <c r="N1187" s="172"/>
      <c r="O1187" s="172"/>
      <c r="P1187" s="172"/>
      <c r="Q1187" s="172">
        <v>10.391999999999999</v>
      </c>
      <c r="R1187" s="172"/>
    </row>
    <row r="1188" spans="1:18" x14ac:dyDescent="0.3">
      <c r="A1188" s="168" t="s">
        <v>1282</v>
      </c>
      <c r="B1188" s="168" t="s">
        <v>1297</v>
      </c>
      <c r="C1188" s="168">
        <v>120760</v>
      </c>
      <c r="D1188" s="171">
        <v>44071</v>
      </c>
      <c r="E1188" s="172">
        <v>38.724499999999999</v>
      </c>
      <c r="F1188" s="172">
        <v>0.30070000000000002</v>
      </c>
      <c r="G1188" s="172">
        <v>0.37640000000000001</v>
      </c>
      <c r="H1188" s="172">
        <v>0.66759999999999997</v>
      </c>
      <c r="I1188" s="172">
        <v>1.4307000000000001</v>
      </c>
      <c r="J1188" s="172">
        <v>2.254</v>
      </c>
      <c r="K1188" s="172">
        <v>16.7346</v>
      </c>
      <c r="L1188" s="172">
        <v>5.5088999999999997</v>
      </c>
      <c r="M1188" s="172">
        <v>5.0942999999999996</v>
      </c>
      <c r="N1188" s="172">
        <v>10.247999999999999</v>
      </c>
      <c r="O1188" s="172">
        <v>5.2504999999999997</v>
      </c>
      <c r="P1188" s="172">
        <v>6.7751000000000001</v>
      </c>
      <c r="Q1188" s="172">
        <v>6.6665999999999999</v>
      </c>
      <c r="R1188" s="172">
        <v>4.1059999999999999</v>
      </c>
    </row>
    <row r="1189" spans="1:18" x14ac:dyDescent="0.3">
      <c r="A1189" s="168" t="s">
        <v>1282</v>
      </c>
      <c r="B1189" s="168" t="s">
        <v>1298</v>
      </c>
      <c r="C1189" s="168">
        <v>111599</v>
      </c>
      <c r="D1189" s="171">
        <v>44071</v>
      </c>
      <c r="E1189" s="172">
        <v>36.509900000000002</v>
      </c>
      <c r="F1189" s="172">
        <v>0.29859999999999998</v>
      </c>
      <c r="G1189" s="172">
        <v>0.36980000000000002</v>
      </c>
      <c r="H1189" s="172">
        <v>0.65249999999999997</v>
      </c>
      <c r="I1189" s="172">
        <v>1.4006000000000001</v>
      </c>
      <c r="J1189" s="172">
        <v>2.1873</v>
      </c>
      <c r="K1189" s="172">
        <v>16.513999999999999</v>
      </c>
      <c r="L1189" s="172">
        <v>5.1135000000000002</v>
      </c>
      <c r="M1189" s="172">
        <v>4.4973000000000001</v>
      </c>
      <c r="N1189" s="172">
        <v>9.4040999999999997</v>
      </c>
      <c r="O1189" s="172">
        <v>4.2759</v>
      </c>
      <c r="P1189" s="172">
        <v>5.8826000000000001</v>
      </c>
      <c r="Q1189" s="172">
        <v>11.6998</v>
      </c>
      <c r="R1189" s="172">
        <v>3.2303000000000002</v>
      </c>
    </row>
    <row r="1190" spans="1:18" x14ac:dyDescent="0.3">
      <c r="A1190" s="173" t="s">
        <v>27</v>
      </c>
      <c r="B1190" s="168"/>
      <c r="C1190" s="168"/>
      <c r="D1190" s="168"/>
      <c r="E1190" s="168"/>
      <c r="F1190" s="174">
        <v>0.2366</v>
      </c>
      <c r="G1190" s="174">
        <v>0.39725625000000003</v>
      </c>
      <c r="H1190" s="174">
        <v>0.60370000000000001</v>
      </c>
      <c r="I1190" s="174">
        <v>1.6693437500000001</v>
      </c>
      <c r="J1190" s="174">
        <v>3.9006875000000001</v>
      </c>
      <c r="K1190" s="174">
        <v>18.121968749999997</v>
      </c>
      <c r="L1190" s="174">
        <v>7.5005500000000014</v>
      </c>
      <c r="M1190" s="174">
        <v>5.5195357142857153</v>
      </c>
      <c r="N1190" s="174">
        <v>12.122264285714285</v>
      </c>
      <c r="O1190" s="174">
        <v>6.72322857142857</v>
      </c>
      <c r="P1190" s="174">
        <v>8.0744714285714263</v>
      </c>
      <c r="Q1190" s="174">
        <v>9.8751499999999997</v>
      </c>
      <c r="R1190" s="174">
        <v>6.8972785714285711</v>
      </c>
    </row>
    <row r="1191" spans="1:18" x14ac:dyDescent="0.3">
      <c r="A1191" s="173" t="s">
        <v>409</v>
      </c>
      <c r="B1191" s="168"/>
      <c r="C1191" s="168"/>
      <c r="D1191" s="168"/>
      <c r="E1191" s="168"/>
      <c r="F1191" s="174">
        <v>0.25124999999999997</v>
      </c>
      <c r="G1191" s="174">
        <v>0.47170000000000001</v>
      </c>
      <c r="H1191" s="174">
        <v>0.64539999999999997</v>
      </c>
      <c r="I1191" s="174">
        <v>1.8360000000000001</v>
      </c>
      <c r="J1191" s="174">
        <v>3.0018500000000001</v>
      </c>
      <c r="K1191" s="174">
        <v>16.292949999999998</v>
      </c>
      <c r="L1191" s="174">
        <v>7.8401999999999994</v>
      </c>
      <c r="M1191" s="174">
        <v>4.9175500000000003</v>
      </c>
      <c r="N1191" s="174">
        <v>11.563749999999999</v>
      </c>
      <c r="O1191" s="174">
        <v>6.9545499999999993</v>
      </c>
      <c r="P1191" s="174">
        <v>8.1427999999999994</v>
      </c>
      <c r="Q1191" s="174">
        <v>8.7822999999999993</v>
      </c>
      <c r="R1191" s="174">
        <v>5.8605</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44071</v>
      </c>
      <c r="E1194" s="172">
        <v>737.89</v>
      </c>
      <c r="F1194" s="172">
        <v>0.98950000000000005</v>
      </c>
      <c r="G1194" s="172">
        <v>1.7232000000000001</v>
      </c>
      <c r="H1194" s="172">
        <v>2.7359</v>
      </c>
      <c r="I1194" s="172">
        <v>4.9988999999999999</v>
      </c>
      <c r="J1194" s="172">
        <v>7.7195999999999998</v>
      </c>
      <c r="K1194" s="172">
        <v>23.869399999999999</v>
      </c>
      <c r="L1194" s="172">
        <v>0.1371</v>
      </c>
      <c r="M1194" s="172">
        <v>-3.2021999999999999</v>
      </c>
      <c r="N1194" s="172">
        <v>9.1553000000000004</v>
      </c>
      <c r="O1194" s="172">
        <v>2.4068999999999998</v>
      </c>
      <c r="P1194" s="172">
        <v>9.0632999999999999</v>
      </c>
      <c r="Q1194" s="172">
        <v>21.572299999999998</v>
      </c>
      <c r="R1194" s="172">
        <v>-0.76990000000000003</v>
      </c>
    </row>
    <row r="1195" spans="1:18" x14ac:dyDescent="0.3">
      <c r="A1195" s="168" t="s">
        <v>1300</v>
      </c>
      <c r="B1195" s="168" t="s">
        <v>1302</v>
      </c>
      <c r="C1195" s="168">
        <v>120564</v>
      </c>
      <c r="D1195" s="171">
        <v>44071</v>
      </c>
      <c r="E1195" s="172">
        <v>791.87</v>
      </c>
      <c r="F1195" s="172">
        <v>0.99219999999999997</v>
      </c>
      <c r="G1195" s="172">
        <v>1.7292000000000001</v>
      </c>
      <c r="H1195" s="172">
        <v>2.7549000000000001</v>
      </c>
      <c r="I1195" s="172">
        <v>5.0365000000000002</v>
      </c>
      <c r="J1195" s="172">
        <v>7.8078000000000003</v>
      </c>
      <c r="K1195" s="172">
        <v>24.177900000000001</v>
      </c>
      <c r="L1195" s="172">
        <v>0.58560000000000001</v>
      </c>
      <c r="M1195" s="172">
        <v>-2.5547</v>
      </c>
      <c r="N1195" s="172">
        <v>10.1257</v>
      </c>
      <c r="O1195" s="172">
        <v>3.4432999999999998</v>
      </c>
      <c r="P1195" s="172">
        <v>10.1492</v>
      </c>
      <c r="Q1195" s="172">
        <v>14.612</v>
      </c>
      <c r="R1195" s="172">
        <v>0.1333</v>
      </c>
    </row>
    <row r="1196" spans="1:18" x14ac:dyDescent="0.3">
      <c r="A1196" s="168" t="s">
        <v>1300</v>
      </c>
      <c r="B1196" s="168" t="s">
        <v>1303</v>
      </c>
      <c r="C1196" s="168">
        <v>141925</v>
      </c>
      <c r="D1196" s="171">
        <v>44071</v>
      </c>
      <c r="E1196" s="172">
        <v>13.02</v>
      </c>
      <c r="F1196" s="172">
        <v>7.6899999999999996E-2</v>
      </c>
      <c r="G1196" s="172">
        <v>0.30819999999999997</v>
      </c>
      <c r="H1196" s="172">
        <v>1.4018999999999999</v>
      </c>
      <c r="I1196" s="172">
        <v>3.2513999999999998</v>
      </c>
      <c r="J1196" s="172">
        <v>4.16</v>
      </c>
      <c r="K1196" s="172">
        <v>16.562200000000001</v>
      </c>
      <c r="L1196" s="172">
        <v>-0.3826</v>
      </c>
      <c r="M1196" s="172">
        <v>-0.53480000000000005</v>
      </c>
      <c r="N1196" s="172">
        <v>8.7719000000000005</v>
      </c>
      <c r="O1196" s="172"/>
      <c r="P1196" s="172"/>
      <c r="Q1196" s="172">
        <v>9.9550000000000001</v>
      </c>
      <c r="R1196" s="172">
        <v>4.9021999999999997</v>
      </c>
    </row>
    <row r="1197" spans="1:18" x14ac:dyDescent="0.3">
      <c r="A1197" s="168" t="s">
        <v>1300</v>
      </c>
      <c r="B1197" s="168" t="s">
        <v>1304</v>
      </c>
      <c r="C1197" s="168">
        <v>141927</v>
      </c>
      <c r="D1197" s="171">
        <v>44071</v>
      </c>
      <c r="E1197" s="172">
        <v>12.46</v>
      </c>
      <c r="F1197" s="172">
        <v>8.0299999999999996E-2</v>
      </c>
      <c r="G1197" s="172">
        <v>0.2414</v>
      </c>
      <c r="H1197" s="172">
        <v>1.3832</v>
      </c>
      <c r="I1197" s="172">
        <v>3.2311999999999999</v>
      </c>
      <c r="J1197" s="172">
        <v>4.0067000000000004</v>
      </c>
      <c r="K1197" s="172">
        <v>16.123000000000001</v>
      </c>
      <c r="L1197" s="172">
        <v>-1.1111</v>
      </c>
      <c r="M1197" s="172">
        <v>-1.6575</v>
      </c>
      <c r="N1197" s="172">
        <v>7.2289000000000003</v>
      </c>
      <c r="O1197" s="172"/>
      <c r="P1197" s="172"/>
      <c r="Q1197" s="172">
        <v>8.2302999999999997</v>
      </c>
      <c r="R1197" s="172">
        <v>3.2805</v>
      </c>
    </row>
    <row r="1198" spans="1:18" x14ac:dyDescent="0.3">
      <c r="A1198" s="168" t="s">
        <v>1300</v>
      </c>
      <c r="B1198" s="168" t="s">
        <v>1305</v>
      </c>
      <c r="C1198" s="168">
        <v>102020</v>
      </c>
      <c r="D1198" s="171">
        <v>44071</v>
      </c>
      <c r="E1198" s="172">
        <v>100.44</v>
      </c>
      <c r="F1198" s="172">
        <v>0.88390000000000002</v>
      </c>
      <c r="G1198" s="172">
        <v>1.4340999999999999</v>
      </c>
      <c r="H1198" s="172">
        <v>2.1354000000000002</v>
      </c>
      <c r="I1198" s="172">
        <v>4.3532000000000002</v>
      </c>
      <c r="J1198" s="172">
        <v>5.3272000000000004</v>
      </c>
      <c r="K1198" s="172">
        <v>22.323699999999999</v>
      </c>
      <c r="L1198" s="172">
        <v>2.5630999999999999</v>
      </c>
      <c r="M1198" s="172">
        <v>7.9699999999999993E-2</v>
      </c>
      <c r="N1198" s="172">
        <v>7.7914000000000003</v>
      </c>
      <c r="O1198" s="172">
        <v>1.6513</v>
      </c>
      <c r="P1198" s="172">
        <v>5.6177000000000001</v>
      </c>
      <c r="Q1198" s="172">
        <v>14.5594</v>
      </c>
      <c r="R1198" s="172">
        <v>-1.3349</v>
      </c>
    </row>
    <row r="1199" spans="1:18" x14ac:dyDescent="0.3">
      <c r="A1199" s="168" t="s">
        <v>1300</v>
      </c>
      <c r="B1199" s="168" t="s">
        <v>1306</v>
      </c>
      <c r="C1199" s="168">
        <v>119354</v>
      </c>
      <c r="D1199" s="171">
        <v>44071</v>
      </c>
      <c r="E1199" s="172">
        <v>107.45</v>
      </c>
      <c r="F1199" s="172">
        <v>0.88249999999999995</v>
      </c>
      <c r="G1199" s="172">
        <v>1.4349000000000001</v>
      </c>
      <c r="H1199" s="172">
        <v>2.1484999999999999</v>
      </c>
      <c r="I1199" s="172">
        <v>4.3811999999999998</v>
      </c>
      <c r="J1199" s="172">
        <v>5.3845000000000001</v>
      </c>
      <c r="K1199" s="172">
        <v>22.547899999999998</v>
      </c>
      <c r="L1199" s="172">
        <v>2.9312999999999998</v>
      </c>
      <c r="M1199" s="172">
        <v>0.63690000000000002</v>
      </c>
      <c r="N1199" s="172">
        <v>8.6450999999999993</v>
      </c>
      <c r="O1199" s="172">
        <v>2.5552000000000001</v>
      </c>
      <c r="P1199" s="172">
        <v>6.5159000000000002</v>
      </c>
      <c r="Q1199" s="172">
        <v>10.338900000000001</v>
      </c>
      <c r="R1199" s="172">
        <v>-0.50270000000000004</v>
      </c>
    </row>
    <row r="1200" spans="1:18" x14ac:dyDescent="0.3">
      <c r="A1200" s="168" t="s">
        <v>1300</v>
      </c>
      <c r="B1200" s="168" t="s">
        <v>1307</v>
      </c>
      <c r="C1200" s="168">
        <v>113460</v>
      </c>
      <c r="D1200" s="171">
        <v>44071</v>
      </c>
      <c r="E1200" s="172">
        <v>47.697000000000003</v>
      </c>
      <c r="F1200" s="172">
        <v>0.70309999999999995</v>
      </c>
      <c r="G1200" s="172">
        <v>1.3815999999999999</v>
      </c>
      <c r="H1200" s="172">
        <v>2.286</v>
      </c>
      <c r="I1200" s="172">
        <v>4.0782999999999996</v>
      </c>
      <c r="J1200" s="172">
        <v>4.8884999999999996</v>
      </c>
      <c r="K1200" s="172">
        <v>19.538399999999999</v>
      </c>
      <c r="L1200" s="172">
        <v>-1.1255999999999999</v>
      </c>
      <c r="M1200" s="172">
        <v>-3.7978999999999998</v>
      </c>
      <c r="N1200" s="172">
        <v>5.5033000000000003</v>
      </c>
      <c r="O1200" s="172">
        <v>1.296</v>
      </c>
      <c r="P1200" s="172">
        <v>6.6375999999999999</v>
      </c>
      <c r="Q1200" s="172">
        <v>11.006600000000001</v>
      </c>
      <c r="R1200" s="172">
        <v>0.23219999999999999</v>
      </c>
    </row>
    <row r="1201" spans="1:18" x14ac:dyDescent="0.3">
      <c r="A1201" s="168" t="s">
        <v>1300</v>
      </c>
      <c r="B1201" s="168" t="s">
        <v>1308</v>
      </c>
      <c r="C1201" s="168">
        <v>119988</v>
      </c>
      <c r="D1201" s="171">
        <v>44071</v>
      </c>
      <c r="E1201" s="172">
        <v>53.265000000000001</v>
      </c>
      <c r="F1201" s="172">
        <v>0.70709999999999995</v>
      </c>
      <c r="G1201" s="172">
        <v>1.3934</v>
      </c>
      <c r="H1201" s="172">
        <v>2.3127</v>
      </c>
      <c r="I1201" s="172">
        <v>4.1329000000000002</v>
      </c>
      <c r="J1201" s="172">
        <v>5.0095000000000001</v>
      </c>
      <c r="K1201" s="172">
        <v>19.9527</v>
      </c>
      <c r="L1201" s="172">
        <v>-0.48949999999999999</v>
      </c>
      <c r="M1201" s="172">
        <v>-2.8631000000000002</v>
      </c>
      <c r="N1201" s="172">
        <v>6.8998999999999997</v>
      </c>
      <c r="O1201" s="172">
        <v>2.8338000000000001</v>
      </c>
      <c r="P1201" s="172">
        <v>8.2989999999999995</v>
      </c>
      <c r="Q1201" s="172">
        <v>13.0372</v>
      </c>
      <c r="R1201" s="172">
        <v>1.6337999999999999</v>
      </c>
    </row>
    <row r="1202" spans="1:18" x14ac:dyDescent="0.3">
      <c r="A1202" s="168" t="s">
        <v>1300</v>
      </c>
      <c r="B1202" s="168" t="s">
        <v>1309</v>
      </c>
      <c r="C1202" s="168">
        <v>148405</v>
      </c>
      <c r="D1202" s="171">
        <v>44071</v>
      </c>
      <c r="E1202" s="172">
        <v>11.37</v>
      </c>
      <c r="F1202" s="172">
        <v>0.79790000000000005</v>
      </c>
      <c r="G1202" s="172">
        <v>1.2466999999999999</v>
      </c>
      <c r="H1202" s="172">
        <v>2.71</v>
      </c>
      <c r="I1202" s="172">
        <v>4.2163000000000004</v>
      </c>
      <c r="J1202" s="172">
        <v>6.4607000000000001</v>
      </c>
      <c r="K1202" s="172"/>
      <c r="L1202" s="172"/>
      <c r="M1202" s="172"/>
      <c r="N1202" s="172"/>
      <c r="O1202" s="172"/>
      <c r="P1202" s="172"/>
      <c r="Q1202" s="172">
        <v>13.7</v>
      </c>
      <c r="R1202" s="172"/>
    </row>
    <row r="1203" spans="1:18" x14ac:dyDescent="0.3">
      <c r="A1203" s="168" t="s">
        <v>1300</v>
      </c>
      <c r="B1203" s="168" t="s">
        <v>1310</v>
      </c>
      <c r="C1203" s="168">
        <v>118275</v>
      </c>
      <c r="D1203" s="171">
        <v>44071</v>
      </c>
      <c r="E1203" s="172">
        <v>155.35</v>
      </c>
      <c r="F1203" s="172">
        <v>0.187</v>
      </c>
      <c r="G1203" s="172">
        <v>0.68700000000000006</v>
      </c>
      <c r="H1203" s="172">
        <v>1.7221</v>
      </c>
      <c r="I1203" s="172">
        <v>4.2198000000000002</v>
      </c>
      <c r="J1203" s="172">
        <v>5.4649999999999999</v>
      </c>
      <c r="K1203" s="172">
        <v>20.876100000000001</v>
      </c>
      <c r="L1203" s="172">
        <v>3.9826000000000001</v>
      </c>
      <c r="M1203" s="172">
        <v>5.7018000000000004</v>
      </c>
      <c r="N1203" s="172">
        <v>16.848400000000002</v>
      </c>
      <c r="O1203" s="172">
        <v>9.2219999999999995</v>
      </c>
      <c r="P1203" s="172">
        <v>10.5436</v>
      </c>
      <c r="Q1203" s="172">
        <v>12.289300000000001</v>
      </c>
      <c r="R1203" s="172">
        <v>5.3282999999999996</v>
      </c>
    </row>
    <row r="1204" spans="1:18" x14ac:dyDescent="0.3">
      <c r="A1204" s="168" t="s">
        <v>1300</v>
      </c>
      <c r="B1204" s="168" t="s">
        <v>1311</v>
      </c>
      <c r="C1204" s="168">
        <v>101922</v>
      </c>
      <c r="D1204" s="171">
        <v>44071</v>
      </c>
      <c r="E1204" s="172">
        <v>147.18</v>
      </c>
      <c r="F1204" s="172">
        <v>0.17699999999999999</v>
      </c>
      <c r="G1204" s="172">
        <v>0.67030000000000001</v>
      </c>
      <c r="H1204" s="172">
        <v>1.6858</v>
      </c>
      <c r="I1204" s="172">
        <v>4.1614000000000004</v>
      </c>
      <c r="J1204" s="172">
        <v>5.3391999999999999</v>
      </c>
      <c r="K1204" s="172">
        <v>20.431999999999999</v>
      </c>
      <c r="L1204" s="172">
        <v>3.2480000000000002</v>
      </c>
      <c r="M1204" s="172">
        <v>4.6130000000000004</v>
      </c>
      <c r="N1204" s="172">
        <v>15.281599999999999</v>
      </c>
      <c r="O1204" s="172">
        <v>8.2013999999999996</v>
      </c>
      <c r="P1204" s="172">
        <v>9.6471999999999998</v>
      </c>
      <c r="Q1204" s="172">
        <v>17.1797</v>
      </c>
      <c r="R1204" s="172">
        <v>4.2149999999999999</v>
      </c>
    </row>
    <row r="1205" spans="1:18" x14ac:dyDescent="0.3">
      <c r="A1205" s="168" t="s">
        <v>1300</v>
      </c>
      <c r="B1205" s="168" t="s">
        <v>1312</v>
      </c>
      <c r="C1205" s="168">
        <v>119077</v>
      </c>
      <c r="D1205" s="171">
        <v>44071</v>
      </c>
      <c r="E1205" s="172">
        <v>124.024049768718</v>
      </c>
      <c r="F1205" s="172">
        <v>0.4798</v>
      </c>
      <c r="G1205" s="172">
        <v>0.81100000000000005</v>
      </c>
      <c r="H1205" s="172">
        <v>2.2698</v>
      </c>
      <c r="I1205" s="172">
        <v>5.8108000000000004</v>
      </c>
      <c r="J1205" s="172">
        <v>7.1874000000000002</v>
      </c>
      <c r="K1205" s="172">
        <v>21.920400000000001</v>
      </c>
      <c r="L1205" s="172">
        <v>-2.8976999999999999</v>
      </c>
      <c r="M1205" s="172">
        <v>-0.56840000000000002</v>
      </c>
      <c r="N1205" s="172">
        <v>10.411</v>
      </c>
      <c r="O1205" s="172">
        <v>5.9268999999999998</v>
      </c>
      <c r="P1205" s="172">
        <v>9.7688000000000006</v>
      </c>
      <c r="Q1205" s="172">
        <v>12.399100000000001</v>
      </c>
      <c r="R1205" s="172">
        <v>2.4041000000000001</v>
      </c>
    </row>
    <row r="1206" spans="1:18" x14ac:dyDescent="0.3">
      <c r="A1206" s="168" t="s">
        <v>1300</v>
      </c>
      <c r="B1206" s="168" t="s">
        <v>1313</v>
      </c>
      <c r="C1206" s="168">
        <v>100080</v>
      </c>
      <c r="D1206" s="171">
        <v>44071</v>
      </c>
      <c r="E1206" s="172">
        <v>530.24416293105503</v>
      </c>
      <c r="F1206" s="172">
        <v>0.47710000000000002</v>
      </c>
      <c r="G1206" s="172">
        <v>0.80249999999999999</v>
      </c>
      <c r="H1206" s="172">
        <v>2.2509000000000001</v>
      </c>
      <c r="I1206" s="172">
        <v>5.7702</v>
      </c>
      <c r="J1206" s="172">
        <v>7.1012000000000004</v>
      </c>
      <c r="K1206" s="172">
        <v>21.629799999999999</v>
      </c>
      <c r="L1206" s="172">
        <v>-3.4104999999999999</v>
      </c>
      <c r="M1206" s="172">
        <v>-1.3456999999999999</v>
      </c>
      <c r="N1206" s="172">
        <v>9.3219999999999992</v>
      </c>
      <c r="O1206" s="172">
        <v>5.03</v>
      </c>
      <c r="P1206" s="172">
        <v>8.9065999999999992</v>
      </c>
      <c r="Q1206" s="172">
        <v>18.538599999999999</v>
      </c>
      <c r="R1206" s="172">
        <v>1.4919</v>
      </c>
    </row>
    <row r="1207" spans="1:18" x14ac:dyDescent="0.3">
      <c r="A1207" s="168" t="s">
        <v>1300</v>
      </c>
      <c r="B1207" s="168" t="s">
        <v>1314</v>
      </c>
      <c r="C1207" s="168">
        <v>140353</v>
      </c>
      <c r="D1207" s="171">
        <v>44071</v>
      </c>
      <c r="E1207" s="172">
        <v>15.561999999999999</v>
      </c>
      <c r="F1207" s="172">
        <v>0.36759999999999998</v>
      </c>
      <c r="G1207" s="172">
        <v>0.75749999999999995</v>
      </c>
      <c r="H1207" s="172">
        <v>1.5795999999999999</v>
      </c>
      <c r="I1207" s="172">
        <v>3.512</v>
      </c>
      <c r="J1207" s="172">
        <v>5.8278999999999996</v>
      </c>
      <c r="K1207" s="172">
        <v>23.029499999999999</v>
      </c>
      <c r="L1207" s="172">
        <v>1.0912999999999999</v>
      </c>
      <c r="M1207" s="172">
        <v>-1.6060000000000001</v>
      </c>
      <c r="N1207" s="172">
        <v>6.9480000000000004</v>
      </c>
      <c r="O1207" s="172">
        <v>6.25</v>
      </c>
      <c r="P1207" s="172">
        <v>9.3028999999999993</v>
      </c>
      <c r="Q1207" s="172">
        <v>8.2637</v>
      </c>
      <c r="R1207" s="172">
        <v>0.1673</v>
      </c>
    </row>
    <row r="1208" spans="1:18" x14ac:dyDescent="0.3">
      <c r="A1208" s="168" t="s">
        <v>1300</v>
      </c>
      <c r="B1208" s="168" t="s">
        <v>1315</v>
      </c>
      <c r="C1208" s="168">
        <v>140355</v>
      </c>
      <c r="D1208" s="171">
        <v>44071</v>
      </c>
      <c r="E1208" s="172">
        <v>14.585000000000001</v>
      </c>
      <c r="F1208" s="172">
        <v>0.36470000000000002</v>
      </c>
      <c r="G1208" s="172">
        <v>0.73909999999999998</v>
      </c>
      <c r="H1208" s="172">
        <v>1.5456000000000001</v>
      </c>
      <c r="I1208" s="172">
        <v>3.4397000000000002</v>
      </c>
      <c r="J1208" s="172">
        <v>5.6730999999999998</v>
      </c>
      <c r="K1208" s="172">
        <v>22.480699999999999</v>
      </c>
      <c r="L1208" s="172">
        <v>0.19919999999999999</v>
      </c>
      <c r="M1208" s="172">
        <v>-2.9220000000000002</v>
      </c>
      <c r="N1208" s="172">
        <v>5.0414000000000003</v>
      </c>
      <c r="O1208" s="172">
        <v>4.6646000000000001</v>
      </c>
      <c r="P1208" s="172">
        <v>8.0503</v>
      </c>
      <c r="Q1208" s="172">
        <v>7.0106999999999999</v>
      </c>
      <c r="R1208" s="172">
        <v>-1.5647</v>
      </c>
    </row>
    <row r="1209" spans="1:18" x14ac:dyDescent="0.3">
      <c r="A1209" s="168" t="s">
        <v>1300</v>
      </c>
      <c r="B1209" s="168" t="s">
        <v>1316</v>
      </c>
      <c r="C1209" s="168">
        <v>143793</v>
      </c>
      <c r="D1209" s="171">
        <v>44071</v>
      </c>
      <c r="E1209" s="172">
        <v>10.908300000000001</v>
      </c>
      <c r="F1209" s="172">
        <v>0.5716</v>
      </c>
      <c r="G1209" s="172">
        <v>1.1855</v>
      </c>
      <c r="H1209" s="172">
        <v>2.2736000000000001</v>
      </c>
      <c r="I1209" s="172">
        <v>3.4521000000000002</v>
      </c>
      <c r="J1209" s="172">
        <v>5.5349000000000004</v>
      </c>
      <c r="K1209" s="172">
        <v>20.670999999999999</v>
      </c>
      <c r="L1209" s="172">
        <v>-1.5496000000000001</v>
      </c>
      <c r="M1209" s="172">
        <v>-5.4314</v>
      </c>
      <c r="N1209" s="172">
        <v>5.0359999999999996</v>
      </c>
      <c r="O1209" s="172"/>
      <c r="P1209" s="172"/>
      <c r="Q1209" s="172">
        <v>4.1467999999999998</v>
      </c>
      <c r="R1209" s="172">
        <v>1.1435</v>
      </c>
    </row>
    <row r="1210" spans="1:18" x14ac:dyDescent="0.3">
      <c r="A1210" s="168" t="s">
        <v>1300</v>
      </c>
      <c r="B1210" s="168" t="s">
        <v>1317</v>
      </c>
      <c r="C1210" s="168">
        <v>143787</v>
      </c>
      <c r="D1210" s="171">
        <v>44071</v>
      </c>
      <c r="E1210" s="172">
        <v>10.4278</v>
      </c>
      <c r="F1210" s="172">
        <v>0.56510000000000005</v>
      </c>
      <c r="G1210" s="172">
        <v>1.1680999999999999</v>
      </c>
      <c r="H1210" s="172">
        <v>2.2313000000000001</v>
      </c>
      <c r="I1210" s="172">
        <v>3.3683999999999998</v>
      </c>
      <c r="J1210" s="172">
        <v>5.3494000000000002</v>
      </c>
      <c r="K1210" s="172">
        <v>20.035</v>
      </c>
      <c r="L1210" s="172">
        <v>-2.4363000000000001</v>
      </c>
      <c r="M1210" s="172">
        <v>-6.7323000000000004</v>
      </c>
      <c r="N1210" s="172">
        <v>3.0446</v>
      </c>
      <c r="O1210" s="172"/>
      <c r="P1210" s="172"/>
      <c r="Q1210" s="172">
        <v>1.9770000000000001</v>
      </c>
      <c r="R1210" s="172">
        <v>-0.92130000000000001</v>
      </c>
    </row>
    <row r="1211" spans="1:18" x14ac:dyDescent="0.3">
      <c r="A1211" s="168" t="s">
        <v>1300</v>
      </c>
      <c r="B1211" s="168" t="s">
        <v>1318</v>
      </c>
      <c r="C1211" s="168">
        <v>100520</v>
      </c>
      <c r="D1211" s="171">
        <v>44071</v>
      </c>
      <c r="E1211" s="172">
        <v>574.42880000000002</v>
      </c>
      <c r="F1211" s="172">
        <v>1.1271</v>
      </c>
      <c r="G1211" s="172">
        <v>2.0922000000000001</v>
      </c>
      <c r="H1211" s="172">
        <v>3.0726</v>
      </c>
      <c r="I1211" s="172">
        <v>6.0026999999999999</v>
      </c>
      <c r="J1211" s="172">
        <v>7.3891</v>
      </c>
      <c r="K1211" s="172">
        <v>23.2241</v>
      </c>
      <c r="L1211" s="172">
        <v>3.5207000000000002</v>
      </c>
      <c r="M1211" s="172">
        <v>-3.3910999999999998</v>
      </c>
      <c r="N1211" s="172">
        <v>6.3303000000000003</v>
      </c>
      <c r="O1211" s="172">
        <v>1.1899</v>
      </c>
      <c r="P1211" s="172">
        <v>5.5263999999999998</v>
      </c>
      <c r="Q1211" s="172">
        <v>16.907299999999999</v>
      </c>
      <c r="R1211" s="172">
        <v>-3.7155</v>
      </c>
    </row>
    <row r="1212" spans="1:18" x14ac:dyDescent="0.3">
      <c r="A1212" s="168" t="s">
        <v>1300</v>
      </c>
      <c r="B1212" s="168" t="s">
        <v>1319</v>
      </c>
      <c r="C1212" s="168">
        <v>118535</v>
      </c>
      <c r="D1212" s="171">
        <v>44071</v>
      </c>
      <c r="E1212" s="172">
        <v>616.32579999999996</v>
      </c>
      <c r="F1212" s="172">
        <v>1.1291</v>
      </c>
      <c r="G1212" s="172">
        <v>2.0985999999999998</v>
      </c>
      <c r="H1212" s="172">
        <v>3.0872000000000002</v>
      </c>
      <c r="I1212" s="172">
        <v>6.0330000000000004</v>
      </c>
      <c r="J1212" s="172">
        <v>7.4570999999999996</v>
      </c>
      <c r="K1212" s="172">
        <v>23.4558</v>
      </c>
      <c r="L1212" s="172">
        <v>3.9119999999999999</v>
      </c>
      <c r="M1212" s="172">
        <v>-2.8311999999999999</v>
      </c>
      <c r="N1212" s="172">
        <v>7.1619000000000002</v>
      </c>
      <c r="O1212" s="172">
        <v>2.109</v>
      </c>
      <c r="P1212" s="172">
        <v>6.5739999999999998</v>
      </c>
      <c r="Q1212" s="172">
        <v>12.2859</v>
      </c>
      <c r="R1212" s="172">
        <v>-2.9117000000000002</v>
      </c>
    </row>
    <row r="1213" spans="1:18" x14ac:dyDescent="0.3">
      <c r="A1213" s="168" t="s">
        <v>1300</v>
      </c>
      <c r="B1213" s="168" t="s">
        <v>1320</v>
      </c>
      <c r="C1213" s="168">
        <v>101762</v>
      </c>
      <c r="D1213" s="171">
        <v>44071</v>
      </c>
      <c r="E1213" s="172">
        <v>609.98599999999999</v>
      </c>
      <c r="F1213" s="172">
        <v>1.0948</v>
      </c>
      <c r="G1213" s="172">
        <v>1.7142999999999999</v>
      </c>
      <c r="H1213" s="172">
        <v>1.9754</v>
      </c>
      <c r="I1213" s="172">
        <v>5.0045000000000002</v>
      </c>
      <c r="J1213" s="172">
        <v>8.6687999999999992</v>
      </c>
      <c r="K1213" s="172">
        <v>23.7867</v>
      </c>
      <c r="L1213" s="172">
        <v>0.46450000000000002</v>
      </c>
      <c r="M1213" s="172">
        <v>-10.133900000000001</v>
      </c>
      <c r="N1213" s="172">
        <v>-2.1408999999999998</v>
      </c>
      <c r="O1213" s="172">
        <v>1.145</v>
      </c>
      <c r="P1213" s="172">
        <v>6.2281000000000004</v>
      </c>
      <c r="Q1213" s="172">
        <v>17.364899999999999</v>
      </c>
      <c r="R1213" s="172">
        <v>-3.9367999999999999</v>
      </c>
    </row>
    <row r="1214" spans="1:18" x14ac:dyDescent="0.3">
      <c r="A1214" s="168" t="s">
        <v>1300</v>
      </c>
      <c r="B1214" s="168" t="s">
        <v>1321</v>
      </c>
      <c r="C1214" s="168">
        <v>118955</v>
      </c>
      <c r="D1214" s="171">
        <v>44071</v>
      </c>
      <c r="E1214" s="172">
        <v>646.26300000000003</v>
      </c>
      <c r="F1214" s="172">
        <v>1.0964</v>
      </c>
      <c r="G1214" s="172">
        <v>1.7194</v>
      </c>
      <c r="H1214" s="172">
        <v>1.9870000000000001</v>
      </c>
      <c r="I1214" s="172">
        <v>5.0290999999999997</v>
      </c>
      <c r="J1214" s="172">
        <v>8.7256</v>
      </c>
      <c r="K1214" s="172">
        <v>23.977799999999998</v>
      </c>
      <c r="L1214" s="172">
        <v>0.76780000000000004</v>
      </c>
      <c r="M1214" s="172">
        <v>-9.7441999999999993</v>
      </c>
      <c r="N1214" s="172">
        <v>-1.5866</v>
      </c>
      <c r="O1214" s="172">
        <v>1.8842000000000001</v>
      </c>
      <c r="P1214" s="172">
        <v>7.0529000000000002</v>
      </c>
      <c r="Q1214" s="172">
        <v>10.8536</v>
      </c>
      <c r="R1214" s="172">
        <v>-3.3393000000000002</v>
      </c>
    </row>
    <row r="1215" spans="1:18" x14ac:dyDescent="0.3">
      <c r="A1215" s="168" t="s">
        <v>1300</v>
      </c>
      <c r="B1215" s="168" t="s">
        <v>1322</v>
      </c>
      <c r="C1215" s="168">
        <v>102252</v>
      </c>
      <c r="D1215" s="171">
        <v>44071</v>
      </c>
      <c r="E1215" s="172">
        <v>84.980099999999993</v>
      </c>
      <c r="F1215" s="172">
        <v>0.51670000000000005</v>
      </c>
      <c r="G1215" s="172">
        <v>1.0437000000000001</v>
      </c>
      <c r="H1215" s="172">
        <v>2.4268999999999998</v>
      </c>
      <c r="I1215" s="172">
        <v>4.9359000000000002</v>
      </c>
      <c r="J1215" s="172">
        <v>5.7369000000000003</v>
      </c>
      <c r="K1215" s="172">
        <v>24.382300000000001</v>
      </c>
      <c r="L1215" s="172">
        <v>0.39910000000000001</v>
      </c>
      <c r="M1215" s="172">
        <v>-1.3713</v>
      </c>
      <c r="N1215" s="172">
        <v>7.9648000000000003</v>
      </c>
      <c r="O1215" s="172">
        <v>0.54</v>
      </c>
      <c r="P1215" s="172">
        <v>6.3498999999999999</v>
      </c>
      <c r="Q1215" s="172">
        <v>13.828799999999999</v>
      </c>
      <c r="R1215" s="172">
        <v>-4.4729999999999999</v>
      </c>
    </row>
    <row r="1216" spans="1:18" x14ac:dyDescent="0.3">
      <c r="A1216" s="168" t="s">
        <v>1300</v>
      </c>
      <c r="B1216" s="168" t="s">
        <v>1323</v>
      </c>
      <c r="C1216" s="168">
        <v>120046</v>
      </c>
      <c r="D1216" s="171">
        <v>44071</v>
      </c>
      <c r="E1216" s="172">
        <v>90.430800000000005</v>
      </c>
      <c r="F1216" s="172">
        <v>0.52</v>
      </c>
      <c r="G1216" s="172">
        <v>1.0535000000000001</v>
      </c>
      <c r="H1216" s="172">
        <v>2.4500000000000002</v>
      </c>
      <c r="I1216" s="172">
        <v>4.9835000000000003</v>
      </c>
      <c r="J1216" s="172">
        <v>5.8445</v>
      </c>
      <c r="K1216" s="172">
        <v>24.747499999999999</v>
      </c>
      <c r="L1216" s="172">
        <v>0.9839</v>
      </c>
      <c r="M1216" s="172">
        <v>-0.50770000000000004</v>
      </c>
      <c r="N1216" s="172">
        <v>9.2272999999999996</v>
      </c>
      <c r="O1216" s="172">
        <v>1.4779</v>
      </c>
      <c r="P1216" s="172">
        <v>7.2538999999999998</v>
      </c>
      <c r="Q1216" s="172">
        <v>11.881600000000001</v>
      </c>
      <c r="R1216" s="172">
        <v>-3.5002</v>
      </c>
    </row>
    <row r="1217" spans="1:18" x14ac:dyDescent="0.3">
      <c r="A1217" s="168" t="s">
        <v>1300</v>
      </c>
      <c r="B1217" s="168" t="s">
        <v>1324</v>
      </c>
      <c r="C1217" s="168">
        <v>101228</v>
      </c>
      <c r="D1217" s="171">
        <v>44071</v>
      </c>
      <c r="E1217" s="172">
        <v>279.33999999999997</v>
      </c>
      <c r="F1217" s="172">
        <v>0.99060000000000004</v>
      </c>
      <c r="G1217" s="172">
        <v>1.1442000000000001</v>
      </c>
      <c r="H1217" s="172">
        <v>1.6669</v>
      </c>
      <c r="I1217" s="172">
        <v>5.8708</v>
      </c>
      <c r="J1217" s="172">
        <v>8.1204999999999998</v>
      </c>
      <c r="K1217" s="172">
        <v>22.372599999999998</v>
      </c>
      <c r="L1217" s="172">
        <v>0.75019999999999998</v>
      </c>
      <c r="M1217" s="172">
        <v>-6.4156000000000004</v>
      </c>
      <c r="N1217" s="172">
        <v>2.3786</v>
      </c>
      <c r="O1217" s="172">
        <v>2.9752000000000001</v>
      </c>
      <c r="P1217" s="172">
        <v>6.6914999999999996</v>
      </c>
      <c r="Q1217" s="172">
        <v>13.7049</v>
      </c>
      <c r="R1217" s="172">
        <v>-3.7942</v>
      </c>
    </row>
    <row r="1218" spans="1:18" x14ac:dyDescent="0.3">
      <c r="A1218" s="168" t="s">
        <v>1300</v>
      </c>
      <c r="B1218" s="168" t="s">
        <v>1325</v>
      </c>
      <c r="C1218" s="168">
        <v>120599</v>
      </c>
      <c r="D1218" s="171">
        <v>44071</v>
      </c>
      <c r="E1218" s="172">
        <v>298.83999999999997</v>
      </c>
      <c r="F1218" s="172">
        <v>0.997</v>
      </c>
      <c r="G1218" s="172">
        <v>1.1541999999999999</v>
      </c>
      <c r="H1218" s="172">
        <v>1.6878</v>
      </c>
      <c r="I1218" s="172">
        <v>5.9153000000000002</v>
      </c>
      <c r="J1218" s="172">
        <v>8.2126000000000001</v>
      </c>
      <c r="K1218" s="172">
        <v>22.686599999999999</v>
      </c>
      <c r="L1218" s="172">
        <v>1.2502</v>
      </c>
      <c r="M1218" s="172">
        <v>-5.7317</v>
      </c>
      <c r="N1218" s="172">
        <v>3.3834</v>
      </c>
      <c r="O1218" s="172">
        <v>4.0103</v>
      </c>
      <c r="P1218" s="172">
        <v>7.7920999999999996</v>
      </c>
      <c r="Q1218" s="172">
        <v>12.305899999999999</v>
      </c>
      <c r="R1218" s="172">
        <v>-2.8643999999999998</v>
      </c>
    </row>
    <row r="1219" spans="1:18" x14ac:dyDescent="0.3">
      <c r="A1219" s="168" t="s">
        <v>1300</v>
      </c>
      <c r="B1219" s="168" t="s">
        <v>1326</v>
      </c>
      <c r="C1219" s="168">
        <v>128235</v>
      </c>
      <c r="D1219" s="171">
        <v>44071</v>
      </c>
      <c r="E1219" s="172">
        <v>21.96</v>
      </c>
      <c r="F1219" s="172">
        <v>0.1368</v>
      </c>
      <c r="G1219" s="172">
        <v>0.59550000000000003</v>
      </c>
      <c r="H1219" s="172">
        <v>1.3383</v>
      </c>
      <c r="I1219" s="172">
        <v>3.6827000000000001</v>
      </c>
      <c r="J1219" s="172">
        <v>6.8613</v>
      </c>
      <c r="K1219" s="172">
        <v>20.9251</v>
      </c>
      <c r="L1219" s="172">
        <v>2.3776000000000002</v>
      </c>
      <c r="M1219" s="172">
        <v>0</v>
      </c>
      <c r="N1219" s="172">
        <v>10.7972</v>
      </c>
      <c r="O1219" s="172">
        <v>3.9826999999999999</v>
      </c>
      <c r="P1219" s="172">
        <v>5.4466999999999999</v>
      </c>
      <c r="Q1219" s="172">
        <v>13.0252</v>
      </c>
      <c r="R1219" s="172">
        <v>0.20530000000000001</v>
      </c>
    </row>
    <row r="1220" spans="1:18" x14ac:dyDescent="0.3">
      <c r="A1220" s="168" t="s">
        <v>1300</v>
      </c>
      <c r="B1220" s="168" t="s">
        <v>1327</v>
      </c>
      <c r="C1220" s="168">
        <v>128236</v>
      </c>
      <c r="D1220" s="171">
        <v>44071</v>
      </c>
      <c r="E1220" s="172">
        <v>23.88</v>
      </c>
      <c r="F1220" s="172">
        <v>0.20979999999999999</v>
      </c>
      <c r="G1220" s="172">
        <v>0.6321</v>
      </c>
      <c r="H1220" s="172">
        <v>1.4013</v>
      </c>
      <c r="I1220" s="172">
        <v>3.7810000000000001</v>
      </c>
      <c r="J1220" s="172">
        <v>6.9892000000000003</v>
      </c>
      <c r="K1220" s="172">
        <v>21.403199999999998</v>
      </c>
      <c r="L1220" s="172">
        <v>3.0198</v>
      </c>
      <c r="M1220" s="172">
        <v>0.97250000000000003</v>
      </c>
      <c r="N1220" s="172">
        <v>12.323600000000001</v>
      </c>
      <c r="O1220" s="172">
        <v>5.7840999999999996</v>
      </c>
      <c r="P1220" s="172">
        <v>7.0627000000000004</v>
      </c>
      <c r="Q1220" s="172">
        <v>14.509399999999999</v>
      </c>
      <c r="R1220" s="172">
        <v>1.738</v>
      </c>
    </row>
    <row r="1221" spans="1:18" x14ac:dyDescent="0.3">
      <c r="A1221" s="168" t="s">
        <v>1300</v>
      </c>
      <c r="B1221" s="168" t="s">
        <v>1328</v>
      </c>
      <c r="C1221" s="168">
        <v>118424</v>
      </c>
      <c r="D1221" s="171">
        <v>44071</v>
      </c>
      <c r="E1221" s="172">
        <v>95.43</v>
      </c>
      <c r="F1221" s="172">
        <v>0.4738</v>
      </c>
      <c r="G1221" s="172">
        <v>1.2626999999999999</v>
      </c>
      <c r="H1221" s="172">
        <v>2.6459999999999999</v>
      </c>
      <c r="I1221" s="172">
        <v>5.9039000000000001</v>
      </c>
      <c r="J1221" s="172">
        <v>7.0803000000000003</v>
      </c>
      <c r="K1221" s="172">
        <v>19.317299999999999</v>
      </c>
      <c r="L1221" s="172">
        <v>-4.9313000000000002</v>
      </c>
      <c r="M1221" s="172">
        <v>-4.4553000000000003</v>
      </c>
      <c r="N1221" s="172">
        <v>3.8298000000000001</v>
      </c>
      <c r="O1221" s="172">
        <v>1.3809</v>
      </c>
      <c r="P1221" s="172">
        <v>5.4886999999999997</v>
      </c>
      <c r="Q1221" s="172">
        <v>11.860200000000001</v>
      </c>
      <c r="R1221" s="172">
        <v>-3.8656000000000001</v>
      </c>
    </row>
    <row r="1222" spans="1:18" x14ac:dyDescent="0.3">
      <c r="A1222" s="168" t="s">
        <v>1300</v>
      </c>
      <c r="B1222" s="168" t="s">
        <v>1329</v>
      </c>
      <c r="C1222" s="168">
        <v>108594</v>
      </c>
      <c r="D1222" s="171">
        <v>44071</v>
      </c>
      <c r="E1222" s="172">
        <v>90.38</v>
      </c>
      <c r="F1222" s="172">
        <v>0.47799999999999998</v>
      </c>
      <c r="G1222" s="172">
        <v>1.2661</v>
      </c>
      <c r="H1222" s="172">
        <v>2.6345999999999998</v>
      </c>
      <c r="I1222" s="172">
        <v>5.8810000000000002</v>
      </c>
      <c r="J1222" s="172">
        <v>7.0218999999999996</v>
      </c>
      <c r="K1222" s="172">
        <v>19.109100000000002</v>
      </c>
      <c r="L1222" s="172">
        <v>-5.2521000000000004</v>
      </c>
      <c r="M1222" s="172">
        <v>-4.9332000000000003</v>
      </c>
      <c r="N1222" s="172">
        <v>3.15</v>
      </c>
      <c r="O1222" s="172">
        <v>0.66769999999999996</v>
      </c>
      <c r="P1222" s="172">
        <v>4.7279999999999998</v>
      </c>
      <c r="Q1222" s="172">
        <v>15.892200000000001</v>
      </c>
      <c r="R1222" s="172">
        <v>-4.5189000000000004</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44071</v>
      </c>
      <c r="E1224" s="172">
        <v>48.43</v>
      </c>
      <c r="F1224" s="172">
        <v>0.26919999999999999</v>
      </c>
      <c r="G1224" s="172">
        <v>0.1033</v>
      </c>
      <c r="H1224" s="172">
        <v>2.0653000000000001</v>
      </c>
      <c r="I1224" s="172">
        <v>6.4630000000000001</v>
      </c>
      <c r="J1224" s="172">
        <v>7.694</v>
      </c>
      <c r="K1224" s="172">
        <v>21.074999999999999</v>
      </c>
      <c r="L1224" s="172">
        <v>-1.8045</v>
      </c>
      <c r="M1224" s="172">
        <v>4.1300000000000003E-2</v>
      </c>
      <c r="N1224" s="172">
        <v>10.596</v>
      </c>
      <c r="O1224" s="172">
        <v>2.1974</v>
      </c>
      <c r="P1224" s="172">
        <v>6.6791</v>
      </c>
      <c r="Q1224" s="172">
        <v>13.5</v>
      </c>
      <c r="R1224" s="172">
        <v>-3.9308000000000001</v>
      </c>
    </row>
    <row r="1225" spans="1:18" x14ac:dyDescent="0.3">
      <c r="A1225" s="168" t="s">
        <v>1300</v>
      </c>
      <c r="B1225" s="168" t="s">
        <v>1332</v>
      </c>
      <c r="C1225" s="168">
        <v>120413</v>
      </c>
      <c r="D1225" s="171">
        <v>44071</v>
      </c>
      <c r="E1225" s="172">
        <v>54.05</v>
      </c>
      <c r="F1225" s="172">
        <v>0.27829999999999999</v>
      </c>
      <c r="G1225" s="172">
        <v>0.12970000000000001</v>
      </c>
      <c r="H1225" s="172">
        <v>2.0773999999999999</v>
      </c>
      <c r="I1225" s="172">
        <v>6.5235000000000003</v>
      </c>
      <c r="J1225" s="172">
        <v>7.7981999999999996</v>
      </c>
      <c r="K1225" s="172">
        <v>21.460699999999999</v>
      </c>
      <c r="L1225" s="172">
        <v>-1.1701999999999999</v>
      </c>
      <c r="M1225" s="172">
        <v>0.99029999999999996</v>
      </c>
      <c r="N1225" s="172">
        <v>11.9975</v>
      </c>
      <c r="O1225" s="172">
        <v>3.7168999999999999</v>
      </c>
      <c r="P1225" s="172">
        <v>8.3615999999999993</v>
      </c>
      <c r="Q1225" s="172">
        <v>15.6035</v>
      </c>
      <c r="R1225" s="172">
        <v>-2.593</v>
      </c>
    </row>
    <row r="1226" spans="1:18" x14ac:dyDescent="0.3">
      <c r="A1226" s="168" t="s">
        <v>1300</v>
      </c>
      <c r="B1226" s="168" t="s">
        <v>1333</v>
      </c>
      <c r="C1226" s="168">
        <v>147183</v>
      </c>
      <c r="D1226" s="171">
        <v>44071</v>
      </c>
      <c r="E1226" s="172">
        <v>10.061500000000001</v>
      </c>
      <c r="F1226" s="172">
        <v>0.15429999999999999</v>
      </c>
      <c r="G1226" s="172">
        <v>0.7097</v>
      </c>
      <c r="H1226" s="172">
        <v>1.0708</v>
      </c>
      <c r="I1226" s="172">
        <v>1.4581</v>
      </c>
      <c r="J1226" s="172">
        <v>2.5270999999999999</v>
      </c>
      <c r="K1226" s="172">
        <v>13.454700000000001</v>
      </c>
      <c r="L1226" s="172">
        <v>-6.5533000000000001</v>
      </c>
      <c r="M1226" s="172">
        <v>-12.053699999999999</v>
      </c>
      <c r="N1226" s="172">
        <v>-0.57509999999999994</v>
      </c>
      <c r="O1226" s="172"/>
      <c r="P1226" s="172"/>
      <c r="Q1226" s="172">
        <v>0.4763</v>
      </c>
      <c r="R1226" s="172"/>
    </row>
    <row r="1227" spans="1:18" x14ac:dyDescent="0.3">
      <c r="A1227" s="168" t="s">
        <v>1300</v>
      </c>
      <c r="B1227" s="168" t="s">
        <v>1334</v>
      </c>
      <c r="C1227" s="168">
        <v>147184</v>
      </c>
      <c r="D1227" s="171">
        <v>44071</v>
      </c>
      <c r="E1227" s="172">
        <v>9.7873999999999999</v>
      </c>
      <c r="F1227" s="172">
        <v>0.1484</v>
      </c>
      <c r="G1227" s="172">
        <v>0.69240000000000002</v>
      </c>
      <c r="H1227" s="172">
        <v>1.0290999999999999</v>
      </c>
      <c r="I1227" s="172">
        <v>1.3745000000000001</v>
      </c>
      <c r="J1227" s="172">
        <v>2.3401000000000001</v>
      </c>
      <c r="K1227" s="172">
        <v>12.8413</v>
      </c>
      <c r="L1227" s="172">
        <v>-7.5709999999999997</v>
      </c>
      <c r="M1227" s="172">
        <v>-13.4854</v>
      </c>
      <c r="N1227" s="172">
        <v>-2.7174999999999998</v>
      </c>
      <c r="O1227" s="172"/>
      <c r="P1227" s="172"/>
      <c r="Q1227" s="172">
        <v>-1.6515</v>
      </c>
      <c r="R1227" s="172"/>
    </row>
    <row r="1228" spans="1:18" x14ac:dyDescent="0.3">
      <c r="A1228" s="168" t="s">
        <v>1300</v>
      </c>
      <c r="B1228" s="168" t="s">
        <v>1335</v>
      </c>
      <c r="C1228" s="168">
        <v>109522</v>
      </c>
      <c r="D1228" s="171">
        <v>44071</v>
      </c>
      <c r="E1228" s="172">
        <v>32.265000000000001</v>
      </c>
      <c r="F1228" s="172">
        <v>0.27539999999999998</v>
      </c>
      <c r="G1228" s="172">
        <v>0.30399999999999999</v>
      </c>
      <c r="H1228" s="172">
        <v>1.4849000000000001</v>
      </c>
      <c r="I1228" s="172">
        <v>4.2693000000000003</v>
      </c>
      <c r="J1228" s="172">
        <v>2.984</v>
      </c>
      <c r="K1228" s="172">
        <v>16.976299999999998</v>
      </c>
      <c r="L1228" s="172">
        <v>-4.7321999999999997</v>
      </c>
      <c r="M1228" s="172">
        <v>-7.0746000000000002</v>
      </c>
      <c r="N1228" s="172">
        <v>2.6981999999999999</v>
      </c>
      <c r="O1228" s="172">
        <v>1.8819999999999999</v>
      </c>
      <c r="P1228" s="172">
        <v>8.5701000000000001</v>
      </c>
      <c r="Q1228" s="172">
        <v>10.3108</v>
      </c>
      <c r="R1228" s="172">
        <v>-1.0795999999999999</v>
      </c>
    </row>
    <row r="1229" spans="1:18" x14ac:dyDescent="0.3">
      <c r="A1229" s="168" t="s">
        <v>1300</v>
      </c>
      <c r="B1229" s="168" t="s">
        <v>1336</v>
      </c>
      <c r="C1229" s="168">
        <v>120492</v>
      </c>
      <c r="D1229" s="171">
        <v>44071</v>
      </c>
      <c r="E1229" s="172">
        <v>34.876600000000003</v>
      </c>
      <c r="F1229" s="172">
        <v>0.2772</v>
      </c>
      <c r="G1229" s="172">
        <v>0.31030000000000002</v>
      </c>
      <c r="H1229" s="172">
        <v>1.4999</v>
      </c>
      <c r="I1229" s="172">
        <v>4.3003999999999998</v>
      </c>
      <c r="J1229" s="172">
        <v>3.052</v>
      </c>
      <c r="K1229" s="172">
        <v>17.206299999999999</v>
      </c>
      <c r="L1229" s="172">
        <v>-4.3616999999999999</v>
      </c>
      <c r="M1229" s="172">
        <v>-6.5301</v>
      </c>
      <c r="N1229" s="172">
        <v>3.5028000000000001</v>
      </c>
      <c r="O1229" s="172">
        <v>2.6789000000000001</v>
      </c>
      <c r="P1229" s="172">
        <v>9.8209999999999997</v>
      </c>
      <c r="Q1229" s="172">
        <v>12.9374</v>
      </c>
      <c r="R1229" s="172">
        <v>-0.30640000000000001</v>
      </c>
    </row>
    <row r="1230" spans="1:18" x14ac:dyDescent="0.3">
      <c r="A1230" s="168" t="s">
        <v>1300</v>
      </c>
      <c r="B1230" s="168" t="s">
        <v>1337</v>
      </c>
      <c r="C1230" s="168">
        <v>112090</v>
      </c>
      <c r="D1230" s="171">
        <v>44071</v>
      </c>
      <c r="E1230" s="172">
        <v>35.694000000000003</v>
      </c>
      <c r="F1230" s="172">
        <v>0.68830000000000002</v>
      </c>
      <c r="G1230" s="172">
        <v>0.93889999999999996</v>
      </c>
      <c r="H1230" s="172">
        <v>1.5159</v>
      </c>
      <c r="I1230" s="172">
        <v>3.4039000000000001</v>
      </c>
      <c r="J1230" s="172">
        <v>3.7223999999999999</v>
      </c>
      <c r="K1230" s="172">
        <v>20.177800000000001</v>
      </c>
      <c r="L1230" s="172">
        <v>0.115</v>
      </c>
      <c r="M1230" s="172">
        <v>-4.7321999999999997</v>
      </c>
      <c r="N1230" s="172">
        <v>4.9237000000000002</v>
      </c>
      <c r="O1230" s="172">
        <v>4.0726000000000004</v>
      </c>
      <c r="P1230" s="172">
        <v>9.3047000000000004</v>
      </c>
      <c r="Q1230" s="172">
        <v>12.298500000000001</v>
      </c>
      <c r="R1230" s="172">
        <v>-4.4699999999999997E-2</v>
      </c>
    </row>
    <row r="1231" spans="1:18" x14ac:dyDescent="0.3">
      <c r="A1231" s="168" t="s">
        <v>1300</v>
      </c>
      <c r="B1231" s="168" t="s">
        <v>1338</v>
      </c>
      <c r="C1231" s="168">
        <v>120166</v>
      </c>
      <c r="D1231" s="171">
        <v>44071</v>
      </c>
      <c r="E1231" s="172">
        <v>38.468000000000004</v>
      </c>
      <c r="F1231" s="172">
        <v>0.68840000000000001</v>
      </c>
      <c r="G1231" s="172">
        <v>0.94469999999999998</v>
      </c>
      <c r="H1231" s="172">
        <v>1.5307999999999999</v>
      </c>
      <c r="I1231" s="172">
        <v>3.4420000000000002</v>
      </c>
      <c r="J1231" s="172">
        <v>3.802</v>
      </c>
      <c r="K1231" s="172">
        <v>20.460999999999999</v>
      </c>
      <c r="L1231" s="172">
        <v>0.64100000000000001</v>
      </c>
      <c r="M1231" s="172">
        <v>-4.0195999999999996</v>
      </c>
      <c r="N1231" s="172">
        <v>5.9316000000000004</v>
      </c>
      <c r="O1231" s="172">
        <v>5.1388999999999996</v>
      </c>
      <c r="P1231" s="172">
        <v>10.4757</v>
      </c>
      <c r="Q1231" s="172">
        <v>14.7807</v>
      </c>
      <c r="R1231" s="172">
        <v>0.94650000000000001</v>
      </c>
    </row>
    <row r="1232" spans="1:18" x14ac:dyDescent="0.3">
      <c r="A1232" s="168" t="s">
        <v>1300</v>
      </c>
      <c r="B1232" s="168" t="s">
        <v>1339</v>
      </c>
      <c r="C1232" s="168">
        <v>119291</v>
      </c>
      <c r="D1232" s="171">
        <v>44071</v>
      </c>
      <c r="E1232" s="172">
        <v>87.013999999999996</v>
      </c>
      <c r="F1232" s="172">
        <v>0.14269999999999999</v>
      </c>
      <c r="G1232" s="172">
        <v>0.62329999999999997</v>
      </c>
      <c r="H1232" s="172">
        <v>1.2166999999999999</v>
      </c>
      <c r="I1232" s="172">
        <v>3.4108000000000001</v>
      </c>
      <c r="J1232" s="172">
        <v>5.4433999999999996</v>
      </c>
      <c r="K1232" s="172">
        <v>23.7788</v>
      </c>
      <c r="L1232" s="172">
        <v>4.8639000000000001</v>
      </c>
      <c r="M1232" s="172">
        <v>-0.67120000000000002</v>
      </c>
      <c r="N1232" s="172">
        <v>6.4794999999999998</v>
      </c>
      <c r="O1232" s="172">
        <v>3.2452999999999999</v>
      </c>
      <c r="P1232" s="172">
        <v>7.1957000000000004</v>
      </c>
      <c r="Q1232" s="172">
        <v>11.408099999999999</v>
      </c>
      <c r="R1232" s="172">
        <v>-1.0116000000000001</v>
      </c>
    </row>
    <row r="1233" spans="1:18" x14ac:dyDescent="0.3">
      <c r="A1233" s="168" t="s">
        <v>1300</v>
      </c>
      <c r="B1233" s="168" t="s">
        <v>1340</v>
      </c>
      <c r="C1233" s="168">
        <v>118043</v>
      </c>
      <c r="D1233" s="171">
        <v>44071</v>
      </c>
      <c r="E1233" s="172">
        <v>82.546999999999997</v>
      </c>
      <c r="F1233" s="172">
        <v>0.14069999999999999</v>
      </c>
      <c r="G1233" s="172">
        <v>0.61799999999999999</v>
      </c>
      <c r="H1233" s="172">
        <v>1.2039</v>
      </c>
      <c r="I1233" s="172">
        <v>3.3828</v>
      </c>
      <c r="J1233" s="172">
        <v>5.3769</v>
      </c>
      <c r="K1233" s="172">
        <v>23.5456</v>
      </c>
      <c r="L1233" s="172">
        <v>4.5018000000000002</v>
      </c>
      <c r="M1233" s="172">
        <v>-1.1637999999999999</v>
      </c>
      <c r="N1233" s="172">
        <v>5.7779999999999996</v>
      </c>
      <c r="O1233" s="172">
        <v>2.5070999999999999</v>
      </c>
      <c r="P1233" s="172">
        <v>6.4297000000000004</v>
      </c>
      <c r="Q1233" s="172">
        <v>14.7972</v>
      </c>
      <c r="R1233" s="172">
        <v>-1.7087000000000001</v>
      </c>
    </row>
    <row r="1234" spans="1:18" x14ac:dyDescent="0.3">
      <c r="A1234" s="168" t="s">
        <v>1300</v>
      </c>
      <c r="B1234" s="168" t="s">
        <v>1341</v>
      </c>
      <c r="C1234" s="168">
        <v>100313</v>
      </c>
      <c r="D1234" s="171">
        <v>44071</v>
      </c>
      <c r="E1234" s="172">
        <v>47.919699999999999</v>
      </c>
      <c r="F1234" s="172">
        <v>0.52629999999999999</v>
      </c>
      <c r="G1234" s="172">
        <v>0.90969999999999995</v>
      </c>
      <c r="H1234" s="172">
        <v>1.8774999999999999</v>
      </c>
      <c r="I1234" s="172">
        <v>4.5247999999999999</v>
      </c>
      <c r="J1234" s="172">
        <v>4.3657000000000004</v>
      </c>
      <c r="K1234" s="172">
        <v>17.303599999999999</v>
      </c>
      <c r="L1234" s="172">
        <v>-1.9835</v>
      </c>
      <c r="M1234" s="172">
        <v>-4.3078000000000003</v>
      </c>
      <c r="N1234" s="172">
        <v>3.9112</v>
      </c>
      <c r="O1234" s="172">
        <v>3.9007000000000001</v>
      </c>
      <c r="P1234" s="172">
        <v>4.1839000000000004</v>
      </c>
      <c r="Q1234" s="172">
        <v>8.2370000000000001</v>
      </c>
      <c r="R1234" s="172">
        <v>0.84850000000000003</v>
      </c>
    </row>
    <row r="1235" spans="1:18" x14ac:dyDescent="0.3">
      <c r="A1235" s="168" t="s">
        <v>1300</v>
      </c>
      <c r="B1235" s="168" t="s">
        <v>1342</v>
      </c>
      <c r="C1235" s="168">
        <v>120264</v>
      </c>
      <c r="D1235" s="171">
        <v>44071</v>
      </c>
      <c r="E1235" s="172">
        <v>50.5413</v>
      </c>
      <c r="F1235" s="172">
        <v>0.52890000000000004</v>
      </c>
      <c r="G1235" s="172">
        <v>0.9173</v>
      </c>
      <c r="H1235" s="172">
        <v>1.8953</v>
      </c>
      <c r="I1235" s="172">
        <v>4.5610999999999997</v>
      </c>
      <c r="J1235" s="172">
        <v>4.4459999999999997</v>
      </c>
      <c r="K1235" s="172">
        <v>17.5825</v>
      </c>
      <c r="L1235" s="172">
        <v>-1.5102</v>
      </c>
      <c r="M1235" s="172">
        <v>-3.8961999999999999</v>
      </c>
      <c r="N1235" s="172">
        <v>4.6105</v>
      </c>
      <c r="O1235" s="172">
        <v>4.7518000000000002</v>
      </c>
      <c r="P1235" s="172">
        <v>4.9980000000000002</v>
      </c>
      <c r="Q1235" s="172">
        <v>8.2825000000000006</v>
      </c>
      <c r="R1235" s="172">
        <v>1.6291</v>
      </c>
    </row>
    <row r="1236" spans="1:18" x14ac:dyDescent="0.3">
      <c r="A1236" s="168" t="s">
        <v>1300</v>
      </c>
      <c r="B1236" s="168" t="s">
        <v>1343</v>
      </c>
      <c r="C1236" s="168">
        <v>141226</v>
      </c>
      <c r="D1236" s="171">
        <v>44071</v>
      </c>
      <c r="E1236" s="172">
        <v>12.6274</v>
      </c>
      <c r="F1236" s="172">
        <v>0.76929999999999998</v>
      </c>
      <c r="G1236" s="172">
        <v>1.1883999999999999</v>
      </c>
      <c r="H1236" s="172">
        <v>2.7019000000000002</v>
      </c>
      <c r="I1236" s="172">
        <v>4.6440999999999999</v>
      </c>
      <c r="J1236" s="172">
        <v>6.0751999999999997</v>
      </c>
      <c r="K1236" s="172">
        <v>22.294499999999999</v>
      </c>
      <c r="L1236" s="172">
        <v>4.6623000000000001</v>
      </c>
      <c r="M1236" s="172">
        <v>2.5533999999999999</v>
      </c>
      <c r="N1236" s="172">
        <v>15.7065</v>
      </c>
      <c r="O1236" s="172">
        <v>6.3823999999999996</v>
      </c>
      <c r="P1236" s="172"/>
      <c r="Q1236" s="172">
        <v>7.3219000000000003</v>
      </c>
      <c r="R1236" s="172">
        <v>4.7523</v>
      </c>
    </row>
    <row r="1237" spans="1:18" x14ac:dyDescent="0.3">
      <c r="A1237" s="168" t="s">
        <v>1300</v>
      </c>
      <c r="B1237" s="168" t="s">
        <v>1344</v>
      </c>
      <c r="C1237" s="168">
        <v>141224</v>
      </c>
      <c r="D1237" s="171">
        <v>44071</v>
      </c>
      <c r="E1237" s="172">
        <v>11.7921</v>
      </c>
      <c r="F1237" s="172">
        <v>0.76480000000000004</v>
      </c>
      <c r="G1237" s="172">
        <v>1.1737</v>
      </c>
      <c r="H1237" s="172">
        <v>2.6667999999999998</v>
      </c>
      <c r="I1237" s="172">
        <v>4.5732999999999997</v>
      </c>
      <c r="J1237" s="172">
        <v>5.9154999999999998</v>
      </c>
      <c r="K1237" s="172">
        <v>21.75</v>
      </c>
      <c r="L1237" s="172">
        <v>3.7507000000000001</v>
      </c>
      <c r="M1237" s="172">
        <v>1.2415</v>
      </c>
      <c r="N1237" s="172">
        <v>13.7652</v>
      </c>
      <c r="O1237" s="172">
        <v>4.2640000000000002</v>
      </c>
      <c r="P1237" s="172"/>
      <c r="Q1237" s="172">
        <v>5.12</v>
      </c>
      <c r="R1237" s="172">
        <v>2.92</v>
      </c>
    </row>
    <row r="1238" spans="1:18" x14ac:dyDescent="0.3">
      <c r="A1238" s="168" t="s">
        <v>1300</v>
      </c>
      <c r="B1238" s="168" t="s">
        <v>1345</v>
      </c>
      <c r="C1238" s="168">
        <v>129046</v>
      </c>
      <c r="D1238" s="171">
        <v>44071</v>
      </c>
      <c r="E1238" s="172">
        <v>27.489000000000001</v>
      </c>
      <c r="F1238" s="172">
        <v>6.8400000000000002E-2</v>
      </c>
      <c r="G1238" s="172">
        <v>0.29630000000000001</v>
      </c>
      <c r="H1238" s="172">
        <v>1.4594</v>
      </c>
      <c r="I1238" s="172">
        <v>3.0341999999999998</v>
      </c>
      <c r="J1238" s="172">
        <v>1.8393999999999999</v>
      </c>
      <c r="K1238" s="172">
        <v>23.060500000000001</v>
      </c>
      <c r="L1238" s="172">
        <v>-2.8000000000000001E-2</v>
      </c>
      <c r="M1238" s="172">
        <v>-3.0581999999999998</v>
      </c>
      <c r="N1238" s="172">
        <v>4.2545000000000002</v>
      </c>
      <c r="O1238" s="172">
        <v>0.96899999999999997</v>
      </c>
      <c r="P1238" s="172">
        <v>9.359</v>
      </c>
      <c r="Q1238" s="172">
        <v>17.2927</v>
      </c>
      <c r="R1238" s="172">
        <v>-1.8567</v>
      </c>
    </row>
    <row r="1239" spans="1:18" x14ac:dyDescent="0.3">
      <c r="A1239" s="168" t="s">
        <v>1300</v>
      </c>
      <c r="B1239" s="168" t="s">
        <v>1346</v>
      </c>
      <c r="C1239" s="168">
        <v>129048</v>
      </c>
      <c r="D1239" s="171">
        <v>44071</v>
      </c>
      <c r="E1239" s="172">
        <v>25.875599999999999</v>
      </c>
      <c r="F1239" s="172">
        <v>6.54E-2</v>
      </c>
      <c r="G1239" s="172">
        <v>0.28760000000000002</v>
      </c>
      <c r="H1239" s="172">
        <v>1.4391</v>
      </c>
      <c r="I1239" s="172">
        <v>2.9931999999999999</v>
      </c>
      <c r="J1239" s="172">
        <v>1.7495000000000001</v>
      </c>
      <c r="K1239" s="172">
        <v>22.738499999999998</v>
      </c>
      <c r="L1239" s="172">
        <v>-0.54390000000000005</v>
      </c>
      <c r="M1239" s="172">
        <v>-3.7703000000000002</v>
      </c>
      <c r="N1239" s="172">
        <v>3.2814000000000001</v>
      </c>
      <c r="O1239" s="172">
        <v>3.5900000000000001E-2</v>
      </c>
      <c r="P1239" s="172">
        <v>8.3705999999999996</v>
      </c>
      <c r="Q1239" s="172">
        <v>16.178999999999998</v>
      </c>
      <c r="R1239" s="172">
        <v>-2.7610000000000001</v>
      </c>
    </row>
    <row r="1240" spans="1:18" x14ac:dyDescent="0.3">
      <c r="A1240" s="168" t="s">
        <v>1300</v>
      </c>
      <c r="B1240" s="168" t="s">
        <v>1347</v>
      </c>
      <c r="C1240" s="168">
        <v>101161</v>
      </c>
      <c r="D1240" s="171">
        <v>44071</v>
      </c>
      <c r="E1240" s="172">
        <v>86.025999999999996</v>
      </c>
      <c r="F1240" s="172">
        <v>0.79969999999999997</v>
      </c>
      <c r="G1240" s="172">
        <v>1.5798000000000001</v>
      </c>
      <c r="H1240" s="172">
        <v>2.5653000000000001</v>
      </c>
      <c r="I1240" s="172">
        <v>7.1334</v>
      </c>
      <c r="J1240" s="172">
        <v>13.025700000000001</v>
      </c>
      <c r="K1240" s="172">
        <v>30.5289</v>
      </c>
      <c r="L1240" s="172">
        <v>-7.1448</v>
      </c>
      <c r="M1240" s="172">
        <v>-11.961499999999999</v>
      </c>
      <c r="N1240" s="172">
        <v>-2.8574999999999999</v>
      </c>
      <c r="O1240" s="172">
        <v>0.33179999999999998</v>
      </c>
      <c r="P1240" s="172">
        <v>3.1507999999999998</v>
      </c>
      <c r="Q1240" s="172">
        <v>14.9666</v>
      </c>
      <c r="R1240" s="172">
        <v>-5.6540999999999997</v>
      </c>
    </row>
    <row r="1241" spans="1:18" x14ac:dyDescent="0.3">
      <c r="A1241" s="168" t="s">
        <v>1300</v>
      </c>
      <c r="B1241" s="168" t="s">
        <v>1348</v>
      </c>
      <c r="C1241" s="168">
        <v>118650</v>
      </c>
      <c r="D1241" s="171">
        <v>44071</v>
      </c>
      <c r="E1241" s="172">
        <v>91.058300000000003</v>
      </c>
      <c r="F1241" s="172">
        <v>0.80159999999999998</v>
      </c>
      <c r="G1241" s="172">
        <v>1.5852999999999999</v>
      </c>
      <c r="H1241" s="172">
        <v>2.5781999999999998</v>
      </c>
      <c r="I1241" s="172">
        <v>7.1642000000000001</v>
      </c>
      <c r="J1241" s="172">
        <v>13.0922</v>
      </c>
      <c r="K1241" s="172">
        <v>30.753499999999999</v>
      </c>
      <c r="L1241" s="172">
        <v>-6.7965999999999998</v>
      </c>
      <c r="M1241" s="172">
        <v>-11.4755</v>
      </c>
      <c r="N1241" s="172">
        <v>-2.1701999999999999</v>
      </c>
      <c r="O1241" s="172">
        <v>1.0519000000000001</v>
      </c>
      <c r="P1241" s="172">
        <v>3.9216000000000002</v>
      </c>
      <c r="Q1241" s="172">
        <v>9.7385000000000002</v>
      </c>
      <c r="R1241" s="172">
        <v>-5.0125000000000002</v>
      </c>
    </row>
    <row r="1242" spans="1:18" x14ac:dyDescent="0.3">
      <c r="A1242" s="168" t="s">
        <v>1300</v>
      </c>
      <c r="B1242" s="168" t="s">
        <v>1349</v>
      </c>
      <c r="C1242" s="168">
        <v>122639</v>
      </c>
      <c r="D1242" s="171">
        <v>44071</v>
      </c>
      <c r="E1242" s="172">
        <v>33.017499999999998</v>
      </c>
      <c r="F1242" s="172">
        <v>-0.41349999999999998</v>
      </c>
      <c r="G1242" s="172">
        <v>1.9669000000000001</v>
      </c>
      <c r="H1242" s="172">
        <v>2.3401999999999998</v>
      </c>
      <c r="I1242" s="172">
        <v>4.8746999999999998</v>
      </c>
      <c r="J1242" s="172">
        <v>8.2598000000000003</v>
      </c>
      <c r="K1242" s="172">
        <v>26.971299999999999</v>
      </c>
      <c r="L1242" s="172">
        <v>21.404399999999999</v>
      </c>
      <c r="M1242" s="172">
        <v>19.3096</v>
      </c>
      <c r="N1242" s="172">
        <v>30.056699999999999</v>
      </c>
      <c r="O1242" s="172">
        <v>14.925700000000001</v>
      </c>
      <c r="P1242" s="172">
        <v>14.7172</v>
      </c>
      <c r="Q1242" s="172">
        <v>17.891200000000001</v>
      </c>
      <c r="R1242" s="172">
        <v>11.7652</v>
      </c>
    </row>
    <row r="1243" spans="1:18" x14ac:dyDescent="0.3">
      <c r="A1243" s="168" t="s">
        <v>1300</v>
      </c>
      <c r="B1243" s="168" t="s">
        <v>1350</v>
      </c>
      <c r="C1243" s="168">
        <v>122640</v>
      </c>
      <c r="D1243" s="171">
        <v>44071</v>
      </c>
      <c r="E1243" s="172">
        <v>31.604500000000002</v>
      </c>
      <c r="F1243" s="172">
        <v>-0.41660000000000003</v>
      </c>
      <c r="G1243" s="172">
        <v>1.9585999999999999</v>
      </c>
      <c r="H1243" s="172">
        <v>2.3212999999999999</v>
      </c>
      <c r="I1243" s="172">
        <v>4.8357000000000001</v>
      </c>
      <c r="J1243" s="172">
        <v>8.1723999999999997</v>
      </c>
      <c r="K1243" s="172">
        <v>26.6769</v>
      </c>
      <c r="L1243" s="172">
        <v>20.846499999999999</v>
      </c>
      <c r="M1243" s="172">
        <v>18.514900000000001</v>
      </c>
      <c r="N1243" s="172">
        <v>28.923200000000001</v>
      </c>
      <c r="O1243" s="172">
        <v>14.098800000000001</v>
      </c>
      <c r="P1243" s="172">
        <v>13.9659</v>
      </c>
      <c r="Q1243" s="172">
        <v>17.183</v>
      </c>
      <c r="R1243" s="172">
        <v>10.870100000000001</v>
      </c>
    </row>
    <row r="1244" spans="1:18" x14ac:dyDescent="0.3">
      <c r="A1244" s="168" t="s">
        <v>1300</v>
      </c>
      <c r="B1244" s="168" t="s">
        <v>1351</v>
      </c>
      <c r="C1244" s="168">
        <v>133839</v>
      </c>
      <c r="D1244" s="171">
        <v>44071</v>
      </c>
      <c r="E1244" s="172">
        <v>16.82</v>
      </c>
      <c r="F1244" s="172">
        <v>0.53800000000000003</v>
      </c>
      <c r="G1244" s="172">
        <v>0.96040000000000003</v>
      </c>
      <c r="H1244" s="172">
        <v>1.6929000000000001</v>
      </c>
      <c r="I1244" s="172">
        <v>3.1901999999999999</v>
      </c>
      <c r="J1244" s="172">
        <v>5.8526999999999996</v>
      </c>
      <c r="K1244" s="172">
        <v>28.396899999999999</v>
      </c>
      <c r="L1244" s="172">
        <v>16.5627</v>
      </c>
      <c r="M1244" s="172">
        <v>13.9566</v>
      </c>
      <c r="N1244" s="172">
        <v>26.1815</v>
      </c>
      <c r="O1244" s="172">
        <v>8.8468</v>
      </c>
      <c r="P1244" s="172">
        <v>10.4658</v>
      </c>
      <c r="Q1244" s="172">
        <v>9.9337</v>
      </c>
      <c r="R1244" s="172">
        <v>8.1026000000000007</v>
      </c>
    </row>
    <row r="1245" spans="1:18" x14ac:dyDescent="0.3">
      <c r="A1245" s="168" t="s">
        <v>1300</v>
      </c>
      <c r="B1245" s="168" t="s">
        <v>1352</v>
      </c>
      <c r="C1245" s="168">
        <v>133836</v>
      </c>
      <c r="D1245" s="171">
        <v>44071</v>
      </c>
      <c r="E1245" s="172">
        <v>15.57</v>
      </c>
      <c r="F1245" s="172">
        <v>0.51649999999999996</v>
      </c>
      <c r="G1245" s="172">
        <v>0.9728</v>
      </c>
      <c r="H1245" s="172">
        <v>1.6318999999999999</v>
      </c>
      <c r="I1245" s="172">
        <v>3.1126</v>
      </c>
      <c r="J1245" s="172">
        <v>5.7026000000000003</v>
      </c>
      <c r="K1245" s="172">
        <v>27.8325</v>
      </c>
      <c r="L1245" s="172">
        <v>15.5045</v>
      </c>
      <c r="M1245" s="172">
        <v>12.418799999999999</v>
      </c>
      <c r="N1245" s="172">
        <v>23.866299999999999</v>
      </c>
      <c r="O1245" s="172">
        <v>6.7694000000000001</v>
      </c>
      <c r="P1245" s="172">
        <v>8.8171999999999997</v>
      </c>
      <c r="Q1245" s="172">
        <v>8.3983000000000008</v>
      </c>
      <c r="R1245" s="172">
        <v>6.0957999999999997</v>
      </c>
    </row>
    <row r="1246" spans="1:18" x14ac:dyDescent="0.3">
      <c r="A1246" s="168" t="s">
        <v>1300</v>
      </c>
      <c r="B1246" s="168" t="s">
        <v>1353</v>
      </c>
      <c r="C1246" s="168">
        <v>100967</v>
      </c>
      <c r="D1246" s="171">
        <v>44071</v>
      </c>
      <c r="E1246" s="172">
        <v>140.22</v>
      </c>
      <c r="F1246" s="172">
        <v>0.33629999999999999</v>
      </c>
      <c r="G1246" s="172">
        <v>0.56659999999999999</v>
      </c>
      <c r="H1246" s="172">
        <v>2.0301</v>
      </c>
      <c r="I1246" s="172">
        <v>4.2294999999999998</v>
      </c>
      <c r="J1246" s="172">
        <v>4.9550999999999998</v>
      </c>
      <c r="K1246" s="172">
        <v>22.548500000000001</v>
      </c>
      <c r="L1246" s="172">
        <v>2.8500000000000001E-2</v>
      </c>
      <c r="M1246" s="172">
        <v>-2.7128000000000001</v>
      </c>
      <c r="N1246" s="172">
        <v>6.9484000000000004</v>
      </c>
      <c r="O1246" s="172">
        <v>1.9911000000000001</v>
      </c>
      <c r="P1246" s="172">
        <v>8.7248999999999999</v>
      </c>
      <c r="Q1246" s="172">
        <v>14.2247</v>
      </c>
      <c r="R1246" s="172">
        <v>-3.1783000000000001</v>
      </c>
    </row>
    <row r="1247" spans="1:18" x14ac:dyDescent="0.3">
      <c r="A1247" s="168" t="s">
        <v>1300</v>
      </c>
      <c r="B1247" s="168" t="s">
        <v>1354</v>
      </c>
      <c r="C1247" s="168">
        <v>119452</v>
      </c>
      <c r="D1247" s="171">
        <v>44071</v>
      </c>
      <c r="E1247" s="172">
        <v>148.5</v>
      </c>
      <c r="F1247" s="172">
        <v>0.33779999999999999</v>
      </c>
      <c r="G1247" s="172">
        <v>0.56889999999999996</v>
      </c>
      <c r="H1247" s="172">
        <v>2.0407999999999999</v>
      </c>
      <c r="I1247" s="172">
        <v>4.2544000000000004</v>
      </c>
      <c r="J1247" s="172">
        <v>5.0212000000000003</v>
      </c>
      <c r="K1247" s="172">
        <v>22.798300000000001</v>
      </c>
      <c r="L1247" s="172">
        <v>0.44640000000000002</v>
      </c>
      <c r="M1247" s="172">
        <v>-2.1158999999999999</v>
      </c>
      <c r="N1247" s="172">
        <v>7.8274999999999997</v>
      </c>
      <c r="O1247" s="172">
        <v>2.9262999999999999</v>
      </c>
      <c r="P1247" s="172">
        <v>9.6290999999999993</v>
      </c>
      <c r="Q1247" s="172">
        <v>13.0045</v>
      </c>
      <c r="R1247" s="172">
        <v>-2.3050000000000002</v>
      </c>
    </row>
    <row r="1248" spans="1:18" x14ac:dyDescent="0.3">
      <c r="A1248" s="168" t="s">
        <v>1300</v>
      </c>
      <c r="B1248" s="168" t="s">
        <v>1355</v>
      </c>
      <c r="C1248" s="168">
        <v>100631</v>
      </c>
      <c r="D1248" s="171">
        <v>44071</v>
      </c>
      <c r="E1248" s="172">
        <v>222.71369999999999</v>
      </c>
      <c r="F1248" s="172">
        <v>-0.44080000000000003</v>
      </c>
      <c r="G1248" s="172">
        <v>-0.73209999999999997</v>
      </c>
      <c r="H1248" s="172">
        <v>0.94599999999999995</v>
      </c>
      <c r="I1248" s="172">
        <v>4.4631999999999996</v>
      </c>
      <c r="J1248" s="172">
        <v>12.832100000000001</v>
      </c>
      <c r="K1248" s="172">
        <v>35.511699999999998</v>
      </c>
      <c r="L1248" s="172">
        <v>27.175699999999999</v>
      </c>
      <c r="M1248" s="172">
        <v>15.5265</v>
      </c>
      <c r="N1248" s="172">
        <v>30.343399999999999</v>
      </c>
      <c r="O1248" s="172">
        <v>11.444800000000001</v>
      </c>
      <c r="P1248" s="172">
        <v>12.492900000000001</v>
      </c>
      <c r="Q1248" s="172">
        <v>17.294</v>
      </c>
      <c r="R1248" s="172">
        <v>8.9199000000000002</v>
      </c>
    </row>
    <row r="1249" spans="1:18" x14ac:dyDescent="0.3">
      <c r="A1249" s="168" t="s">
        <v>1300</v>
      </c>
      <c r="B1249" s="168" t="s">
        <v>1356</v>
      </c>
      <c r="C1249" s="168">
        <v>120823</v>
      </c>
      <c r="D1249" s="171">
        <v>44071</v>
      </c>
      <c r="E1249" s="172">
        <v>226.489</v>
      </c>
      <c r="F1249" s="172">
        <v>-0.43559999999999999</v>
      </c>
      <c r="G1249" s="172">
        <v>-0.73409999999999997</v>
      </c>
      <c r="H1249" s="172">
        <v>0.96909999999999996</v>
      </c>
      <c r="I1249" s="172">
        <v>4.5235000000000003</v>
      </c>
      <c r="J1249" s="172">
        <v>13.0891</v>
      </c>
      <c r="K1249" s="172">
        <v>35.9114</v>
      </c>
      <c r="L1249" s="172">
        <v>27.520600000000002</v>
      </c>
      <c r="M1249" s="172">
        <v>15.85</v>
      </c>
      <c r="N1249" s="172">
        <v>30.7559</v>
      </c>
      <c r="O1249" s="172">
        <v>11.899900000000001</v>
      </c>
      <c r="P1249" s="172">
        <v>12.7738</v>
      </c>
      <c r="Q1249" s="172">
        <v>15.7804</v>
      </c>
      <c r="R1249" s="172">
        <v>9.3665000000000003</v>
      </c>
    </row>
    <row r="1250" spans="1:18" x14ac:dyDescent="0.3">
      <c r="A1250" s="168" t="s">
        <v>1300</v>
      </c>
      <c r="B1250" s="168" t="s">
        <v>1357</v>
      </c>
      <c r="C1250" s="168">
        <v>119718</v>
      </c>
      <c r="D1250" s="171">
        <v>44071</v>
      </c>
      <c r="E1250" s="172">
        <v>52.097799999999999</v>
      </c>
      <c r="F1250" s="172">
        <v>0.88400000000000001</v>
      </c>
      <c r="G1250" s="172">
        <v>1.4097</v>
      </c>
      <c r="H1250" s="172">
        <v>2.468</v>
      </c>
      <c r="I1250" s="172">
        <v>5.0133999999999999</v>
      </c>
      <c r="J1250" s="172">
        <v>6.7485999999999997</v>
      </c>
      <c r="K1250" s="172">
        <v>22.191800000000001</v>
      </c>
      <c r="L1250" s="172">
        <v>-0.52849999999999997</v>
      </c>
      <c r="M1250" s="172">
        <v>-3.5226000000000002</v>
      </c>
      <c r="N1250" s="172">
        <v>4.0251999999999999</v>
      </c>
      <c r="O1250" s="172">
        <v>4.2263999999999999</v>
      </c>
      <c r="P1250" s="172">
        <v>9.8530999999999995</v>
      </c>
      <c r="Q1250" s="172">
        <v>14.0745</v>
      </c>
      <c r="R1250" s="172">
        <v>0.32840000000000003</v>
      </c>
    </row>
    <row r="1251" spans="1:18" x14ac:dyDescent="0.3">
      <c r="A1251" s="168" t="s">
        <v>1300</v>
      </c>
      <c r="B1251" s="168" t="s">
        <v>1358</v>
      </c>
      <c r="C1251" s="168">
        <v>103215</v>
      </c>
      <c r="D1251" s="171">
        <v>44071</v>
      </c>
      <c r="E1251" s="172">
        <v>48.712400000000002</v>
      </c>
      <c r="F1251" s="172">
        <v>0.88160000000000005</v>
      </c>
      <c r="G1251" s="172">
        <v>1.4028</v>
      </c>
      <c r="H1251" s="172">
        <v>2.4517000000000002</v>
      </c>
      <c r="I1251" s="172">
        <v>4.9783999999999997</v>
      </c>
      <c r="J1251" s="172">
        <v>6.6680000000000001</v>
      </c>
      <c r="K1251" s="172">
        <v>21.888300000000001</v>
      </c>
      <c r="L1251" s="172">
        <v>-1.012</v>
      </c>
      <c r="M1251" s="172">
        <v>-4.2301000000000002</v>
      </c>
      <c r="N1251" s="172">
        <v>3.0205000000000002</v>
      </c>
      <c r="O1251" s="172">
        <v>3.1678000000000002</v>
      </c>
      <c r="P1251" s="172">
        <v>8.7177000000000007</v>
      </c>
      <c r="Q1251" s="172">
        <v>11.165100000000001</v>
      </c>
      <c r="R1251" s="172">
        <v>-0.61439999999999995</v>
      </c>
    </row>
    <row r="1252" spans="1:18" x14ac:dyDescent="0.3">
      <c r="A1252" s="168" t="s">
        <v>1300</v>
      </c>
      <c r="B1252" s="168" t="s">
        <v>1359</v>
      </c>
      <c r="C1252" s="168">
        <v>144905</v>
      </c>
      <c r="D1252" s="171">
        <v>44071</v>
      </c>
      <c r="E1252" s="172">
        <v>11.007199999999999</v>
      </c>
      <c r="F1252" s="172">
        <v>0.23680000000000001</v>
      </c>
      <c r="G1252" s="172">
        <v>0.76160000000000005</v>
      </c>
      <c r="H1252" s="172">
        <v>1.6981999999999999</v>
      </c>
      <c r="I1252" s="172">
        <v>4.0839999999999996</v>
      </c>
      <c r="J1252" s="172">
        <v>4.6760000000000002</v>
      </c>
      <c r="K1252" s="172">
        <v>21.5017</v>
      </c>
      <c r="L1252" s="172">
        <v>3.4045000000000001</v>
      </c>
      <c r="M1252" s="172">
        <v>-0.82079999999999997</v>
      </c>
      <c r="N1252" s="172">
        <v>8.4710000000000001</v>
      </c>
      <c r="O1252" s="172"/>
      <c r="P1252" s="172"/>
      <c r="Q1252" s="172">
        <v>5.1311999999999998</v>
      </c>
      <c r="R1252" s="172"/>
    </row>
    <row r="1253" spans="1:18" x14ac:dyDescent="0.3">
      <c r="A1253" s="168" t="s">
        <v>1300</v>
      </c>
      <c r="B1253" s="168" t="s">
        <v>1360</v>
      </c>
      <c r="C1253" s="168">
        <v>144902</v>
      </c>
      <c r="D1253" s="171">
        <v>44071</v>
      </c>
      <c r="E1253" s="172">
        <v>10.631399999999999</v>
      </c>
      <c r="F1253" s="172">
        <v>0.2319</v>
      </c>
      <c r="G1253" s="172">
        <v>0.74670000000000003</v>
      </c>
      <c r="H1253" s="172">
        <v>1.6629</v>
      </c>
      <c r="I1253" s="172">
        <v>4.0122</v>
      </c>
      <c r="J1253" s="172">
        <v>4.5172999999999996</v>
      </c>
      <c r="K1253" s="172">
        <v>20.9681</v>
      </c>
      <c r="L1253" s="172">
        <v>2.4861</v>
      </c>
      <c r="M1253" s="172">
        <v>-2.1572</v>
      </c>
      <c r="N1253" s="172">
        <v>6.5110000000000001</v>
      </c>
      <c r="O1253" s="172"/>
      <c r="P1253" s="172"/>
      <c r="Q1253" s="172">
        <v>3.2440000000000002</v>
      </c>
      <c r="R1253" s="172"/>
    </row>
    <row r="1254" spans="1:18" x14ac:dyDescent="0.3">
      <c r="A1254" s="168" t="s">
        <v>1300</v>
      </c>
      <c r="B1254" s="168" t="s">
        <v>1361</v>
      </c>
      <c r="C1254" s="168">
        <v>147587</v>
      </c>
      <c r="D1254" s="171">
        <v>44071</v>
      </c>
      <c r="E1254" s="172">
        <v>10.658799999999999</v>
      </c>
      <c r="F1254" s="172">
        <v>0.76670000000000005</v>
      </c>
      <c r="G1254" s="172">
        <v>1.5182</v>
      </c>
      <c r="H1254" s="172">
        <v>2.3820999999999999</v>
      </c>
      <c r="I1254" s="172">
        <v>4.5114000000000001</v>
      </c>
      <c r="J1254" s="172">
        <v>5.6813000000000002</v>
      </c>
      <c r="K1254" s="172">
        <v>24.4693</v>
      </c>
      <c r="L1254" s="172">
        <v>1.8859999999999999</v>
      </c>
      <c r="M1254" s="172">
        <v>-1.3622000000000001</v>
      </c>
      <c r="N1254" s="172"/>
      <c r="O1254" s="172"/>
      <c r="P1254" s="172"/>
      <c r="Q1254" s="172">
        <v>6.5880000000000001</v>
      </c>
      <c r="R1254" s="172"/>
    </row>
    <row r="1255" spans="1:18" x14ac:dyDescent="0.3">
      <c r="A1255" s="168" t="s">
        <v>1300</v>
      </c>
      <c r="B1255" s="168" t="s">
        <v>1362</v>
      </c>
      <c r="C1255" s="168">
        <v>147584</v>
      </c>
      <c r="D1255" s="171">
        <v>44071</v>
      </c>
      <c r="E1255" s="172">
        <v>10.4473</v>
      </c>
      <c r="F1255" s="172">
        <v>0.76190000000000002</v>
      </c>
      <c r="G1255" s="172">
        <v>1.5009999999999999</v>
      </c>
      <c r="H1255" s="172">
        <v>2.3441999999999998</v>
      </c>
      <c r="I1255" s="172">
        <v>4.4344000000000001</v>
      </c>
      <c r="J1255" s="172">
        <v>5.5058999999999996</v>
      </c>
      <c r="K1255" s="172">
        <v>23.846299999999999</v>
      </c>
      <c r="L1255" s="172">
        <v>0.87770000000000004</v>
      </c>
      <c r="M1255" s="172">
        <v>-2.8050000000000002</v>
      </c>
      <c r="N1255" s="172"/>
      <c r="O1255" s="172"/>
      <c r="P1255" s="172"/>
      <c r="Q1255" s="172">
        <v>4.4729999999999999</v>
      </c>
      <c r="R1255" s="172"/>
    </row>
    <row r="1256" spans="1:18" x14ac:dyDescent="0.3">
      <c r="A1256" s="168" t="s">
        <v>1300</v>
      </c>
      <c r="B1256" s="168" t="s">
        <v>1363</v>
      </c>
      <c r="C1256" s="168">
        <v>144546</v>
      </c>
      <c r="D1256" s="171">
        <v>44071</v>
      </c>
      <c r="E1256" s="172">
        <v>11.4636</v>
      </c>
      <c r="F1256" s="172">
        <v>0.20280000000000001</v>
      </c>
      <c r="G1256" s="172">
        <v>0.48909999999999998</v>
      </c>
      <c r="H1256" s="172">
        <v>1.6745000000000001</v>
      </c>
      <c r="I1256" s="172">
        <v>2.9140999999999999</v>
      </c>
      <c r="J1256" s="172">
        <v>5.1147</v>
      </c>
      <c r="K1256" s="172">
        <v>18.726099999999999</v>
      </c>
      <c r="L1256" s="172">
        <v>3.6351</v>
      </c>
      <c r="M1256" s="172">
        <v>-0.68440000000000001</v>
      </c>
      <c r="N1256" s="172">
        <v>11.3804</v>
      </c>
      <c r="O1256" s="172"/>
      <c r="P1256" s="172"/>
      <c r="Q1256" s="172">
        <v>7.1493000000000002</v>
      </c>
      <c r="R1256" s="172"/>
    </row>
    <row r="1257" spans="1:18" x14ac:dyDescent="0.3">
      <c r="A1257" s="168" t="s">
        <v>1300</v>
      </c>
      <c r="B1257" s="168" t="s">
        <v>1364</v>
      </c>
      <c r="C1257" s="168">
        <v>144548</v>
      </c>
      <c r="D1257" s="171">
        <v>44071</v>
      </c>
      <c r="E1257" s="172">
        <v>11.0328</v>
      </c>
      <c r="F1257" s="172">
        <v>0.1953</v>
      </c>
      <c r="G1257" s="172">
        <v>0.46899999999999997</v>
      </c>
      <c r="H1257" s="172">
        <v>1.6267</v>
      </c>
      <c r="I1257" s="172">
        <v>2.823</v>
      </c>
      <c r="J1257" s="172">
        <v>4.9482999999999997</v>
      </c>
      <c r="K1257" s="172">
        <v>18.1495</v>
      </c>
      <c r="L1257" s="172">
        <v>2.6067999999999998</v>
      </c>
      <c r="M1257" s="172">
        <v>-2.1004</v>
      </c>
      <c r="N1257" s="172">
        <v>9.2896999999999998</v>
      </c>
      <c r="O1257" s="172"/>
      <c r="P1257" s="172"/>
      <c r="Q1257" s="172">
        <v>5.0942999999999996</v>
      </c>
      <c r="R1257" s="172"/>
    </row>
    <row r="1258" spans="1:18" x14ac:dyDescent="0.3">
      <c r="A1258" s="168" t="s">
        <v>1300</v>
      </c>
      <c r="B1258" s="168" t="s">
        <v>1365</v>
      </c>
      <c r="C1258" s="168">
        <v>118883</v>
      </c>
      <c r="D1258" s="171">
        <v>44071</v>
      </c>
      <c r="E1258" s="172">
        <v>107.08</v>
      </c>
      <c r="F1258" s="172">
        <v>0.39379999999999998</v>
      </c>
      <c r="G1258" s="172">
        <v>0.59179999999999999</v>
      </c>
      <c r="H1258" s="172">
        <v>1.6517999999999999</v>
      </c>
      <c r="I1258" s="172">
        <v>2.7835999999999999</v>
      </c>
      <c r="J1258" s="172">
        <v>3.3391000000000002</v>
      </c>
      <c r="K1258" s="172">
        <v>18.53</v>
      </c>
      <c r="L1258" s="172">
        <v>-2.2904</v>
      </c>
      <c r="M1258" s="172">
        <v>-7.9356999999999998</v>
      </c>
      <c r="N1258" s="172">
        <v>0.28100000000000003</v>
      </c>
      <c r="O1258" s="172">
        <v>-2.1865999999999999</v>
      </c>
      <c r="P1258" s="172">
        <v>3.3201000000000001</v>
      </c>
      <c r="Q1258" s="172">
        <v>6.9455</v>
      </c>
      <c r="R1258" s="172">
        <v>-6.7209000000000003</v>
      </c>
    </row>
    <row r="1259" spans="1:18" x14ac:dyDescent="0.3">
      <c r="A1259" s="168" t="s">
        <v>1300</v>
      </c>
      <c r="B1259" s="168" t="s">
        <v>1366</v>
      </c>
      <c r="C1259" s="168">
        <v>100476</v>
      </c>
      <c r="D1259" s="171">
        <v>44071</v>
      </c>
      <c r="E1259" s="172">
        <v>103.18</v>
      </c>
      <c r="F1259" s="172">
        <v>0.38919999999999999</v>
      </c>
      <c r="G1259" s="172">
        <v>0.58489999999999998</v>
      </c>
      <c r="H1259" s="172">
        <v>1.6452</v>
      </c>
      <c r="I1259" s="172">
        <v>2.7791999999999999</v>
      </c>
      <c r="J1259" s="172">
        <v>3.3247</v>
      </c>
      <c r="K1259" s="172">
        <v>18.475100000000001</v>
      </c>
      <c r="L1259" s="172">
        <v>-2.4026000000000001</v>
      </c>
      <c r="M1259" s="172">
        <v>-8.0556000000000001</v>
      </c>
      <c r="N1259" s="172">
        <v>0.13589999999999999</v>
      </c>
      <c r="O1259" s="172">
        <v>-2.3184999999999998</v>
      </c>
      <c r="P1259" s="172">
        <v>2.7907999999999999</v>
      </c>
      <c r="Q1259" s="172">
        <v>9.1714000000000002</v>
      </c>
      <c r="R1259" s="172">
        <v>-6.8475999999999999</v>
      </c>
    </row>
    <row r="1260" spans="1:18" x14ac:dyDescent="0.3">
      <c r="A1260" s="168" t="s">
        <v>1300</v>
      </c>
      <c r="B1260" s="168" t="s">
        <v>1367</v>
      </c>
      <c r="C1260" s="168">
        <v>119292</v>
      </c>
      <c r="D1260" s="171">
        <v>44071</v>
      </c>
      <c r="E1260" s="172">
        <v>22.38</v>
      </c>
      <c r="F1260" s="172">
        <v>0.26879999999999998</v>
      </c>
      <c r="G1260" s="172">
        <v>0.67479999999999996</v>
      </c>
      <c r="H1260" s="172">
        <v>1.8662000000000001</v>
      </c>
      <c r="I1260" s="172">
        <v>4.2869999999999999</v>
      </c>
      <c r="J1260" s="172">
        <v>5.5659999999999998</v>
      </c>
      <c r="K1260" s="172">
        <v>24.1953</v>
      </c>
      <c r="L1260" s="172">
        <v>6.1669999999999998</v>
      </c>
      <c r="M1260" s="172">
        <v>2.9439000000000002</v>
      </c>
      <c r="N1260" s="172">
        <v>14.067299999999999</v>
      </c>
      <c r="O1260" s="172">
        <v>6.3741000000000003</v>
      </c>
      <c r="P1260" s="172">
        <v>7.6422999999999996</v>
      </c>
      <c r="Q1260" s="172">
        <v>9.8597000000000001</v>
      </c>
      <c r="R1260" s="172">
        <v>3.2780999999999998</v>
      </c>
    </row>
    <row r="1261" spans="1:18" x14ac:dyDescent="0.3">
      <c r="A1261" s="168" t="s">
        <v>1300</v>
      </c>
      <c r="B1261" s="168" t="s">
        <v>1368</v>
      </c>
      <c r="C1261" s="168">
        <v>115270</v>
      </c>
      <c r="D1261" s="171">
        <v>44071</v>
      </c>
      <c r="E1261" s="172">
        <v>21.18</v>
      </c>
      <c r="F1261" s="172">
        <v>0.28410000000000002</v>
      </c>
      <c r="G1261" s="172">
        <v>0.66539999999999999</v>
      </c>
      <c r="H1261" s="172">
        <v>1.8758999999999999</v>
      </c>
      <c r="I1261" s="172">
        <v>4.2835999999999999</v>
      </c>
      <c r="J1261" s="172">
        <v>5.4781000000000004</v>
      </c>
      <c r="K1261" s="172">
        <v>23.932099999999998</v>
      </c>
      <c r="L1261" s="172">
        <v>5.7942</v>
      </c>
      <c r="M1261" s="172">
        <v>2.3683000000000001</v>
      </c>
      <c r="N1261" s="172">
        <v>13.201499999999999</v>
      </c>
      <c r="O1261" s="172">
        <v>5.7436999999999996</v>
      </c>
      <c r="P1261" s="172">
        <v>6.8525999999999998</v>
      </c>
      <c r="Q1261" s="172">
        <v>8.4756</v>
      </c>
      <c r="R1261" s="172">
        <v>2.6223000000000001</v>
      </c>
    </row>
    <row r="1262" spans="1:18" x14ac:dyDescent="0.3">
      <c r="A1262" s="168" t="s">
        <v>1300</v>
      </c>
      <c r="B1262" s="168" t="s">
        <v>1369</v>
      </c>
      <c r="C1262" s="168">
        <v>120663</v>
      </c>
      <c r="D1262" s="171">
        <v>44071</v>
      </c>
      <c r="E1262" s="172">
        <v>143.275612224822</v>
      </c>
      <c r="F1262" s="172">
        <v>0.46089999999999998</v>
      </c>
      <c r="G1262" s="172">
        <v>0.99129999999999996</v>
      </c>
      <c r="H1262" s="172">
        <v>2.4426000000000001</v>
      </c>
      <c r="I1262" s="172">
        <v>4.9398999999999997</v>
      </c>
      <c r="J1262" s="172">
        <v>7.9641000000000002</v>
      </c>
      <c r="K1262" s="172">
        <v>25.520700000000001</v>
      </c>
      <c r="L1262" s="172">
        <v>3.6307999999999998</v>
      </c>
      <c r="M1262" s="172">
        <v>5.6494</v>
      </c>
      <c r="N1262" s="172">
        <v>18.621300000000002</v>
      </c>
      <c r="O1262" s="172">
        <v>9.4030000000000005</v>
      </c>
      <c r="P1262" s="172">
        <v>9.7131000000000007</v>
      </c>
      <c r="Q1262" s="172">
        <v>13.041600000000001</v>
      </c>
      <c r="R1262" s="172">
        <v>2.3841000000000001</v>
      </c>
    </row>
    <row r="1263" spans="1:18" x14ac:dyDescent="0.3">
      <c r="A1263" s="168" t="s">
        <v>1300</v>
      </c>
      <c r="B1263" s="168" t="s">
        <v>1370</v>
      </c>
      <c r="C1263" s="168">
        <v>100668</v>
      </c>
      <c r="D1263" s="171">
        <v>44071</v>
      </c>
      <c r="E1263" s="172">
        <v>252.76717600235699</v>
      </c>
      <c r="F1263" s="172">
        <v>0.45879999999999999</v>
      </c>
      <c r="G1263" s="172">
        <v>0.98499999999999999</v>
      </c>
      <c r="H1263" s="172">
        <v>2.4291</v>
      </c>
      <c r="I1263" s="172">
        <v>4.9126000000000003</v>
      </c>
      <c r="J1263" s="172">
        <v>7.9016000000000002</v>
      </c>
      <c r="K1263" s="172">
        <v>25.3202</v>
      </c>
      <c r="L1263" s="172">
        <v>3.3062999999999998</v>
      </c>
      <c r="M1263" s="172">
        <v>5.1658999999999997</v>
      </c>
      <c r="N1263" s="172">
        <v>17.891300000000001</v>
      </c>
      <c r="O1263" s="172">
        <v>8.8176000000000005</v>
      </c>
      <c r="P1263" s="172">
        <v>9.1610999999999994</v>
      </c>
      <c r="Q1263" s="172">
        <v>12.090400000000001</v>
      </c>
      <c r="R1263" s="172">
        <v>1.8130999999999999</v>
      </c>
    </row>
    <row r="1264" spans="1:18" x14ac:dyDescent="0.3">
      <c r="A1264" s="173" t="s">
        <v>27</v>
      </c>
      <c r="B1264" s="168"/>
      <c r="C1264" s="168"/>
      <c r="D1264" s="168"/>
      <c r="E1264" s="168"/>
      <c r="F1264" s="174">
        <v>0.46231014492753636</v>
      </c>
      <c r="G1264" s="174">
        <v>0.94379565217391281</v>
      </c>
      <c r="H1264" s="174">
        <v>1.9691420289855068</v>
      </c>
      <c r="I1264" s="174">
        <v>4.3671724637681146</v>
      </c>
      <c r="J1264" s="174">
        <v>6.1292521739130441</v>
      </c>
      <c r="K1264" s="174">
        <v>22.307489705882364</v>
      </c>
      <c r="L1264" s="174">
        <v>2.0585705882352934</v>
      </c>
      <c r="M1264" s="174">
        <v>-1.1897014705882356</v>
      </c>
      <c r="N1264" s="174">
        <v>8.784684848484849</v>
      </c>
      <c r="O1264" s="174">
        <v>4.1765214285714283</v>
      </c>
      <c r="P1264" s="174">
        <v>7.9473351851851826</v>
      </c>
      <c r="Q1264" s="174">
        <v>11.377523188405799</v>
      </c>
      <c r="R1264" s="174">
        <v>0.2646583333333335</v>
      </c>
    </row>
    <row r="1265" spans="1:18" x14ac:dyDescent="0.3">
      <c r="A1265" s="173" t="s">
        <v>409</v>
      </c>
      <c r="B1265" s="168"/>
      <c r="C1265" s="168"/>
      <c r="D1265" s="168"/>
      <c r="E1265" s="168"/>
      <c r="F1265" s="174">
        <v>0.4738</v>
      </c>
      <c r="G1265" s="174">
        <v>0.93889999999999996</v>
      </c>
      <c r="H1265" s="174">
        <v>1.9754</v>
      </c>
      <c r="I1265" s="174">
        <v>4.3003999999999998</v>
      </c>
      <c r="J1265" s="174">
        <v>5.6813000000000002</v>
      </c>
      <c r="K1265" s="174">
        <v>22.309100000000001</v>
      </c>
      <c r="L1265" s="174">
        <v>0.61329999999999996</v>
      </c>
      <c r="M1265" s="174">
        <v>-2.1365499999999997</v>
      </c>
      <c r="N1265" s="174">
        <v>7.0551500000000003</v>
      </c>
      <c r="O1265" s="174">
        <v>3.3442999999999996</v>
      </c>
      <c r="P1265" s="174">
        <v>8.1746499999999997</v>
      </c>
      <c r="Q1265" s="174">
        <v>12.2859</v>
      </c>
      <c r="R1265" s="174">
        <v>-0.17555000000000001</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44073</v>
      </c>
      <c r="E1268" s="172">
        <v>1093.5559000000001</v>
      </c>
      <c r="F1268" s="172">
        <v>2.9441000000000002</v>
      </c>
      <c r="G1268" s="172">
        <v>2.9413</v>
      </c>
      <c r="H1268" s="172">
        <v>2.9613</v>
      </c>
      <c r="I1268" s="172">
        <v>2.9632000000000001</v>
      </c>
      <c r="J1268" s="172">
        <v>3.0331000000000001</v>
      </c>
      <c r="K1268" s="172">
        <v>3.0114999999999998</v>
      </c>
      <c r="L1268" s="172">
        <v>3.1147</v>
      </c>
      <c r="M1268" s="172">
        <v>3.6941000000000002</v>
      </c>
      <c r="N1268" s="172">
        <v>4.0594000000000001</v>
      </c>
      <c r="O1268" s="172"/>
      <c r="P1268" s="172"/>
      <c r="Q1268" s="172">
        <v>5.0080999999999998</v>
      </c>
      <c r="R1268" s="172"/>
    </row>
    <row r="1269" spans="1:18" x14ac:dyDescent="0.3">
      <c r="A1269" s="168" t="s">
        <v>1372</v>
      </c>
      <c r="B1269" s="168" t="s">
        <v>1374</v>
      </c>
      <c r="C1269" s="168">
        <v>145481</v>
      </c>
      <c r="D1269" s="171">
        <v>44073</v>
      </c>
      <c r="E1269" s="172">
        <v>1090.9684</v>
      </c>
      <c r="F1269" s="172">
        <v>2.8239000000000001</v>
      </c>
      <c r="G1269" s="172">
        <v>2.8222</v>
      </c>
      <c r="H1269" s="172">
        <v>2.8420000000000001</v>
      </c>
      <c r="I1269" s="172">
        <v>2.8433000000000002</v>
      </c>
      <c r="J1269" s="172">
        <v>2.9127999999999998</v>
      </c>
      <c r="K1269" s="172">
        <v>2.8917000000000002</v>
      </c>
      <c r="L1269" s="172">
        <v>2.9929999999999999</v>
      </c>
      <c r="M1269" s="172">
        <v>3.5684</v>
      </c>
      <c r="N1269" s="172">
        <v>3.9298999999999999</v>
      </c>
      <c r="O1269" s="172"/>
      <c r="P1269" s="172"/>
      <c r="Q1269" s="172">
        <v>4.8723000000000001</v>
      </c>
      <c r="R1269" s="172"/>
    </row>
    <row r="1270" spans="1:18" x14ac:dyDescent="0.3">
      <c r="A1270" s="168" t="s">
        <v>1372</v>
      </c>
      <c r="B1270" s="168" t="s">
        <v>1375</v>
      </c>
      <c r="C1270" s="168">
        <v>146675</v>
      </c>
      <c r="D1270" s="171">
        <v>44073</v>
      </c>
      <c r="E1270" s="172">
        <v>1068.8767</v>
      </c>
      <c r="F1270" s="172">
        <v>2.9882</v>
      </c>
      <c r="G1270" s="172">
        <v>2.9830000000000001</v>
      </c>
      <c r="H1270" s="172">
        <v>3.0038</v>
      </c>
      <c r="I1270" s="172">
        <v>3.0102000000000002</v>
      </c>
      <c r="J1270" s="172">
        <v>3.0804</v>
      </c>
      <c r="K1270" s="172">
        <v>3.0569999999999999</v>
      </c>
      <c r="L1270" s="172">
        <v>3.1573000000000002</v>
      </c>
      <c r="M1270" s="172">
        <v>3.7244999999999999</v>
      </c>
      <c r="N1270" s="172">
        <v>4.0762999999999998</v>
      </c>
      <c r="O1270" s="172"/>
      <c r="P1270" s="172"/>
      <c r="Q1270" s="172">
        <v>4.6580000000000004</v>
      </c>
      <c r="R1270" s="172"/>
    </row>
    <row r="1271" spans="1:18" x14ac:dyDescent="0.3">
      <c r="A1271" s="168" t="s">
        <v>1372</v>
      </c>
      <c r="B1271" s="168" t="s">
        <v>1376</v>
      </c>
      <c r="C1271" s="168">
        <v>146678</v>
      </c>
      <c r="D1271" s="171">
        <v>44073</v>
      </c>
      <c r="E1271" s="172">
        <v>1067.9081000000001</v>
      </c>
      <c r="F1271" s="172">
        <v>2.9396</v>
      </c>
      <c r="G1271" s="172">
        <v>2.9321000000000002</v>
      </c>
      <c r="H1271" s="172">
        <v>2.9538000000000002</v>
      </c>
      <c r="I1271" s="172">
        <v>2.9601000000000002</v>
      </c>
      <c r="J1271" s="172">
        <v>3.0303</v>
      </c>
      <c r="K1271" s="172">
        <v>3.0066000000000002</v>
      </c>
      <c r="L1271" s="172">
        <v>3.1065999999999998</v>
      </c>
      <c r="M1271" s="172">
        <v>3.6732</v>
      </c>
      <c r="N1271" s="172">
        <v>4.0243000000000002</v>
      </c>
      <c r="O1271" s="172"/>
      <c r="P1271" s="172"/>
      <c r="Q1271" s="172">
        <v>4.5932000000000004</v>
      </c>
      <c r="R1271" s="172"/>
    </row>
    <row r="1272" spans="1:18" x14ac:dyDescent="0.3">
      <c r="A1272" s="168" t="s">
        <v>1372</v>
      </c>
      <c r="B1272" s="168" t="s">
        <v>1377</v>
      </c>
      <c r="C1272" s="168">
        <v>147196</v>
      </c>
      <c r="D1272" s="171">
        <v>44073</v>
      </c>
      <c r="E1272" s="172">
        <v>1061.8942999999999</v>
      </c>
      <c r="F1272" s="172">
        <v>2.9975000000000001</v>
      </c>
      <c r="G1272" s="172">
        <v>2.9910999999999999</v>
      </c>
      <c r="H1272" s="172">
        <v>3.0152000000000001</v>
      </c>
      <c r="I1272" s="172">
        <v>3.0257999999999998</v>
      </c>
      <c r="J1272" s="172">
        <v>3.0966999999999998</v>
      </c>
      <c r="K1272" s="172">
        <v>3.0375000000000001</v>
      </c>
      <c r="L1272" s="172">
        <v>3.2063999999999999</v>
      </c>
      <c r="M1272" s="172">
        <v>3.7690000000000001</v>
      </c>
      <c r="N1272" s="172">
        <v>4.1109999999999998</v>
      </c>
      <c r="O1272" s="172"/>
      <c r="P1272" s="172"/>
      <c r="Q1272" s="172">
        <v>4.5332999999999997</v>
      </c>
      <c r="R1272" s="172"/>
    </row>
    <row r="1273" spans="1:18" x14ac:dyDescent="0.3">
      <c r="A1273" s="168" t="s">
        <v>1372</v>
      </c>
      <c r="B1273" s="168" t="s">
        <v>1378</v>
      </c>
      <c r="C1273" s="168">
        <v>147193</v>
      </c>
      <c r="D1273" s="171">
        <v>44073</v>
      </c>
      <c r="E1273" s="172">
        <v>1061.1464000000001</v>
      </c>
      <c r="F1273" s="172">
        <v>2.9171</v>
      </c>
      <c r="G1273" s="172">
        <v>2.9106999999999998</v>
      </c>
      <c r="H1273" s="172">
        <v>2.9352</v>
      </c>
      <c r="I1273" s="172">
        <v>2.9457</v>
      </c>
      <c r="J1273" s="172">
        <v>3.0164</v>
      </c>
      <c r="K1273" s="172">
        <v>2.9746999999999999</v>
      </c>
      <c r="L1273" s="172">
        <v>3.1496</v>
      </c>
      <c r="M1273" s="172">
        <v>3.7134999999999998</v>
      </c>
      <c r="N1273" s="172">
        <v>4.056</v>
      </c>
      <c r="O1273" s="172"/>
      <c r="P1273" s="172"/>
      <c r="Q1273" s="172">
        <v>4.4789000000000003</v>
      </c>
      <c r="R1273" s="172"/>
    </row>
    <row r="1274" spans="1:18" x14ac:dyDescent="0.3">
      <c r="A1274" s="168" t="s">
        <v>1372</v>
      </c>
      <c r="B1274" s="168" t="s">
        <v>1379</v>
      </c>
      <c r="C1274" s="168">
        <v>147125</v>
      </c>
      <c r="D1274" s="171">
        <v>44073</v>
      </c>
      <c r="E1274" s="172">
        <v>1064.2498000000001</v>
      </c>
      <c r="F1274" s="172">
        <v>2.9687999999999999</v>
      </c>
      <c r="G1274" s="172">
        <v>2.9594</v>
      </c>
      <c r="H1274" s="172">
        <v>2.9643999999999999</v>
      </c>
      <c r="I1274" s="172">
        <v>2.9929000000000001</v>
      </c>
      <c r="J1274" s="172">
        <v>3.0488</v>
      </c>
      <c r="K1274" s="172">
        <v>3.0222000000000002</v>
      </c>
      <c r="L1274" s="172">
        <v>3.2046000000000001</v>
      </c>
      <c r="M1274" s="172">
        <v>3.7562000000000002</v>
      </c>
      <c r="N1274" s="172">
        <v>4.0952999999999999</v>
      </c>
      <c r="O1274" s="172"/>
      <c r="P1274" s="172"/>
      <c r="Q1274" s="172">
        <v>4.5777000000000001</v>
      </c>
      <c r="R1274" s="172"/>
    </row>
    <row r="1275" spans="1:18" x14ac:dyDescent="0.3">
      <c r="A1275" s="168" t="s">
        <v>1372</v>
      </c>
      <c r="B1275" s="168" t="s">
        <v>1380</v>
      </c>
      <c r="C1275" s="168">
        <v>147124</v>
      </c>
      <c r="D1275" s="171">
        <v>44073</v>
      </c>
      <c r="E1275" s="172">
        <v>1062.5771</v>
      </c>
      <c r="F1275" s="172">
        <v>2.8704000000000001</v>
      </c>
      <c r="G1275" s="172">
        <v>2.8597999999999999</v>
      </c>
      <c r="H1275" s="172">
        <v>2.8643999999999998</v>
      </c>
      <c r="I1275" s="172">
        <v>2.8927999999999998</v>
      </c>
      <c r="J1275" s="172">
        <v>2.9485000000000001</v>
      </c>
      <c r="K1275" s="172">
        <v>2.9215</v>
      </c>
      <c r="L1275" s="172">
        <v>3.1021999999999998</v>
      </c>
      <c r="M1275" s="172">
        <v>3.6484000000000001</v>
      </c>
      <c r="N1275" s="172">
        <v>3.9815</v>
      </c>
      <c r="O1275" s="172"/>
      <c r="P1275" s="172"/>
      <c r="Q1275" s="172">
        <v>4.4593999999999996</v>
      </c>
      <c r="R1275" s="172"/>
    </row>
    <row r="1276" spans="1:18" x14ac:dyDescent="0.3">
      <c r="A1276" s="168" t="s">
        <v>1372</v>
      </c>
      <c r="B1276" s="168" t="s">
        <v>1381</v>
      </c>
      <c r="C1276" s="168">
        <v>147951</v>
      </c>
      <c r="D1276" s="171">
        <v>44073</v>
      </c>
      <c r="E1276" s="172">
        <v>1022.1660000000001</v>
      </c>
      <c r="F1276" s="172">
        <v>3.0605000000000002</v>
      </c>
      <c r="G1276" s="172">
        <v>3.0621999999999998</v>
      </c>
      <c r="H1276" s="172">
        <v>3.1008</v>
      </c>
      <c r="I1276" s="172">
        <v>3.1074999999999999</v>
      </c>
      <c r="J1276" s="172">
        <v>3.1797</v>
      </c>
      <c r="K1276" s="172">
        <v>3.1760000000000002</v>
      </c>
      <c r="L1276" s="172">
        <v>3.5047000000000001</v>
      </c>
      <c r="M1276" s="172"/>
      <c r="N1276" s="172"/>
      <c r="O1276" s="172"/>
      <c r="P1276" s="172"/>
      <c r="Q1276" s="172">
        <v>3.7408999999999999</v>
      </c>
      <c r="R1276" s="172"/>
    </row>
    <row r="1277" spans="1:18" x14ac:dyDescent="0.3">
      <c r="A1277" s="168" t="s">
        <v>1372</v>
      </c>
      <c r="B1277" s="168" t="s">
        <v>1382</v>
      </c>
      <c r="C1277" s="168">
        <v>147936</v>
      </c>
      <c r="D1277" s="171">
        <v>44073</v>
      </c>
      <c r="E1277" s="172">
        <v>1021.5881000000001</v>
      </c>
      <c r="F1277" s="172">
        <v>2.9693000000000001</v>
      </c>
      <c r="G1277" s="172">
        <v>2.9685999999999999</v>
      </c>
      <c r="H1277" s="172">
        <v>3.008</v>
      </c>
      <c r="I1277" s="172">
        <v>3.0146000000000002</v>
      </c>
      <c r="J1277" s="172">
        <v>3.0865</v>
      </c>
      <c r="K1277" s="172">
        <v>3.0827</v>
      </c>
      <c r="L1277" s="172">
        <v>3.4089</v>
      </c>
      <c r="M1277" s="172"/>
      <c r="N1277" s="172"/>
      <c r="O1277" s="172"/>
      <c r="P1277" s="172"/>
      <c r="Q1277" s="172">
        <v>3.6433</v>
      </c>
      <c r="R1277" s="172"/>
    </row>
    <row r="1278" spans="1:18" x14ac:dyDescent="0.3">
      <c r="A1278" s="168" t="s">
        <v>1372</v>
      </c>
      <c r="B1278" s="168" t="s">
        <v>1383</v>
      </c>
      <c r="C1278" s="168">
        <v>147531</v>
      </c>
      <c r="D1278" s="171">
        <v>44073</v>
      </c>
      <c r="E1278" s="172">
        <v>1047.2683999999999</v>
      </c>
      <c r="F1278" s="172">
        <v>2.9487999999999999</v>
      </c>
      <c r="G1278" s="172">
        <v>2.9481000000000002</v>
      </c>
      <c r="H1278" s="172">
        <v>2.9771000000000001</v>
      </c>
      <c r="I1278" s="172">
        <v>3.0063</v>
      </c>
      <c r="J1278" s="172">
        <v>3.0501999999999998</v>
      </c>
      <c r="K1278" s="172">
        <v>3.0453000000000001</v>
      </c>
      <c r="L1278" s="172">
        <v>3.2555000000000001</v>
      </c>
      <c r="M1278" s="172">
        <v>3.7896999999999998</v>
      </c>
      <c r="N1278" s="172">
        <v>4.1292</v>
      </c>
      <c r="O1278" s="172"/>
      <c r="P1278" s="172"/>
      <c r="Q1278" s="172">
        <v>4.2610000000000001</v>
      </c>
      <c r="R1278" s="172"/>
    </row>
    <row r="1279" spans="1:18" x14ac:dyDescent="0.3">
      <c r="A1279" s="168" t="s">
        <v>1372</v>
      </c>
      <c r="B1279" s="168" t="s">
        <v>1384</v>
      </c>
      <c r="C1279" s="168">
        <v>147534</v>
      </c>
      <c r="D1279" s="171">
        <v>44073</v>
      </c>
      <c r="E1279" s="172">
        <v>1046.8664000000001</v>
      </c>
      <c r="F1279" s="172">
        <v>2.9289999999999998</v>
      </c>
      <c r="G1279" s="172">
        <v>2.9293999999999998</v>
      </c>
      <c r="H1279" s="172">
        <v>2.9573</v>
      </c>
      <c r="I1279" s="172">
        <v>2.9859</v>
      </c>
      <c r="J1279" s="172">
        <v>3.0297999999999998</v>
      </c>
      <c r="K1279" s="172">
        <v>3.0247999999999999</v>
      </c>
      <c r="L1279" s="172">
        <v>3.2389000000000001</v>
      </c>
      <c r="M1279" s="172">
        <v>3.7675000000000001</v>
      </c>
      <c r="N1279" s="172">
        <v>4.0965999999999996</v>
      </c>
      <c r="O1279" s="172"/>
      <c r="P1279" s="172"/>
      <c r="Q1279" s="172">
        <v>4.2248000000000001</v>
      </c>
      <c r="R1279" s="172"/>
    </row>
    <row r="1280" spans="1:18" x14ac:dyDescent="0.3">
      <c r="A1280" s="168" t="s">
        <v>1372</v>
      </c>
      <c r="B1280" s="168" t="s">
        <v>1385</v>
      </c>
      <c r="C1280" s="168">
        <v>146062</v>
      </c>
      <c r="D1280" s="171">
        <v>44073</v>
      </c>
      <c r="E1280" s="172">
        <v>1082.9386999999999</v>
      </c>
      <c r="F1280" s="172">
        <v>3.0356000000000001</v>
      </c>
      <c r="G1280" s="172">
        <v>3.0038</v>
      </c>
      <c r="H1280" s="172">
        <v>3.0063</v>
      </c>
      <c r="I1280" s="172">
        <v>3.0203000000000002</v>
      </c>
      <c r="J1280" s="172">
        <v>3.1034999999999999</v>
      </c>
      <c r="K1280" s="172">
        <v>3.0817000000000001</v>
      </c>
      <c r="L1280" s="172">
        <v>3.3797999999999999</v>
      </c>
      <c r="M1280" s="172">
        <v>3.8953000000000002</v>
      </c>
      <c r="N1280" s="172">
        <v>4.2168000000000001</v>
      </c>
      <c r="O1280" s="172"/>
      <c r="P1280" s="172"/>
      <c r="Q1280" s="172">
        <v>4.9635999999999996</v>
      </c>
      <c r="R1280" s="172"/>
    </row>
    <row r="1281" spans="1:18" x14ac:dyDescent="0.3">
      <c r="A1281" s="168" t="s">
        <v>1372</v>
      </c>
      <c r="B1281" s="168" t="s">
        <v>1386</v>
      </c>
      <c r="C1281" s="168">
        <v>146061</v>
      </c>
      <c r="D1281" s="171">
        <v>44073</v>
      </c>
      <c r="E1281" s="172">
        <v>1081.3087</v>
      </c>
      <c r="F1281" s="172">
        <v>2.9742999999999999</v>
      </c>
      <c r="G1281" s="172">
        <v>2.9441999999999999</v>
      </c>
      <c r="H1281" s="172">
        <v>2.9460999999999999</v>
      </c>
      <c r="I1281" s="172">
        <v>2.9603000000000002</v>
      </c>
      <c r="J1281" s="172">
        <v>3.0421</v>
      </c>
      <c r="K1281" s="172">
        <v>3.0141</v>
      </c>
      <c r="L1281" s="172">
        <v>3.3054999999999999</v>
      </c>
      <c r="M1281" s="172">
        <v>3.8111000000000002</v>
      </c>
      <c r="N1281" s="172">
        <v>4.1269</v>
      </c>
      <c r="O1281" s="172"/>
      <c r="P1281" s="172"/>
      <c r="Q1281" s="172">
        <v>4.8674999999999997</v>
      </c>
      <c r="R1281" s="172"/>
    </row>
    <row r="1282" spans="1:18" x14ac:dyDescent="0.3">
      <c r="A1282" s="168" t="s">
        <v>1372</v>
      </c>
      <c r="B1282" s="168" t="s">
        <v>1387</v>
      </c>
      <c r="C1282" s="168">
        <v>147570</v>
      </c>
      <c r="D1282" s="171">
        <v>44073</v>
      </c>
      <c r="E1282" s="172">
        <v>1048.6632</v>
      </c>
      <c r="F1282" s="172">
        <v>3.0493000000000001</v>
      </c>
      <c r="G1282" s="172">
        <v>3.0474999999999999</v>
      </c>
      <c r="H1282" s="172">
        <v>3.0667</v>
      </c>
      <c r="I1282" s="172">
        <v>3.0760000000000001</v>
      </c>
      <c r="J1282" s="172">
        <v>3.1507999999999998</v>
      </c>
      <c r="K1282" s="172">
        <v>3.1114999999999999</v>
      </c>
      <c r="L1282" s="172">
        <v>3.391</v>
      </c>
      <c r="M1282" s="172">
        <v>3.9315000000000002</v>
      </c>
      <c r="N1282" s="172">
        <v>4.2771999999999997</v>
      </c>
      <c r="O1282" s="172"/>
      <c r="P1282" s="172"/>
      <c r="Q1282" s="172">
        <v>4.3864000000000001</v>
      </c>
      <c r="R1282" s="172"/>
    </row>
    <row r="1283" spans="1:18" x14ac:dyDescent="0.3">
      <c r="A1283" s="168" t="s">
        <v>1372</v>
      </c>
      <c r="B1283" s="168" t="s">
        <v>1388</v>
      </c>
      <c r="C1283" s="168">
        <v>147569</v>
      </c>
      <c r="D1283" s="171">
        <v>44073</v>
      </c>
      <c r="E1283" s="172">
        <v>1047.7805000000001</v>
      </c>
      <c r="F1283" s="172">
        <v>2.9961000000000002</v>
      </c>
      <c r="G1283" s="172">
        <v>2.9965999999999999</v>
      </c>
      <c r="H1283" s="172">
        <v>3.0165000000000002</v>
      </c>
      <c r="I1283" s="172">
        <v>3.0257000000000001</v>
      </c>
      <c r="J1283" s="172">
        <v>3.1006</v>
      </c>
      <c r="K1283" s="172">
        <v>3.0611000000000002</v>
      </c>
      <c r="L1283" s="172">
        <v>3.3300999999999998</v>
      </c>
      <c r="M1283" s="172">
        <v>3.8595999999999999</v>
      </c>
      <c r="N1283" s="172">
        <v>4.1993999999999998</v>
      </c>
      <c r="O1283" s="172"/>
      <c r="P1283" s="172"/>
      <c r="Q1283" s="172">
        <v>4.3070000000000004</v>
      </c>
      <c r="R1283" s="172"/>
    </row>
    <row r="1284" spans="1:18" x14ac:dyDescent="0.3">
      <c r="A1284" s="168" t="s">
        <v>1372</v>
      </c>
      <c r="B1284" s="168" t="s">
        <v>1389</v>
      </c>
      <c r="C1284" s="168">
        <v>147213</v>
      </c>
      <c r="D1284" s="171">
        <v>44073</v>
      </c>
      <c r="E1284" s="172">
        <v>1056.3001999999999</v>
      </c>
      <c r="F1284" s="172">
        <v>2.8858000000000001</v>
      </c>
      <c r="G1284" s="172">
        <v>2.8814000000000002</v>
      </c>
      <c r="H1284" s="172">
        <v>2.8809999999999998</v>
      </c>
      <c r="I1284" s="172">
        <v>2.8929999999999998</v>
      </c>
      <c r="J1284" s="172">
        <v>2.9424000000000001</v>
      </c>
      <c r="K1284" s="172">
        <v>2.8921000000000001</v>
      </c>
      <c r="L1284" s="172">
        <v>2.8683999999999998</v>
      </c>
      <c r="M1284" s="172">
        <v>3.4708999999999999</v>
      </c>
      <c r="N1284" s="172">
        <v>3.8439000000000001</v>
      </c>
      <c r="O1284" s="172"/>
      <c r="P1284" s="172"/>
      <c r="Q1284" s="172">
        <v>4.2529000000000003</v>
      </c>
      <c r="R1284" s="172"/>
    </row>
    <row r="1285" spans="1:18" x14ac:dyDescent="0.3">
      <c r="A1285" s="168" t="s">
        <v>1372</v>
      </c>
      <c r="B1285" s="168" t="s">
        <v>1390</v>
      </c>
      <c r="C1285" s="168">
        <v>147214</v>
      </c>
      <c r="D1285" s="171">
        <v>44073</v>
      </c>
      <c r="E1285" s="172">
        <v>1057.1510000000001</v>
      </c>
      <c r="F1285" s="172">
        <v>2.9369999999999998</v>
      </c>
      <c r="G1285" s="172">
        <v>2.9308999999999998</v>
      </c>
      <c r="H1285" s="172">
        <v>2.931</v>
      </c>
      <c r="I1285" s="172">
        <v>2.9432999999999998</v>
      </c>
      <c r="J1285" s="172">
        <v>2.9927999999999999</v>
      </c>
      <c r="K1285" s="172">
        <v>2.9531999999999998</v>
      </c>
      <c r="L1285" s="172">
        <v>2.9445000000000001</v>
      </c>
      <c r="M1285" s="172">
        <v>3.5396999999999998</v>
      </c>
      <c r="N1285" s="172">
        <v>3.9091</v>
      </c>
      <c r="O1285" s="172"/>
      <c r="P1285" s="172"/>
      <c r="Q1285" s="172">
        <v>4.3167999999999997</v>
      </c>
      <c r="R1285" s="172"/>
    </row>
    <row r="1286" spans="1:18" x14ac:dyDescent="0.3">
      <c r="A1286" s="168" t="s">
        <v>1372</v>
      </c>
      <c r="B1286" s="168" t="s">
        <v>1391</v>
      </c>
      <c r="C1286" s="168">
        <v>101996</v>
      </c>
      <c r="D1286" s="171">
        <v>44073</v>
      </c>
      <c r="E1286" s="172">
        <v>2989.6378</v>
      </c>
      <c r="F1286" s="172">
        <v>2.8530000000000002</v>
      </c>
      <c r="G1286" s="172">
        <v>2.7985000000000002</v>
      </c>
      <c r="H1286" s="172">
        <v>2.8460000000000001</v>
      </c>
      <c r="I1286" s="172">
        <v>2.8559999999999999</v>
      </c>
      <c r="J1286" s="172">
        <v>2.9154</v>
      </c>
      <c r="K1286" s="172">
        <v>2.8843000000000001</v>
      </c>
      <c r="L1286" s="172">
        <v>2.9628000000000001</v>
      </c>
      <c r="M1286" s="172">
        <v>3.5411999999999999</v>
      </c>
      <c r="N1286" s="172">
        <v>3.9041000000000001</v>
      </c>
      <c r="O1286" s="172">
        <v>5.2911000000000001</v>
      </c>
      <c r="P1286" s="172">
        <v>5.7008000000000001</v>
      </c>
      <c r="Q1286" s="172">
        <v>6.0730000000000004</v>
      </c>
      <c r="R1286" s="172">
        <v>4.9532999999999996</v>
      </c>
    </row>
    <row r="1287" spans="1:18" x14ac:dyDescent="0.3">
      <c r="A1287" s="168" t="s">
        <v>1372</v>
      </c>
      <c r="B1287" s="168" t="s">
        <v>1392</v>
      </c>
      <c r="C1287" s="168">
        <v>119110</v>
      </c>
      <c r="D1287" s="171">
        <v>44073</v>
      </c>
      <c r="E1287" s="172">
        <v>3005.3357000000001</v>
      </c>
      <c r="F1287" s="172">
        <v>2.9529000000000001</v>
      </c>
      <c r="G1287" s="172">
        <v>2.8984999999999999</v>
      </c>
      <c r="H1287" s="172">
        <v>2.9460999999999999</v>
      </c>
      <c r="I1287" s="172">
        <v>2.9561999999999999</v>
      </c>
      <c r="J1287" s="172">
        <v>3.0160999999999998</v>
      </c>
      <c r="K1287" s="172">
        <v>2.9853999999999998</v>
      </c>
      <c r="L1287" s="172">
        <v>3.0649000000000002</v>
      </c>
      <c r="M1287" s="172">
        <v>3.6453000000000002</v>
      </c>
      <c r="N1287" s="172">
        <v>4.0091999999999999</v>
      </c>
      <c r="O1287" s="172">
        <v>5.3792</v>
      </c>
      <c r="P1287" s="172">
        <v>5.7823000000000002</v>
      </c>
      <c r="Q1287" s="172">
        <v>6.5734000000000004</v>
      </c>
      <c r="R1287" s="172">
        <v>5.0587999999999997</v>
      </c>
    </row>
    <row r="1288" spans="1:18" x14ac:dyDescent="0.3">
      <c r="A1288" s="168" t="s">
        <v>1372</v>
      </c>
      <c r="B1288" s="168" t="s">
        <v>1393</v>
      </c>
      <c r="C1288" s="168">
        <v>147287</v>
      </c>
      <c r="D1288" s="171">
        <v>44073</v>
      </c>
      <c r="E1288" s="172">
        <v>1057.0363</v>
      </c>
      <c r="F1288" s="172">
        <v>3.0806</v>
      </c>
      <c r="G1288" s="172">
        <v>3.0682</v>
      </c>
      <c r="H1288" s="172">
        <v>3.0459000000000001</v>
      </c>
      <c r="I1288" s="172">
        <v>3.0573000000000001</v>
      </c>
      <c r="J1288" s="172">
        <v>3.1150000000000002</v>
      </c>
      <c r="K1288" s="172">
        <v>3.0853999999999999</v>
      </c>
      <c r="L1288" s="172">
        <v>3.2021999999999999</v>
      </c>
      <c r="M1288" s="172">
        <v>3.7572999999999999</v>
      </c>
      <c r="N1288" s="172">
        <v>4.0959000000000003</v>
      </c>
      <c r="O1288" s="172"/>
      <c r="P1288" s="172"/>
      <c r="Q1288" s="172">
        <v>4.4272999999999998</v>
      </c>
      <c r="R1288" s="172"/>
    </row>
    <row r="1289" spans="1:18" x14ac:dyDescent="0.3">
      <c r="A1289" s="168" t="s">
        <v>1372</v>
      </c>
      <c r="B1289" s="168" t="s">
        <v>1394</v>
      </c>
      <c r="C1289" s="168">
        <v>147290</v>
      </c>
      <c r="D1289" s="171">
        <v>44073</v>
      </c>
      <c r="E1289" s="172">
        <v>1055.0019</v>
      </c>
      <c r="F1289" s="172">
        <v>2.9308000000000001</v>
      </c>
      <c r="G1289" s="172">
        <v>2.9184000000000001</v>
      </c>
      <c r="H1289" s="172">
        <v>2.8959000000000001</v>
      </c>
      <c r="I1289" s="172">
        <v>2.9072</v>
      </c>
      <c r="J1289" s="172">
        <v>2.9643999999999999</v>
      </c>
      <c r="K1289" s="172">
        <v>2.9340999999999999</v>
      </c>
      <c r="L1289" s="172">
        <v>3.0493999999999999</v>
      </c>
      <c r="M1289" s="172">
        <v>3.6023000000000001</v>
      </c>
      <c r="N1289" s="172">
        <v>3.9390000000000001</v>
      </c>
      <c r="O1289" s="172"/>
      <c r="P1289" s="172"/>
      <c r="Q1289" s="172">
        <v>4.2702</v>
      </c>
      <c r="R1289" s="172"/>
    </row>
    <row r="1290" spans="1:18" x14ac:dyDescent="0.3">
      <c r="A1290" s="168" t="s">
        <v>1372</v>
      </c>
      <c r="B1290" s="168" t="s">
        <v>1395</v>
      </c>
      <c r="C1290" s="168">
        <v>145535</v>
      </c>
      <c r="D1290" s="171">
        <v>44073</v>
      </c>
      <c r="E1290" s="172">
        <v>108.8639</v>
      </c>
      <c r="F1290" s="172">
        <v>2.8502999999999998</v>
      </c>
      <c r="G1290" s="172">
        <v>2.8393999999999999</v>
      </c>
      <c r="H1290" s="172">
        <v>2.8513999999999999</v>
      </c>
      <c r="I1290" s="172">
        <v>2.8650000000000002</v>
      </c>
      <c r="J1290" s="172">
        <v>2.9285000000000001</v>
      </c>
      <c r="K1290" s="172">
        <v>2.8923000000000001</v>
      </c>
      <c r="L1290" s="172">
        <v>2.9824000000000002</v>
      </c>
      <c r="M1290" s="172">
        <v>3.5539000000000001</v>
      </c>
      <c r="N1290" s="172">
        <v>3.9173</v>
      </c>
      <c r="O1290" s="172"/>
      <c r="P1290" s="172"/>
      <c r="Q1290" s="172">
        <v>4.8449</v>
      </c>
      <c r="R1290" s="172"/>
    </row>
    <row r="1291" spans="1:18" x14ac:dyDescent="0.3">
      <c r="A1291" s="168" t="s">
        <v>1372</v>
      </c>
      <c r="B1291" s="168" t="s">
        <v>1396</v>
      </c>
      <c r="C1291" s="168">
        <v>145536</v>
      </c>
      <c r="D1291" s="171">
        <v>44073</v>
      </c>
      <c r="E1291" s="172">
        <v>109.05929999999999</v>
      </c>
      <c r="F1291" s="172">
        <v>2.9457</v>
      </c>
      <c r="G1291" s="172">
        <v>2.9459</v>
      </c>
      <c r="H1291" s="172">
        <v>2.9516</v>
      </c>
      <c r="I1291" s="172">
        <v>2.9653</v>
      </c>
      <c r="J1291" s="172">
        <v>3.0285000000000002</v>
      </c>
      <c r="K1291" s="172">
        <v>2.9929999999999999</v>
      </c>
      <c r="L1291" s="172">
        <v>3.0840999999999998</v>
      </c>
      <c r="M1291" s="172">
        <v>3.6566000000000001</v>
      </c>
      <c r="N1291" s="172">
        <v>4.0213000000000001</v>
      </c>
      <c r="O1291" s="172"/>
      <c r="P1291" s="172"/>
      <c r="Q1291" s="172">
        <v>4.9497</v>
      </c>
      <c r="R1291" s="172"/>
    </row>
    <row r="1292" spans="1:18" x14ac:dyDescent="0.3">
      <c r="A1292" s="168" t="s">
        <v>1372</v>
      </c>
      <c r="B1292" s="168" t="s">
        <v>1397</v>
      </c>
      <c r="C1292" s="168">
        <v>146191</v>
      </c>
      <c r="D1292" s="171">
        <v>44073</v>
      </c>
      <c r="E1292" s="172">
        <v>1078.8587</v>
      </c>
      <c r="F1292" s="172">
        <v>2.9605000000000001</v>
      </c>
      <c r="G1292" s="172">
        <v>2.9599000000000002</v>
      </c>
      <c r="H1292" s="172">
        <v>2.9741</v>
      </c>
      <c r="I1292" s="172">
        <v>2.9799000000000002</v>
      </c>
      <c r="J1292" s="172">
        <v>3.0598000000000001</v>
      </c>
      <c r="K1292" s="172">
        <v>3.0059</v>
      </c>
      <c r="L1292" s="172">
        <v>3.0535000000000001</v>
      </c>
      <c r="M1292" s="172">
        <v>3.6583999999999999</v>
      </c>
      <c r="N1292" s="172">
        <v>4.0357000000000003</v>
      </c>
      <c r="O1292" s="172"/>
      <c r="P1292" s="172"/>
      <c r="Q1292" s="172">
        <v>4.8076999999999996</v>
      </c>
      <c r="R1292" s="172"/>
    </row>
    <row r="1293" spans="1:18" x14ac:dyDescent="0.3">
      <c r="A1293" s="168" t="s">
        <v>1372</v>
      </c>
      <c r="B1293" s="168" t="s">
        <v>1398</v>
      </c>
      <c r="C1293" s="168">
        <v>146187</v>
      </c>
      <c r="D1293" s="171">
        <v>44073</v>
      </c>
      <c r="E1293" s="172">
        <v>1076.6790000000001</v>
      </c>
      <c r="F1293" s="172">
        <v>2.8275000000000001</v>
      </c>
      <c r="G1293" s="172">
        <v>2.8290999999999999</v>
      </c>
      <c r="H1293" s="172">
        <v>2.8433999999999999</v>
      </c>
      <c r="I1293" s="172">
        <v>2.8494999999999999</v>
      </c>
      <c r="J1293" s="172">
        <v>2.9293999999999998</v>
      </c>
      <c r="K1293" s="172">
        <v>2.8746999999999998</v>
      </c>
      <c r="L1293" s="172">
        <v>2.9201999999999999</v>
      </c>
      <c r="M1293" s="172">
        <v>3.5225</v>
      </c>
      <c r="N1293" s="172">
        <v>3.8976000000000002</v>
      </c>
      <c r="O1293" s="172"/>
      <c r="P1293" s="172"/>
      <c r="Q1293" s="172">
        <v>4.6767000000000003</v>
      </c>
      <c r="R1293" s="172"/>
    </row>
    <row r="1294" spans="1:18" x14ac:dyDescent="0.3">
      <c r="A1294" s="168" t="s">
        <v>1372</v>
      </c>
      <c r="B1294" s="168" t="s">
        <v>1399</v>
      </c>
      <c r="C1294" s="168">
        <v>147450</v>
      </c>
      <c r="D1294" s="171">
        <v>44073</v>
      </c>
      <c r="E1294" s="172">
        <v>1049.0253</v>
      </c>
      <c r="F1294" s="172">
        <v>2.9055</v>
      </c>
      <c r="G1294" s="172">
        <v>2.7656000000000001</v>
      </c>
      <c r="H1294" s="172">
        <v>2.8601999999999999</v>
      </c>
      <c r="I1294" s="172">
        <v>2.9135</v>
      </c>
      <c r="J1294" s="172">
        <v>2.9853999999999998</v>
      </c>
      <c r="K1294" s="172">
        <v>2.9603000000000002</v>
      </c>
      <c r="L1294" s="172">
        <v>3.0468999999999999</v>
      </c>
      <c r="M1294" s="172">
        <v>3.6253000000000002</v>
      </c>
      <c r="N1294" s="172">
        <v>3.9998999999999998</v>
      </c>
      <c r="O1294" s="172"/>
      <c r="P1294" s="172"/>
      <c r="Q1294" s="172">
        <v>4.2575000000000003</v>
      </c>
      <c r="R1294" s="172"/>
    </row>
    <row r="1295" spans="1:18" x14ac:dyDescent="0.3">
      <c r="A1295" s="168" t="s">
        <v>1372</v>
      </c>
      <c r="B1295" s="168" t="s">
        <v>1400</v>
      </c>
      <c r="C1295" s="168">
        <v>147454</v>
      </c>
      <c r="D1295" s="171">
        <v>44073</v>
      </c>
      <c r="E1295" s="172">
        <v>1047.8114</v>
      </c>
      <c r="F1295" s="172">
        <v>2.8043999999999998</v>
      </c>
      <c r="G1295" s="172">
        <v>2.6642999999999999</v>
      </c>
      <c r="H1295" s="172">
        <v>2.7599</v>
      </c>
      <c r="I1295" s="172">
        <v>2.8138999999999998</v>
      </c>
      <c r="J1295" s="172">
        <v>2.8854000000000002</v>
      </c>
      <c r="K1295" s="172">
        <v>2.8595000000000002</v>
      </c>
      <c r="L1295" s="172">
        <v>2.9451999999999998</v>
      </c>
      <c r="M1295" s="172">
        <v>3.5222000000000002</v>
      </c>
      <c r="N1295" s="172">
        <v>3.8954</v>
      </c>
      <c r="O1295" s="172"/>
      <c r="P1295" s="172"/>
      <c r="Q1295" s="172">
        <v>4.1523000000000003</v>
      </c>
      <c r="R1295" s="172"/>
    </row>
    <row r="1296" spans="1:18" x14ac:dyDescent="0.3">
      <c r="A1296" s="168" t="s">
        <v>1372</v>
      </c>
      <c r="B1296" s="168" t="s">
        <v>1401</v>
      </c>
      <c r="C1296" s="168">
        <v>147883</v>
      </c>
      <c r="D1296" s="171">
        <v>44073</v>
      </c>
      <c r="E1296" s="172">
        <v>1022.4489</v>
      </c>
      <c r="F1296" s="172">
        <v>2.9346999999999999</v>
      </c>
      <c r="G1296" s="172">
        <v>2.9350999999999998</v>
      </c>
      <c r="H1296" s="172">
        <v>2.931</v>
      </c>
      <c r="I1296" s="172">
        <v>2.9531000000000001</v>
      </c>
      <c r="J1296" s="172">
        <v>3.0171000000000001</v>
      </c>
      <c r="K1296" s="172">
        <v>2.9878</v>
      </c>
      <c r="L1296" s="172">
        <v>3.0569999999999999</v>
      </c>
      <c r="M1296" s="172"/>
      <c r="N1296" s="172"/>
      <c r="O1296" s="172"/>
      <c r="P1296" s="172"/>
      <c r="Q1296" s="172">
        <v>3.4866999999999999</v>
      </c>
      <c r="R1296" s="172"/>
    </row>
    <row r="1297" spans="1:18" x14ac:dyDescent="0.3">
      <c r="A1297" s="168" t="s">
        <v>1372</v>
      </c>
      <c r="B1297" s="168" t="s">
        <v>1402</v>
      </c>
      <c r="C1297" s="168">
        <v>147878</v>
      </c>
      <c r="D1297" s="171">
        <v>44073</v>
      </c>
      <c r="E1297" s="172">
        <v>1022.051</v>
      </c>
      <c r="F1297" s="172">
        <v>2.8751000000000002</v>
      </c>
      <c r="G1297" s="172">
        <v>2.8755000000000002</v>
      </c>
      <c r="H1297" s="172">
        <v>2.8708</v>
      </c>
      <c r="I1297" s="172">
        <v>2.8929</v>
      </c>
      <c r="J1297" s="172">
        <v>2.9569000000000001</v>
      </c>
      <c r="K1297" s="172">
        <v>2.9274</v>
      </c>
      <c r="L1297" s="172">
        <v>2.9958</v>
      </c>
      <c r="M1297" s="172"/>
      <c r="N1297" s="172"/>
      <c r="O1297" s="172"/>
      <c r="P1297" s="172"/>
      <c r="Q1297" s="172">
        <v>3.4249000000000001</v>
      </c>
      <c r="R1297" s="172"/>
    </row>
    <row r="1298" spans="1:18" x14ac:dyDescent="0.3">
      <c r="A1298" s="168" t="s">
        <v>1372</v>
      </c>
      <c r="B1298" s="168" t="s">
        <v>1403</v>
      </c>
      <c r="C1298" s="168">
        <v>147713</v>
      </c>
      <c r="D1298" s="171">
        <v>44073</v>
      </c>
      <c r="E1298" s="172">
        <v>1032.6805999999999</v>
      </c>
      <c r="F1298" s="172">
        <v>2.9197000000000002</v>
      </c>
      <c r="G1298" s="172">
        <v>2.9214000000000002</v>
      </c>
      <c r="H1298" s="172">
        <v>2.91</v>
      </c>
      <c r="I1298" s="172">
        <v>2.9258000000000002</v>
      </c>
      <c r="J1298" s="172">
        <v>2.9685999999999999</v>
      </c>
      <c r="K1298" s="172">
        <v>2.9666000000000001</v>
      </c>
      <c r="L1298" s="172">
        <v>3.0712999999999999</v>
      </c>
      <c r="M1298" s="172">
        <v>3.6514000000000002</v>
      </c>
      <c r="N1298" s="172"/>
      <c r="O1298" s="172"/>
      <c r="P1298" s="172"/>
      <c r="Q1298" s="172">
        <v>3.8355000000000001</v>
      </c>
      <c r="R1298" s="172"/>
    </row>
    <row r="1299" spans="1:18" x14ac:dyDescent="0.3">
      <c r="A1299" s="168" t="s">
        <v>1372</v>
      </c>
      <c r="B1299" s="168" t="s">
        <v>1404</v>
      </c>
      <c r="C1299" s="168">
        <v>147714</v>
      </c>
      <c r="D1299" s="171">
        <v>44073</v>
      </c>
      <c r="E1299" s="172">
        <v>1031.8049000000001</v>
      </c>
      <c r="F1299" s="172">
        <v>2.8231000000000002</v>
      </c>
      <c r="G1299" s="172">
        <v>2.8212000000000002</v>
      </c>
      <c r="H1299" s="172">
        <v>2.8102999999999998</v>
      </c>
      <c r="I1299" s="172">
        <v>2.8256999999999999</v>
      </c>
      <c r="J1299" s="172">
        <v>2.8685</v>
      </c>
      <c r="K1299" s="172">
        <v>2.867</v>
      </c>
      <c r="L1299" s="172">
        <v>2.9708000000000001</v>
      </c>
      <c r="M1299" s="172">
        <v>3.5491999999999999</v>
      </c>
      <c r="N1299" s="172"/>
      <c r="O1299" s="172"/>
      <c r="P1299" s="172"/>
      <c r="Q1299" s="172">
        <v>3.7326999999999999</v>
      </c>
      <c r="R1299" s="172"/>
    </row>
    <row r="1300" spans="1:18" x14ac:dyDescent="0.3">
      <c r="A1300" s="168" t="s">
        <v>1372</v>
      </c>
      <c r="B1300" s="168" t="s">
        <v>1405</v>
      </c>
      <c r="C1300" s="168">
        <v>147837</v>
      </c>
      <c r="D1300" s="171">
        <v>44073</v>
      </c>
      <c r="E1300" s="172">
        <v>1027.6081999999999</v>
      </c>
      <c r="F1300" s="172">
        <v>2.9944999999999999</v>
      </c>
      <c r="G1300" s="172">
        <v>2.9937999999999998</v>
      </c>
      <c r="H1300" s="172">
        <v>2.9923999999999999</v>
      </c>
      <c r="I1300" s="172">
        <v>3.012</v>
      </c>
      <c r="J1300" s="172">
        <v>3.07</v>
      </c>
      <c r="K1300" s="172">
        <v>3.0226000000000002</v>
      </c>
      <c r="L1300" s="172">
        <v>3.1671999999999998</v>
      </c>
      <c r="M1300" s="172"/>
      <c r="N1300" s="172"/>
      <c r="O1300" s="172"/>
      <c r="P1300" s="172"/>
      <c r="Q1300" s="172">
        <v>3.7183999999999999</v>
      </c>
      <c r="R1300" s="172"/>
    </row>
    <row r="1301" spans="1:18" x14ac:dyDescent="0.3">
      <c r="A1301" s="168" t="s">
        <v>1372</v>
      </c>
      <c r="B1301" s="168" t="s">
        <v>1406</v>
      </c>
      <c r="C1301" s="168">
        <v>147836</v>
      </c>
      <c r="D1301" s="171">
        <v>44073</v>
      </c>
      <c r="E1301" s="172">
        <v>1027.0842</v>
      </c>
      <c r="F1301" s="172">
        <v>2.9249999999999998</v>
      </c>
      <c r="G1301" s="172">
        <v>2.9243000000000001</v>
      </c>
      <c r="H1301" s="172">
        <v>2.9222999999999999</v>
      </c>
      <c r="I1301" s="172">
        <v>2.9418000000000002</v>
      </c>
      <c r="J1301" s="172">
        <v>2.9998</v>
      </c>
      <c r="K1301" s="172">
        <v>2.9521000000000002</v>
      </c>
      <c r="L1301" s="172">
        <v>3.0956999999999999</v>
      </c>
      <c r="M1301" s="172"/>
      <c r="N1301" s="172"/>
      <c r="O1301" s="172"/>
      <c r="P1301" s="172"/>
      <c r="Q1301" s="172">
        <v>3.6478999999999999</v>
      </c>
      <c r="R1301" s="172"/>
    </row>
    <row r="1302" spans="1:18" x14ac:dyDescent="0.3">
      <c r="A1302" s="168" t="s">
        <v>1372</v>
      </c>
      <c r="B1302" s="168" t="s">
        <v>1407</v>
      </c>
      <c r="C1302" s="168">
        <v>146141</v>
      </c>
      <c r="D1302" s="171">
        <v>44073</v>
      </c>
      <c r="E1302" s="172">
        <v>1078.8561</v>
      </c>
      <c r="F1302" s="172">
        <v>2.9388000000000001</v>
      </c>
      <c r="G1302" s="172">
        <v>2.9407000000000001</v>
      </c>
      <c r="H1302" s="172">
        <v>2.9725999999999999</v>
      </c>
      <c r="I1302" s="172">
        <v>2.9712000000000001</v>
      </c>
      <c r="J1302" s="172">
        <v>3.0190000000000001</v>
      </c>
      <c r="K1302" s="172">
        <v>2.9771999999999998</v>
      </c>
      <c r="L1302" s="172">
        <v>3.0768</v>
      </c>
      <c r="M1302" s="172">
        <v>3.6680000000000001</v>
      </c>
      <c r="N1302" s="172">
        <v>4.0289999999999999</v>
      </c>
      <c r="O1302" s="172"/>
      <c r="P1302" s="172"/>
      <c r="Q1302" s="172">
        <v>4.7827000000000002</v>
      </c>
      <c r="R1302" s="172"/>
    </row>
    <row r="1303" spans="1:18" x14ac:dyDescent="0.3">
      <c r="A1303" s="168" t="s">
        <v>1372</v>
      </c>
      <c r="B1303" s="168" t="s">
        <v>1408</v>
      </c>
      <c r="C1303" s="168">
        <v>146142</v>
      </c>
      <c r="D1303" s="171">
        <v>44073</v>
      </c>
      <c r="E1303" s="172">
        <v>1077.7637999999999</v>
      </c>
      <c r="F1303" s="172">
        <v>2.8401000000000001</v>
      </c>
      <c r="G1303" s="172">
        <v>2.8409</v>
      </c>
      <c r="H1303" s="172">
        <v>2.8725000000000001</v>
      </c>
      <c r="I1303" s="172">
        <v>2.8706999999999998</v>
      </c>
      <c r="J1303" s="172">
        <v>2.9184999999999999</v>
      </c>
      <c r="K1303" s="172">
        <v>2.8761999999999999</v>
      </c>
      <c r="L1303" s="172">
        <v>2.988</v>
      </c>
      <c r="M1303" s="172">
        <v>3.5907</v>
      </c>
      <c r="N1303" s="172">
        <v>3.9569999999999999</v>
      </c>
      <c r="O1303" s="172"/>
      <c r="P1303" s="172"/>
      <c r="Q1303" s="172">
        <v>4.7173999999999996</v>
      </c>
      <c r="R1303" s="172"/>
    </row>
    <row r="1304" spans="1:18" x14ac:dyDescent="0.3">
      <c r="A1304" s="168" t="s">
        <v>1372</v>
      </c>
      <c r="B1304" s="168" t="s">
        <v>1409</v>
      </c>
      <c r="C1304" s="168">
        <v>119283</v>
      </c>
      <c r="D1304" s="171">
        <v>44073</v>
      </c>
      <c r="E1304" s="172">
        <v>2629.6041666666702</v>
      </c>
      <c r="F1304" s="172">
        <v>2.9544999999999999</v>
      </c>
      <c r="G1304" s="172">
        <v>2.9542000000000002</v>
      </c>
      <c r="H1304" s="172">
        <v>2.9695</v>
      </c>
      <c r="I1304" s="172">
        <v>3.0543</v>
      </c>
      <c r="J1304" s="172">
        <v>3.0665</v>
      </c>
      <c r="K1304" s="172">
        <v>3.0186000000000002</v>
      </c>
      <c r="L1304" s="172">
        <v>3.1368999999999998</v>
      </c>
      <c r="M1304" s="172">
        <v>3.7198000000000002</v>
      </c>
      <c r="N1304" s="172">
        <v>4.0804</v>
      </c>
      <c r="O1304" s="172">
        <v>5.5086000000000004</v>
      </c>
      <c r="P1304" s="172">
        <v>6.1146000000000003</v>
      </c>
      <c r="Q1304" s="172">
        <v>7.0263</v>
      </c>
      <c r="R1304" s="172">
        <v>5.1177999999999999</v>
      </c>
    </row>
    <row r="1305" spans="1:18" x14ac:dyDescent="0.3">
      <c r="A1305" s="168" t="s">
        <v>1372</v>
      </c>
      <c r="B1305" s="168" t="s">
        <v>1410</v>
      </c>
      <c r="C1305" s="168">
        <v>118058</v>
      </c>
      <c r="D1305" s="171">
        <v>44073</v>
      </c>
      <c r="E1305" s="172">
        <v>2505.7711666666701</v>
      </c>
      <c r="F1305" s="172">
        <v>2.8527999999999998</v>
      </c>
      <c r="G1305" s="172">
        <v>2.8540999999999999</v>
      </c>
      <c r="H1305" s="172">
        <v>2.8691</v>
      </c>
      <c r="I1305" s="172">
        <v>2.9195000000000002</v>
      </c>
      <c r="J1305" s="172">
        <v>2.9506000000000001</v>
      </c>
      <c r="K1305" s="172">
        <v>2.9125999999999999</v>
      </c>
      <c r="L1305" s="172">
        <v>2.9011</v>
      </c>
      <c r="M1305" s="172">
        <v>3.3121</v>
      </c>
      <c r="N1305" s="172">
        <v>3.5813000000000001</v>
      </c>
      <c r="O1305" s="172">
        <v>4.8000999999999996</v>
      </c>
      <c r="P1305" s="172">
        <v>5.3478000000000003</v>
      </c>
      <c r="Q1305" s="172">
        <v>6.9</v>
      </c>
      <c r="R1305" s="172">
        <v>4.4829999999999997</v>
      </c>
    </row>
    <row r="1306" spans="1:18" x14ac:dyDescent="0.3">
      <c r="A1306" s="168" t="s">
        <v>1372</v>
      </c>
      <c r="B1306" s="168" t="s">
        <v>1411</v>
      </c>
      <c r="C1306" s="168">
        <v>147515</v>
      </c>
      <c r="D1306" s="171">
        <v>44073</v>
      </c>
      <c r="E1306" s="172">
        <v>1048.0600999999999</v>
      </c>
      <c r="F1306" s="172">
        <v>2.9569999999999999</v>
      </c>
      <c r="G1306" s="172">
        <v>2.9550999999999998</v>
      </c>
      <c r="H1306" s="172">
        <v>2.9335</v>
      </c>
      <c r="I1306" s="172">
        <v>2.9630999999999998</v>
      </c>
      <c r="J1306" s="172">
        <v>3.0196000000000001</v>
      </c>
      <c r="K1306" s="172">
        <v>2.9912999999999998</v>
      </c>
      <c r="L1306" s="172">
        <v>3.1215999999999999</v>
      </c>
      <c r="M1306" s="172">
        <v>3.7214999999999998</v>
      </c>
      <c r="N1306" s="172">
        <v>4.0788000000000002</v>
      </c>
      <c r="O1306" s="172"/>
      <c r="P1306" s="172"/>
      <c r="Q1306" s="172">
        <v>4.2267000000000001</v>
      </c>
      <c r="R1306" s="172"/>
    </row>
    <row r="1307" spans="1:18" x14ac:dyDescent="0.3">
      <c r="A1307" s="168" t="s">
        <v>1372</v>
      </c>
      <c r="B1307" s="168" t="s">
        <v>1412</v>
      </c>
      <c r="C1307" s="168">
        <v>147519</v>
      </c>
      <c r="D1307" s="171">
        <v>44073</v>
      </c>
      <c r="E1307" s="172">
        <v>1046.5319</v>
      </c>
      <c r="F1307" s="172">
        <v>2.8218000000000001</v>
      </c>
      <c r="G1307" s="172">
        <v>2.8245</v>
      </c>
      <c r="H1307" s="172">
        <v>2.8031000000000001</v>
      </c>
      <c r="I1307" s="172">
        <v>2.8329</v>
      </c>
      <c r="J1307" s="172">
        <v>2.8893</v>
      </c>
      <c r="K1307" s="172">
        <v>2.8601999999999999</v>
      </c>
      <c r="L1307" s="172">
        <v>2.9895999999999998</v>
      </c>
      <c r="M1307" s="172">
        <v>3.5878999999999999</v>
      </c>
      <c r="N1307" s="172">
        <v>3.9437000000000002</v>
      </c>
      <c r="O1307" s="172"/>
      <c r="P1307" s="172"/>
      <c r="Q1307" s="172">
        <v>4.0913000000000004</v>
      </c>
      <c r="R1307" s="172"/>
    </row>
    <row r="1308" spans="1:18" x14ac:dyDescent="0.3">
      <c r="A1308" s="168" t="s">
        <v>1372</v>
      </c>
      <c r="B1308" s="168" t="s">
        <v>1413</v>
      </c>
      <c r="C1308" s="168">
        <v>147564</v>
      </c>
      <c r="D1308" s="171">
        <v>44073</v>
      </c>
      <c r="E1308" s="172">
        <v>1046.2085</v>
      </c>
      <c r="F1308" s="172">
        <v>3.0390000000000001</v>
      </c>
      <c r="G1308" s="172">
        <v>3.0417999999999998</v>
      </c>
      <c r="H1308" s="172">
        <v>3.0489999999999999</v>
      </c>
      <c r="I1308" s="172">
        <v>3.0558000000000001</v>
      </c>
      <c r="J1308" s="172">
        <v>3.1381999999999999</v>
      </c>
      <c r="K1308" s="172">
        <v>3.1009000000000002</v>
      </c>
      <c r="L1308" s="172">
        <v>3.1480999999999999</v>
      </c>
      <c r="M1308" s="172">
        <v>3.6778</v>
      </c>
      <c r="N1308" s="172">
        <v>4.0305999999999997</v>
      </c>
      <c r="O1308" s="172"/>
      <c r="P1308" s="172"/>
      <c r="Q1308" s="172">
        <v>4.1656000000000004</v>
      </c>
      <c r="R1308" s="172"/>
    </row>
    <row r="1309" spans="1:18" x14ac:dyDescent="0.3">
      <c r="A1309" s="168" t="s">
        <v>1372</v>
      </c>
      <c r="B1309" s="168" t="s">
        <v>1414</v>
      </c>
      <c r="C1309" s="168">
        <v>147565</v>
      </c>
      <c r="D1309" s="171">
        <v>44073</v>
      </c>
      <c r="E1309" s="172">
        <v>1045.0268000000001</v>
      </c>
      <c r="F1309" s="172">
        <v>2.9411</v>
      </c>
      <c r="G1309" s="172">
        <v>2.9416000000000002</v>
      </c>
      <c r="H1309" s="172">
        <v>2.9489999999999998</v>
      </c>
      <c r="I1309" s="172">
        <v>2.9557000000000002</v>
      </c>
      <c r="J1309" s="172">
        <v>3.0379</v>
      </c>
      <c r="K1309" s="172">
        <v>3.0002</v>
      </c>
      <c r="L1309" s="172">
        <v>3.0413999999999999</v>
      </c>
      <c r="M1309" s="172">
        <v>3.5722</v>
      </c>
      <c r="N1309" s="172">
        <v>3.9243999999999999</v>
      </c>
      <c r="O1309" s="172"/>
      <c r="P1309" s="172"/>
      <c r="Q1309" s="172">
        <v>4.0593000000000004</v>
      </c>
      <c r="R1309" s="172"/>
    </row>
    <row r="1310" spans="1:18" x14ac:dyDescent="0.3">
      <c r="A1310" s="168" t="s">
        <v>1372</v>
      </c>
      <c r="B1310" s="168" t="s">
        <v>1415</v>
      </c>
      <c r="C1310" s="168">
        <v>147736</v>
      </c>
      <c r="D1310" s="171">
        <v>44073</v>
      </c>
      <c r="E1310" s="172">
        <v>1035.4718</v>
      </c>
      <c r="F1310" s="172">
        <v>3.0495999999999999</v>
      </c>
      <c r="G1310" s="172">
        <v>3.0499000000000001</v>
      </c>
      <c r="H1310" s="172">
        <v>3.0605000000000002</v>
      </c>
      <c r="I1310" s="172">
        <v>3.0609999999999999</v>
      </c>
      <c r="J1310" s="172">
        <v>3.1389</v>
      </c>
      <c r="K1310" s="172">
        <v>3.1145999999999998</v>
      </c>
      <c r="L1310" s="172">
        <v>3.3273000000000001</v>
      </c>
      <c r="M1310" s="172">
        <v>3.8839000000000001</v>
      </c>
      <c r="N1310" s="172"/>
      <c r="O1310" s="172"/>
      <c r="P1310" s="172"/>
      <c r="Q1310" s="172">
        <v>4.0460000000000003</v>
      </c>
      <c r="R1310" s="172"/>
    </row>
    <row r="1311" spans="1:18" x14ac:dyDescent="0.3">
      <c r="A1311" s="168" t="s">
        <v>1372</v>
      </c>
      <c r="B1311" s="168" t="s">
        <v>1416</v>
      </c>
      <c r="C1311" s="168">
        <v>147739</v>
      </c>
      <c r="D1311" s="171">
        <v>44073</v>
      </c>
      <c r="E1311" s="172">
        <v>1034.5322000000001</v>
      </c>
      <c r="F1311" s="172">
        <v>2.9483000000000001</v>
      </c>
      <c r="G1311" s="172">
        <v>2.9491000000000001</v>
      </c>
      <c r="H1311" s="172">
        <v>2.9613</v>
      </c>
      <c r="I1311" s="172">
        <v>2.9592000000000001</v>
      </c>
      <c r="J1311" s="172">
        <v>3.0375999999999999</v>
      </c>
      <c r="K1311" s="172">
        <v>3.0215999999999998</v>
      </c>
      <c r="L1311" s="172">
        <v>3.2269999999999999</v>
      </c>
      <c r="M1311" s="172">
        <v>3.7786</v>
      </c>
      <c r="N1311" s="172"/>
      <c r="O1311" s="172"/>
      <c r="P1311" s="172"/>
      <c r="Q1311" s="172">
        <v>3.9388000000000001</v>
      </c>
      <c r="R1311" s="172"/>
    </row>
    <row r="1312" spans="1:18" x14ac:dyDescent="0.3">
      <c r="A1312" s="168" t="s">
        <v>1372</v>
      </c>
      <c r="B1312" s="168" t="s">
        <v>1417</v>
      </c>
      <c r="C1312" s="168">
        <v>145810</v>
      </c>
      <c r="D1312" s="171">
        <v>44073</v>
      </c>
      <c r="E1312" s="172">
        <v>108.5535</v>
      </c>
      <c r="F1312" s="172">
        <v>2.9426000000000001</v>
      </c>
      <c r="G1312" s="172">
        <v>2.9483999999999999</v>
      </c>
      <c r="H1312" s="172">
        <v>2.9702000000000002</v>
      </c>
      <c r="I1312" s="172">
        <v>3.0032000000000001</v>
      </c>
      <c r="J1312" s="172">
        <v>3.0514000000000001</v>
      </c>
      <c r="K1312" s="172">
        <v>3.0394000000000001</v>
      </c>
      <c r="L1312" s="172">
        <v>3.1924000000000001</v>
      </c>
      <c r="M1312" s="172">
        <v>3.7646000000000002</v>
      </c>
      <c r="N1312" s="172">
        <v>4.1131000000000002</v>
      </c>
      <c r="O1312" s="172"/>
      <c r="P1312" s="172"/>
      <c r="Q1312" s="172">
        <v>4.9421999999999997</v>
      </c>
      <c r="R1312" s="172"/>
    </row>
    <row r="1313" spans="1:18" x14ac:dyDescent="0.3">
      <c r="A1313" s="168" t="s">
        <v>1372</v>
      </c>
      <c r="B1313" s="168" t="s">
        <v>1418</v>
      </c>
      <c r="C1313" s="168">
        <v>145811</v>
      </c>
      <c r="D1313" s="171">
        <v>44073</v>
      </c>
      <c r="E1313" s="172">
        <v>108.36960000000001</v>
      </c>
      <c r="F1313" s="172">
        <v>2.8633000000000002</v>
      </c>
      <c r="G1313" s="172">
        <v>2.8635999999999999</v>
      </c>
      <c r="H1313" s="172">
        <v>2.8788999999999998</v>
      </c>
      <c r="I1313" s="172">
        <v>2.9117999999999999</v>
      </c>
      <c r="J1313" s="172">
        <v>2.9605000000000001</v>
      </c>
      <c r="K1313" s="172">
        <v>2.9416000000000002</v>
      </c>
      <c r="L1313" s="172">
        <v>3.0924999999999998</v>
      </c>
      <c r="M1313" s="172">
        <v>3.6629</v>
      </c>
      <c r="N1313" s="172">
        <v>4.0102000000000002</v>
      </c>
      <c r="O1313" s="172"/>
      <c r="P1313" s="172"/>
      <c r="Q1313" s="172">
        <v>4.8376000000000001</v>
      </c>
      <c r="R1313" s="172"/>
    </row>
    <row r="1314" spans="1:18" x14ac:dyDescent="0.3">
      <c r="A1314" s="168" t="s">
        <v>1372</v>
      </c>
      <c r="B1314" s="168" t="s">
        <v>1419</v>
      </c>
      <c r="C1314" s="168">
        <v>147606</v>
      </c>
      <c r="D1314" s="171">
        <v>44073</v>
      </c>
      <c r="E1314" s="172">
        <v>1043.1999000000001</v>
      </c>
      <c r="F1314" s="172">
        <v>3.0478000000000001</v>
      </c>
      <c r="G1314" s="172">
        <v>3.0097999999999998</v>
      </c>
      <c r="H1314" s="172">
        <v>2.9891999999999999</v>
      </c>
      <c r="I1314" s="172">
        <v>3.0015000000000001</v>
      </c>
      <c r="J1314" s="172">
        <v>3.0861999999999998</v>
      </c>
      <c r="K1314" s="172">
        <v>3.0836000000000001</v>
      </c>
      <c r="L1314" s="172">
        <v>3.3898999999999999</v>
      </c>
      <c r="M1314" s="172">
        <v>3.9102999999999999</v>
      </c>
      <c r="N1314" s="172">
        <v>4.2478999999999996</v>
      </c>
      <c r="O1314" s="172"/>
      <c r="P1314" s="172"/>
      <c r="Q1314" s="172">
        <v>4.2721999999999998</v>
      </c>
      <c r="R1314" s="172"/>
    </row>
    <row r="1315" spans="1:18" x14ac:dyDescent="0.3">
      <c r="A1315" s="168" t="s">
        <v>1372</v>
      </c>
      <c r="B1315" s="168" t="s">
        <v>1420</v>
      </c>
      <c r="C1315" s="168">
        <v>147600</v>
      </c>
      <c r="D1315" s="171">
        <v>44073</v>
      </c>
      <c r="E1315" s="172">
        <v>1042.0374999999999</v>
      </c>
      <c r="F1315" s="172">
        <v>2.9460999999999999</v>
      </c>
      <c r="G1315" s="172">
        <v>2.9091</v>
      </c>
      <c r="H1315" s="172">
        <v>2.8883999999999999</v>
      </c>
      <c r="I1315" s="172">
        <v>2.9007999999999998</v>
      </c>
      <c r="J1315" s="172">
        <v>2.9855999999999998</v>
      </c>
      <c r="K1315" s="172">
        <v>2.9792999999999998</v>
      </c>
      <c r="L1315" s="172">
        <v>3.2812999999999999</v>
      </c>
      <c r="M1315" s="172">
        <v>3.7993000000000001</v>
      </c>
      <c r="N1315" s="172">
        <v>4.1330999999999998</v>
      </c>
      <c r="O1315" s="172"/>
      <c r="P1315" s="172"/>
      <c r="Q1315" s="172">
        <v>4.1571999999999996</v>
      </c>
      <c r="R1315" s="172"/>
    </row>
    <row r="1316" spans="1:18" x14ac:dyDescent="0.3">
      <c r="A1316" s="168" t="s">
        <v>1372</v>
      </c>
      <c r="B1316" s="168" t="s">
        <v>1421</v>
      </c>
      <c r="C1316" s="168">
        <v>119833</v>
      </c>
      <c r="D1316" s="171">
        <v>44073</v>
      </c>
      <c r="E1316" s="172">
        <v>3293.8471</v>
      </c>
      <c r="F1316" s="172">
        <v>2.9390000000000001</v>
      </c>
      <c r="G1316" s="172">
        <v>2.9369000000000001</v>
      </c>
      <c r="H1316" s="172">
        <v>2.9409000000000001</v>
      </c>
      <c r="I1316" s="172">
        <v>2.9548000000000001</v>
      </c>
      <c r="J1316" s="172">
        <v>3.0301</v>
      </c>
      <c r="K1316" s="172">
        <v>3.008</v>
      </c>
      <c r="L1316" s="172">
        <v>3.1044</v>
      </c>
      <c r="M1316" s="172">
        <v>3.6787999999999998</v>
      </c>
      <c r="N1316" s="172">
        <v>4.0389999999999997</v>
      </c>
      <c r="O1316" s="172">
        <v>5.4143999999999997</v>
      </c>
      <c r="P1316" s="172">
        <v>5.8998999999999997</v>
      </c>
      <c r="Q1316" s="172">
        <v>6.9051999999999998</v>
      </c>
      <c r="R1316" s="172">
        <v>5.093</v>
      </c>
    </row>
    <row r="1317" spans="1:18" x14ac:dyDescent="0.3">
      <c r="A1317" s="168" t="s">
        <v>1372</v>
      </c>
      <c r="B1317" s="168" t="s">
        <v>1422</v>
      </c>
      <c r="C1317" s="168">
        <v>101206</v>
      </c>
      <c r="D1317" s="171">
        <v>44073</v>
      </c>
      <c r="E1317" s="172">
        <v>3263.335</v>
      </c>
      <c r="F1317" s="172">
        <v>2.8691</v>
      </c>
      <c r="G1317" s="172">
        <v>2.8666</v>
      </c>
      <c r="H1317" s="172">
        <v>2.871</v>
      </c>
      <c r="I1317" s="172">
        <v>2.8843000000000001</v>
      </c>
      <c r="J1317" s="172">
        <v>2.9597000000000002</v>
      </c>
      <c r="K1317" s="172">
        <v>2.9375</v>
      </c>
      <c r="L1317" s="172">
        <v>3.0329999999999999</v>
      </c>
      <c r="M1317" s="172">
        <v>3.6067</v>
      </c>
      <c r="N1317" s="172">
        <v>3.9660000000000002</v>
      </c>
      <c r="O1317" s="172">
        <v>5.3394000000000004</v>
      </c>
      <c r="P1317" s="172">
        <v>5.7948000000000004</v>
      </c>
      <c r="Q1317" s="172">
        <v>6.8129</v>
      </c>
      <c r="R1317" s="172">
        <v>5.0244999999999997</v>
      </c>
    </row>
    <row r="1318" spans="1:18" x14ac:dyDescent="0.3">
      <c r="A1318" s="168" t="s">
        <v>1372</v>
      </c>
      <c r="B1318" s="168" t="s">
        <v>1423</v>
      </c>
      <c r="C1318" s="168">
        <v>146963</v>
      </c>
      <c r="D1318" s="171">
        <v>44073</v>
      </c>
      <c r="E1318" s="172">
        <v>1075.5963999999999</v>
      </c>
      <c r="F1318" s="172">
        <v>2.9220000000000002</v>
      </c>
      <c r="G1318" s="172">
        <v>2.9134000000000002</v>
      </c>
      <c r="H1318" s="172">
        <v>2.9258000000000002</v>
      </c>
      <c r="I1318" s="172">
        <v>2.9287000000000001</v>
      </c>
      <c r="J1318" s="172">
        <v>2.9906999999999999</v>
      </c>
      <c r="K1318" s="172">
        <v>2.9535</v>
      </c>
      <c r="L1318" s="172">
        <v>3.1795</v>
      </c>
      <c r="M1318" s="172">
        <v>3.7633000000000001</v>
      </c>
      <c r="N1318" s="172">
        <v>4.1351000000000004</v>
      </c>
      <c r="O1318" s="172"/>
      <c r="P1318" s="172"/>
      <c r="Q1318" s="172">
        <v>5.1567999999999996</v>
      </c>
      <c r="R1318" s="172"/>
    </row>
    <row r="1319" spans="1:18" x14ac:dyDescent="0.3">
      <c r="A1319" s="168" t="s">
        <v>1372</v>
      </c>
      <c r="B1319" s="168" t="s">
        <v>1424</v>
      </c>
      <c r="C1319" s="168">
        <v>146959</v>
      </c>
      <c r="D1319" s="171">
        <v>44073</v>
      </c>
      <c r="E1319" s="172">
        <v>1073.9893</v>
      </c>
      <c r="F1319" s="172">
        <v>2.8210000000000002</v>
      </c>
      <c r="G1319" s="172">
        <v>2.8123999999999998</v>
      </c>
      <c r="H1319" s="172">
        <v>2.8247</v>
      </c>
      <c r="I1319" s="172">
        <v>2.8279999999999998</v>
      </c>
      <c r="J1319" s="172">
        <v>2.8902000000000001</v>
      </c>
      <c r="K1319" s="172">
        <v>2.8525999999999998</v>
      </c>
      <c r="L1319" s="172">
        <v>3.0733999999999999</v>
      </c>
      <c r="M1319" s="172">
        <v>3.6573000000000002</v>
      </c>
      <c r="N1319" s="172">
        <v>4.0266000000000002</v>
      </c>
      <c r="O1319" s="172"/>
      <c r="P1319" s="172"/>
      <c r="Q1319" s="172">
        <v>5.0484</v>
      </c>
      <c r="R1319" s="172"/>
    </row>
    <row r="1320" spans="1:18" x14ac:dyDescent="0.3">
      <c r="A1320" s="168" t="s">
        <v>1372</v>
      </c>
      <c r="B1320" s="168" t="s">
        <v>1425</v>
      </c>
      <c r="C1320" s="168">
        <v>146980</v>
      </c>
      <c r="D1320" s="171">
        <v>44073</v>
      </c>
      <c r="E1320" s="172">
        <v>1066.8169</v>
      </c>
      <c r="F1320" s="172">
        <v>2.9597000000000002</v>
      </c>
      <c r="G1320" s="172">
        <v>2.9613999999999998</v>
      </c>
      <c r="H1320" s="172">
        <v>2.9798</v>
      </c>
      <c r="I1320" s="172">
        <v>2.9925000000000002</v>
      </c>
      <c r="J1320" s="172">
        <v>3.0655999999999999</v>
      </c>
      <c r="K1320" s="172">
        <v>3.036</v>
      </c>
      <c r="L1320" s="172">
        <v>3.1206999999999998</v>
      </c>
      <c r="M1320" s="172">
        <v>3.7014</v>
      </c>
      <c r="N1320" s="172">
        <v>4.0678999999999998</v>
      </c>
      <c r="O1320" s="172"/>
      <c r="P1320" s="172"/>
      <c r="Q1320" s="172">
        <v>4.6018999999999997</v>
      </c>
      <c r="R1320" s="172"/>
    </row>
    <row r="1321" spans="1:18" x14ac:dyDescent="0.3">
      <c r="A1321" s="168" t="s">
        <v>1372</v>
      </c>
      <c r="B1321" s="168" t="s">
        <v>1426</v>
      </c>
      <c r="C1321" s="168">
        <v>146977</v>
      </c>
      <c r="D1321" s="171">
        <v>44073</v>
      </c>
      <c r="E1321" s="172">
        <v>1065.2534000000001</v>
      </c>
      <c r="F1321" s="172">
        <v>2.8613</v>
      </c>
      <c r="G1321" s="172">
        <v>2.8616999999999999</v>
      </c>
      <c r="H1321" s="172">
        <v>2.8797999999999999</v>
      </c>
      <c r="I1321" s="172">
        <v>2.8923999999999999</v>
      </c>
      <c r="J1321" s="172">
        <v>2.9651999999999998</v>
      </c>
      <c r="K1321" s="172">
        <v>2.9344999999999999</v>
      </c>
      <c r="L1321" s="172">
        <v>3.0148000000000001</v>
      </c>
      <c r="M1321" s="172">
        <v>3.5969000000000002</v>
      </c>
      <c r="N1321" s="172">
        <v>3.9618000000000002</v>
      </c>
      <c r="O1321" s="172"/>
      <c r="P1321" s="172"/>
      <c r="Q1321" s="172">
        <v>4.4949000000000003</v>
      </c>
      <c r="R1321" s="172"/>
    </row>
    <row r="1322" spans="1:18" x14ac:dyDescent="0.3">
      <c r="A1322" s="168" t="s">
        <v>1372</v>
      </c>
      <c r="B1322" s="168" t="s">
        <v>1427</v>
      </c>
      <c r="C1322" s="168">
        <v>147003</v>
      </c>
      <c r="D1322" s="171">
        <v>44073</v>
      </c>
      <c r="E1322" s="172">
        <v>1065.0184999999999</v>
      </c>
      <c r="F1322" s="172">
        <v>3.3487</v>
      </c>
      <c r="G1322" s="172">
        <v>3.3298000000000001</v>
      </c>
      <c r="H1322" s="172">
        <v>3.1598000000000002</v>
      </c>
      <c r="I1322" s="172">
        <v>3.0707</v>
      </c>
      <c r="J1322" s="172">
        <v>3.0676000000000001</v>
      </c>
      <c r="K1322" s="172">
        <v>3.0001000000000002</v>
      </c>
      <c r="L1322" s="172">
        <v>3.0247999999999999</v>
      </c>
      <c r="M1322" s="172">
        <v>3.6232000000000002</v>
      </c>
      <c r="N1322" s="172">
        <v>3.9702999999999999</v>
      </c>
      <c r="O1322" s="172"/>
      <c r="P1322" s="172"/>
      <c r="Q1322" s="172">
        <v>4.4912000000000001</v>
      </c>
      <c r="R1322" s="172"/>
    </row>
    <row r="1323" spans="1:18" x14ac:dyDescent="0.3">
      <c r="A1323" s="168" t="s">
        <v>1372</v>
      </c>
      <c r="B1323" s="168" t="s">
        <v>1428</v>
      </c>
      <c r="C1323" s="168">
        <v>146997</v>
      </c>
      <c r="D1323" s="171">
        <v>44073</v>
      </c>
      <c r="E1323" s="172">
        <v>1063.4953</v>
      </c>
      <c r="F1323" s="172">
        <v>3.2505000000000002</v>
      </c>
      <c r="G1323" s="172">
        <v>3.2315999999999998</v>
      </c>
      <c r="H1323" s="172">
        <v>3.0602999999999998</v>
      </c>
      <c r="I1323" s="172">
        <v>2.9708999999999999</v>
      </c>
      <c r="J1323" s="172">
        <v>2.9674999999999998</v>
      </c>
      <c r="K1323" s="172">
        <v>2.8978000000000002</v>
      </c>
      <c r="L1323" s="172">
        <v>2.9224999999999999</v>
      </c>
      <c r="M1323" s="172">
        <v>3.5200999999999998</v>
      </c>
      <c r="N1323" s="172">
        <v>3.8660999999999999</v>
      </c>
      <c r="O1323" s="172"/>
      <c r="P1323" s="172"/>
      <c r="Q1323" s="172">
        <v>4.3868999999999998</v>
      </c>
      <c r="R1323" s="172"/>
    </row>
    <row r="1324" spans="1:18" x14ac:dyDescent="0.3">
      <c r="A1324" s="168" t="s">
        <v>1372</v>
      </c>
      <c r="B1324" s="168" t="s">
        <v>1429</v>
      </c>
      <c r="C1324" s="168">
        <v>120785</v>
      </c>
      <c r="D1324" s="171">
        <v>44073</v>
      </c>
      <c r="E1324" s="172">
        <v>2768.5916999999999</v>
      </c>
      <c r="F1324" s="172">
        <v>3.0167000000000002</v>
      </c>
      <c r="G1324" s="172">
        <v>3.0017999999999998</v>
      </c>
      <c r="H1324" s="172">
        <v>2.9994999999999998</v>
      </c>
      <c r="I1324" s="172">
        <v>3.0173999999999999</v>
      </c>
      <c r="J1324" s="172">
        <v>3.0771000000000002</v>
      </c>
      <c r="K1324" s="172">
        <v>3.0419999999999998</v>
      </c>
      <c r="L1324" s="172">
        <v>3.1676000000000002</v>
      </c>
      <c r="M1324" s="172">
        <v>3.7347000000000001</v>
      </c>
      <c r="N1324" s="172">
        <v>4.1021999999999998</v>
      </c>
      <c r="O1324" s="172">
        <v>5.0808999999999997</v>
      </c>
      <c r="P1324" s="172">
        <v>6.1914999999999996</v>
      </c>
      <c r="Q1324" s="172">
        <v>7.0178000000000003</v>
      </c>
      <c r="R1324" s="172">
        <v>5.1386000000000003</v>
      </c>
    </row>
    <row r="1325" spans="1:18" x14ac:dyDescent="0.3">
      <c r="A1325" s="168" t="s">
        <v>1372</v>
      </c>
      <c r="B1325" s="168" t="s">
        <v>1430</v>
      </c>
      <c r="C1325" s="168">
        <v>100814</v>
      </c>
      <c r="D1325" s="171">
        <v>44073</v>
      </c>
      <c r="E1325" s="172">
        <v>2745.9713999999999</v>
      </c>
      <c r="F1325" s="172">
        <v>2.9657</v>
      </c>
      <c r="G1325" s="172">
        <v>2.9516</v>
      </c>
      <c r="H1325" s="172">
        <v>2.9491000000000001</v>
      </c>
      <c r="I1325" s="172">
        <v>2.9672000000000001</v>
      </c>
      <c r="J1325" s="172">
        <v>3.0268999999999999</v>
      </c>
      <c r="K1325" s="172">
        <v>2.9834999999999998</v>
      </c>
      <c r="L1325" s="172">
        <v>3.1000999999999999</v>
      </c>
      <c r="M1325" s="172">
        <v>3.6635</v>
      </c>
      <c r="N1325" s="172">
        <v>4.0167999999999999</v>
      </c>
      <c r="O1325" s="172">
        <v>4.9904000000000002</v>
      </c>
      <c r="P1325" s="172">
        <v>6.0659999999999998</v>
      </c>
      <c r="Q1325" s="172">
        <v>6.2211999999999996</v>
      </c>
      <c r="R1325" s="172">
        <v>5.0643000000000002</v>
      </c>
    </row>
    <row r="1326" spans="1:18" x14ac:dyDescent="0.3">
      <c r="A1326" s="168" t="s">
        <v>1372</v>
      </c>
      <c r="B1326" s="168" t="s">
        <v>1431</v>
      </c>
      <c r="C1326" s="168">
        <v>147593</v>
      </c>
      <c r="D1326" s="171">
        <v>44073</v>
      </c>
      <c r="E1326" s="172">
        <v>1041.3320000000001</v>
      </c>
      <c r="F1326" s="172">
        <v>2.8852000000000002</v>
      </c>
      <c r="G1326" s="172">
        <v>2.8866000000000001</v>
      </c>
      <c r="H1326" s="172">
        <v>2.8492000000000002</v>
      </c>
      <c r="I1326" s="172">
        <v>2.8611</v>
      </c>
      <c r="J1326" s="172">
        <v>2.9220000000000002</v>
      </c>
      <c r="K1326" s="172">
        <v>2.8559000000000001</v>
      </c>
      <c r="L1326" s="172">
        <v>2.972</v>
      </c>
      <c r="M1326" s="172">
        <v>3.5678999999999998</v>
      </c>
      <c r="N1326" s="172">
        <v>4.0138999999999996</v>
      </c>
      <c r="O1326" s="172"/>
      <c r="P1326" s="172"/>
      <c r="Q1326" s="172">
        <v>4.0427999999999997</v>
      </c>
      <c r="R1326" s="172"/>
    </row>
    <row r="1327" spans="1:18" x14ac:dyDescent="0.3">
      <c r="A1327" s="168" t="s">
        <v>1372</v>
      </c>
      <c r="B1327" s="168" t="s">
        <v>1432</v>
      </c>
      <c r="C1327" s="168">
        <v>147590</v>
      </c>
      <c r="D1327" s="171">
        <v>44073</v>
      </c>
      <c r="E1327" s="172">
        <v>1040.7111</v>
      </c>
      <c r="F1327" s="172">
        <v>2.8359999999999999</v>
      </c>
      <c r="G1327" s="172">
        <v>2.8357000000000001</v>
      </c>
      <c r="H1327" s="172">
        <v>2.7968000000000002</v>
      </c>
      <c r="I1327" s="172">
        <v>2.8570000000000002</v>
      </c>
      <c r="J1327" s="172">
        <v>2.8843000000000001</v>
      </c>
      <c r="K1327" s="172">
        <v>2.7936000000000001</v>
      </c>
      <c r="L1327" s="172">
        <v>2.9068000000000001</v>
      </c>
      <c r="M1327" s="172">
        <v>3.5061</v>
      </c>
      <c r="N1327" s="172">
        <v>3.9542999999999999</v>
      </c>
      <c r="O1327" s="172"/>
      <c r="P1327" s="172"/>
      <c r="Q1327" s="172">
        <v>3.9821</v>
      </c>
      <c r="R1327" s="172"/>
    </row>
    <row r="1328" spans="1:18" x14ac:dyDescent="0.3">
      <c r="A1328" s="173" t="s">
        <v>27</v>
      </c>
      <c r="B1328" s="168"/>
      <c r="C1328" s="168"/>
      <c r="D1328" s="168"/>
      <c r="E1328" s="168"/>
      <c r="F1328" s="174">
        <v>2.943938333333334</v>
      </c>
      <c r="G1328" s="174">
        <v>2.9323950000000001</v>
      </c>
      <c r="H1328" s="174">
        <v>2.937428333333334</v>
      </c>
      <c r="I1328" s="174">
        <v>2.9511283333333336</v>
      </c>
      <c r="J1328" s="174">
        <v>3.0116816666666661</v>
      </c>
      <c r="K1328" s="174">
        <v>2.9795983333333327</v>
      </c>
      <c r="L1328" s="174">
        <v>3.1144099999999999</v>
      </c>
      <c r="M1328" s="174">
        <v>3.6697722222222233</v>
      </c>
      <c r="N1328" s="174">
        <v>4.0219539999999991</v>
      </c>
      <c r="O1328" s="174">
        <v>5.2255125000000007</v>
      </c>
      <c r="P1328" s="174">
        <v>5.8622125</v>
      </c>
      <c r="Q1328" s="174">
        <v>4.6724883333333338</v>
      </c>
      <c r="R1328" s="174">
        <v>4.9916625000000003</v>
      </c>
    </row>
    <row r="1329" spans="1:18" x14ac:dyDescent="0.3">
      <c r="A1329" s="173" t="s">
        <v>409</v>
      </c>
      <c r="B1329" s="168"/>
      <c r="C1329" s="168"/>
      <c r="D1329" s="168"/>
      <c r="E1329" s="168"/>
      <c r="F1329" s="174">
        <v>2.94035</v>
      </c>
      <c r="G1329" s="174">
        <v>2.9359999999999999</v>
      </c>
      <c r="H1329" s="174">
        <v>2.9460999999999999</v>
      </c>
      <c r="I1329" s="174">
        <v>2.9577</v>
      </c>
      <c r="J1329" s="174">
        <v>3.0193000000000003</v>
      </c>
      <c r="K1329" s="174">
        <v>2.9866000000000001</v>
      </c>
      <c r="L1329" s="174">
        <v>3.0979000000000001</v>
      </c>
      <c r="M1329" s="174">
        <v>3.6631999999999998</v>
      </c>
      <c r="N1329" s="174">
        <v>4.0254500000000002</v>
      </c>
      <c r="O1329" s="174">
        <v>5.3152500000000007</v>
      </c>
      <c r="P1329" s="174">
        <v>5.8473500000000005</v>
      </c>
      <c r="Q1329" s="174">
        <v>4.46915</v>
      </c>
      <c r="R1329" s="174">
        <v>5.0615500000000004</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44071</v>
      </c>
      <c r="E1332" s="172">
        <v>61.3005</v>
      </c>
      <c r="F1332" s="172">
        <v>4.1684999999999999</v>
      </c>
      <c r="G1332" s="172">
        <v>-23.3752</v>
      </c>
      <c r="H1332" s="172">
        <v>-23.413799999999998</v>
      </c>
      <c r="I1332" s="172">
        <v>-32.143099999999997</v>
      </c>
      <c r="J1332" s="172">
        <v>-19.2225</v>
      </c>
      <c r="K1332" s="172">
        <v>-2.0686</v>
      </c>
      <c r="L1332" s="172">
        <v>10.229799999999999</v>
      </c>
      <c r="M1332" s="172">
        <v>10.3323</v>
      </c>
      <c r="N1332" s="172">
        <v>9.1132000000000009</v>
      </c>
      <c r="O1332" s="172">
        <v>7.8129</v>
      </c>
      <c r="P1332" s="172">
        <v>9.76</v>
      </c>
      <c r="Q1332" s="172">
        <v>9.0648999999999997</v>
      </c>
      <c r="R1332" s="172">
        <v>12.224500000000001</v>
      </c>
    </row>
    <row r="1333" spans="1:18" x14ac:dyDescent="0.3">
      <c r="A1333" s="168" t="s">
        <v>1434</v>
      </c>
      <c r="B1333" s="168" t="s">
        <v>1436</v>
      </c>
      <c r="C1333" s="168"/>
      <c r="D1333" s="171">
        <v>44071</v>
      </c>
      <c r="E1333" s="172">
        <v>63.834200000000003</v>
      </c>
      <c r="F1333" s="172">
        <v>4.7465000000000002</v>
      </c>
      <c r="G1333" s="172">
        <v>-22.771899999999999</v>
      </c>
      <c r="H1333" s="172">
        <v>-22.820399999999999</v>
      </c>
      <c r="I1333" s="172">
        <v>-31.552199999999999</v>
      </c>
      <c r="J1333" s="172">
        <v>-18.6341</v>
      </c>
      <c r="K1333" s="172">
        <v>-1.4719</v>
      </c>
      <c r="L1333" s="172">
        <v>10.8574</v>
      </c>
      <c r="M1333" s="172">
        <v>10.976900000000001</v>
      </c>
      <c r="N1333" s="172">
        <v>9.7669999999999995</v>
      </c>
      <c r="O1333" s="172">
        <v>8.4421999999999997</v>
      </c>
      <c r="P1333" s="172">
        <v>10.3636</v>
      </c>
      <c r="Q1333" s="172">
        <v>10.279</v>
      </c>
      <c r="R1333" s="172">
        <v>12.897399999999999</v>
      </c>
    </row>
    <row r="1334" spans="1:18" x14ac:dyDescent="0.3">
      <c r="A1334" s="168" t="s">
        <v>1434</v>
      </c>
      <c r="B1334" s="168" t="s">
        <v>1437</v>
      </c>
      <c r="C1334" s="168">
        <v>120447</v>
      </c>
      <c r="D1334" s="171">
        <v>44071</v>
      </c>
      <c r="E1334" s="172">
        <v>19.773</v>
      </c>
      <c r="F1334" s="172">
        <v>-6.0906000000000002</v>
      </c>
      <c r="G1334" s="172">
        <v>-23.459800000000001</v>
      </c>
      <c r="H1334" s="172">
        <v>-29.6296</v>
      </c>
      <c r="I1334" s="172">
        <v>-24.516200000000001</v>
      </c>
      <c r="J1334" s="172">
        <v>-15.391400000000001</v>
      </c>
      <c r="K1334" s="172">
        <v>-0.73299999999999998</v>
      </c>
      <c r="L1334" s="172">
        <v>11.427</v>
      </c>
      <c r="M1334" s="172">
        <v>11.6661</v>
      </c>
      <c r="N1334" s="172">
        <v>10.043200000000001</v>
      </c>
      <c r="O1334" s="172">
        <v>8.3018000000000001</v>
      </c>
      <c r="P1334" s="172">
        <v>9.0778999999999996</v>
      </c>
      <c r="Q1334" s="172">
        <v>8.3651</v>
      </c>
      <c r="R1334" s="172">
        <v>13.0692</v>
      </c>
    </row>
    <row r="1335" spans="1:18" x14ac:dyDescent="0.3">
      <c r="A1335" s="168" t="s">
        <v>1434</v>
      </c>
      <c r="B1335" s="168" t="s">
        <v>1438</v>
      </c>
      <c r="C1335" s="168">
        <v>116471</v>
      </c>
      <c r="D1335" s="171">
        <v>44071</v>
      </c>
      <c r="E1335" s="172">
        <v>19.024999999999999</v>
      </c>
      <c r="F1335" s="172">
        <v>-6.5217999999999998</v>
      </c>
      <c r="G1335" s="172">
        <v>-23.9344</v>
      </c>
      <c r="H1335" s="172">
        <v>-30.083400000000001</v>
      </c>
      <c r="I1335" s="172">
        <v>-24.973400000000002</v>
      </c>
      <c r="J1335" s="172">
        <v>-15.8438</v>
      </c>
      <c r="K1335" s="172">
        <v>-1.1913</v>
      </c>
      <c r="L1335" s="172">
        <v>10.9514</v>
      </c>
      <c r="M1335" s="172">
        <v>11.172800000000001</v>
      </c>
      <c r="N1335" s="172">
        <v>9.5434000000000001</v>
      </c>
      <c r="O1335" s="172">
        <v>7.7778999999999998</v>
      </c>
      <c r="P1335" s="172">
        <v>8.5373000000000001</v>
      </c>
      <c r="Q1335" s="172">
        <v>7.7629000000000001</v>
      </c>
      <c r="R1335" s="172">
        <v>12.549899999999999</v>
      </c>
    </row>
    <row r="1336" spans="1:18" x14ac:dyDescent="0.3">
      <c r="A1336" s="168" t="s">
        <v>1434</v>
      </c>
      <c r="B1336" s="168" t="s">
        <v>1439</v>
      </c>
      <c r="C1336" s="168">
        <v>101187</v>
      </c>
      <c r="D1336" s="171">
        <v>44071</v>
      </c>
      <c r="E1336" s="172">
        <v>32.383699999999997</v>
      </c>
      <c r="F1336" s="172">
        <v>-30.8567</v>
      </c>
      <c r="G1336" s="172">
        <v>-38.164099999999998</v>
      </c>
      <c r="H1336" s="172">
        <v>-28.5519</v>
      </c>
      <c r="I1336" s="172">
        <v>-32.234400000000001</v>
      </c>
      <c r="J1336" s="172">
        <v>-17.853400000000001</v>
      </c>
      <c r="K1336" s="172">
        <v>-0.52729999999999999</v>
      </c>
      <c r="L1336" s="172">
        <v>7.7823000000000002</v>
      </c>
      <c r="M1336" s="172">
        <v>7.9989999999999997</v>
      </c>
      <c r="N1336" s="172">
        <v>7.0522999999999998</v>
      </c>
      <c r="O1336" s="172">
        <v>6.6265000000000001</v>
      </c>
      <c r="P1336" s="172">
        <v>7.6330999999999998</v>
      </c>
      <c r="Q1336" s="172">
        <v>6.5754000000000001</v>
      </c>
      <c r="R1336" s="172">
        <v>10.4779</v>
      </c>
    </row>
    <row r="1337" spans="1:18" x14ac:dyDescent="0.3">
      <c r="A1337" s="168" t="s">
        <v>1434</v>
      </c>
      <c r="B1337" s="168" t="s">
        <v>1440</v>
      </c>
      <c r="C1337" s="168">
        <v>119341</v>
      </c>
      <c r="D1337" s="171">
        <v>44071</v>
      </c>
      <c r="E1337" s="172">
        <v>34.611600000000003</v>
      </c>
      <c r="F1337" s="172">
        <v>-30.1355</v>
      </c>
      <c r="G1337" s="172">
        <v>-37.3919</v>
      </c>
      <c r="H1337" s="172">
        <v>-27.782</v>
      </c>
      <c r="I1337" s="172">
        <v>-31.470700000000001</v>
      </c>
      <c r="J1337" s="172">
        <v>-17.094000000000001</v>
      </c>
      <c r="K1337" s="172">
        <v>0.24199999999999999</v>
      </c>
      <c r="L1337" s="172">
        <v>8.6026000000000007</v>
      </c>
      <c r="M1337" s="172">
        <v>8.8447999999999993</v>
      </c>
      <c r="N1337" s="172">
        <v>7.9085000000000001</v>
      </c>
      <c r="O1337" s="172">
        <v>7.4739000000000004</v>
      </c>
      <c r="P1337" s="172">
        <v>8.4693000000000005</v>
      </c>
      <c r="Q1337" s="172">
        <v>8.9024000000000001</v>
      </c>
      <c r="R1337" s="172">
        <v>11.331899999999999</v>
      </c>
    </row>
    <row r="1338" spans="1:18" x14ac:dyDescent="0.3">
      <c r="A1338" s="168" t="s">
        <v>1434</v>
      </c>
      <c r="B1338" s="168" t="s">
        <v>1441</v>
      </c>
      <c r="C1338" s="168">
        <v>118299</v>
      </c>
      <c r="D1338" s="171">
        <v>44071</v>
      </c>
      <c r="E1338" s="172">
        <v>60.6295</v>
      </c>
      <c r="F1338" s="172">
        <v>22.408799999999999</v>
      </c>
      <c r="G1338" s="172">
        <v>-11.047000000000001</v>
      </c>
      <c r="H1338" s="172">
        <v>-20.542100000000001</v>
      </c>
      <c r="I1338" s="172">
        <v>-33.156799999999997</v>
      </c>
      <c r="J1338" s="172">
        <v>-20.1188</v>
      </c>
      <c r="K1338" s="172">
        <v>-2.1114999999999999</v>
      </c>
      <c r="L1338" s="172">
        <v>8.3544999999999998</v>
      </c>
      <c r="M1338" s="172">
        <v>9.1155000000000008</v>
      </c>
      <c r="N1338" s="172">
        <v>7.6420000000000003</v>
      </c>
      <c r="O1338" s="172">
        <v>7.1242999999999999</v>
      </c>
      <c r="P1338" s="172">
        <v>9.3124000000000002</v>
      </c>
      <c r="Q1338" s="172">
        <v>9.4036000000000008</v>
      </c>
      <c r="R1338" s="172">
        <v>10.9011</v>
      </c>
    </row>
    <row r="1339" spans="1:18" x14ac:dyDescent="0.3">
      <c r="A1339" s="168" t="s">
        <v>1434</v>
      </c>
      <c r="B1339" s="168" t="s">
        <v>1442</v>
      </c>
      <c r="C1339" s="168">
        <v>100597</v>
      </c>
      <c r="D1339" s="171">
        <v>44071</v>
      </c>
      <c r="E1339" s="172">
        <v>58.272399999999998</v>
      </c>
      <c r="F1339" s="172">
        <v>21.747900000000001</v>
      </c>
      <c r="G1339" s="172">
        <v>-11.743499999999999</v>
      </c>
      <c r="H1339" s="172">
        <v>-21.2454</v>
      </c>
      <c r="I1339" s="172">
        <v>-33.852800000000002</v>
      </c>
      <c r="J1339" s="172">
        <v>-20.8109</v>
      </c>
      <c r="K1339" s="172">
        <v>-2.7873999999999999</v>
      </c>
      <c r="L1339" s="172">
        <v>7.6924999999999999</v>
      </c>
      <c r="M1339" s="172">
        <v>8.4308999999999994</v>
      </c>
      <c r="N1339" s="172">
        <v>6.9451999999999998</v>
      </c>
      <c r="O1339" s="172">
        <v>6.4454000000000002</v>
      </c>
      <c r="P1339" s="172">
        <v>8.6425999999999998</v>
      </c>
      <c r="Q1339" s="172">
        <v>8.8969000000000005</v>
      </c>
      <c r="R1339" s="172">
        <v>10.1859</v>
      </c>
    </row>
    <row r="1340" spans="1:18" x14ac:dyDescent="0.3">
      <c r="A1340" s="168" t="s">
        <v>1434</v>
      </c>
      <c r="B1340" s="168" t="s">
        <v>1443</v>
      </c>
      <c r="C1340" s="168">
        <v>119099</v>
      </c>
      <c r="D1340" s="171">
        <v>44071</v>
      </c>
      <c r="E1340" s="172">
        <v>73.373699999999999</v>
      </c>
      <c r="F1340" s="172">
        <v>-0.59689999999999999</v>
      </c>
      <c r="G1340" s="172">
        <v>-20.328399999999998</v>
      </c>
      <c r="H1340" s="172">
        <v>-31.636800000000001</v>
      </c>
      <c r="I1340" s="172">
        <v>-36.599600000000002</v>
      </c>
      <c r="J1340" s="172">
        <v>-21.697199999999999</v>
      </c>
      <c r="K1340" s="172">
        <v>-2.6212</v>
      </c>
      <c r="L1340" s="172">
        <v>10.319900000000001</v>
      </c>
      <c r="M1340" s="172">
        <v>11.770099999999999</v>
      </c>
      <c r="N1340" s="172">
        <v>10.6053</v>
      </c>
      <c r="O1340" s="172">
        <v>9.2881999999999998</v>
      </c>
      <c r="P1340" s="172">
        <v>9.9869000000000003</v>
      </c>
      <c r="Q1340" s="172">
        <v>9.1995000000000005</v>
      </c>
      <c r="R1340" s="172">
        <v>13.8675</v>
      </c>
    </row>
    <row r="1341" spans="1:18" x14ac:dyDescent="0.3">
      <c r="A1341" s="168" t="s">
        <v>1434</v>
      </c>
      <c r="B1341" s="168" t="s">
        <v>1444</v>
      </c>
      <c r="C1341" s="168">
        <v>100084</v>
      </c>
      <c r="D1341" s="171">
        <v>44071</v>
      </c>
      <c r="E1341" s="172">
        <v>70.740499999999997</v>
      </c>
      <c r="F1341" s="172">
        <v>-1.0319</v>
      </c>
      <c r="G1341" s="172">
        <v>-20.792400000000001</v>
      </c>
      <c r="H1341" s="172">
        <v>-32.100900000000003</v>
      </c>
      <c r="I1341" s="172">
        <v>-37.061399999999999</v>
      </c>
      <c r="J1341" s="172">
        <v>-22.1707</v>
      </c>
      <c r="K1341" s="172">
        <v>-3.1315</v>
      </c>
      <c r="L1341" s="172">
        <v>9.7369000000000003</v>
      </c>
      <c r="M1341" s="172">
        <v>11.122</v>
      </c>
      <c r="N1341" s="172">
        <v>9.9710000000000001</v>
      </c>
      <c r="O1341" s="172">
        <v>8.5327000000000002</v>
      </c>
      <c r="P1341" s="172">
        <v>9.3346</v>
      </c>
      <c r="Q1341" s="172">
        <v>9.8003</v>
      </c>
      <c r="R1341" s="172">
        <v>13.1473</v>
      </c>
    </row>
    <row r="1342" spans="1:18" x14ac:dyDescent="0.3">
      <c r="A1342" s="168" t="s">
        <v>1434</v>
      </c>
      <c r="B1342" s="168" t="s">
        <v>1445</v>
      </c>
      <c r="C1342" s="168">
        <v>140298</v>
      </c>
      <c r="D1342" s="171">
        <v>44071</v>
      </c>
      <c r="E1342" s="172">
        <v>18.625699999999998</v>
      </c>
      <c r="F1342" s="172">
        <v>-10.3832</v>
      </c>
      <c r="G1342" s="172">
        <v>-13.8325</v>
      </c>
      <c r="H1342" s="172">
        <v>-13.013199999999999</v>
      </c>
      <c r="I1342" s="172">
        <v>-18.677900000000001</v>
      </c>
      <c r="J1342" s="172">
        <v>-13.633699999999999</v>
      </c>
      <c r="K1342" s="172">
        <v>1.0315000000000001</v>
      </c>
      <c r="L1342" s="172">
        <v>11.3818</v>
      </c>
      <c r="M1342" s="172">
        <v>10.6671</v>
      </c>
      <c r="N1342" s="172">
        <v>8.6722000000000001</v>
      </c>
      <c r="O1342" s="172">
        <v>9.3533000000000008</v>
      </c>
      <c r="P1342" s="172">
        <v>9.2540999999999993</v>
      </c>
      <c r="Q1342" s="172">
        <v>9.9730000000000008</v>
      </c>
      <c r="R1342" s="172">
        <v>12.331099999999999</v>
      </c>
    </row>
    <row r="1343" spans="1:18" x14ac:dyDescent="0.3">
      <c r="A1343" s="168" t="s">
        <v>1434</v>
      </c>
      <c r="B1343" s="168" t="s">
        <v>1446</v>
      </c>
      <c r="C1343" s="168">
        <v>140297</v>
      </c>
      <c r="D1343" s="171">
        <v>44071</v>
      </c>
      <c r="E1343" s="172">
        <v>18.069600000000001</v>
      </c>
      <c r="F1343" s="172">
        <v>-10.9046</v>
      </c>
      <c r="G1343" s="172">
        <v>-14.2577</v>
      </c>
      <c r="H1343" s="172">
        <v>-13.498699999999999</v>
      </c>
      <c r="I1343" s="172">
        <v>-19.177399999999999</v>
      </c>
      <c r="J1343" s="172">
        <v>-14.131</v>
      </c>
      <c r="K1343" s="172">
        <v>0.53210000000000002</v>
      </c>
      <c r="L1343" s="172">
        <v>10.951000000000001</v>
      </c>
      <c r="M1343" s="172">
        <v>10.207000000000001</v>
      </c>
      <c r="N1343" s="172">
        <v>8.1898</v>
      </c>
      <c r="O1343" s="172">
        <v>8.8438999999999997</v>
      </c>
      <c r="P1343" s="172">
        <v>8.7310999999999996</v>
      </c>
      <c r="Q1343" s="172">
        <v>9.4647000000000006</v>
      </c>
      <c r="R1343" s="172">
        <v>11.8249</v>
      </c>
    </row>
    <row r="1344" spans="1:18" x14ac:dyDescent="0.3">
      <c r="A1344" s="168" t="s">
        <v>1434</v>
      </c>
      <c r="B1344" s="168" t="s">
        <v>1447</v>
      </c>
      <c r="C1344" s="168">
        <v>100493</v>
      </c>
      <c r="D1344" s="171">
        <v>44071</v>
      </c>
      <c r="E1344" s="172">
        <v>46.388599999999997</v>
      </c>
      <c r="F1344" s="172">
        <v>15.585900000000001</v>
      </c>
      <c r="G1344" s="172">
        <v>-3.5659000000000001</v>
      </c>
      <c r="H1344" s="172">
        <v>-7.3745000000000003</v>
      </c>
      <c r="I1344" s="172">
        <v>-23.1889</v>
      </c>
      <c r="J1344" s="172">
        <v>-16.684699999999999</v>
      </c>
      <c r="K1344" s="172">
        <v>-2.7585000000000002</v>
      </c>
      <c r="L1344" s="172">
        <v>5.2732999999999999</v>
      </c>
      <c r="M1344" s="172">
        <v>7.3018000000000001</v>
      </c>
      <c r="N1344" s="172">
        <v>6.7493999999999996</v>
      </c>
      <c r="O1344" s="172">
        <v>4.7637999999999998</v>
      </c>
      <c r="P1344" s="172">
        <v>6.9340999999999999</v>
      </c>
      <c r="Q1344" s="172">
        <v>8.5342000000000002</v>
      </c>
      <c r="R1344" s="172">
        <v>10.1602</v>
      </c>
    </row>
    <row r="1345" spans="1:18" x14ac:dyDescent="0.3">
      <c r="A1345" s="168" t="s">
        <v>1434</v>
      </c>
      <c r="B1345" s="168" t="s">
        <v>1448</v>
      </c>
      <c r="C1345" s="168">
        <v>118498</v>
      </c>
      <c r="D1345" s="171">
        <v>44071</v>
      </c>
      <c r="E1345" s="172">
        <v>49.666400000000003</v>
      </c>
      <c r="F1345" s="172">
        <v>16.027899999999999</v>
      </c>
      <c r="G1345" s="172">
        <v>-3.1103000000000001</v>
      </c>
      <c r="H1345" s="172">
        <v>-6.9093999999999998</v>
      </c>
      <c r="I1345" s="172">
        <v>-22.734200000000001</v>
      </c>
      <c r="J1345" s="172">
        <v>-16.2302</v>
      </c>
      <c r="K1345" s="172">
        <v>-2.2707000000000002</v>
      </c>
      <c r="L1345" s="172">
        <v>5.8183999999999996</v>
      </c>
      <c r="M1345" s="172">
        <v>7.8620000000000001</v>
      </c>
      <c r="N1345" s="172">
        <v>7.2950999999999997</v>
      </c>
      <c r="O1345" s="172">
        <v>5.5575000000000001</v>
      </c>
      <c r="P1345" s="172">
        <v>7.8564999999999996</v>
      </c>
      <c r="Q1345" s="172">
        <v>8.3735999999999997</v>
      </c>
      <c r="R1345" s="172">
        <v>10.869899999999999</v>
      </c>
    </row>
    <row r="1346" spans="1:18" x14ac:dyDescent="0.3">
      <c r="A1346" s="168" t="s">
        <v>1434</v>
      </c>
      <c r="B1346" s="168" t="s">
        <v>1449</v>
      </c>
      <c r="C1346" s="168">
        <v>101083</v>
      </c>
      <c r="D1346" s="171">
        <v>44071</v>
      </c>
      <c r="E1346" s="172">
        <v>42.202800000000003</v>
      </c>
      <c r="F1346" s="172">
        <v>-2.0756000000000001</v>
      </c>
      <c r="G1346" s="172">
        <v>-33.378700000000002</v>
      </c>
      <c r="H1346" s="172">
        <v>-28.153199999999998</v>
      </c>
      <c r="I1346" s="172">
        <v>-30.966999999999999</v>
      </c>
      <c r="J1346" s="172">
        <v>-17.9649</v>
      </c>
      <c r="K1346" s="172">
        <v>0.1749</v>
      </c>
      <c r="L1346" s="172">
        <v>7.5631000000000004</v>
      </c>
      <c r="M1346" s="172">
        <v>8.4429999999999996</v>
      </c>
      <c r="N1346" s="172">
        <v>7.9204999999999997</v>
      </c>
      <c r="O1346" s="172">
        <v>6.2084999999999999</v>
      </c>
      <c r="P1346" s="172">
        <v>7.9923999999999999</v>
      </c>
      <c r="Q1346" s="172">
        <v>7.8273000000000001</v>
      </c>
      <c r="R1346" s="172">
        <v>9.5869</v>
      </c>
    </row>
    <row r="1347" spans="1:18" x14ac:dyDescent="0.3">
      <c r="A1347" s="168" t="s">
        <v>1434</v>
      </c>
      <c r="B1347" s="168" t="s">
        <v>1450</v>
      </c>
      <c r="C1347" s="168">
        <v>119116</v>
      </c>
      <c r="D1347" s="171">
        <v>44071</v>
      </c>
      <c r="E1347" s="172">
        <v>43.494599999999998</v>
      </c>
      <c r="F1347" s="172">
        <v>-1.6782999999999999</v>
      </c>
      <c r="G1347" s="172">
        <v>-32.946399999999997</v>
      </c>
      <c r="H1347" s="172">
        <v>-27.701000000000001</v>
      </c>
      <c r="I1347" s="172">
        <v>-30.526299999999999</v>
      </c>
      <c r="J1347" s="172">
        <v>-17.546900000000001</v>
      </c>
      <c r="K1347" s="172">
        <v>0.58830000000000005</v>
      </c>
      <c r="L1347" s="172">
        <v>7.9981999999999998</v>
      </c>
      <c r="M1347" s="172">
        <v>8.8999000000000006</v>
      </c>
      <c r="N1347" s="172">
        <v>8.3704999999999998</v>
      </c>
      <c r="O1347" s="172">
        <v>6.617</v>
      </c>
      <c r="P1347" s="172">
        <v>8.4419000000000004</v>
      </c>
      <c r="Q1347" s="172">
        <v>8.7690000000000001</v>
      </c>
      <c r="R1347" s="172">
        <v>10.007400000000001</v>
      </c>
    </row>
    <row r="1348" spans="1:18" x14ac:dyDescent="0.3">
      <c r="A1348" s="168" t="s">
        <v>1434</v>
      </c>
      <c r="B1348" s="168" t="s">
        <v>1451</v>
      </c>
      <c r="C1348" s="168">
        <v>100369</v>
      </c>
      <c r="D1348" s="171">
        <v>44071</v>
      </c>
      <c r="E1348" s="172">
        <v>74.8142</v>
      </c>
      <c r="F1348" s="172">
        <v>-10.6813</v>
      </c>
      <c r="G1348" s="172">
        <v>-22.319900000000001</v>
      </c>
      <c r="H1348" s="172">
        <v>-33.378700000000002</v>
      </c>
      <c r="I1348" s="172">
        <v>-40.874099999999999</v>
      </c>
      <c r="J1348" s="172">
        <v>-24.428599999999999</v>
      </c>
      <c r="K1348" s="172">
        <v>-2.9125999999999999</v>
      </c>
      <c r="L1348" s="172">
        <v>10.2965</v>
      </c>
      <c r="M1348" s="172">
        <v>12.281499999999999</v>
      </c>
      <c r="N1348" s="172">
        <v>10.337</v>
      </c>
      <c r="O1348" s="172">
        <v>7.6879</v>
      </c>
      <c r="P1348" s="172">
        <v>9.3939000000000004</v>
      </c>
      <c r="Q1348" s="172">
        <v>10.0366</v>
      </c>
      <c r="R1348" s="172">
        <v>11.245200000000001</v>
      </c>
    </row>
    <row r="1349" spans="1:18" x14ac:dyDescent="0.3">
      <c r="A1349" s="168" t="s">
        <v>1434</v>
      </c>
      <c r="B1349" s="168" t="s">
        <v>1452</v>
      </c>
      <c r="C1349" s="168">
        <v>120590</v>
      </c>
      <c r="D1349" s="171">
        <v>44071</v>
      </c>
      <c r="E1349" s="172">
        <v>78.456299999999999</v>
      </c>
      <c r="F1349" s="172">
        <v>-10.092599999999999</v>
      </c>
      <c r="G1349" s="172">
        <v>-21.718299999999999</v>
      </c>
      <c r="H1349" s="172">
        <v>-32.777299999999997</v>
      </c>
      <c r="I1349" s="172">
        <v>-40.274799999999999</v>
      </c>
      <c r="J1349" s="172">
        <v>-23.831499999999998</v>
      </c>
      <c r="K1349" s="172">
        <v>-2.3456000000000001</v>
      </c>
      <c r="L1349" s="172">
        <v>10.746499999999999</v>
      </c>
      <c r="M1349" s="172">
        <v>12.768000000000001</v>
      </c>
      <c r="N1349" s="172">
        <v>10.8383</v>
      </c>
      <c r="O1349" s="172">
        <v>8.2362000000000002</v>
      </c>
      <c r="P1349" s="172">
        <v>9.9955999999999996</v>
      </c>
      <c r="Q1349" s="172">
        <v>9.5617000000000001</v>
      </c>
      <c r="R1349" s="172">
        <v>11.796900000000001</v>
      </c>
    </row>
    <row r="1350" spans="1:18" x14ac:dyDescent="0.3">
      <c r="A1350" s="168" t="s">
        <v>1434</v>
      </c>
      <c r="B1350" s="168" t="s">
        <v>1453</v>
      </c>
      <c r="C1350" s="168">
        <v>118030</v>
      </c>
      <c r="D1350" s="171">
        <v>44071</v>
      </c>
      <c r="E1350" s="172">
        <v>16.619</v>
      </c>
      <c r="F1350" s="172">
        <v>52.566699999999997</v>
      </c>
      <c r="G1350" s="172">
        <v>8.7181999999999995</v>
      </c>
      <c r="H1350" s="172">
        <v>-5.7041000000000004</v>
      </c>
      <c r="I1350" s="172">
        <v>-30.8339</v>
      </c>
      <c r="J1350" s="172">
        <v>-21.205500000000001</v>
      </c>
      <c r="K1350" s="172">
        <v>-4.0195999999999996</v>
      </c>
      <c r="L1350" s="172">
        <v>5.0435999999999996</v>
      </c>
      <c r="M1350" s="172">
        <v>5.7912999999999997</v>
      </c>
      <c r="N1350" s="172">
        <v>5.4443000000000001</v>
      </c>
      <c r="O1350" s="172">
        <v>4.7343999999999999</v>
      </c>
      <c r="P1350" s="172">
        <v>5.9194000000000004</v>
      </c>
      <c r="Q1350" s="172">
        <v>6.8281999999999998</v>
      </c>
      <c r="R1350" s="172">
        <v>8.9131999999999998</v>
      </c>
    </row>
    <row r="1351" spans="1:18" x14ac:dyDescent="0.3">
      <c r="A1351" s="168" t="s">
        <v>1434</v>
      </c>
      <c r="B1351" s="168" t="s">
        <v>1454</v>
      </c>
      <c r="C1351" s="168">
        <v>118341</v>
      </c>
      <c r="D1351" s="171">
        <v>44071</v>
      </c>
      <c r="E1351" s="172">
        <v>17.4907</v>
      </c>
      <c r="F1351" s="172">
        <v>53.500999999999998</v>
      </c>
      <c r="G1351" s="172">
        <v>9.6069999999999993</v>
      </c>
      <c r="H1351" s="172">
        <v>-4.8548</v>
      </c>
      <c r="I1351" s="172">
        <v>-29.9846</v>
      </c>
      <c r="J1351" s="172">
        <v>-20.3553</v>
      </c>
      <c r="K1351" s="172">
        <v>-3.1482000000000001</v>
      </c>
      <c r="L1351" s="172">
        <v>5.9820000000000002</v>
      </c>
      <c r="M1351" s="172">
        <v>6.7590000000000003</v>
      </c>
      <c r="N1351" s="172">
        <v>6.3963000000000001</v>
      </c>
      <c r="O1351" s="172">
        <v>5.6467999999999998</v>
      </c>
      <c r="P1351" s="172">
        <v>6.8513000000000002</v>
      </c>
      <c r="Q1351" s="172">
        <v>7.4866000000000001</v>
      </c>
      <c r="R1351" s="172">
        <v>9.7781000000000002</v>
      </c>
    </row>
    <row r="1352" spans="1:18" x14ac:dyDescent="0.3">
      <c r="A1352" s="168" t="s">
        <v>1434</v>
      </c>
      <c r="B1352" s="168" t="s">
        <v>1455</v>
      </c>
      <c r="C1352" s="168">
        <v>118464</v>
      </c>
      <c r="D1352" s="171">
        <v>44071</v>
      </c>
      <c r="E1352" s="172">
        <v>28.028600000000001</v>
      </c>
      <c r="F1352" s="172">
        <v>5.6005000000000003</v>
      </c>
      <c r="G1352" s="172">
        <v>-43.124400000000001</v>
      </c>
      <c r="H1352" s="172">
        <v>-38.941699999999997</v>
      </c>
      <c r="I1352" s="172">
        <v>-38.4724</v>
      </c>
      <c r="J1352" s="172">
        <v>-25.227799999999998</v>
      </c>
      <c r="K1352" s="172">
        <v>0.91790000000000005</v>
      </c>
      <c r="L1352" s="172">
        <v>11.695600000000001</v>
      </c>
      <c r="M1352" s="172">
        <v>13.209899999999999</v>
      </c>
      <c r="N1352" s="172">
        <v>11.514900000000001</v>
      </c>
      <c r="O1352" s="172">
        <v>9.6639999999999997</v>
      </c>
      <c r="P1352" s="172">
        <v>10.3156</v>
      </c>
      <c r="Q1352" s="172">
        <v>10.394</v>
      </c>
      <c r="R1352" s="172">
        <v>14.753399999999999</v>
      </c>
    </row>
    <row r="1353" spans="1:18" x14ac:dyDescent="0.3">
      <c r="A1353" s="168" t="s">
        <v>1434</v>
      </c>
      <c r="B1353" s="168" t="s">
        <v>1456</v>
      </c>
      <c r="C1353" s="168">
        <v>111525</v>
      </c>
      <c r="D1353" s="171">
        <v>44071</v>
      </c>
      <c r="E1353" s="172">
        <v>26.722100000000001</v>
      </c>
      <c r="F1353" s="172">
        <v>4.9179000000000004</v>
      </c>
      <c r="G1353" s="172">
        <v>-43.778700000000001</v>
      </c>
      <c r="H1353" s="172">
        <v>-39.581800000000001</v>
      </c>
      <c r="I1353" s="172">
        <v>-39.094299999999997</v>
      </c>
      <c r="J1353" s="172">
        <v>-25.8353</v>
      </c>
      <c r="K1353" s="172">
        <v>0.29570000000000002</v>
      </c>
      <c r="L1353" s="172">
        <v>11.0528</v>
      </c>
      <c r="M1353" s="172">
        <v>12.5449</v>
      </c>
      <c r="N1353" s="172">
        <v>10.851699999999999</v>
      </c>
      <c r="O1353" s="172">
        <v>9.0181000000000004</v>
      </c>
      <c r="P1353" s="172">
        <v>9.6602999999999994</v>
      </c>
      <c r="Q1353" s="172">
        <v>8.7387999999999995</v>
      </c>
      <c r="R1353" s="172">
        <v>14.092599999999999</v>
      </c>
    </row>
    <row r="1354" spans="1:18" x14ac:dyDescent="0.3">
      <c r="A1354" s="168" t="s">
        <v>1434</v>
      </c>
      <c r="B1354" s="168" t="s">
        <v>1457</v>
      </c>
      <c r="C1354" s="168">
        <v>107477</v>
      </c>
      <c r="D1354" s="171">
        <v>44071</v>
      </c>
      <c r="E1354" s="172">
        <v>2206.1300999999999</v>
      </c>
      <c r="F1354" s="172">
        <v>1.7306999999999999</v>
      </c>
      <c r="G1354" s="172">
        <v>-32.430999999999997</v>
      </c>
      <c r="H1354" s="172">
        <v>-36.581899999999997</v>
      </c>
      <c r="I1354" s="172">
        <v>-35.344299999999997</v>
      </c>
      <c r="J1354" s="172">
        <v>-19.688800000000001</v>
      </c>
      <c r="K1354" s="172">
        <v>-1.9418</v>
      </c>
      <c r="L1354" s="172">
        <v>6.2862999999999998</v>
      </c>
      <c r="M1354" s="172">
        <v>6.8445999999999998</v>
      </c>
      <c r="N1354" s="172">
        <v>5.5382999999999996</v>
      </c>
      <c r="O1354" s="172">
        <v>5.9726999999999997</v>
      </c>
      <c r="P1354" s="172">
        <v>7.9364999999999997</v>
      </c>
      <c r="Q1354" s="172">
        <v>6.5029000000000003</v>
      </c>
      <c r="R1354" s="172">
        <v>10.271800000000001</v>
      </c>
    </row>
    <row r="1355" spans="1:18" x14ac:dyDescent="0.3">
      <c r="A1355" s="168" t="s">
        <v>1434</v>
      </c>
      <c r="B1355" s="168" t="s">
        <v>1458</v>
      </c>
      <c r="C1355" s="168">
        <v>120520</v>
      </c>
      <c r="D1355" s="171">
        <v>44071</v>
      </c>
      <c r="E1355" s="172">
        <v>2351.3571999999999</v>
      </c>
      <c r="F1355" s="172">
        <v>2.5009000000000001</v>
      </c>
      <c r="G1355" s="172">
        <v>-31.6629</v>
      </c>
      <c r="H1355" s="172">
        <v>-35.817399999999999</v>
      </c>
      <c r="I1355" s="172">
        <v>-34.584699999999998</v>
      </c>
      <c r="J1355" s="172">
        <v>-18.9315</v>
      </c>
      <c r="K1355" s="172">
        <v>-1.1672</v>
      </c>
      <c r="L1355" s="172">
        <v>7.2073</v>
      </c>
      <c r="M1355" s="172">
        <v>7.7526000000000002</v>
      </c>
      <c r="N1355" s="172">
        <v>6.4206000000000003</v>
      </c>
      <c r="O1355" s="172">
        <v>6.7991000000000001</v>
      </c>
      <c r="P1355" s="172">
        <v>8.7695000000000007</v>
      </c>
      <c r="Q1355" s="172">
        <v>8.6538000000000004</v>
      </c>
      <c r="R1355" s="172">
        <v>11.146699999999999</v>
      </c>
    </row>
    <row r="1356" spans="1:18" x14ac:dyDescent="0.3">
      <c r="A1356" s="168" t="s">
        <v>1434</v>
      </c>
      <c r="B1356" s="168" t="s">
        <v>1459</v>
      </c>
      <c r="C1356" s="168">
        <v>119757</v>
      </c>
      <c r="D1356" s="171">
        <v>44071</v>
      </c>
      <c r="E1356" s="172">
        <v>80.537400000000005</v>
      </c>
      <c r="F1356" s="172">
        <v>7.1620999999999997</v>
      </c>
      <c r="G1356" s="172">
        <v>-14.575699999999999</v>
      </c>
      <c r="H1356" s="172">
        <v>-29.945799999999998</v>
      </c>
      <c r="I1356" s="172">
        <v>-38.395299999999999</v>
      </c>
      <c r="J1356" s="172">
        <v>-23.7881</v>
      </c>
      <c r="K1356" s="172">
        <v>-4.0822000000000003</v>
      </c>
      <c r="L1356" s="172">
        <v>10.400399999999999</v>
      </c>
      <c r="M1356" s="172">
        <v>11.5852</v>
      </c>
      <c r="N1356" s="172">
        <v>9.4082000000000008</v>
      </c>
      <c r="O1356" s="172">
        <v>8.4095999999999993</v>
      </c>
      <c r="P1356" s="172">
        <v>9.7981999999999996</v>
      </c>
      <c r="Q1356" s="172">
        <v>9.3003</v>
      </c>
      <c r="R1356" s="172">
        <v>12.5899</v>
      </c>
    </row>
    <row r="1357" spans="1:18" x14ac:dyDescent="0.3">
      <c r="A1357" s="168" t="s">
        <v>1434</v>
      </c>
      <c r="B1357" s="168" t="s">
        <v>1460</v>
      </c>
      <c r="C1357" s="168">
        <v>100265</v>
      </c>
      <c r="D1357" s="171">
        <v>44071</v>
      </c>
      <c r="E1357" s="172">
        <v>72.860299999999995</v>
      </c>
      <c r="F1357" s="172">
        <v>6.1627999999999998</v>
      </c>
      <c r="G1357" s="172">
        <v>-15.576499999999999</v>
      </c>
      <c r="H1357" s="172">
        <v>-30.946200000000001</v>
      </c>
      <c r="I1357" s="172">
        <v>-39.390099999999997</v>
      </c>
      <c r="J1357" s="172">
        <v>-24.777100000000001</v>
      </c>
      <c r="K1357" s="172">
        <v>-5.0824999999999996</v>
      </c>
      <c r="L1357" s="172">
        <v>9.3415999999999997</v>
      </c>
      <c r="M1357" s="172">
        <v>10.494300000000001</v>
      </c>
      <c r="N1357" s="172">
        <v>8.2972999999999999</v>
      </c>
      <c r="O1357" s="172">
        <v>7.3090000000000002</v>
      </c>
      <c r="P1357" s="172">
        <v>8.6080000000000005</v>
      </c>
      <c r="Q1357" s="172">
        <v>9.5931999999999995</v>
      </c>
      <c r="R1357" s="172">
        <v>11.443099999999999</v>
      </c>
    </row>
    <row r="1358" spans="1:18" x14ac:dyDescent="0.3">
      <c r="A1358" s="168" t="s">
        <v>1434</v>
      </c>
      <c r="B1358" s="168" t="s">
        <v>1461</v>
      </c>
      <c r="C1358" s="168">
        <v>119425</v>
      </c>
      <c r="D1358" s="171">
        <v>44071</v>
      </c>
      <c r="E1358" s="172">
        <v>56.466200000000001</v>
      </c>
      <c r="F1358" s="172">
        <v>-13.1173</v>
      </c>
      <c r="G1358" s="172">
        <v>-36.155500000000004</v>
      </c>
      <c r="H1358" s="172">
        <v>-34.181600000000003</v>
      </c>
      <c r="I1358" s="172">
        <v>-34.008499999999998</v>
      </c>
      <c r="J1358" s="172">
        <v>-19.9773</v>
      </c>
      <c r="K1358" s="172">
        <v>0.50719999999999998</v>
      </c>
      <c r="L1358" s="172">
        <v>10.089499999999999</v>
      </c>
      <c r="M1358" s="172">
        <v>10.709</v>
      </c>
      <c r="N1358" s="172">
        <v>8.9770000000000003</v>
      </c>
      <c r="O1358" s="172">
        <v>7.9893999999999998</v>
      </c>
      <c r="P1358" s="172">
        <v>9.5098000000000003</v>
      </c>
      <c r="Q1358" s="172">
        <v>10.3177</v>
      </c>
      <c r="R1358" s="172">
        <v>11.4374</v>
      </c>
    </row>
    <row r="1359" spans="1:18" x14ac:dyDescent="0.3">
      <c r="A1359" s="168" t="s">
        <v>1434</v>
      </c>
      <c r="B1359" s="168" t="s">
        <v>1462</v>
      </c>
      <c r="C1359" s="168">
        <v>112429</v>
      </c>
      <c r="D1359" s="171">
        <v>44071</v>
      </c>
      <c r="E1359" s="172">
        <v>52.197899999999997</v>
      </c>
      <c r="F1359" s="172">
        <v>-14.259399999999999</v>
      </c>
      <c r="G1359" s="172">
        <v>-37.2727</v>
      </c>
      <c r="H1359" s="172">
        <v>-35.301900000000003</v>
      </c>
      <c r="I1359" s="172">
        <v>-35.127699999999997</v>
      </c>
      <c r="J1359" s="172">
        <v>-21.087299999999999</v>
      </c>
      <c r="K1359" s="172">
        <v>-0.66239999999999999</v>
      </c>
      <c r="L1359" s="172">
        <v>8.8338000000000001</v>
      </c>
      <c r="M1359" s="172">
        <v>9.4014000000000006</v>
      </c>
      <c r="N1359" s="172">
        <v>7.6509</v>
      </c>
      <c r="O1359" s="172">
        <v>6.5915999999999997</v>
      </c>
      <c r="P1359" s="172">
        <v>8.0416000000000007</v>
      </c>
      <c r="Q1359" s="172">
        <v>8.4244000000000003</v>
      </c>
      <c r="R1359" s="172">
        <v>10.074400000000001</v>
      </c>
    </row>
    <row r="1360" spans="1:18" x14ac:dyDescent="0.3">
      <c r="A1360" s="168" t="s">
        <v>1434</v>
      </c>
      <c r="B1360" s="168" t="s">
        <v>1463</v>
      </c>
      <c r="C1360" s="168">
        <v>120282</v>
      </c>
      <c r="D1360" s="171">
        <v>44071</v>
      </c>
      <c r="E1360" s="172">
        <v>49.525500000000001</v>
      </c>
      <c r="F1360" s="172">
        <v>0.88439999999999996</v>
      </c>
      <c r="G1360" s="172">
        <v>-27.525700000000001</v>
      </c>
      <c r="H1360" s="172">
        <v>-23.529800000000002</v>
      </c>
      <c r="I1360" s="172">
        <v>-26.207799999999999</v>
      </c>
      <c r="J1360" s="172">
        <v>-14.4579</v>
      </c>
      <c r="K1360" s="172">
        <v>0.60980000000000001</v>
      </c>
      <c r="L1360" s="172">
        <v>9.8849</v>
      </c>
      <c r="M1360" s="172">
        <v>10.2516</v>
      </c>
      <c r="N1360" s="172">
        <v>9.2965999999999998</v>
      </c>
      <c r="O1360" s="172">
        <v>8.8295999999999992</v>
      </c>
      <c r="P1360" s="172">
        <v>9.3315999999999999</v>
      </c>
      <c r="Q1360" s="172">
        <v>8.6950000000000003</v>
      </c>
      <c r="R1360" s="172">
        <v>12.850199999999999</v>
      </c>
    </row>
    <row r="1361" spans="1:18" x14ac:dyDescent="0.3">
      <c r="A1361" s="168" t="s">
        <v>1434</v>
      </c>
      <c r="B1361" s="168" t="s">
        <v>1464</v>
      </c>
      <c r="C1361" s="168">
        <v>100317</v>
      </c>
      <c r="D1361" s="171">
        <v>44071</v>
      </c>
      <c r="E1361" s="172">
        <v>46.5488</v>
      </c>
      <c r="F1361" s="172">
        <v>7.8399999999999997E-2</v>
      </c>
      <c r="G1361" s="172">
        <v>-28.267199999999999</v>
      </c>
      <c r="H1361" s="172">
        <v>-24.250499999999999</v>
      </c>
      <c r="I1361" s="172">
        <v>-26.922599999999999</v>
      </c>
      <c r="J1361" s="172">
        <v>-15.1683</v>
      </c>
      <c r="K1361" s="172">
        <v>-0.18229999999999999</v>
      </c>
      <c r="L1361" s="172">
        <v>8.9923000000000002</v>
      </c>
      <c r="M1361" s="172">
        <v>9.6296999999999997</v>
      </c>
      <c r="N1361" s="172">
        <v>8.5762999999999998</v>
      </c>
      <c r="O1361" s="172">
        <v>7.9283999999999999</v>
      </c>
      <c r="P1361" s="172">
        <v>8.3283000000000005</v>
      </c>
      <c r="Q1361" s="172">
        <v>7.6886999999999999</v>
      </c>
      <c r="R1361" s="172">
        <v>11.961600000000001</v>
      </c>
    </row>
    <row r="1362" spans="1:18" x14ac:dyDescent="0.3">
      <c r="A1362" s="168" t="s">
        <v>1434</v>
      </c>
      <c r="B1362" s="168" t="s">
        <v>1465</v>
      </c>
      <c r="C1362" s="168">
        <v>109720</v>
      </c>
      <c r="D1362" s="171">
        <v>44071</v>
      </c>
      <c r="E1362" s="172">
        <v>29.289300000000001</v>
      </c>
      <c r="F1362" s="172">
        <v>-14.6991</v>
      </c>
      <c r="G1362" s="172">
        <v>-29.132400000000001</v>
      </c>
      <c r="H1362" s="172">
        <v>-34.749200000000002</v>
      </c>
      <c r="I1362" s="172">
        <v>-37.600999999999999</v>
      </c>
      <c r="J1362" s="172">
        <v>-21.764199999999999</v>
      </c>
      <c r="K1362" s="172">
        <v>-1.4575</v>
      </c>
      <c r="L1362" s="172">
        <v>8.5654000000000003</v>
      </c>
      <c r="M1362" s="172">
        <v>10.0817</v>
      </c>
      <c r="N1362" s="172">
        <v>8.8534000000000006</v>
      </c>
      <c r="O1362" s="172">
        <v>8.4774999999999991</v>
      </c>
      <c r="P1362" s="172">
        <v>9.8984000000000005</v>
      </c>
      <c r="Q1362" s="172">
        <v>9.3484999999999996</v>
      </c>
      <c r="R1362" s="172">
        <v>12.7287</v>
      </c>
    </row>
    <row r="1363" spans="1:18" x14ac:dyDescent="0.3">
      <c r="A1363" s="168" t="s">
        <v>1434</v>
      </c>
      <c r="B1363" s="168" t="s">
        <v>1466</v>
      </c>
      <c r="C1363" s="168">
        <v>118673</v>
      </c>
      <c r="D1363" s="171">
        <v>44071</v>
      </c>
      <c r="E1363" s="172">
        <v>31.736499999999999</v>
      </c>
      <c r="F1363" s="172">
        <v>-13.680999999999999</v>
      </c>
      <c r="G1363" s="172">
        <v>-28.150400000000001</v>
      </c>
      <c r="H1363" s="172">
        <v>-33.773400000000002</v>
      </c>
      <c r="I1363" s="172">
        <v>-36.642200000000003</v>
      </c>
      <c r="J1363" s="172">
        <v>-20.8096</v>
      </c>
      <c r="K1363" s="172">
        <v>-0.48820000000000002</v>
      </c>
      <c r="L1363" s="172">
        <v>9.5681999999999992</v>
      </c>
      <c r="M1363" s="172">
        <v>11.094200000000001</v>
      </c>
      <c r="N1363" s="172">
        <v>9.8684999999999992</v>
      </c>
      <c r="O1363" s="172">
        <v>9.5277999999999992</v>
      </c>
      <c r="P1363" s="172">
        <v>11.1609</v>
      </c>
      <c r="Q1363" s="172">
        <v>11.2989</v>
      </c>
      <c r="R1363" s="172">
        <v>13.7662</v>
      </c>
    </row>
    <row r="1364" spans="1:18" x14ac:dyDescent="0.3">
      <c r="A1364" s="168" t="s">
        <v>1434</v>
      </c>
      <c r="B1364" s="168" t="s">
        <v>1467</v>
      </c>
      <c r="C1364" s="168">
        <v>138470</v>
      </c>
      <c r="D1364" s="171">
        <v>44071</v>
      </c>
      <c r="E1364" s="172">
        <v>23.156700000000001</v>
      </c>
      <c r="F1364" s="172">
        <v>37.552599999999998</v>
      </c>
      <c r="G1364" s="172">
        <v>4.6779000000000002</v>
      </c>
      <c r="H1364" s="172">
        <v>-24.7636</v>
      </c>
      <c r="I1364" s="172">
        <v>-24.536000000000001</v>
      </c>
      <c r="J1364" s="172">
        <v>-15.8262</v>
      </c>
      <c r="K1364" s="172">
        <v>-1.2195</v>
      </c>
      <c r="L1364" s="172">
        <v>6.2641999999999998</v>
      </c>
      <c r="M1364" s="172">
        <v>7.92</v>
      </c>
      <c r="N1364" s="172">
        <v>6.7054</v>
      </c>
      <c r="O1364" s="172">
        <v>7.0194999999999999</v>
      </c>
      <c r="P1364" s="172">
        <v>8.1685999999999996</v>
      </c>
      <c r="Q1364" s="172">
        <v>7.3471000000000002</v>
      </c>
      <c r="R1364" s="172">
        <v>10.167999999999999</v>
      </c>
    </row>
    <row r="1365" spans="1:18" x14ac:dyDescent="0.3">
      <c r="A1365" s="168" t="s">
        <v>1434</v>
      </c>
      <c r="B1365" s="168" t="s">
        <v>1468</v>
      </c>
      <c r="C1365" s="168">
        <v>138472</v>
      </c>
      <c r="D1365" s="171">
        <v>44071</v>
      </c>
      <c r="E1365" s="172">
        <v>23.802399999999999</v>
      </c>
      <c r="F1365" s="172">
        <v>38.837800000000001</v>
      </c>
      <c r="G1365" s="172">
        <v>6.0346000000000002</v>
      </c>
      <c r="H1365" s="172">
        <v>-23.422000000000001</v>
      </c>
      <c r="I1365" s="172">
        <v>-23.209599999999998</v>
      </c>
      <c r="J1365" s="172">
        <v>-14.5008</v>
      </c>
      <c r="K1365" s="172">
        <v>-0.25819999999999999</v>
      </c>
      <c r="L1365" s="172">
        <v>6.9659000000000004</v>
      </c>
      <c r="M1365" s="172">
        <v>8.5831</v>
      </c>
      <c r="N1365" s="172">
        <v>7.3559999999999999</v>
      </c>
      <c r="O1365" s="172">
        <v>7.6127000000000002</v>
      </c>
      <c r="P1365" s="172">
        <v>8.6267999999999994</v>
      </c>
      <c r="Q1365" s="172">
        <v>8.5671999999999997</v>
      </c>
      <c r="R1365" s="172">
        <v>10.805199999999999</v>
      </c>
    </row>
    <row r="1366" spans="1:18" x14ac:dyDescent="0.3">
      <c r="A1366" s="168" t="s">
        <v>1434</v>
      </c>
      <c r="B1366" s="168" t="s">
        <v>1469</v>
      </c>
      <c r="C1366" s="168">
        <v>119707</v>
      </c>
      <c r="D1366" s="171">
        <v>44071</v>
      </c>
      <c r="E1366" s="172">
        <v>50.118299999999998</v>
      </c>
      <c r="F1366" s="172">
        <v>-4.4419000000000004</v>
      </c>
      <c r="G1366" s="172">
        <v>-18.712199999999999</v>
      </c>
      <c r="H1366" s="172">
        <v>-33.471800000000002</v>
      </c>
      <c r="I1366" s="172">
        <v>-40.533499999999997</v>
      </c>
      <c r="J1366" s="172">
        <v>-22.540700000000001</v>
      </c>
      <c r="K1366" s="172">
        <v>-3.2067999999999999</v>
      </c>
      <c r="L1366" s="172">
        <v>9.1693999999999996</v>
      </c>
      <c r="M1366" s="172">
        <v>10.9397</v>
      </c>
      <c r="N1366" s="172">
        <v>9.4337999999999997</v>
      </c>
      <c r="O1366" s="172">
        <v>8.4756999999999998</v>
      </c>
      <c r="P1366" s="172">
        <v>10.0276</v>
      </c>
      <c r="Q1366" s="172">
        <v>10.629899999999999</v>
      </c>
      <c r="R1366" s="172">
        <v>12.909599999999999</v>
      </c>
    </row>
    <row r="1367" spans="1:18" x14ac:dyDescent="0.3">
      <c r="A1367" s="168" t="s">
        <v>1434</v>
      </c>
      <c r="B1367" s="168" t="s">
        <v>1470</v>
      </c>
      <c r="C1367" s="168">
        <v>101001</v>
      </c>
      <c r="D1367" s="171">
        <v>44071</v>
      </c>
      <c r="E1367" s="172">
        <v>48.436</v>
      </c>
      <c r="F1367" s="172">
        <v>-4.9729000000000001</v>
      </c>
      <c r="G1367" s="172">
        <v>-19.210799999999999</v>
      </c>
      <c r="H1367" s="172">
        <v>-33.9679</v>
      </c>
      <c r="I1367" s="172">
        <v>-40.980400000000003</v>
      </c>
      <c r="J1367" s="172">
        <v>-22.9834</v>
      </c>
      <c r="K1367" s="172">
        <v>-3.6536</v>
      </c>
      <c r="L1367" s="172">
        <v>8.6994000000000007</v>
      </c>
      <c r="M1367" s="172">
        <v>10.4543</v>
      </c>
      <c r="N1367" s="172">
        <v>8.9430999999999994</v>
      </c>
      <c r="O1367" s="172">
        <v>7.9128999999999996</v>
      </c>
      <c r="P1367" s="172">
        <v>9.4486000000000008</v>
      </c>
      <c r="Q1367" s="172">
        <v>8.3407999999999998</v>
      </c>
      <c r="R1367" s="172">
        <v>12.379899999999999</v>
      </c>
    </row>
    <row r="1368" spans="1:18" x14ac:dyDescent="0.3">
      <c r="A1368" s="168" t="s">
        <v>1434</v>
      </c>
      <c r="B1368" s="168" t="s">
        <v>1471</v>
      </c>
      <c r="C1368" s="168">
        <v>119953</v>
      </c>
      <c r="D1368" s="171">
        <v>44071</v>
      </c>
      <c r="E1368" s="172">
        <v>64.444299999999998</v>
      </c>
      <c r="F1368" s="172">
        <v>-26.374300000000002</v>
      </c>
      <c r="G1368" s="172">
        <v>-24.004799999999999</v>
      </c>
      <c r="H1368" s="172">
        <v>-39.554699999999997</v>
      </c>
      <c r="I1368" s="172">
        <v>-44.067300000000003</v>
      </c>
      <c r="J1368" s="172">
        <v>-24.162400000000002</v>
      </c>
      <c r="K1368" s="172">
        <v>-2.2288999999999999</v>
      </c>
      <c r="L1368" s="172">
        <v>6.91</v>
      </c>
      <c r="M1368" s="172">
        <v>8.048</v>
      </c>
      <c r="N1368" s="172">
        <v>7.2830000000000004</v>
      </c>
      <c r="O1368" s="172">
        <v>6.9560000000000004</v>
      </c>
      <c r="P1368" s="172">
        <v>8.6311</v>
      </c>
      <c r="Q1368" s="172">
        <v>9.3386999999999993</v>
      </c>
      <c r="R1368" s="172">
        <v>11.708500000000001</v>
      </c>
    </row>
    <row r="1369" spans="1:18" x14ac:dyDescent="0.3">
      <c r="A1369" s="168" t="s">
        <v>1434</v>
      </c>
      <c r="B1369" s="168" t="s">
        <v>1472</v>
      </c>
      <c r="C1369" s="168">
        <v>101042</v>
      </c>
      <c r="D1369" s="171">
        <v>44071</v>
      </c>
      <c r="E1369" s="172">
        <v>60.241100000000003</v>
      </c>
      <c r="F1369" s="172">
        <v>-27.063600000000001</v>
      </c>
      <c r="G1369" s="172">
        <v>-24.710799999999999</v>
      </c>
      <c r="H1369" s="172">
        <v>-40.1708</v>
      </c>
      <c r="I1369" s="172">
        <v>-44.772599999999997</v>
      </c>
      <c r="J1369" s="172">
        <v>-24.849399999999999</v>
      </c>
      <c r="K1369" s="172">
        <v>-2.9397000000000002</v>
      </c>
      <c r="L1369" s="172">
        <v>6.1917999999999997</v>
      </c>
      <c r="M1369" s="172">
        <v>7.3384</v>
      </c>
      <c r="N1369" s="172">
        <v>6.5579999999999998</v>
      </c>
      <c r="O1369" s="172">
        <v>5.9718999999999998</v>
      </c>
      <c r="P1369" s="172">
        <v>7.6447000000000003</v>
      </c>
      <c r="Q1369" s="172">
        <v>8.9288000000000007</v>
      </c>
      <c r="R1369" s="172">
        <v>10.838800000000001</v>
      </c>
    </row>
    <row r="1370" spans="1:18" x14ac:dyDescent="0.3">
      <c r="A1370" s="168" t="s">
        <v>1434</v>
      </c>
      <c r="B1370" s="168" t="s">
        <v>1473</v>
      </c>
      <c r="C1370" s="168">
        <v>120792</v>
      </c>
      <c r="D1370" s="171">
        <v>44071</v>
      </c>
      <c r="E1370" s="172">
        <v>48.741799999999998</v>
      </c>
      <c r="F1370" s="172">
        <v>-22.900200000000002</v>
      </c>
      <c r="G1370" s="172">
        <v>-27.221800000000002</v>
      </c>
      <c r="H1370" s="172">
        <v>-36.774500000000003</v>
      </c>
      <c r="I1370" s="172">
        <v>-41.5563</v>
      </c>
      <c r="J1370" s="172">
        <v>-26.5304</v>
      </c>
      <c r="K1370" s="172">
        <v>-3.8904999999999998</v>
      </c>
      <c r="L1370" s="172">
        <v>8.0731999999999999</v>
      </c>
      <c r="M1370" s="172">
        <v>8.8632000000000009</v>
      </c>
      <c r="N1370" s="172">
        <v>7.8155999999999999</v>
      </c>
      <c r="O1370" s="172">
        <v>7.7962999999999996</v>
      </c>
      <c r="P1370" s="172">
        <v>9.4853000000000005</v>
      </c>
      <c r="Q1370" s="172">
        <v>9.7887000000000004</v>
      </c>
      <c r="R1370" s="172">
        <v>11.495200000000001</v>
      </c>
    </row>
    <row r="1371" spans="1:18" x14ac:dyDescent="0.3">
      <c r="A1371" s="168" t="s">
        <v>1434</v>
      </c>
      <c r="B1371" s="168" t="s">
        <v>1474</v>
      </c>
      <c r="C1371" s="168">
        <v>102510</v>
      </c>
      <c r="D1371" s="171">
        <v>44071</v>
      </c>
      <c r="E1371" s="172">
        <v>47.706099999999999</v>
      </c>
      <c r="F1371" s="172">
        <v>-23.167899999999999</v>
      </c>
      <c r="G1371" s="172">
        <v>-27.506799999999998</v>
      </c>
      <c r="H1371" s="172">
        <v>-37.049900000000001</v>
      </c>
      <c r="I1371" s="172">
        <v>-41.830199999999998</v>
      </c>
      <c r="J1371" s="172">
        <v>-26.8033</v>
      </c>
      <c r="K1371" s="172">
        <v>-4.1680000000000001</v>
      </c>
      <c r="L1371" s="172">
        <v>7.7824</v>
      </c>
      <c r="M1371" s="172">
        <v>8.5648999999999997</v>
      </c>
      <c r="N1371" s="172">
        <v>7.4884000000000004</v>
      </c>
      <c r="O1371" s="172">
        <v>7.4988000000000001</v>
      </c>
      <c r="P1371" s="172">
        <v>9.1760999999999999</v>
      </c>
      <c r="Q1371" s="172">
        <v>8.7566000000000006</v>
      </c>
      <c r="R1371" s="172">
        <v>11.186</v>
      </c>
    </row>
    <row r="1372" spans="1:18" x14ac:dyDescent="0.3">
      <c r="A1372" s="173" t="s">
        <v>27</v>
      </c>
      <c r="B1372" s="168"/>
      <c r="C1372" s="168"/>
      <c r="D1372" s="168"/>
      <c r="E1372" s="168"/>
      <c r="F1372" s="174">
        <v>0.26136749999999981</v>
      </c>
      <c r="G1372" s="174">
        <v>-21.453022499999996</v>
      </c>
      <c r="H1372" s="174">
        <v>-27.698690000000006</v>
      </c>
      <c r="I1372" s="174">
        <v>-33.201912499999999</v>
      </c>
      <c r="J1372" s="174">
        <v>-20.113972500000006</v>
      </c>
      <c r="K1372" s="174">
        <v>-1.6457200000000001</v>
      </c>
      <c r="L1372" s="174">
        <v>8.7245775000000005</v>
      </c>
      <c r="M1372" s="174">
        <v>9.6680425000000039</v>
      </c>
      <c r="N1372" s="174">
        <v>8.391037500000003</v>
      </c>
      <c r="O1372" s="174">
        <v>7.530892500000002</v>
      </c>
      <c r="P1372" s="174">
        <v>8.8763875000000017</v>
      </c>
      <c r="Q1372" s="174">
        <v>8.8939725000000021</v>
      </c>
      <c r="R1372" s="174">
        <v>11.644340000000003</v>
      </c>
    </row>
    <row r="1373" spans="1:18" x14ac:dyDescent="0.3">
      <c r="A1373" s="173" t="s">
        <v>409</v>
      </c>
      <c r="B1373" s="168"/>
      <c r="C1373" s="168"/>
      <c r="D1373" s="168"/>
      <c r="E1373" s="168"/>
      <c r="F1373" s="174">
        <v>-1.3551</v>
      </c>
      <c r="G1373" s="174">
        <v>-23.4175</v>
      </c>
      <c r="H1373" s="174">
        <v>-30.014600000000002</v>
      </c>
      <c r="I1373" s="174">
        <v>-33.93065</v>
      </c>
      <c r="J1373" s="174">
        <v>-20.23705</v>
      </c>
      <c r="K1373" s="174">
        <v>-1.70685</v>
      </c>
      <c r="L1373" s="174">
        <v>8.7666000000000004</v>
      </c>
      <c r="M1373" s="174">
        <v>9.8556999999999988</v>
      </c>
      <c r="N1373" s="174">
        <v>8.3338999999999999</v>
      </c>
      <c r="O1373" s="174">
        <v>7.7328999999999999</v>
      </c>
      <c r="P1373" s="174">
        <v>8.9237000000000002</v>
      </c>
      <c r="Q1373" s="174">
        <v>8.8996500000000012</v>
      </c>
      <c r="R1373" s="174">
        <v>11.469149999999999</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44071</v>
      </c>
      <c r="E1376" s="172">
        <v>35.030299999999997</v>
      </c>
      <c r="F1376" s="172">
        <v>-8.7502999999999993</v>
      </c>
      <c r="G1376" s="172">
        <v>-12.178699999999999</v>
      </c>
      <c r="H1376" s="172">
        <v>-9.0196000000000005</v>
      </c>
      <c r="I1376" s="172">
        <v>-8.4718</v>
      </c>
      <c r="J1376" s="172">
        <v>-1.3193999999999999</v>
      </c>
      <c r="K1376" s="172">
        <v>13.3225</v>
      </c>
      <c r="L1376" s="172">
        <v>11.3249</v>
      </c>
      <c r="M1376" s="172">
        <v>8.5372000000000003</v>
      </c>
      <c r="N1376" s="172">
        <v>8.7296999999999993</v>
      </c>
      <c r="O1376" s="172">
        <v>7.5500999999999996</v>
      </c>
      <c r="P1376" s="172">
        <v>8.2113999999999994</v>
      </c>
      <c r="Q1376" s="172">
        <v>7.5073999999999996</v>
      </c>
      <c r="R1376" s="172">
        <v>9.2247000000000003</v>
      </c>
    </row>
    <row r="1377" spans="1:18" x14ac:dyDescent="0.3">
      <c r="A1377" s="168" t="s">
        <v>1476</v>
      </c>
      <c r="B1377" s="168" t="s">
        <v>1478</v>
      </c>
      <c r="C1377" s="168">
        <v>119498</v>
      </c>
      <c r="D1377" s="171">
        <v>44071</v>
      </c>
      <c r="E1377" s="172">
        <v>36.689100000000003</v>
      </c>
      <c r="F1377" s="172">
        <v>-8.0564999999999998</v>
      </c>
      <c r="G1377" s="172">
        <v>-11.4962</v>
      </c>
      <c r="H1377" s="172">
        <v>-8.3149999999999995</v>
      </c>
      <c r="I1377" s="172">
        <v>-7.758</v>
      </c>
      <c r="J1377" s="172">
        <v>-0.60940000000000005</v>
      </c>
      <c r="K1377" s="172">
        <v>14.047000000000001</v>
      </c>
      <c r="L1377" s="172">
        <v>12.053000000000001</v>
      </c>
      <c r="M1377" s="172">
        <v>9.2782</v>
      </c>
      <c r="N1377" s="172">
        <v>9.4921000000000006</v>
      </c>
      <c r="O1377" s="172">
        <v>8.2708999999999993</v>
      </c>
      <c r="P1377" s="172">
        <v>8.9390000000000001</v>
      </c>
      <c r="Q1377" s="172">
        <v>9.5806000000000004</v>
      </c>
      <c r="R1377" s="172">
        <v>9.9781999999999993</v>
      </c>
    </row>
    <row r="1378" spans="1:18" x14ac:dyDescent="0.3">
      <c r="A1378" s="168" t="s">
        <v>1476</v>
      </c>
      <c r="B1378" s="168" t="s">
        <v>1479</v>
      </c>
      <c r="C1378" s="168">
        <v>120510</v>
      </c>
      <c r="D1378" s="171">
        <v>44071</v>
      </c>
      <c r="E1378" s="172">
        <v>24.5443</v>
      </c>
      <c r="F1378" s="172">
        <v>-7.7313000000000001</v>
      </c>
      <c r="G1378" s="172">
        <v>-10.005000000000001</v>
      </c>
      <c r="H1378" s="172">
        <v>-7.7003000000000004</v>
      </c>
      <c r="I1378" s="172">
        <v>-4.4114000000000004</v>
      </c>
      <c r="J1378" s="172">
        <v>-0.17269999999999999</v>
      </c>
      <c r="K1378" s="172">
        <v>10.472200000000001</v>
      </c>
      <c r="L1378" s="172">
        <v>11.229900000000001</v>
      </c>
      <c r="M1378" s="172">
        <v>10.5374</v>
      </c>
      <c r="N1378" s="172">
        <v>10.514200000000001</v>
      </c>
      <c r="O1378" s="172">
        <v>8.8028999999999993</v>
      </c>
      <c r="P1378" s="172">
        <v>9.0188000000000006</v>
      </c>
      <c r="Q1378" s="172">
        <v>9.1809999999999992</v>
      </c>
      <c r="R1378" s="172">
        <v>10.5481</v>
      </c>
    </row>
    <row r="1379" spans="1:18" x14ac:dyDescent="0.3">
      <c r="A1379" s="168" t="s">
        <v>1476</v>
      </c>
      <c r="B1379" s="168" t="s">
        <v>1480</v>
      </c>
      <c r="C1379" s="168">
        <v>112354</v>
      </c>
      <c r="D1379" s="171">
        <v>44071</v>
      </c>
      <c r="E1379" s="172">
        <v>23.1813</v>
      </c>
      <c r="F1379" s="172">
        <v>-8.3431999999999995</v>
      </c>
      <c r="G1379" s="172">
        <v>-10.6975</v>
      </c>
      <c r="H1379" s="172">
        <v>-8.3989999999999991</v>
      </c>
      <c r="I1379" s="172">
        <v>-5.1184000000000003</v>
      </c>
      <c r="J1379" s="172">
        <v>-0.873</v>
      </c>
      <c r="K1379" s="172">
        <v>9.7621000000000002</v>
      </c>
      <c r="L1379" s="172">
        <v>10.513400000000001</v>
      </c>
      <c r="M1379" s="172">
        <v>9.8104999999999993</v>
      </c>
      <c r="N1379" s="172">
        <v>9.7841000000000005</v>
      </c>
      <c r="O1379" s="172">
        <v>8.0823999999999998</v>
      </c>
      <c r="P1379" s="172">
        <v>8.2653999999999996</v>
      </c>
      <c r="Q1379" s="172">
        <v>8.2502999999999993</v>
      </c>
      <c r="R1379" s="172">
        <v>9.8379999999999992</v>
      </c>
    </row>
    <row r="1380" spans="1:18" x14ac:dyDescent="0.3">
      <c r="A1380" s="168" t="s">
        <v>1476</v>
      </c>
      <c r="B1380" s="168" t="s">
        <v>1481</v>
      </c>
      <c r="C1380" s="168">
        <v>113036</v>
      </c>
      <c r="D1380" s="171">
        <v>44071</v>
      </c>
      <c r="E1380" s="172">
        <v>22.209099999999999</v>
      </c>
      <c r="F1380" s="172">
        <v>2.1366000000000001</v>
      </c>
      <c r="G1380" s="172">
        <v>1.9724999999999999</v>
      </c>
      <c r="H1380" s="172">
        <v>-1.643</v>
      </c>
      <c r="I1380" s="172">
        <v>-3.4584000000000001</v>
      </c>
      <c r="J1380" s="172">
        <v>1.1196999999999999</v>
      </c>
      <c r="K1380" s="172">
        <v>10.503299999999999</v>
      </c>
      <c r="L1380" s="172">
        <v>6.4199000000000002</v>
      </c>
      <c r="M1380" s="172">
        <v>7.1725000000000003</v>
      </c>
      <c r="N1380" s="172">
        <v>7.5232999999999999</v>
      </c>
      <c r="O1380" s="172">
        <v>7.5991</v>
      </c>
      <c r="P1380" s="172">
        <v>8.1357999999999997</v>
      </c>
      <c r="Q1380" s="172">
        <v>8.1618999999999993</v>
      </c>
      <c r="R1380" s="172">
        <v>8.3232999999999997</v>
      </c>
    </row>
    <row r="1381" spans="1:18" x14ac:dyDescent="0.3">
      <c r="A1381" s="168" t="s">
        <v>1476</v>
      </c>
      <c r="B1381" s="168" t="s">
        <v>1482</v>
      </c>
      <c r="C1381" s="168">
        <v>119400</v>
      </c>
      <c r="D1381" s="171">
        <v>44071</v>
      </c>
      <c r="E1381" s="172">
        <v>23.310600000000001</v>
      </c>
      <c r="F1381" s="172">
        <v>2.8187000000000002</v>
      </c>
      <c r="G1381" s="172">
        <v>2.6625000000000001</v>
      </c>
      <c r="H1381" s="172">
        <v>-0.91700000000000004</v>
      </c>
      <c r="I1381" s="172">
        <v>-2.7261000000000002</v>
      </c>
      <c r="J1381" s="172">
        <v>1.8465</v>
      </c>
      <c r="K1381" s="172">
        <v>11.250500000000001</v>
      </c>
      <c r="L1381" s="172">
        <v>7.1567999999999996</v>
      </c>
      <c r="M1381" s="172">
        <v>7.9165000000000001</v>
      </c>
      <c r="N1381" s="172">
        <v>8.2728000000000002</v>
      </c>
      <c r="O1381" s="172">
        <v>8.3401999999999994</v>
      </c>
      <c r="P1381" s="172">
        <v>8.9011999999999993</v>
      </c>
      <c r="Q1381" s="172">
        <v>9.0688999999999993</v>
      </c>
      <c r="R1381" s="172">
        <v>9.0550999999999995</v>
      </c>
    </row>
    <row r="1382" spans="1:18" x14ac:dyDescent="0.3">
      <c r="A1382" s="168" t="s">
        <v>1476</v>
      </c>
      <c r="B1382" s="168" t="s">
        <v>1483</v>
      </c>
      <c r="C1382" s="168">
        <v>117953</v>
      </c>
      <c r="D1382" s="171">
        <v>44071</v>
      </c>
      <c r="E1382" s="172">
        <v>23.683</v>
      </c>
      <c r="F1382" s="172">
        <v>-3.3902999999999999</v>
      </c>
      <c r="G1382" s="172">
        <v>-13.086</v>
      </c>
      <c r="H1382" s="172">
        <v>-9.0114000000000001</v>
      </c>
      <c r="I1382" s="172">
        <v>-10.5364</v>
      </c>
      <c r="J1382" s="172">
        <v>-3.3018000000000001</v>
      </c>
      <c r="K1382" s="172">
        <v>8.3802000000000003</v>
      </c>
      <c r="L1382" s="172">
        <v>8.5713000000000008</v>
      </c>
      <c r="M1382" s="172">
        <v>9.0500000000000007</v>
      </c>
      <c r="N1382" s="172">
        <v>9.2675000000000001</v>
      </c>
      <c r="O1382" s="172">
        <v>7.1132</v>
      </c>
      <c r="P1382" s="172">
        <v>7.5747</v>
      </c>
      <c r="Q1382" s="172">
        <v>5.5480999999999998</v>
      </c>
      <c r="R1382" s="172">
        <v>8.0683000000000007</v>
      </c>
    </row>
    <row r="1383" spans="1:18" x14ac:dyDescent="0.3">
      <c r="A1383" s="168" t="s">
        <v>1476</v>
      </c>
      <c r="B1383" s="168" t="s">
        <v>1484</v>
      </c>
      <c r="C1383" s="168">
        <v>120131</v>
      </c>
      <c r="D1383" s="171">
        <v>44071</v>
      </c>
      <c r="E1383" s="172">
        <v>24.807500000000001</v>
      </c>
      <c r="F1383" s="172">
        <v>-2.6482000000000001</v>
      </c>
      <c r="G1383" s="172">
        <v>-12.3956</v>
      </c>
      <c r="H1383" s="172">
        <v>-8.3731000000000009</v>
      </c>
      <c r="I1383" s="172">
        <v>-9.9251000000000005</v>
      </c>
      <c r="J1383" s="172">
        <v>-2.6897000000000002</v>
      </c>
      <c r="K1383" s="172">
        <v>9.0021000000000004</v>
      </c>
      <c r="L1383" s="172">
        <v>9.2840000000000007</v>
      </c>
      <c r="M1383" s="172">
        <v>9.8368000000000002</v>
      </c>
      <c r="N1383" s="172">
        <v>10.102600000000001</v>
      </c>
      <c r="O1383" s="172">
        <v>7.9184999999999999</v>
      </c>
      <c r="P1383" s="172">
        <v>8.2683999999999997</v>
      </c>
      <c r="Q1383" s="172">
        <v>8.6414000000000009</v>
      </c>
      <c r="R1383" s="172">
        <v>8.9542999999999999</v>
      </c>
    </row>
    <row r="1384" spans="1:18" x14ac:dyDescent="0.3">
      <c r="A1384" s="168" t="s">
        <v>1476</v>
      </c>
      <c r="B1384" s="168" t="s">
        <v>1485</v>
      </c>
      <c r="C1384" s="168">
        <v>119382</v>
      </c>
      <c r="D1384" s="171">
        <v>44071</v>
      </c>
      <c r="E1384" s="172">
        <v>17.642499999999998</v>
      </c>
      <c r="F1384" s="172">
        <v>12.2104</v>
      </c>
      <c r="G1384" s="172">
        <v>-5.859</v>
      </c>
      <c r="H1384" s="172">
        <v>-5.5209999999999999</v>
      </c>
      <c r="I1384" s="172">
        <v>-6.8535000000000004</v>
      </c>
      <c r="J1384" s="172">
        <v>-2.9889000000000001</v>
      </c>
      <c r="K1384" s="172">
        <v>4.6734</v>
      </c>
      <c r="L1384" s="172">
        <v>-12.9991</v>
      </c>
      <c r="M1384" s="172">
        <v>-3.4746000000000001</v>
      </c>
      <c r="N1384" s="172">
        <v>-0.19750000000000001</v>
      </c>
      <c r="O1384" s="172">
        <v>-2.9622000000000002</v>
      </c>
      <c r="P1384" s="172">
        <v>2.0455999999999999</v>
      </c>
      <c r="Q1384" s="172">
        <v>4.5583999999999998</v>
      </c>
      <c r="R1384" s="172">
        <v>-6.9943999999999997</v>
      </c>
    </row>
    <row r="1385" spans="1:18" x14ac:dyDescent="0.3">
      <c r="A1385" s="168" t="s">
        <v>1476</v>
      </c>
      <c r="B1385" s="168" t="s">
        <v>1486</v>
      </c>
      <c r="C1385" s="168">
        <v>111585</v>
      </c>
      <c r="D1385" s="171">
        <v>44071</v>
      </c>
      <c r="E1385" s="172">
        <v>16.591200000000001</v>
      </c>
      <c r="F1385" s="172">
        <v>11.883699999999999</v>
      </c>
      <c r="G1385" s="172">
        <v>-6.3765000000000001</v>
      </c>
      <c r="H1385" s="172">
        <v>-6.0586000000000002</v>
      </c>
      <c r="I1385" s="172">
        <v>-7.3803000000000001</v>
      </c>
      <c r="J1385" s="172">
        <v>-3.5306000000000002</v>
      </c>
      <c r="K1385" s="172">
        <v>4.1193999999999997</v>
      </c>
      <c r="L1385" s="172">
        <v>-13.5101</v>
      </c>
      <c r="M1385" s="172">
        <v>-4.0217999999999998</v>
      </c>
      <c r="N1385" s="172">
        <v>-0.75339999999999996</v>
      </c>
      <c r="O1385" s="172">
        <v>-3.5339999999999998</v>
      </c>
      <c r="P1385" s="172">
        <v>1.306</v>
      </c>
      <c r="Q1385" s="172">
        <v>4.4217000000000004</v>
      </c>
      <c r="R1385" s="172">
        <v>-7.5029000000000003</v>
      </c>
    </row>
    <row r="1386" spans="1:18" x14ac:dyDescent="0.3">
      <c r="A1386" s="168" t="s">
        <v>1476</v>
      </c>
      <c r="B1386" s="168" t="s">
        <v>1487</v>
      </c>
      <c r="C1386" s="168">
        <v>118320</v>
      </c>
      <c r="D1386" s="171">
        <v>44071</v>
      </c>
      <c r="E1386" s="172">
        <v>20.902699999999999</v>
      </c>
      <c r="F1386" s="172">
        <v>-13.2662</v>
      </c>
      <c r="G1386" s="172">
        <v>-20.802199999999999</v>
      </c>
      <c r="H1386" s="172">
        <v>-11.2014</v>
      </c>
      <c r="I1386" s="172">
        <v>-7.8094000000000001</v>
      </c>
      <c r="J1386" s="172">
        <v>-1.9008</v>
      </c>
      <c r="K1386" s="172">
        <v>9.0366</v>
      </c>
      <c r="L1386" s="172">
        <v>10.103</v>
      </c>
      <c r="M1386" s="172">
        <v>9.2551000000000005</v>
      </c>
      <c r="N1386" s="172">
        <v>9.1582000000000008</v>
      </c>
      <c r="O1386" s="172">
        <v>7.8868999999999998</v>
      </c>
      <c r="P1386" s="172">
        <v>8.5058000000000007</v>
      </c>
      <c r="Q1386" s="172">
        <v>8.1226000000000003</v>
      </c>
      <c r="R1386" s="172">
        <v>9.3782999999999994</v>
      </c>
    </row>
    <row r="1387" spans="1:18" x14ac:dyDescent="0.3">
      <c r="A1387" s="168" t="s">
        <v>1476</v>
      </c>
      <c r="B1387" s="168" t="s">
        <v>1488</v>
      </c>
      <c r="C1387" s="168">
        <v>115077</v>
      </c>
      <c r="D1387" s="171">
        <v>44071</v>
      </c>
      <c r="E1387" s="172">
        <v>19.733000000000001</v>
      </c>
      <c r="F1387" s="172">
        <v>-13.8674</v>
      </c>
      <c r="G1387" s="172">
        <v>-21.418700000000001</v>
      </c>
      <c r="H1387" s="172">
        <v>-11.811199999999999</v>
      </c>
      <c r="I1387" s="172">
        <v>-8.4547000000000008</v>
      </c>
      <c r="J1387" s="172">
        <v>-2.5482</v>
      </c>
      <c r="K1387" s="172">
        <v>8.3803999999999998</v>
      </c>
      <c r="L1387" s="172">
        <v>9.4467999999999996</v>
      </c>
      <c r="M1387" s="172">
        <v>8.5671999999999997</v>
      </c>
      <c r="N1387" s="172">
        <v>8.4285999999999994</v>
      </c>
      <c r="O1387" s="172">
        <v>7.1245000000000003</v>
      </c>
      <c r="P1387" s="172">
        <v>7.7274000000000003</v>
      </c>
      <c r="Q1387" s="172">
        <v>7.5397999999999996</v>
      </c>
      <c r="R1387" s="172">
        <v>8.6187000000000005</v>
      </c>
    </row>
    <row r="1388" spans="1:18" x14ac:dyDescent="0.3">
      <c r="A1388" s="168" t="s">
        <v>1476</v>
      </c>
      <c r="B1388" s="168" t="s">
        <v>1489</v>
      </c>
      <c r="C1388" s="168">
        <v>119226</v>
      </c>
      <c r="D1388" s="171">
        <v>44071</v>
      </c>
      <c r="E1388" s="172">
        <v>37.623699999999999</v>
      </c>
      <c r="F1388" s="172">
        <v>-20.3614</v>
      </c>
      <c r="G1388" s="172">
        <v>-17.082699999999999</v>
      </c>
      <c r="H1388" s="172">
        <v>-10.525399999999999</v>
      </c>
      <c r="I1388" s="172">
        <v>-8.2477</v>
      </c>
      <c r="J1388" s="172">
        <v>-1.9558</v>
      </c>
      <c r="K1388" s="172">
        <v>7.1559999999999997</v>
      </c>
      <c r="L1388" s="172">
        <v>9.5618999999999996</v>
      </c>
      <c r="M1388" s="172">
        <v>9.2597000000000005</v>
      </c>
      <c r="N1388" s="172">
        <v>9.5434999999999999</v>
      </c>
      <c r="O1388" s="172">
        <v>8.1015999999999995</v>
      </c>
      <c r="P1388" s="172">
        <v>8.5371000000000006</v>
      </c>
      <c r="Q1388" s="172">
        <v>8.9118999999999993</v>
      </c>
      <c r="R1388" s="172">
        <v>9.9480000000000004</v>
      </c>
    </row>
    <row r="1389" spans="1:18" x14ac:dyDescent="0.3">
      <c r="A1389" s="168" t="s">
        <v>1476</v>
      </c>
      <c r="B1389" s="168" t="s">
        <v>1490</v>
      </c>
      <c r="C1389" s="168">
        <v>101304</v>
      </c>
      <c r="D1389" s="171">
        <v>44071</v>
      </c>
      <c r="E1389" s="172">
        <v>35.682299999999998</v>
      </c>
      <c r="F1389" s="172">
        <v>-20.855599999999999</v>
      </c>
      <c r="G1389" s="172">
        <v>-17.6707</v>
      </c>
      <c r="H1389" s="172">
        <v>-11.1114</v>
      </c>
      <c r="I1389" s="172">
        <v>-8.8400999999999996</v>
      </c>
      <c r="J1389" s="172">
        <v>-2.5583</v>
      </c>
      <c r="K1389" s="172">
        <v>6.5244</v>
      </c>
      <c r="L1389" s="172">
        <v>8.9403000000000006</v>
      </c>
      <c r="M1389" s="172">
        <v>8.5746000000000002</v>
      </c>
      <c r="N1389" s="172">
        <v>8.8157999999999994</v>
      </c>
      <c r="O1389" s="172">
        <v>7.3240999999999996</v>
      </c>
      <c r="P1389" s="172">
        <v>7.7065999999999999</v>
      </c>
      <c r="Q1389" s="172">
        <v>7.3308</v>
      </c>
      <c r="R1389" s="172">
        <v>9.1715</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44071</v>
      </c>
      <c r="E1397" s="172">
        <v>3762.1398594377501</v>
      </c>
      <c r="F1397" s="172">
        <v>-4.8639999999999999</v>
      </c>
      <c r="G1397" s="172">
        <v>-7.3696999999999999</v>
      </c>
      <c r="H1397" s="172">
        <v>-0.85429999999999995</v>
      </c>
      <c r="I1397" s="172">
        <v>13.301</v>
      </c>
      <c r="J1397" s="172">
        <v>-6.4752999999999998</v>
      </c>
      <c r="K1397" s="172">
        <v>0.91520000000000001</v>
      </c>
      <c r="L1397" s="172">
        <v>-11.318099999999999</v>
      </c>
      <c r="M1397" s="172">
        <v>-11.424799999999999</v>
      </c>
      <c r="N1397" s="172">
        <v>-7.7784000000000004</v>
      </c>
      <c r="O1397" s="172">
        <v>1.9782999999999999</v>
      </c>
      <c r="P1397" s="172">
        <v>4.7058</v>
      </c>
      <c r="Q1397" s="172">
        <v>7.3891</v>
      </c>
      <c r="R1397" s="172">
        <v>-0.29470000000000002</v>
      </c>
    </row>
    <row r="1398" spans="1:18" x14ac:dyDescent="0.3">
      <c r="A1398" s="168" t="s">
        <v>1476</v>
      </c>
      <c r="B1398" s="168" t="s">
        <v>1499</v>
      </c>
      <c r="C1398" s="168">
        <v>118565</v>
      </c>
      <c r="D1398" s="171">
        <v>44071</v>
      </c>
      <c r="E1398" s="172">
        <v>3975.0846000000001</v>
      </c>
      <c r="F1398" s="172">
        <v>-4.1132</v>
      </c>
      <c r="G1398" s="172">
        <v>-6.6197999999999997</v>
      </c>
      <c r="H1398" s="172">
        <v>-0.1043</v>
      </c>
      <c r="I1398" s="172">
        <v>14.055</v>
      </c>
      <c r="J1398" s="172">
        <v>-5.7291999999999996</v>
      </c>
      <c r="K1398" s="172">
        <v>1.6677</v>
      </c>
      <c r="L1398" s="172">
        <v>-10.6244</v>
      </c>
      <c r="M1398" s="172">
        <v>-10.757300000000001</v>
      </c>
      <c r="N1398" s="172">
        <v>-7.0975999999999999</v>
      </c>
      <c r="O1398" s="172">
        <v>2.7427000000000001</v>
      </c>
      <c r="P1398" s="172">
        <v>5.4802</v>
      </c>
      <c r="Q1398" s="172">
        <v>7.3819999999999997</v>
      </c>
      <c r="R1398" s="172">
        <v>0.46360000000000001</v>
      </c>
    </row>
    <row r="1399" spans="1:18" x14ac:dyDescent="0.3">
      <c r="A1399" s="168" t="s">
        <v>1476</v>
      </c>
      <c r="B1399" s="168" t="s">
        <v>1500</v>
      </c>
      <c r="C1399" s="168">
        <v>113047</v>
      </c>
      <c r="D1399" s="171">
        <v>44071</v>
      </c>
      <c r="E1399" s="172">
        <v>23.723199999999999</v>
      </c>
      <c r="F1399" s="172">
        <v>-14.1494</v>
      </c>
      <c r="G1399" s="172">
        <v>-13.626799999999999</v>
      </c>
      <c r="H1399" s="172">
        <v>-9.9596999999999998</v>
      </c>
      <c r="I1399" s="172">
        <v>-11.651899999999999</v>
      </c>
      <c r="J1399" s="172">
        <v>-1.9176</v>
      </c>
      <c r="K1399" s="172">
        <v>10.601100000000001</v>
      </c>
      <c r="L1399" s="172">
        <v>10.332000000000001</v>
      </c>
      <c r="M1399" s="172">
        <v>10.1259</v>
      </c>
      <c r="N1399" s="172">
        <v>10.237</v>
      </c>
      <c r="O1399" s="172">
        <v>8.4743999999999993</v>
      </c>
      <c r="P1399" s="172">
        <v>8.5161999999999995</v>
      </c>
      <c r="Q1399" s="172">
        <v>8.8531999999999993</v>
      </c>
      <c r="R1399" s="172">
        <v>9.9519000000000002</v>
      </c>
    </row>
    <row r="1400" spans="1:18" x14ac:dyDescent="0.3">
      <c r="A1400" s="168" t="s">
        <v>1476</v>
      </c>
      <c r="B1400" s="168" t="s">
        <v>1501</v>
      </c>
      <c r="C1400" s="168">
        <v>119016</v>
      </c>
      <c r="D1400" s="171">
        <v>44071</v>
      </c>
      <c r="E1400" s="172">
        <v>24.017199999999999</v>
      </c>
      <c r="F1400" s="172">
        <v>-13.672599999999999</v>
      </c>
      <c r="G1400" s="172">
        <v>-13.106299999999999</v>
      </c>
      <c r="H1400" s="172">
        <v>-9.4487000000000005</v>
      </c>
      <c r="I1400" s="172">
        <v>-11.144</v>
      </c>
      <c r="J1400" s="172">
        <v>-1.4053</v>
      </c>
      <c r="K1400" s="172">
        <v>11.0482</v>
      </c>
      <c r="L1400" s="172">
        <v>10.663</v>
      </c>
      <c r="M1400" s="172">
        <v>10.423400000000001</v>
      </c>
      <c r="N1400" s="172">
        <v>10.5085</v>
      </c>
      <c r="O1400" s="172">
        <v>8.6719000000000008</v>
      </c>
      <c r="P1400" s="172">
        <v>8.7048000000000005</v>
      </c>
      <c r="Q1400" s="172">
        <v>8.9586000000000006</v>
      </c>
      <c r="R1400" s="172">
        <v>10.1699</v>
      </c>
    </row>
    <row r="1401" spans="1:18" x14ac:dyDescent="0.3">
      <c r="A1401" s="168" t="s">
        <v>1476</v>
      </c>
      <c r="B1401" s="168" t="s">
        <v>1502</v>
      </c>
      <c r="C1401" s="168">
        <v>101599</v>
      </c>
      <c r="D1401" s="171">
        <v>44071</v>
      </c>
      <c r="E1401" s="172">
        <v>30.2913</v>
      </c>
      <c r="F1401" s="172">
        <v>-4.3373999999999997</v>
      </c>
      <c r="G1401" s="172">
        <v>-17.4069</v>
      </c>
      <c r="H1401" s="172">
        <v>-12.415900000000001</v>
      </c>
      <c r="I1401" s="172">
        <v>-10.0228</v>
      </c>
      <c r="J1401" s="172">
        <v>-3.5266000000000002</v>
      </c>
      <c r="K1401" s="172">
        <v>38.635899999999999</v>
      </c>
      <c r="L1401" s="172">
        <v>3.4015</v>
      </c>
      <c r="M1401" s="172">
        <v>4.1151</v>
      </c>
      <c r="N1401" s="172">
        <v>5.2466999999999997</v>
      </c>
      <c r="O1401" s="172">
        <v>2.9731000000000001</v>
      </c>
      <c r="P1401" s="172">
        <v>4.9162999999999997</v>
      </c>
      <c r="Q1401" s="172">
        <v>6.4508000000000001</v>
      </c>
      <c r="R1401" s="172">
        <v>2.3813</v>
      </c>
    </row>
    <row r="1402" spans="1:18" x14ac:dyDescent="0.3">
      <c r="A1402" s="168" t="s">
        <v>1476</v>
      </c>
      <c r="B1402" s="168" t="s">
        <v>1503</v>
      </c>
      <c r="C1402" s="168">
        <v>120062</v>
      </c>
      <c r="D1402" s="171">
        <v>44071</v>
      </c>
      <c r="E1402" s="172">
        <v>32.470700000000001</v>
      </c>
      <c r="F1402" s="172">
        <v>-3.3719999999999999</v>
      </c>
      <c r="G1402" s="172">
        <v>-16.427</v>
      </c>
      <c r="H1402" s="172">
        <v>-11.4086</v>
      </c>
      <c r="I1402" s="172">
        <v>-9.0175999999999998</v>
      </c>
      <c r="J1402" s="172">
        <v>-2.5184000000000002</v>
      </c>
      <c r="K1402" s="172">
        <v>39.768799999999999</v>
      </c>
      <c r="L1402" s="172">
        <v>4.4166999999999996</v>
      </c>
      <c r="M1402" s="172">
        <v>5.1288</v>
      </c>
      <c r="N1402" s="172">
        <v>6.2747999999999999</v>
      </c>
      <c r="O1402" s="172">
        <v>3.9621</v>
      </c>
      <c r="P1402" s="172">
        <v>5.9147999999999996</v>
      </c>
      <c r="Q1402" s="172">
        <v>7.0640000000000001</v>
      </c>
      <c r="R1402" s="172">
        <v>3.3693</v>
      </c>
    </row>
    <row r="1403" spans="1:18" x14ac:dyDescent="0.3">
      <c r="A1403" s="168" t="s">
        <v>1476</v>
      </c>
      <c r="B1403" s="168" t="s">
        <v>1504</v>
      </c>
      <c r="C1403" s="168">
        <v>101758</v>
      </c>
      <c r="D1403" s="171">
        <v>44071</v>
      </c>
      <c r="E1403" s="172">
        <v>44.216900000000003</v>
      </c>
      <c r="F1403" s="172">
        <v>-11.470499999999999</v>
      </c>
      <c r="G1403" s="172">
        <v>-12.397</v>
      </c>
      <c r="H1403" s="172">
        <v>-10.027900000000001</v>
      </c>
      <c r="I1403" s="172">
        <v>-11.663500000000001</v>
      </c>
      <c r="J1403" s="172">
        <v>-3.335</v>
      </c>
      <c r="K1403" s="172">
        <v>9.9113000000000007</v>
      </c>
      <c r="L1403" s="172">
        <v>10.1157</v>
      </c>
      <c r="M1403" s="172">
        <v>9.8924000000000003</v>
      </c>
      <c r="N1403" s="172">
        <v>9.9031000000000002</v>
      </c>
      <c r="O1403" s="172">
        <v>7.7122999999999999</v>
      </c>
      <c r="P1403" s="172">
        <v>8.4306999999999999</v>
      </c>
      <c r="Q1403" s="172">
        <v>8.2032000000000007</v>
      </c>
      <c r="R1403" s="172">
        <v>9.6868999999999996</v>
      </c>
    </row>
    <row r="1404" spans="1:18" x14ac:dyDescent="0.3">
      <c r="A1404" s="168" t="s">
        <v>1476</v>
      </c>
      <c r="B1404" s="168" t="s">
        <v>1505</v>
      </c>
      <c r="C1404" s="168">
        <v>120754</v>
      </c>
      <c r="D1404" s="171">
        <v>44071</v>
      </c>
      <c r="E1404" s="172">
        <v>46.664499999999997</v>
      </c>
      <c r="F1404" s="172">
        <v>-10.7127</v>
      </c>
      <c r="G1404" s="172">
        <v>-11.6433</v>
      </c>
      <c r="H1404" s="172">
        <v>-9.2690999999999999</v>
      </c>
      <c r="I1404" s="172">
        <v>-10.9047</v>
      </c>
      <c r="J1404" s="172">
        <v>-2.5754999999999999</v>
      </c>
      <c r="K1404" s="172">
        <v>10.6858</v>
      </c>
      <c r="L1404" s="172">
        <v>10.9071</v>
      </c>
      <c r="M1404" s="172">
        <v>10.700799999999999</v>
      </c>
      <c r="N1404" s="172">
        <v>10.730600000000001</v>
      </c>
      <c r="O1404" s="172">
        <v>8.5813000000000006</v>
      </c>
      <c r="P1404" s="172">
        <v>9.2766000000000002</v>
      </c>
      <c r="Q1404" s="172">
        <v>9.4061000000000003</v>
      </c>
      <c r="R1404" s="172">
        <v>10.507</v>
      </c>
    </row>
    <row r="1405" spans="1:18" x14ac:dyDescent="0.3">
      <c r="A1405" s="168" t="s">
        <v>1476</v>
      </c>
      <c r="B1405" s="168" t="s">
        <v>1506</v>
      </c>
      <c r="C1405" s="168">
        <v>115005</v>
      </c>
      <c r="D1405" s="171">
        <v>44071</v>
      </c>
      <c r="E1405" s="172">
        <v>19.397400000000001</v>
      </c>
      <c r="F1405" s="172">
        <v>-18.4313</v>
      </c>
      <c r="G1405" s="172">
        <v>-3.7622</v>
      </c>
      <c r="H1405" s="172">
        <v>-0.215</v>
      </c>
      <c r="I1405" s="172">
        <v>-1.048</v>
      </c>
      <c r="J1405" s="172">
        <v>4.2215999999999996</v>
      </c>
      <c r="K1405" s="172">
        <v>12.528600000000001</v>
      </c>
      <c r="L1405" s="172">
        <v>9.2462999999999997</v>
      </c>
      <c r="M1405" s="172">
        <v>9.5967000000000002</v>
      </c>
      <c r="N1405" s="172">
        <v>6.2077999999999998</v>
      </c>
      <c r="O1405" s="172">
        <v>4.9352999999999998</v>
      </c>
      <c r="P1405" s="172">
        <v>5.8970000000000002</v>
      </c>
      <c r="Q1405" s="172">
        <v>7.2698999999999998</v>
      </c>
      <c r="R1405" s="172">
        <v>4.7694000000000001</v>
      </c>
    </row>
    <row r="1406" spans="1:18" x14ac:dyDescent="0.3">
      <c r="A1406" s="168" t="s">
        <v>1476</v>
      </c>
      <c r="B1406" s="168" t="s">
        <v>1507</v>
      </c>
      <c r="C1406" s="168">
        <v>118349</v>
      </c>
      <c r="D1406" s="171">
        <v>44071</v>
      </c>
      <c r="E1406" s="172">
        <v>20.714300000000001</v>
      </c>
      <c r="F1406" s="172">
        <v>-17.7882</v>
      </c>
      <c r="G1406" s="172">
        <v>-3.2296</v>
      </c>
      <c r="H1406" s="172">
        <v>0.27689999999999998</v>
      </c>
      <c r="I1406" s="172">
        <v>-0.57879999999999998</v>
      </c>
      <c r="J1406" s="172">
        <v>4.6966999999999999</v>
      </c>
      <c r="K1406" s="172">
        <v>13.108000000000001</v>
      </c>
      <c r="L1406" s="172">
        <v>9.9464000000000006</v>
      </c>
      <c r="M1406" s="172">
        <v>10.3546</v>
      </c>
      <c r="N1406" s="172">
        <v>6.9393000000000002</v>
      </c>
      <c r="O1406" s="172">
        <v>5.9089</v>
      </c>
      <c r="P1406" s="172">
        <v>6.9034000000000004</v>
      </c>
      <c r="Q1406" s="172">
        <v>7.6844999999999999</v>
      </c>
      <c r="R1406" s="172">
        <v>5.5898000000000003</v>
      </c>
    </row>
    <row r="1407" spans="1:18" x14ac:dyDescent="0.3">
      <c r="A1407" s="168" t="s">
        <v>1476</v>
      </c>
      <c r="B1407" s="168" t="s">
        <v>1508</v>
      </c>
      <c r="C1407" s="168">
        <v>118407</v>
      </c>
      <c r="D1407" s="171">
        <v>44071</v>
      </c>
      <c r="E1407" s="172">
        <v>45.474699999999999</v>
      </c>
      <c r="F1407" s="172">
        <v>-26.548200000000001</v>
      </c>
      <c r="G1407" s="172">
        <v>-20.033100000000001</v>
      </c>
      <c r="H1407" s="172">
        <v>-9.8081999999999994</v>
      </c>
      <c r="I1407" s="172">
        <v>-6.702</v>
      </c>
      <c r="J1407" s="172">
        <v>0.1502</v>
      </c>
      <c r="K1407" s="172">
        <v>9.5546000000000006</v>
      </c>
      <c r="L1407" s="172">
        <v>11.028700000000001</v>
      </c>
      <c r="M1407" s="172">
        <v>10.011699999999999</v>
      </c>
      <c r="N1407" s="172">
        <v>10.0936</v>
      </c>
      <c r="O1407" s="172">
        <v>8.6000999999999994</v>
      </c>
      <c r="P1407" s="172">
        <v>8.6600999999999999</v>
      </c>
      <c r="Q1407" s="172">
        <v>8.9571000000000005</v>
      </c>
      <c r="R1407" s="172">
        <v>10.4474</v>
      </c>
    </row>
    <row r="1408" spans="1:18" x14ac:dyDescent="0.3">
      <c r="A1408" s="168" t="s">
        <v>1476</v>
      </c>
      <c r="B1408" s="168" t="s">
        <v>1509</v>
      </c>
      <c r="C1408" s="168">
        <v>108768</v>
      </c>
      <c r="D1408" s="171">
        <v>44071</v>
      </c>
      <c r="E1408" s="172">
        <v>43.473599999999998</v>
      </c>
      <c r="F1408" s="172">
        <v>-27.014800000000001</v>
      </c>
      <c r="G1408" s="172">
        <v>-20.5352</v>
      </c>
      <c r="H1408" s="172">
        <v>-10.3185</v>
      </c>
      <c r="I1408" s="172">
        <v>-7.2183999999999999</v>
      </c>
      <c r="J1408" s="172">
        <v>-0.36549999999999999</v>
      </c>
      <c r="K1408" s="172">
        <v>9.0236999999999998</v>
      </c>
      <c r="L1408" s="172">
        <v>10.4848</v>
      </c>
      <c r="M1408" s="172">
        <v>9.4601000000000006</v>
      </c>
      <c r="N1408" s="172">
        <v>9.5299999999999994</v>
      </c>
      <c r="O1408" s="172">
        <v>8.0609999999999999</v>
      </c>
      <c r="P1408" s="172">
        <v>8.1031999999999993</v>
      </c>
      <c r="Q1408" s="172">
        <v>7.7378</v>
      </c>
      <c r="R1408" s="172">
        <v>9.8964999999999996</v>
      </c>
    </row>
    <row r="1409" spans="1:18" x14ac:dyDescent="0.3">
      <c r="A1409" s="168" t="s">
        <v>1476</v>
      </c>
      <c r="B1409" s="168" t="s">
        <v>1510</v>
      </c>
      <c r="C1409" s="168">
        <v>123708</v>
      </c>
      <c r="D1409" s="171">
        <v>44071</v>
      </c>
      <c r="E1409" s="172">
        <v>1651.4549</v>
      </c>
      <c r="F1409" s="172">
        <v>-14.581300000000001</v>
      </c>
      <c r="G1409" s="172">
        <v>-7.0279999999999996</v>
      </c>
      <c r="H1409" s="172">
        <v>-5.0998999999999999</v>
      </c>
      <c r="I1409" s="172">
        <v>-10.3774</v>
      </c>
      <c r="J1409" s="172">
        <v>-4.2850999999999999</v>
      </c>
      <c r="K1409" s="172">
        <v>3.8079999999999998</v>
      </c>
      <c r="L1409" s="172">
        <v>5.1859000000000002</v>
      </c>
      <c r="M1409" s="172">
        <v>5.6136999999999997</v>
      </c>
      <c r="N1409" s="172">
        <v>3.8001</v>
      </c>
      <c r="O1409" s="172">
        <v>5.7724000000000002</v>
      </c>
      <c r="P1409" s="172">
        <v>6.8804999999999996</v>
      </c>
      <c r="Q1409" s="172">
        <v>7.4720000000000004</v>
      </c>
      <c r="R1409" s="172">
        <v>5.8163</v>
      </c>
    </row>
    <row r="1410" spans="1:18" x14ac:dyDescent="0.3">
      <c r="A1410" s="168" t="s">
        <v>1476</v>
      </c>
      <c r="B1410" s="168" t="s">
        <v>1511</v>
      </c>
      <c r="C1410" s="168">
        <v>123704</v>
      </c>
      <c r="D1410" s="171">
        <v>44071</v>
      </c>
      <c r="E1410" s="172">
        <v>1790.6165000000001</v>
      </c>
      <c r="F1410" s="172">
        <v>-13.2835</v>
      </c>
      <c r="G1410" s="172">
        <v>-5.7266000000000004</v>
      </c>
      <c r="H1410" s="172">
        <v>-3.8003</v>
      </c>
      <c r="I1410" s="172">
        <v>-9.0733999999999995</v>
      </c>
      <c r="J1410" s="172">
        <v>-2.9849000000000001</v>
      </c>
      <c r="K1410" s="172">
        <v>5.1242999999999999</v>
      </c>
      <c r="L1410" s="172">
        <v>6.5227000000000004</v>
      </c>
      <c r="M1410" s="172">
        <v>6.8856999999999999</v>
      </c>
      <c r="N1410" s="172">
        <v>5.0129000000000001</v>
      </c>
      <c r="O1410" s="172">
        <v>6.9497</v>
      </c>
      <c r="P1410" s="172">
        <v>8.0821000000000005</v>
      </c>
      <c r="Q1410" s="172">
        <v>8.7001000000000008</v>
      </c>
      <c r="R1410" s="172">
        <v>7.0187999999999997</v>
      </c>
    </row>
    <row r="1411" spans="1:18" x14ac:dyDescent="0.3">
      <c r="A1411" s="168" t="s">
        <v>1476</v>
      </c>
      <c r="B1411" s="168" t="s">
        <v>1512</v>
      </c>
      <c r="C1411" s="168">
        <v>105185</v>
      </c>
      <c r="D1411" s="171">
        <v>44071</v>
      </c>
      <c r="E1411" s="172">
        <v>2752.2231999999999</v>
      </c>
      <c r="F1411" s="172">
        <v>-47.0565</v>
      </c>
      <c r="G1411" s="172">
        <v>-45.982199999999999</v>
      </c>
      <c r="H1411" s="172">
        <v>-22.585799999999999</v>
      </c>
      <c r="I1411" s="172">
        <v>-18.3719</v>
      </c>
      <c r="J1411" s="172">
        <v>-8.1357999999999997</v>
      </c>
      <c r="K1411" s="172">
        <v>7.2782</v>
      </c>
      <c r="L1411" s="172">
        <v>8.9879999999999995</v>
      </c>
      <c r="M1411" s="172">
        <v>8.7579999999999991</v>
      </c>
      <c r="N1411" s="172">
        <v>8.84</v>
      </c>
      <c r="O1411" s="172">
        <v>7.3258000000000001</v>
      </c>
      <c r="P1411" s="172">
        <v>7.5445000000000002</v>
      </c>
      <c r="Q1411" s="172">
        <v>7.8231000000000002</v>
      </c>
      <c r="R1411" s="172">
        <v>9.0876000000000001</v>
      </c>
    </row>
    <row r="1412" spans="1:18" x14ac:dyDescent="0.3">
      <c r="A1412" s="168" t="s">
        <v>1476</v>
      </c>
      <c r="B1412" s="168" t="s">
        <v>1513</v>
      </c>
      <c r="C1412" s="168">
        <v>120560</v>
      </c>
      <c r="D1412" s="171">
        <v>44071</v>
      </c>
      <c r="E1412" s="172">
        <v>2936.35</v>
      </c>
      <c r="F1412" s="172">
        <v>-46.206099999999999</v>
      </c>
      <c r="G1412" s="172">
        <v>-45.130400000000002</v>
      </c>
      <c r="H1412" s="172">
        <v>-21.736799999999999</v>
      </c>
      <c r="I1412" s="172">
        <v>-17.526399999999999</v>
      </c>
      <c r="J1412" s="172">
        <v>-7.2915000000000001</v>
      </c>
      <c r="K1412" s="172">
        <v>8.1433999999999997</v>
      </c>
      <c r="L1412" s="172">
        <v>9.8765000000000001</v>
      </c>
      <c r="M1412" s="172">
        <v>9.6638000000000002</v>
      </c>
      <c r="N1412" s="172">
        <v>9.7660999999999998</v>
      </c>
      <c r="O1412" s="172">
        <v>8.2364999999999995</v>
      </c>
      <c r="P1412" s="172">
        <v>8.3696999999999999</v>
      </c>
      <c r="Q1412" s="172">
        <v>8.5868000000000002</v>
      </c>
      <c r="R1412" s="172">
        <v>10.016400000000001</v>
      </c>
    </row>
    <row r="1413" spans="1:18" x14ac:dyDescent="0.3">
      <c r="A1413" s="168" t="s">
        <v>1476</v>
      </c>
      <c r="B1413" s="168" t="s">
        <v>1514</v>
      </c>
      <c r="C1413" s="168">
        <v>101521</v>
      </c>
      <c r="D1413" s="171">
        <v>44071</v>
      </c>
      <c r="E1413" s="172">
        <v>26.2698</v>
      </c>
      <c r="F1413" s="172">
        <v>-4.4455999999999998</v>
      </c>
      <c r="G1413" s="172">
        <v>-20.482700000000001</v>
      </c>
      <c r="H1413" s="172">
        <v>-13.106999999999999</v>
      </c>
      <c r="I1413" s="172">
        <v>-11.9831</v>
      </c>
      <c r="J1413" s="172">
        <v>-5.7313999999999998</v>
      </c>
      <c r="K1413" s="172">
        <v>12.5274</v>
      </c>
      <c r="L1413" s="172">
        <v>12.174899999999999</v>
      </c>
      <c r="M1413" s="172">
        <v>10.0831</v>
      </c>
      <c r="N1413" s="172">
        <v>3.5903999999999998</v>
      </c>
      <c r="O1413" s="172">
        <v>3.298</v>
      </c>
      <c r="P1413" s="172">
        <v>5.3006000000000002</v>
      </c>
      <c r="Q1413" s="172">
        <v>5.7024999999999997</v>
      </c>
      <c r="R1413" s="172">
        <v>2.5889000000000002</v>
      </c>
    </row>
    <row r="1414" spans="1:18" x14ac:dyDescent="0.3">
      <c r="A1414" s="168" t="s">
        <v>1476</v>
      </c>
      <c r="B1414" s="168" t="s">
        <v>1515</v>
      </c>
      <c r="C1414" s="168">
        <v>120471</v>
      </c>
      <c r="D1414" s="171">
        <v>44071</v>
      </c>
      <c r="E1414" s="172">
        <v>26.781600000000001</v>
      </c>
      <c r="F1414" s="172">
        <v>-4.2244000000000002</v>
      </c>
      <c r="G1414" s="172">
        <v>-20.273</v>
      </c>
      <c r="H1414" s="172">
        <v>-12.8765</v>
      </c>
      <c r="I1414" s="172">
        <v>-11.735799999999999</v>
      </c>
      <c r="J1414" s="172">
        <v>-5.4829999999999997</v>
      </c>
      <c r="K1414" s="172">
        <v>12.794499999999999</v>
      </c>
      <c r="L1414" s="172">
        <v>12.444900000000001</v>
      </c>
      <c r="M1414" s="172">
        <v>10.363300000000001</v>
      </c>
      <c r="N1414" s="172">
        <v>3.8573</v>
      </c>
      <c r="O1414" s="172">
        <v>3.5583999999999998</v>
      </c>
      <c r="P1414" s="172">
        <v>5.5769000000000002</v>
      </c>
      <c r="Q1414" s="172">
        <v>6.5583999999999998</v>
      </c>
      <c r="R1414" s="172">
        <v>2.8485</v>
      </c>
    </row>
    <row r="1415" spans="1:18" x14ac:dyDescent="0.3">
      <c r="A1415" s="168" t="s">
        <v>1476</v>
      </c>
      <c r="B1415" s="168" t="s">
        <v>1516</v>
      </c>
      <c r="C1415" s="168">
        <v>101373</v>
      </c>
      <c r="D1415" s="171">
        <v>44071</v>
      </c>
      <c r="E1415" s="172">
        <v>39.665900000000001</v>
      </c>
      <c r="F1415" s="172">
        <v>-3.5884</v>
      </c>
      <c r="G1415" s="172">
        <v>-15.9596</v>
      </c>
      <c r="H1415" s="172">
        <v>-12.0528</v>
      </c>
      <c r="I1415" s="172">
        <v>-11.3866</v>
      </c>
      <c r="J1415" s="172">
        <v>-4.4592999999999998</v>
      </c>
      <c r="K1415" s="172">
        <v>8.5489999999999995</v>
      </c>
      <c r="L1415" s="172">
        <v>9.4158000000000008</v>
      </c>
      <c r="M1415" s="172">
        <v>9.0512999999999995</v>
      </c>
      <c r="N1415" s="172">
        <v>9.1841000000000008</v>
      </c>
      <c r="O1415" s="172">
        <v>7.7565999999999997</v>
      </c>
      <c r="P1415" s="172">
        <v>8.0119000000000007</v>
      </c>
      <c r="Q1415" s="172">
        <v>7.8038999999999996</v>
      </c>
      <c r="R1415" s="172">
        <v>9.5381999999999998</v>
      </c>
    </row>
    <row r="1416" spans="1:18" x14ac:dyDescent="0.3">
      <c r="A1416" s="168" t="s">
        <v>1476</v>
      </c>
      <c r="B1416" s="168" t="s">
        <v>1517</v>
      </c>
      <c r="C1416" s="168">
        <v>119739</v>
      </c>
      <c r="D1416" s="171">
        <v>44071</v>
      </c>
      <c r="E1416" s="172">
        <v>42.0124</v>
      </c>
      <c r="F1416" s="172">
        <v>-2.8668</v>
      </c>
      <c r="G1416" s="172">
        <v>-15.184900000000001</v>
      </c>
      <c r="H1416" s="172">
        <v>-11.2699</v>
      </c>
      <c r="I1416" s="172">
        <v>-10.593299999999999</v>
      </c>
      <c r="J1416" s="172">
        <v>-3.6627000000000001</v>
      </c>
      <c r="K1416" s="172">
        <v>9.3804999999999996</v>
      </c>
      <c r="L1416" s="172">
        <v>10.272</v>
      </c>
      <c r="M1416" s="172">
        <v>9.9260999999999999</v>
      </c>
      <c r="N1416" s="172">
        <v>10.0799</v>
      </c>
      <c r="O1416" s="172">
        <v>8.6560000000000006</v>
      </c>
      <c r="P1416" s="172">
        <v>8.9564000000000004</v>
      </c>
      <c r="Q1416" s="172">
        <v>9.0427999999999997</v>
      </c>
      <c r="R1416" s="172">
        <v>10.440799999999999</v>
      </c>
    </row>
    <row r="1417" spans="1:18" x14ac:dyDescent="0.3">
      <c r="A1417" s="168" t="s">
        <v>1476</v>
      </c>
      <c r="B1417" s="168" t="s">
        <v>1518</v>
      </c>
      <c r="C1417" s="168">
        <v>119856</v>
      </c>
      <c r="D1417" s="171">
        <v>44071</v>
      </c>
      <c r="E1417" s="172">
        <v>21.025099999999998</v>
      </c>
      <c r="F1417" s="172">
        <v>-12.495100000000001</v>
      </c>
      <c r="G1417" s="172">
        <v>-19.297000000000001</v>
      </c>
      <c r="H1417" s="172">
        <v>-11.4079</v>
      </c>
      <c r="I1417" s="172">
        <v>-8.9222999999999999</v>
      </c>
      <c r="J1417" s="172">
        <v>-3.2948</v>
      </c>
      <c r="K1417" s="172">
        <v>6.1978</v>
      </c>
      <c r="L1417" s="172">
        <v>10.570499999999999</v>
      </c>
      <c r="M1417" s="172">
        <v>9.7018000000000004</v>
      </c>
      <c r="N1417" s="172">
        <v>9.7523</v>
      </c>
      <c r="O1417" s="172">
        <v>8.4382000000000001</v>
      </c>
      <c r="P1417" s="172">
        <v>8.5168999999999997</v>
      </c>
      <c r="Q1417" s="172">
        <v>8.8119999999999994</v>
      </c>
      <c r="R1417" s="172">
        <v>9.9901</v>
      </c>
    </row>
    <row r="1418" spans="1:18" x14ac:dyDescent="0.3">
      <c r="A1418" s="168" t="s">
        <v>1476</v>
      </c>
      <c r="B1418" s="168" t="s">
        <v>1519</v>
      </c>
      <c r="C1418" s="168">
        <v>116299</v>
      </c>
      <c r="D1418" s="171">
        <v>44071</v>
      </c>
      <c r="E1418" s="172">
        <v>20.297499999999999</v>
      </c>
      <c r="F1418" s="172">
        <v>-13.1225</v>
      </c>
      <c r="G1418" s="172">
        <v>-19.868099999999998</v>
      </c>
      <c r="H1418" s="172">
        <v>-11.918200000000001</v>
      </c>
      <c r="I1418" s="172">
        <v>-9.4194999999999993</v>
      </c>
      <c r="J1418" s="172">
        <v>-3.7988</v>
      </c>
      <c r="K1418" s="172">
        <v>5.6901999999999999</v>
      </c>
      <c r="L1418" s="172">
        <v>10.052</v>
      </c>
      <c r="M1418" s="172">
        <v>9.1785999999999994</v>
      </c>
      <c r="N1418" s="172">
        <v>9.2196999999999996</v>
      </c>
      <c r="O1418" s="172">
        <v>7.8983999999999996</v>
      </c>
      <c r="P1418" s="172">
        <v>7.9763999999999999</v>
      </c>
      <c r="Q1418" s="172">
        <v>8.5007999999999999</v>
      </c>
      <c r="R1418" s="172">
        <v>9.4512999999999998</v>
      </c>
    </row>
    <row r="1419" spans="1:18" x14ac:dyDescent="0.3">
      <c r="A1419" s="168" t="s">
        <v>1476</v>
      </c>
      <c r="B1419" s="168" t="s">
        <v>1520</v>
      </c>
      <c r="C1419" s="168">
        <v>145954</v>
      </c>
      <c r="D1419" s="171">
        <v>44071</v>
      </c>
      <c r="E1419" s="172">
        <v>11.652799999999999</v>
      </c>
      <c r="F1419" s="172">
        <v>-14.402900000000001</v>
      </c>
      <c r="G1419" s="172">
        <v>-9.8065999999999995</v>
      </c>
      <c r="H1419" s="172">
        <v>-6.4802999999999997</v>
      </c>
      <c r="I1419" s="172">
        <v>-6.2717999999999998</v>
      </c>
      <c r="J1419" s="172">
        <v>-1.7051000000000001</v>
      </c>
      <c r="K1419" s="172">
        <v>7.0057999999999998</v>
      </c>
      <c r="L1419" s="172">
        <v>9.5277999999999992</v>
      </c>
      <c r="M1419" s="172">
        <v>8.9392999999999994</v>
      </c>
      <c r="N1419" s="172">
        <v>8.9727999999999994</v>
      </c>
      <c r="O1419" s="172"/>
      <c r="P1419" s="172"/>
      <c r="Q1419" s="172">
        <v>10.215400000000001</v>
      </c>
      <c r="R1419" s="172"/>
    </row>
    <row r="1420" spans="1:18" x14ac:dyDescent="0.3">
      <c r="A1420" s="168" t="s">
        <v>1476</v>
      </c>
      <c r="B1420" s="168" t="s">
        <v>1521</v>
      </c>
      <c r="C1420" s="168">
        <v>145952</v>
      </c>
      <c r="D1420" s="171">
        <v>44071</v>
      </c>
      <c r="E1420" s="172">
        <v>11.4613</v>
      </c>
      <c r="F1420" s="172">
        <v>-15.2798</v>
      </c>
      <c r="G1420" s="172">
        <v>-10.818099999999999</v>
      </c>
      <c r="H1420" s="172">
        <v>-7.5411999999999999</v>
      </c>
      <c r="I1420" s="172">
        <v>-7.3041</v>
      </c>
      <c r="J1420" s="172">
        <v>-2.7570000000000001</v>
      </c>
      <c r="K1420" s="172">
        <v>5.9340000000000002</v>
      </c>
      <c r="L1420" s="172">
        <v>8.4236000000000004</v>
      </c>
      <c r="M1420" s="172">
        <v>7.8185000000000002</v>
      </c>
      <c r="N1420" s="172">
        <v>7.8312999999999997</v>
      </c>
      <c r="O1420" s="172"/>
      <c r="P1420" s="172"/>
      <c r="Q1420" s="172">
        <v>9.0602</v>
      </c>
      <c r="R1420" s="172"/>
    </row>
    <row r="1421" spans="1:18" x14ac:dyDescent="0.3">
      <c r="A1421" s="168" t="s">
        <v>1476</v>
      </c>
      <c r="B1421" s="168" t="s">
        <v>1522</v>
      </c>
      <c r="C1421" s="168">
        <v>142642</v>
      </c>
      <c r="D1421" s="171">
        <v>44071</v>
      </c>
      <c r="E1421" s="172">
        <v>12.085900000000001</v>
      </c>
      <c r="F1421" s="172">
        <v>-16.602699999999999</v>
      </c>
      <c r="G1421" s="172">
        <v>-13.474600000000001</v>
      </c>
      <c r="H1421" s="172">
        <v>-9.6892999999999994</v>
      </c>
      <c r="I1421" s="172">
        <v>-11.019500000000001</v>
      </c>
      <c r="J1421" s="172">
        <v>-3.5741999999999998</v>
      </c>
      <c r="K1421" s="172">
        <v>6.0083000000000002</v>
      </c>
      <c r="L1421" s="172">
        <v>8.4655000000000005</v>
      </c>
      <c r="M1421" s="172">
        <v>8.2482000000000006</v>
      </c>
      <c r="N1421" s="172">
        <v>8.2380999999999993</v>
      </c>
      <c r="O1421" s="172"/>
      <c r="P1421" s="172"/>
      <c r="Q1421" s="172">
        <v>8.0234000000000005</v>
      </c>
      <c r="R1421" s="172">
        <v>8.8343000000000007</v>
      </c>
    </row>
    <row r="1422" spans="1:18" x14ac:dyDescent="0.3">
      <c r="A1422" s="168" t="s">
        <v>1476</v>
      </c>
      <c r="B1422" s="168" t="s">
        <v>1523</v>
      </c>
      <c r="C1422" s="168">
        <v>142641</v>
      </c>
      <c r="D1422" s="171">
        <v>44071</v>
      </c>
      <c r="E1422" s="172">
        <v>12.314399999999999</v>
      </c>
      <c r="F1422" s="172">
        <v>-15.702500000000001</v>
      </c>
      <c r="G1422" s="172">
        <v>-12.7319</v>
      </c>
      <c r="H1422" s="172">
        <v>-8.9191000000000003</v>
      </c>
      <c r="I1422" s="172">
        <v>-10.2279</v>
      </c>
      <c r="J1422" s="172">
        <v>-2.7948</v>
      </c>
      <c r="K1422" s="172">
        <v>6.8129999999999997</v>
      </c>
      <c r="L1422" s="172">
        <v>9.3758999999999997</v>
      </c>
      <c r="M1422" s="172">
        <v>9.1242999999999999</v>
      </c>
      <c r="N1422" s="172">
        <v>9.1007999999999996</v>
      </c>
      <c r="O1422" s="172"/>
      <c r="P1422" s="172"/>
      <c r="Q1422" s="172">
        <v>8.8506999999999998</v>
      </c>
      <c r="R1422" s="172">
        <v>9.6664999999999992</v>
      </c>
    </row>
    <row r="1423" spans="1:18" x14ac:dyDescent="0.3">
      <c r="A1423" s="168" t="s">
        <v>1476</v>
      </c>
      <c r="B1423" s="168" t="s">
        <v>1524</v>
      </c>
      <c r="C1423" s="168">
        <v>101665</v>
      </c>
      <c r="D1423" s="171">
        <v>44071</v>
      </c>
      <c r="E1423" s="172">
        <v>39.339799999999997</v>
      </c>
      <c r="F1423" s="172">
        <v>-9.1829999999999998</v>
      </c>
      <c r="G1423" s="172">
        <v>-14.9503</v>
      </c>
      <c r="H1423" s="172">
        <v>-8.8786000000000005</v>
      </c>
      <c r="I1423" s="172">
        <v>-8.1458999999999993</v>
      </c>
      <c r="J1423" s="172">
        <v>-1.1691</v>
      </c>
      <c r="K1423" s="172">
        <v>8.6920000000000002</v>
      </c>
      <c r="L1423" s="172">
        <v>8.6853999999999996</v>
      </c>
      <c r="M1423" s="172">
        <v>8.4117999999999995</v>
      </c>
      <c r="N1423" s="172">
        <v>8.7912999999999997</v>
      </c>
      <c r="O1423" s="172">
        <v>7.2319000000000004</v>
      </c>
      <c r="P1423" s="172">
        <v>7.8247999999999998</v>
      </c>
      <c r="Q1423" s="172">
        <v>8.0421999999999993</v>
      </c>
      <c r="R1423" s="172">
        <v>9.0334000000000003</v>
      </c>
    </row>
    <row r="1424" spans="1:18" x14ac:dyDescent="0.3">
      <c r="A1424" s="168" t="s">
        <v>1476</v>
      </c>
      <c r="B1424" s="168" t="s">
        <v>1525</v>
      </c>
      <c r="C1424" s="168">
        <v>118796</v>
      </c>
      <c r="D1424" s="171">
        <v>44071</v>
      </c>
      <c r="E1424" s="172">
        <v>41.314300000000003</v>
      </c>
      <c r="F1424" s="172">
        <v>-8.3026999999999997</v>
      </c>
      <c r="G1424" s="172">
        <v>-14.0604</v>
      </c>
      <c r="H1424" s="172">
        <v>-8.0145999999999997</v>
      </c>
      <c r="I1424" s="172">
        <v>-7.2557999999999998</v>
      </c>
      <c r="J1424" s="172">
        <v>-0.30199999999999999</v>
      </c>
      <c r="K1424" s="172">
        <v>9.5337999999999994</v>
      </c>
      <c r="L1424" s="172">
        <v>9.5333000000000006</v>
      </c>
      <c r="M1424" s="172">
        <v>9.2720000000000002</v>
      </c>
      <c r="N1424" s="172">
        <v>9.6701999999999995</v>
      </c>
      <c r="O1424" s="172">
        <v>7.9984000000000002</v>
      </c>
      <c r="P1424" s="172">
        <v>8.5471000000000004</v>
      </c>
      <c r="Q1424" s="172">
        <v>8.9560999999999993</v>
      </c>
      <c r="R1424" s="172">
        <v>9.8565000000000005</v>
      </c>
    </row>
    <row r="1425" spans="1:18" x14ac:dyDescent="0.3">
      <c r="A1425" s="168" t="s">
        <v>1476</v>
      </c>
      <c r="B1425" s="168" t="s">
        <v>1526</v>
      </c>
      <c r="C1425" s="168">
        <v>138256</v>
      </c>
      <c r="D1425" s="171">
        <v>44071</v>
      </c>
      <c r="E1425" s="172">
        <v>34.558799999999998</v>
      </c>
      <c r="F1425" s="172">
        <v>-12.458600000000001</v>
      </c>
      <c r="G1425" s="172">
        <v>-9.6036000000000001</v>
      </c>
      <c r="H1425" s="172">
        <v>-7.5331999999999999</v>
      </c>
      <c r="I1425" s="172">
        <v>-5.1124000000000001</v>
      </c>
      <c r="J1425" s="172">
        <v>-0.41889999999999999</v>
      </c>
      <c r="K1425" s="172">
        <v>7.1656000000000004</v>
      </c>
      <c r="L1425" s="172">
        <v>8.5052000000000003</v>
      </c>
      <c r="M1425" s="172">
        <v>7.0716000000000001</v>
      </c>
      <c r="N1425" s="172">
        <v>8.0876000000000001</v>
      </c>
      <c r="O1425" s="172">
        <v>3.778</v>
      </c>
      <c r="P1425" s="172">
        <v>5.8964999999999996</v>
      </c>
      <c r="Q1425" s="172">
        <v>7.3011999999999997</v>
      </c>
      <c r="R1425" s="172">
        <v>3.4177</v>
      </c>
    </row>
    <row r="1426" spans="1:18" x14ac:dyDescent="0.3">
      <c r="A1426" s="168" t="s">
        <v>1476</v>
      </c>
      <c r="B1426" s="168" t="s">
        <v>1527</v>
      </c>
      <c r="C1426" s="168">
        <v>138270</v>
      </c>
      <c r="D1426" s="171">
        <v>44071</v>
      </c>
      <c r="E1426" s="172">
        <v>36.8688</v>
      </c>
      <c r="F1426" s="172">
        <v>-11.6782</v>
      </c>
      <c r="G1426" s="172">
        <v>-8.9034999999999993</v>
      </c>
      <c r="H1426" s="172">
        <v>-6.8502999999999998</v>
      </c>
      <c r="I1426" s="172">
        <v>-4.4261999999999997</v>
      </c>
      <c r="J1426" s="172">
        <v>0.18840000000000001</v>
      </c>
      <c r="K1426" s="172">
        <v>8.1620000000000008</v>
      </c>
      <c r="L1426" s="172">
        <v>9.4059000000000008</v>
      </c>
      <c r="M1426" s="172">
        <v>7.9447999999999999</v>
      </c>
      <c r="N1426" s="172">
        <v>8.9844000000000008</v>
      </c>
      <c r="O1426" s="172">
        <v>4.6578999999999997</v>
      </c>
      <c r="P1426" s="172">
        <v>6.8017000000000003</v>
      </c>
      <c r="Q1426" s="172">
        <v>7.9173</v>
      </c>
      <c r="R1426" s="172">
        <v>4.2689000000000004</v>
      </c>
    </row>
    <row r="1427" spans="1:18" x14ac:dyDescent="0.3">
      <c r="A1427" s="168" t="s">
        <v>1476</v>
      </c>
      <c r="B1427" s="168" t="s">
        <v>1528</v>
      </c>
      <c r="C1427" s="168">
        <v>101465</v>
      </c>
      <c r="D1427" s="171">
        <v>44071</v>
      </c>
      <c r="E1427" s="172">
        <v>33.504399999999997</v>
      </c>
      <c r="F1427" s="172">
        <v>-29.0641</v>
      </c>
      <c r="G1427" s="172">
        <v>-23.775200000000002</v>
      </c>
      <c r="H1427" s="172">
        <v>-12.776999999999999</v>
      </c>
      <c r="I1427" s="172">
        <v>-11.465999999999999</v>
      </c>
      <c r="J1427" s="172">
        <v>-4.6694000000000004</v>
      </c>
      <c r="K1427" s="172">
        <v>33.678699999999999</v>
      </c>
      <c r="L1427" s="172">
        <v>10.432499999999999</v>
      </c>
      <c r="M1427" s="172">
        <v>9.8421000000000003</v>
      </c>
      <c r="N1427" s="172">
        <v>9.2139000000000006</v>
      </c>
      <c r="O1427" s="172">
        <v>4.0457000000000001</v>
      </c>
      <c r="P1427" s="172">
        <v>5.8643999999999998</v>
      </c>
      <c r="Q1427" s="172">
        <v>7.2266000000000004</v>
      </c>
      <c r="R1427" s="172">
        <v>3.9819</v>
      </c>
    </row>
    <row r="1428" spans="1:18" x14ac:dyDescent="0.3">
      <c r="A1428" s="168" t="s">
        <v>1476</v>
      </c>
      <c r="B1428" s="168" t="s">
        <v>1529</v>
      </c>
      <c r="C1428" s="168">
        <v>119462</v>
      </c>
      <c r="D1428" s="171">
        <v>44071</v>
      </c>
      <c r="E1428" s="172">
        <v>35.338799999999999</v>
      </c>
      <c r="F1428" s="172">
        <v>-28.587800000000001</v>
      </c>
      <c r="G1428" s="172">
        <v>-23.3322</v>
      </c>
      <c r="H1428" s="172">
        <v>-12.3355</v>
      </c>
      <c r="I1428" s="172">
        <v>-11.0488</v>
      </c>
      <c r="J1428" s="172">
        <v>-4.2659000000000002</v>
      </c>
      <c r="K1428" s="172">
        <v>34.127899999999997</v>
      </c>
      <c r="L1428" s="172">
        <v>10.905799999999999</v>
      </c>
      <c r="M1428" s="172">
        <v>10.2943</v>
      </c>
      <c r="N1428" s="172">
        <v>9.6583000000000006</v>
      </c>
      <c r="O1428" s="172">
        <v>4.7148000000000003</v>
      </c>
      <c r="P1428" s="172">
        <v>6.6081000000000003</v>
      </c>
      <c r="Q1428" s="172">
        <v>7.5648999999999997</v>
      </c>
      <c r="R1428" s="172">
        <v>4.5355999999999996</v>
      </c>
    </row>
    <row r="1429" spans="1:18" x14ac:dyDescent="0.3">
      <c r="A1429" s="168" t="s">
        <v>1476</v>
      </c>
      <c r="B1429" s="168" t="s">
        <v>1530</v>
      </c>
      <c r="C1429" s="168">
        <v>119816</v>
      </c>
      <c r="D1429" s="171">
        <v>44071</v>
      </c>
      <c r="E1429" s="172">
        <v>25.229299999999999</v>
      </c>
      <c r="F1429" s="172">
        <v>-6.2199</v>
      </c>
      <c r="G1429" s="172">
        <v>-18.345800000000001</v>
      </c>
      <c r="H1429" s="172">
        <v>-13.1938</v>
      </c>
      <c r="I1429" s="172">
        <v>-13.5594</v>
      </c>
      <c r="J1429" s="172">
        <v>-5.9804000000000004</v>
      </c>
      <c r="K1429" s="172">
        <v>6.9051999999999998</v>
      </c>
      <c r="L1429" s="172">
        <v>9.5981000000000005</v>
      </c>
      <c r="M1429" s="172">
        <v>9.2256999999999998</v>
      </c>
      <c r="N1429" s="172">
        <v>9.5023</v>
      </c>
      <c r="O1429" s="172">
        <v>8.2006999999999994</v>
      </c>
      <c r="P1429" s="172">
        <v>8.6363000000000003</v>
      </c>
      <c r="Q1429" s="172">
        <v>8.8111999999999995</v>
      </c>
      <c r="R1429" s="172">
        <v>9.8666999999999998</v>
      </c>
    </row>
    <row r="1430" spans="1:18" x14ac:dyDescent="0.3">
      <c r="A1430" s="168" t="s">
        <v>1476</v>
      </c>
      <c r="B1430" s="168" t="s">
        <v>1531</v>
      </c>
      <c r="C1430" s="168">
        <v>106231</v>
      </c>
      <c r="D1430" s="171">
        <v>44071</v>
      </c>
      <c r="E1430" s="172">
        <v>24.325399999999998</v>
      </c>
      <c r="F1430" s="172">
        <v>-6.7510000000000003</v>
      </c>
      <c r="G1430" s="172">
        <v>-18.876799999999999</v>
      </c>
      <c r="H1430" s="172">
        <v>-13.7041</v>
      </c>
      <c r="I1430" s="172">
        <v>-14.039300000000001</v>
      </c>
      <c r="J1430" s="172">
        <v>-6.4695999999999998</v>
      </c>
      <c r="K1430" s="172">
        <v>6.3986999999999998</v>
      </c>
      <c r="L1430" s="172">
        <v>9.0732999999999997</v>
      </c>
      <c r="M1430" s="172">
        <v>8.6913999999999998</v>
      </c>
      <c r="N1430" s="172">
        <v>8.9563000000000006</v>
      </c>
      <c r="O1430" s="172">
        <v>7.6014999999999997</v>
      </c>
      <c r="P1430" s="172">
        <v>8.0403000000000002</v>
      </c>
      <c r="Q1430" s="172">
        <v>7.0205000000000002</v>
      </c>
      <c r="R1430" s="172">
        <v>9.2995000000000001</v>
      </c>
    </row>
    <row r="1431" spans="1:18" x14ac:dyDescent="0.3">
      <c r="A1431" s="168" t="s">
        <v>1476</v>
      </c>
      <c r="B1431" s="168" t="s">
        <v>1532</v>
      </c>
      <c r="C1431" s="168">
        <v>101563</v>
      </c>
      <c r="D1431" s="171">
        <v>44071</v>
      </c>
      <c r="E1431" s="172">
        <v>31.544799999999999</v>
      </c>
      <c r="F1431" s="172">
        <v>-11.798400000000001</v>
      </c>
      <c r="G1431" s="172">
        <v>-14.2155</v>
      </c>
      <c r="H1431" s="172">
        <v>-6.3562000000000003</v>
      </c>
      <c r="I1431" s="172">
        <v>-7.1214000000000004</v>
      </c>
      <c r="J1431" s="172">
        <v>-1.9414</v>
      </c>
      <c r="K1431" s="172">
        <v>8.5162999999999993</v>
      </c>
      <c r="L1431" s="172">
        <v>9.6556999999999995</v>
      </c>
      <c r="M1431" s="172">
        <v>9.2225000000000001</v>
      </c>
      <c r="N1431" s="172">
        <v>9.1427999999999994</v>
      </c>
      <c r="O1431" s="172">
        <v>2.8921000000000001</v>
      </c>
      <c r="P1431" s="172">
        <v>4.8654999999999999</v>
      </c>
      <c r="Q1431" s="172">
        <v>6.5925000000000002</v>
      </c>
      <c r="R1431" s="172">
        <v>1.992</v>
      </c>
    </row>
    <row r="1432" spans="1:18" x14ac:dyDescent="0.3">
      <c r="A1432" s="168" t="s">
        <v>1476</v>
      </c>
      <c r="B1432" s="168" t="s">
        <v>1533</v>
      </c>
      <c r="C1432" s="168">
        <v>119664</v>
      </c>
      <c r="D1432" s="171">
        <v>44071</v>
      </c>
      <c r="E1432" s="172">
        <v>33.581699999999998</v>
      </c>
      <c r="F1432" s="172">
        <v>-11.083</v>
      </c>
      <c r="G1432" s="172">
        <v>-13.4627</v>
      </c>
      <c r="H1432" s="172">
        <v>-5.6147999999999998</v>
      </c>
      <c r="I1432" s="172">
        <v>-6.3893000000000004</v>
      </c>
      <c r="J1432" s="172">
        <v>-1.2119</v>
      </c>
      <c r="K1432" s="172">
        <v>9.2634000000000007</v>
      </c>
      <c r="L1432" s="172">
        <v>10.3583</v>
      </c>
      <c r="M1432" s="172">
        <v>9.9362999999999992</v>
      </c>
      <c r="N1432" s="172">
        <v>9.8701000000000008</v>
      </c>
      <c r="O1432" s="172">
        <v>3.6945000000000001</v>
      </c>
      <c r="P1432" s="172">
        <v>5.7845000000000004</v>
      </c>
      <c r="Q1432" s="172">
        <v>7.2785000000000002</v>
      </c>
      <c r="R1432" s="172">
        <v>2.6816</v>
      </c>
    </row>
    <row r="1433" spans="1:18" x14ac:dyDescent="0.3">
      <c r="A1433" s="168" t="s">
        <v>1476</v>
      </c>
      <c r="B1433" s="168" t="s">
        <v>1534</v>
      </c>
      <c r="C1433" s="168">
        <v>101548</v>
      </c>
      <c r="D1433" s="171">
        <v>44071</v>
      </c>
      <c r="E1433" s="172">
        <v>36.931899999999999</v>
      </c>
      <c r="F1433" s="172">
        <v>-18.866900000000001</v>
      </c>
      <c r="G1433" s="172">
        <v>-28.560700000000001</v>
      </c>
      <c r="H1433" s="172">
        <v>-16.3825</v>
      </c>
      <c r="I1433" s="172">
        <v>-14.4895</v>
      </c>
      <c r="J1433" s="172">
        <v>-5.3254000000000001</v>
      </c>
      <c r="K1433" s="172">
        <v>8.7932000000000006</v>
      </c>
      <c r="L1433" s="172">
        <v>9.8016000000000005</v>
      </c>
      <c r="M1433" s="172">
        <v>9.0428999999999995</v>
      </c>
      <c r="N1433" s="172">
        <v>9.1175999999999995</v>
      </c>
      <c r="O1433" s="172">
        <v>5.3994</v>
      </c>
      <c r="P1433" s="172">
        <v>6.5342000000000002</v>
      </c>
      <c r="Q1433" s="172">
        <v>7.4985999999999997</v>
      </c>
      <c r="R1433" s="172">
        <v>6.0186999999999999</v>
      </c>
    </row>
    <row r="1434" spans="1:18" x14ac:dyDescent="0.3">
      <c r="A1434" s="168" t="s">
        <v>1476</v>
      </c>
      <c r="B1434" s="168" t="s">
        <v>1535</v>
      </c>
      <c r="C1434" s="168">
        <v>119949</v>
      </c>
      <c r="D1434" s="171">
        <v>44071</v>
      </c>
      <c r="E1434" s="172">
        <v>39.1937</v>
      </c>
      <c r="F1434" s="172">
        <v>-17.871700000000001</v>
      </c>
      <c r="G1434" s="172">
        <v>-27.626899999999999</v>
      </c>
      <c r="H1434" s="172">
        <v>-15.4002</v>
      </c>
      <c r="I1434" s="172">
        <v>-13.499700000000001</v>
      </c>
      <c r="J1434" s="172">
        <v>-4.3994999999999997</v>
      </c>
      <c r="K1434" s="172">
        <v>9.7415000000000003</v>
      </c>
      <c r="L1434" s="172">
        <v>10.7784</v>
      </c>
      <c r="M1434" s="172">
        <v>10.0402</v>
      </c>
      <c r="N1434" s="172">
        <v>10.135</v>
      </c>
      <c r="O1434" s="172">
        <v>6.3354999999999997</v>
      </c>
      <c r="P1434" s="172">
        <v>7.4573999999999998</v>
      </c>
      <c r="Q1434" s="172">
        <v>8.3802000000000003</v>
      </c>
      <c r="R1434" s="172">
        <v>6.9753999999999996</v>
      </c>
    </row>
    <row r="1435" spans="1:18" x14ac:dyDescent="0.3">
      <c r="A1435" s="168" t="s">
        <v>1476</v>
      </c>
      <c r="B1435" s="168" t="s">
        <v>1536</v>
      </c>
      <c r="C1435" s="168">
        <v>120718</v>
      </c>
      <c r="D1435" s="171">
        <v>44071</v>
      </c>
      <c r="E1435" s="172">
        <v>23.544899999999998</v>
      </c>
      <c r="F1435" s="172">
        <v>-10.538500000000001</v>
      </c>
      <c r="G1435" s="172">
        <v>-16.049499999999998</v>
      </c>
      <c r="H1435" s="172">
        <v>-10.41</v>
      </c>
      <c r="I1435" s="172">
        <v>-9.6311</v>
      </c>
      <c r="J1435" s="172">
        <v>-2.9779</v>
      </c>
      <c r="K1435" s="172">
        <v>9.4770000000000003</v>
      </c>
      <c r="L1435" s="172">
        <v>10.918799999999999</v>
      </c>
      <c r="M1435" s="172">
        <v>10.2157</v>
      </c>
      <c r="N1435" s="172">
        <v>10.5143</v>
      </c>
      <c r="O1435" s="172">
        <v>3.8184</v>
      </c>
      <c r="P1435" s="172">
        <v>6.0917000000000003</v>
      </c>
      <c r="Q1435" s="172">
        <v>7.3887</v>
      </c>
      <c r="R1435" s="172">
        <v>3.1171000000000002</v>
      </c>
    </row>
    <row r="1436" spans="1:18" x14ac:dyDescent="0.3">
      <c r="A1436" s="168" t="s">
        <v>1476</v>
      </c>
      <c r="B1436" s="168" t="s">
        <v>1537</v>
      </c>
      <c r="C1436" s="168">
        <v>106624</v>
      </c>
      <c r="D1436" s="171">
        <v>44071</v>
      </c>
      <c r="E1436" s="172">
        <v>22.736499999999999</v>
      </c>
      <c r="F1436" s="172">
        <v>-10.9131</v>
      </c>
      <c r="G1436" s="172">
        <v>-16.565999999999999</v>
      </c>
      <c r="H1436" s="172">
        <v>-10.916399999999999</v>
      </c>
      <c r="I1436" s="172">
        <v>-10.142899999999999</v>
      </c>
      <c r="J1436" s="172">
        <v>-3.4954999999999998</v>
      </c>
      <c r="K1436" s="172">
        <v>9.0103000000000009</v>
      </c>
      <c r="L1436" s="172">
        <v>10.480700000000001</v>
      </c>
      <c r="M1436" s="172">
        <v>9.7802000000000007</v>
      </c>
      <c r="N1436" s="172">
        <v>10.071199999999999</v>
      </c>
      <c r="O1436" s="172">
        <v>3.3445</v>
      </c>
      <c r="P1436" s="172">
        <v>5.5861999999999998</v>
      </c>
      <c r="Q1436" s="172">
        <v>6.5464000000000002</v>
      </c>
      <c r="R1436" s="172">
        <v>2.6680000000000001</v>
      </c>
    </row>
    <row r="1437" spans="1:18" x14ac:dyDescent="0.3">
      <c r="A1437" s="173" t="s">
        <v>27</v>
      </c>
      <c r="B1437" s="168"/>
      <c r="C1437" s="168"/>
      <c r="D1437" s="168"/>
      <c r="E1437" s="168"/>
      <c r="F1437" s="174">
        <v>-12.071672222222221</v>
      </c>
      <c r="G1437" s="174">
        <v>-15.012657407407412</v>
      </c>
      <c r="H1437" s="174">
        <v>-9.2594981481481486</v>
      </c>
      <c r="I1437" s="174">
        <v>-8.2060685185185189</v>
      </c>
      <c r="J1437" s="174">
        <v>-2.6418370370370363</v>
      </c>
      <c r="K1437" s="174">
        <v>10.533314814814814</v>
      </c>
      <c r="L1437" s="174">
        <v>7.8911981481481481</v>
      </c>
      <c r="M1437" s="174">
        <v>7.7828500000000016</v>
      </c>
      <c r="N1437" s="174">
        <v>7.7488518518518497</v>
      </c>
      <c r="O1437" s="174">
        <v>6.0364580000000014</v>
      </c>
      <c r="P1437" s="174">
        <v>7.1681379999999981</v>
      </c>
      <c r="Q1437" s="174">
        <v>7.8492240740740762</v>
      </c>
      <c r="R1437" s="174">
        <v>6.6645807692307688</v>
      </c>
    </row>
    <row r="1438" spans="1:18" x14ac:dyDescent="0.3">
      <c r="A1438" s="173" t="s">
        <v>409</v>
      </c>
      <c r="B1438" s="168"/>
      <c r="C1438" s="168"/>
      <c r="D1438" s="168"/>
      <c r="E1438" s="168"/>
      <c r="F1438" s="174">
        <v>-11.574349999999999</v>
      </c>
      <c r="G1438" s="174">
        <v>-13.843599999999999</v>
      </c>
      <c r="H1438" s="174">
        <v>-9.5689999999999991</v>
      </c>
      <c r="I1438" s="174">
        <v>-8.9699500000000008</v>
      </c>
      <c r="J1438" s="174">
        <v>-2.7759</v>
      </c>
      <c r="K1438" s="174">
        <v>9.0061999999999998</v>
      </c>
      <c r="L1438" s="174">
        <v>9.58</v>
      </c>
      <c r="M1438" s="174">
        <v>9.2241</v>
      </c>
      <c r="N1438" s="174">
        <v>9.1301999999999985</v>
      </c>
      <c r="O1438" s="174">
        <v>7.2780000000000005</v>
      </c>
      <c r="P1438" s="174">
        <v>7.7760999999999996</v>
      </c>
      <c r="Q1438" s="174">
        <v>7.8702000000000005</v>
      </c>
      <c r="R1438" s="174">
        <v>8.8943000000000012</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44071</v>
      </c>
      <c r="E1441" s="172">
        <v>30.380199999999999</v>
      </c>
      <c r="F1441" s="172">
        <v>0.15690000000000001</v>
      </c>
      <c r="G1441" s="172">
        <v>1.6305000000000001</v>
      </c>
      <c r="H1441" s="172">
        <v>3.3452999999999999</v>
      </c>
      <c r="I1441" s="172">
        <v>9.8895999999999997</v>
      </c>
      <c r="J1441" s="172">
        <v>17.029199999999999</v>
      </c>
      <c r="K1441" s="172">
        <v>39.717599999999997</v>
      </c>
      <c r="L1441" s="172">
        <v>1.5459000000000001</v>
      </c>
      <c r="M1441" s="172">
        <v>-0.19969999999999999</v>
      </c>
      <c r="N1441" s="172">
        <v>5.2298999999999998</v>
      </c>
      <c r="O1441" s="172">
        <v>-6.7076000000000002</v>
      </c>
      <c r="P1441" s="172">
        <v>4.4105999999999996</v>
      </c>
      <c r="Q1441" s="172">
        <v>8.6470000000000002</v>
      </c>
      <c r="R1441" s="172">
        <v>-11.5191</v>
      </c>
    </row>
    <row r="1442" spans="1:18" x14ac:dyDescent="0.3">
      <c r="A1442" s="168" t="s">
        <v>1539</v>
      </c>
      <c r="B1442" s="168" t="s">
        <v>1541</v>
      </c>
      <c r="C1442" s="168">
        <v>119556</v>
      </c>
      <c r="D1442" s="171">
        <v>44071</v>
      </c>
      <c r="E1442" s="172">
        <v>32.7986</v>
      </c>
      <c r="F1442" s="172">
        <v>0.16089999999999999</v>
      </c>
      <c r="G1442" s="172">
        <v>1.6395999999999999</v>
      </c>
      <c r="H1442" s="172">
        <v>3.3683999999999998</v>
      </c>
      <c r="I1442" s="172">
        <v>9.9420999999999999</v>
      </c>
      <c r="J1442" s="172">
        <v>17.16</v>
      </c>
      <c r="K1442" s="172">
        <v>40.194299999999998</v>
      </c>
      <c r="L1442" s="172">
        <v>2.1518000000000002</v>
      </c>
      <c r="M1442" s="172">
        <v>0.7</v>
      </c>
      <c r="N1442" s="172">
        <v>6.4844999999999997</v>
      </c>
      <c r="O1442" s="172">
        <v>-5.5694999999999997</v>
      </c>
      <c r="P1442" s="172">
        <v>5.5610999999999997</v>
      </c>
      <c r="Q1442" s="172">
        <v>12.539199999999999</v>
      </c>
      <c r="R1442" s="172">
        <v>-10.4693</v>
      </c>
    </row>
    <row r="1443" spans="1:18" x14ac:dyDescent="0.3">
      <c r="A1443" s="168" t="s">
        <v>1539</v>
      </c>
      <c r="B1443" s="168" t="s">
        <v>1542</v>
      </c>
      <c r="C1443" s="168">
        <v>125354</v>
      </c>
      <c r="D1443" s="171">
        <v>44071</v>
      </c>
      <c r="E1443" s="172">
        <v>36.29</v>
      </c>
      <c r="F1443" s="172">
        <v>-5.5100000000000003E-2</v>
      </c>
      <c r="G1443" s="172">
        <v>1.1709000000000001</v>
      </c>
      <c r="H1443" s="172">
        <v>2.6301000000000001</v>
      </c>
      <c r="I1443" s="172">
        <v>9.0771999999999995</v>
      </c>
      <c r="J1443" s="172">
        <v>14.587899999999999</v>
      </c>
      <c r="K1443" s="172">
        <v>30.8691</v>
      </c>
      <c r="L1443" s="172">
        <v>-1.171</v>
      </c>
      <c r="M1443" s="172">
        <v>8.3284000000000002</v>
      </c>
      <c r="N1443" s="172">
        <v>17.633700000000001</v>
      </c>
      <c r="O1443" s="172">
        <v>11.1921</v>
      </c>
      <c r="P1443" s="172">
        <v>13.119199999999999</v>
      </c>
      <c r="Q1443" s="172">
        <v>21.0383</v>
      </c>
      <c r="R1443" s="172">
        <v>10.6168</v>
      </c>
    </row>
    <row r="1444" spans="1:18" x14ac:dyDescent="0.3">
      <c r="A1444" s="168" t="s">
        <v>1539</v>
      </c>
      <c r="B1444" s="168" t="s">
        <v>1543</v>
      </c>
      <c r="C1444" s="168">
        <v>125350</v>
      </c>
      <c r="D1444" s="171">
        <v>44071</v>
      </c>
      <c r="E1444" s="172">
        <v>33.49</v>
      </c>
      <c r="F1444" s="172">
        <v>-5.9700000000000003E-2</v>
      </c>
      <c r="G1444" s="172">
        <v>1.1476999999999999</v>
      </c>
      <c r="H1444" s="172">
        <v>2.6042000000000001</v>
      </c>
      <c r="I1444" s="172">
        <v>9.0168999999999997</v>
      </c>
      <c r="J1444" s="172">
        <v>14.4175</v>
      </c>
      <c r="K1444" s="172">
        <v>30.311299999999999</v>
      </c>
      <c r="L1444" s="172">
        <v>-2.0474000000000001</v>
      </c>
      <c r="M1444" s="172">
        <v>6.9284999999999997</v>
      </c>
      <c r="N1444" s="172">
        <v>15.6822</v>
      </c>
      <c r="O1444" s="172">
        <v>9.7751000000000001</v>
      </c>
      <c r="P1444" s="172">
        <v>11.755800000000001</v>
      </c>
      <c r="Q1444" s="172">
        <v>19.607199999999999</v>
      </c>
      <c r="R1444" s="172">
        <v>9.1183999999999994</v>
      </c>
    </row>
    <row r="1445" spans="1:18" x14ac:dyDescent="0.3">
      <c r="A1445" s="168" t="s">
        <v>1539</v>
      </c>
      <c r="B1445" s="168" t="s">
        <v>1544</v>
      </c>
      <c r="C1445" s="168">
        <v>145678</v>
      </c>
      <c r="D1445" s="171">
        <v>44071</v>
      </c>
      <c r="E1445" s="172">
        <v>13.82</v>
      </c>
      <c r="F1445" s="172">
        <v>-0.57550000000000001</v>
      </c>
      <c r="G1445" s="172">
        <v>-7.2300000000000003E-2</v>
      </c>
      <c r="H1445" s="172">
        <v>2.9805999999999999</v>
      </c>
      <c r="I1445" s="172">
        <v>9.4220000000000006</v>
      </c>
      <c r="J1445" s="172">
        <v>18.321899999999999</v>
      </c>
      <c r="K1445" s="172">
        <v>38.894500000000001</v>
      </c>
      <c r="L1445" s="172">
        <v>15.166700000000001</v>
      </c>
      <c r="M1445" s="172">
        <v>32.375500000000002</v>
      </c>
      <c r="N1445" s="172">
        <v>43.509900000000002</v>
      </c>
      <c r="O1445" s="172"/>
      <c r="P1445" s="172"/>
      <c r="Q1445" s="172">
        <v>21.056000000000001</v>
      </c>
      <c r="R1445" s="172"/>
    </row>
    <row r="1446" spans="1:18" x14ac:dyDescent="0.3">
      <c r="A1446" s="168" t="s">
        <v>1539</v>
      </c>
      <c r="B1446" s="168" t="s">
        <v>1545</v>
      </c>
      <c r="C1446" s="168">
        <v>145677</v>
      </c>
      <c r="D1446" s="171">
        <v>44071</v>
      </c>
      <c r="E1446" s="172">
        <v>13.39</v>
      </c>
      <c r="F1446" s="172">
        <v>-0.59389999999999998</v>
      </c>
      <c r="G1446" s="172">
        <v>-7.46E-2</v>
      </c>
      <c r="H1446" s="172">
        <v>2.9207999999999998</v>
      </c>
      <c r="I1446" s="172">
        <v>9.3061000000000007</v>
      </c>
      <c r="J1446" s="172">
        <v>18.181799999999999</v>
      </c>
      <c r="K1446" s="172">
        <v>38.183700000000002</v>
      </c>
      <c r="L1446" s="172">
        <v>14.1517</v>
      </c>
      <c r="M1446" s="172">
        <v>30.506799999999998</v>
      </c>
      <c r="N1446" s="172">
        <v>40.799199999999999</v>
      </c>
      <c r="O1446" s="172"/>
      <c r="P1446" s="172"/>
      <c r="Q1446" s="172">
        <v>18.817</v>
      </c>
      <c r="R1446" s="172"/>
    </row>
    <row r="1447" spans="1:18" x14ac:dyDescent="0.3">
      <c r="A1447" s="168" t="s">
        <v>1539</v>
      </c>
      <c r="B1447" s="168" t="s">
        <v>1546</v>
      </c>
      <c r="C1447" s="168">
        <v>146130</v>
      </c>
      <c r="D1447" s="171">
        <v>44071</v>
      </c>
      <c r="E1447" s="172">
        <v>11.81</v>
      </c>
      <c r="F1447" s="172">
        <v>-0.42159999999999997</v>
      </c>
      <c r="G1447" s="172">
        <v>0.68200000000000005</v>
      </c>
      <c r="H1447" s="172">
        <v>3.6873999999999998</v>
      </c>
      <c r="I1447" s="172">
        <v>9.4532000000000007</v>
      </c>
      <c r="J1447" s="172">
        <v>15.6709</v>
      </c>
      <c r="K1447" s="172">
        <v>38.290399999999998</v>
      </c>
      <c r="L1447" s="172">
        <v>12.690799999999999</v>
      </c>
      <c r="M1447" s="172">
        <v>23.149100000000001</v>
      </c>
      <c r="N1447" s="172">
        <v>33.295699999999997</v>
      </c>
      <c r="O1447" s="172"/>
      <c r="P1447" s="172"/>
      <c r="Q1447" s="172">
        <v>11.4529</v>
      </c>
      <c r="R1447" s="172"/>
    </row>
    <row r="1448" spans="1:18" x14ac:dyDescent="0.3">
      <c r="A1448" s="168" t="s">
        <v>1539</v>
      </c>
      <c r="B1448" s="168" t="s">
        <v>1547</v>
      </c>
      <c r="C1448" s="168">
        <v>146127</v>
      </c>
      <c r="D1448" s="171">
        <v>44071</v>
      </c>
      <c r="E1448" s="172">
        <v>11.5</v>
      </c>
      <c r="F1448" s="172">
        <v>-0.34660000000000002</v>
      </c>
      <c r="G1448" s="172">
        <v>0.70050000000000001</v>
      </c>
      <c r="H1448" s="172">
        <v>3.6970000000000001</v>
      </c>
      <c r="I1448" s="172">
        <v>9.4196000000000009</v>
      </c>
      <c r="J1448" s="172">
        <v>15.5779</v>
      </c>
      <c r="K1448" s="172">
        <v>37.724600000000002</v>
      </c>
      <c r="L1448" s="172">
        <v>11.759</v>
      </c>
      <c r="M1448" s="172">
        <v>21.693100000000001</v>
      </c>
      <c r="N1448" s="172">
        <v>30.979500000000002</v>
      </c>
      <c r="O1448" s="172"/>
      <c r="P1448" s="172"/>
      <c r="Q1448" s="172">
        <v>9.5373000000000001</v>
      </c>
      <c r="R1448" s="172"/>
    </row>
    <row r="1449" spans="1:18" x14ac:dyDescent="0.3">
      <c r="A1449" s="168" t="s">
        <v>1539</v>
      </c>
      <c r="B1449" s="168" t="s">
        <v>1548</v>
      </c>
      <c r="C1449" s="168">
        <v>119212</v>
      </c>
      <c r="D1449" s="171">
        <v>44071</v>
      </c>
      <c r="E1449" s="172">
        <v>63.335999999999999</v>
      </c>
      <c r="F1449" s="172">
        <v>-2.53E-2</v>
      </c>
      <c r="G1449" s="172">
        <v>6.4799999999999996E-2</v>
      </c>
      <c r="H1449" s="172">
        <v>2.4306999999999999</v>
      </c>
      <c r="I1449" s="172">
        <v>9.1585999999999999</v>
      </c>
      <c r="J1449" s="172">
        <v>17.009399999999999</v>
      </c>
      <c r="K1449" s="172">
        <v>43.300600000000003</v>
      </c>
      <c r="L1449" s="172">
        <v>8.8434000000000008</v>
      </c>
      <c r="M1449" s="172">
        <v>16.912199999999999</v>
      </c>
      <c r="N1449" s="172">
        <v>24.871400000000001</v>
      </c>
      <c r="O1449" s="172">
        <v>1.5111000000000001</v>
      </c>
      <c r="P1449" s="172">
        <v>8.7512000000000008</v>
      </c>
      <c r="Q1449" s="172">
        <v>18.254100000000001</v>
      </c>
      <c r="R1449" s="172">
        <v>1.2202999999999999</v>
      </c>
    </row>
    <row r="1450" spans="1:18" x14ac:dyDescent="0.3">
      <c r="A1450" s="168" t="s">
        <v>1539</v>
      </c>
      <c r="B1450" s="168" t="s">
        <v>1549</v>
      </c>
      <c r="C1450" s="168">
        <v>105989</v>
      </c>
      <c r="D1450" s="171">
        <v>44071</v>
      </c>
      <c r="E1450" s="172">
        <v>60.194000000000003</v>
      </c>
      <c r="F1450" s="172">
        <v>-2.8199999999999999E-2</v>
      </c>
      <c r="G1450" s="172">
        <v>5.9799999999999999E-2</v>
      </c>
      <c r="H1450" s="172">
        <v>2.4142999999999999</v>
      </c>
      <c r="I1450" s="172">
        <v>9.1242000000000001</v>
      </c>
      <c r="J1450" s="172">
        <v>16.927</v>
      </c>
      <c r="K1450" s="172">
        <v>42.9786</v>
      </c>
      <c r="L1450" s="172">
        <v>8.3521999999999998</v>
      </c>
      <c r="M1450" s="172">
        <v>16.1374</v>
      </c>
      <c r="N1450" s="172">
        <v>23.7745</v>
      </c>
      <c r="O1450" s="172">
        <v>0.82340000000000002</v>
      </c>
      <c r="P1450" s="172">
        <v>8.0314999999999994</v>
      </c>
      <c r="Q1450" s="172">
        <v>14.547000000000001</v>
      </c>
      <c r="R1450" s="172">
        <v>0.37290000000000001</v>
      </c>
    </row>
    <row r="1451" spans="1:18" x14ac:dyDescent="0.3">
      <c r="A1451" s="168" t="s">
        <v>1539</v>
      </c>
      <c r="B1451" s="168" t="s">
        <v>1550</v>
      </c>
      <c r="C1451" s="168">
        <v>146196</v>
      </c>
      <c r="D1451" s="171">
        <v>44071</v>
      </c>
      <c r="E1451" s="172">
        <v>12.797000000000001</v>
      </c>
      <c r="F1451" s="172">
        <v>-0.33489999999999998</v>
      </c>
      <c r="G1451" s="172">
        <v>0.54210000000000003</v>
      </c>
      <c r="H1451" s="172">
        <v>2.3759999999999999</v>
      </c>
      <c r="I1451" s="172">
        <v>7.3933999999999997</v>
      </c>
      <c r="J1451" s="172">
        <v>14.977499999999999</v>
      </c>
      <c r="K1451" s="172">
        <v>34.889800000000001</v>
      </c>
      <c r="L1451" s="172">
        <v>8.7440999999999995</v>
      </c>
      <c r="M1451" s="172">
        <v>16.083100000000002</v>
      </c>
      <c r="N1451" s="172">
        <v>24.569299999999998</v>
      </c>
      <c r="O1451" s="172"/>
      <c r="P1451" s="172"/>
      <c r="Q1451" s="172">
        <v>17.173200000000001</v>
      </c>
      <c r="R1451" s="172"/>
    </row>
    <row r="1452" spans="1:18" x14ac:dyDescent="0.3">
      <c r="A1452" s="168" t="s">
        <v>1539</v>
      </c>
      <c r="B1452" s="168" t="s">
        <v>1551</v>
      </c>
      <c r="C1452" s="168">
        <v>146193</v>
      </c>
      <c r="D1452" s="171">
        <v>44071</v>
      </c>
      <c r="E1452" s="172">
        <v>12.494999999999999</v>
      </c>
      <c r="F1452" s="172">
        <v>-0.34300000000000003</v>
      </c>
      <c r="G1452" s="172">
        <v>0.52290000000000003</v>
      </c>
      <c r="H1452" s="172">
        <v>2.3424999999999998</v>
      </c>
      <c r="I1452" s="172">
        <v>7.3269000000000002</v>
      </c>
      <c r="J1452" s="172">
        <v>14.8226</v>
      </c>
      <c r="K1452" s="172">
        <v>34.354799999999997</v>
      </c>
      <c r="L1452" s="172">
        <v>7.8921999999999999</v>
      </c>
      <c r="M1452" s="172">
        <v>14.7172</v>
      </c>
      <c r="N1452" s="172">
        <v>22.620200000000001</v>
      </c>
      <c r="O1452" s="172"/>
      <c r="P1452" s="172"/>
      <c r="Q1452" s="172">
        <v>15.3887</v>
      </c>
      <c r="R1452" s="172"/>
    </row>
    <row r="1453" spans="1:18" x14ac:dyDescent="0.3">
      <c r="A1453" s="168" t="s">
        <v>1539</v>
      </c>
      <c r="B1453" s="168" t="s">
        <v>1552</v>
      </c>
      <c r="C1453" s="168">
        <v>103360</v>
      </c>
      <c r="D1453" s="171">
        <v>44071</v>
      </c>
      <c r="E1453" s="172">
        <v>48.127800000000001</v>
      </c>
      <c r="F1453" s="172">
        <v>2.9499999999999998E-2</v>
      </c>
      <c r="G1453" s="172">
        <v>1.5876999999999999</v>
      </c>
      <c r="H1453" s="172">
        <v>4.2412999999999998</v>
      </c>
      <c r="I1453" s="172">
        <v>10.499700000000001</v>
      </c>
      <c r="J1453" s="172">
        <v>15.9407</v>
      </c>
      <c r="K1453" s="172">
        <v>36.695599999999999</v>
      </c>
      <c r="L1453" s="172">
        <v>-0.7944</v>
      </c>
      <c r="M1453" s="172">
        <v>-2.3923000000000001</v>
      </c>
      <c r="N1453" s="172">
        <v>2.5385</v>
      </c>
      <c r="O1453" s="172">
        <v>-4.2514000000000003</v>
      </c>
      <c r="P1453" s="172">
        <v>4.7065000000000001</v>
      </c>
      <c r="Q1453" s="172">
        <v>11.335699999999999</v>
      </c>
      <c r="R1453" s="172">
        <v>-8.9995999999999992</v>
      </c>
    </row>
    <row r="1454" spans="1:18" x14ac:dyDescent="0.3">
      <c r="A1454" s="168" t="s">
        <v>1539</v>
      </c>
      <c r="B1454" s="168" t="s">
        <v>1553</v>
      </c>
      <c r="C1454" s="168">
        <v>118525</v>
      </c>
      <c r="D1454" s="171">
        <v>44071</v>
      </c>
      <c r="E1454" s="172">
        <v>52.285800000000002</v>
      </c>
      <c r="F1454" s="172">
        <v>3.1399999999999997E-2</v>
      </c>
      <c r="G1454" s="172">
        <v>1.5949</v>
      </c>
      <c r="H1454" s="172">
        <v>4.258</v>
      </c>
      <c r="I1454" s="172">
        <v>10.5352</v>
      </c>
      <c r="J1454" s="172">
        <v>16.023900000000001</v>
      </c>
      <c r="K1454" s="172">
        <v>36.987499999999997</v>
      </c>
      <c r="L1454" s="172">
        <v>-0.35560000000000003</v>
      </c>
      <c r="M1454" s="172">
        <v>-1.7483</v>
      </c>
      <c r="N1454" s="172">
        <v>3.4533</v>
      </c>
      <c r="O1454" s="172">
        <v>-3.2223000000000002</v>
      </c>
      <c r="P1454" s="172">
        <v>5.9076000000000004</v>
      </c>
      <c r="Q1454" s="172">
        <v>15.6191</v>
      </c>
      <c r="R1454" s="172">
        <v>-8.0961999999999996</v>
      </c>
    </row>
    <row r="1455" spans="1:18" x14ac:dyDescent="0.3">
      <c r="A1455" s="168" t="s">
        <v>1539</v>
      </c>
      <c r="B1455" s="168" t="s">
        <v>1554</v>
      </c>
      <c r="C1455" s="168">
        <v>130503</v>
      </c>
      <c r="D1455" s="171">
        <v>44071</v>
      </c>
      <c r="E1455" s="172">
        <v>42.575000000000003</v>
      </c>
      <c r="F1455" s="172">
        <v>2.35E-2</v>
      </c>
      <c r="G1455" s="172">
        <v>1.0347</v>
      </c>
      <c r="H1455" s="172">
        <v>3.1345999999999998</v>
      </c>
      <c r="I1455" s="172">
        <v>9.1415000000000006</v>
      </c>
      <c r="J1455" s="172">
        <v>17.331800000000001</v>
      </c>
      <c r="K1455" s="172">
        <v>41.149799999999999</v>
      </c>
      <c r="L1455" s="172">
        <v>5.2325999999999997</v>
      </c>
      <c r="M1455" s="172">
        <v>2.4373</v>
      </c>
      <c r="N1455" s="172">
        <v>5.3811</v>
      </c>
      <c r="O1455" s="172">
        <v>3.0855000000000001</v>
      </c>
      <c r="P1455" s="172">
        <v>10.137700000000001</v>
      </c>
      <c r="Q1455" s="172">
        <v>13.7127</v>
      </c>
      <c r="R1455" s="172">
        <v>-6.0071000000000003</v>
      </c>
    </row>
    <row r="1456" spans="1:18" x14ac:dyDescent="0.3">
      <c r="A1456" s="168" t="s">
        <v>1539</v>
      </c>
      <c r="B1456" s="168" t="s">
        <v>1555</v>
      </c>
      <c r="C1456" s="168">
        <v>130502</v>
      </c>
      <c r="D1456" s="171">
        <v>44071</v>
      </c>
      <c r="E1456" s="172">
        <v>39.203000000000003</v>
      </c>
      <c r="F1456" s="172">
        <v>2.0400000000000001E-2</v>
      </c>
      <c r="G1456" s="172">
        <v>1.0256000000000001</v>
      </c>
      <c r="H1456" s="172">
        <v>3.1168999999999998</v>
      </c>
      <c r="I1456" s="172">
        <v>9.1003000000000007</v>
      </c>
      <c r="J1456" s="172">
        <v>17.2303</v>
      </c>
      <c r="K1456" s="172">
        <v>40.784999999999997</v>
      </c>
      <c r="L1456" s="172">
        <v>4.7088999999999999</v>
      </c>
      <c r="M1456" s="172">
        <v>1.6596</v>
      </c>
      <c r="N1456" s="172">
        <v>4.3021000000000003</v>
      </c>
      <c r="O1456" s="172">
        <v>1.8174999999999999</v>
      </c>
      <c r="P1456" s="172">
        <v>8.7894000000000005</v>
      </c>
      <c r="Q1456" s="172">
        <v>11.6365</v>
      </c>
      <c r="R1456" s="172">
        <v>-7.0853000000000002</v>
      </c>
    </row>
    <row r="1457" spans="1:18" x14ac:dyDescent="0.3">
      <c r="A1457" s="168" t="s">
        <v>1539</v>
      </c>
      <c r="B1457" s="168" t="s">
        <v>1556</v>
      </c>
      <c r="C1457" s="168">
        <v>103006</v>
      </c>
      <c r="D1457" s="171">
        <v>44071</v>
      </c>
      <c r="E1457" s="172">
        <v>46.383400000000002</v>
      </c>
      <c r="F1457" s="172">
        <v>-0.22459999999999999</v>
      </c>
      <c r="G1457" s="172">
        <v>0.37809999999999999</v>
      </c>
      <c r="H1457" s="172">
        <v>1.9179999999999999</v>
      </c>
      <c r="I1457" s="172">
        <v>8.3314000000000004</v>
      </c>
      <c r="J1457" s="172">
        <v>13.971399999999999</v>
      </c>
      <c r="K1457" s="172">
        <v>35.4636</v>
      </c>
      <c r="L1457" s="172">
        <v>4.2515999999999998</v>
      </c>
      <c r="M1457" s="172">
        <v>6.6708999999999996</v>
      </c>
      <c r="N1457" s="172">
        <v>9.1725999999999992</v>
      </c>
      <c r="O1457" s="172">
        <v>-4.2409999999999997</v>
      </c>
      <c r="P1457" s="172">
        <v>3.5872000000000002</v>
      </c>
      <c r="Q1457" s="172">
        <v>10.557499999999999</v>
      </c>
      <c r="R1457" s="172">
        <v>-7.8525999999999998</v>
      </c>
    </row>
    <row r="1458" spans="1:18" x14ac:dyDescent="0.3">
      <c r="A1458" s="168" t="s">
        <v>1539</v>
      </c>
      <c r="B1458" s="168" t="s">
        <v>1557</v>
      </c>
      <c r="C1458" s="168">
        <v>120069</v>
      </c>
      <c r="D1458" s="171">
        <v>44071</v>
      </c>
      <c r="E1458" s="172">
        <v>49.5411</v>
      </c>
      <c r="F1458" s="172">
        <v>-0.22070000000000001</v>
      </c>
      <c r="G1458" s="172">
        <v>0.38969999999999999</v>
      </c>
      <c r="H1458" s="172">
        <v>1.9459</v>
      </c>
      <c r="I1458" s="172">
        <v>8.3905999999999992</v>
      </c>
      <c r="J1458" s="172">
        <v>14.11</v>
      </c>
      <c r="K1458" s="172">
        <v>35.948</v>
      </c>
      <c r="L1458" s="172">
        <v>5.0004</v>
      </c>
      <c r="M1458" s="172">
        <v>7.8166000000000002</v>
      </c>
      <c r="N1458" s="172">
        <v>10.721500000000001</v>
      </c>
      <c r="O1458" s="172">
        <v>-3.2414000000000001</v>
      </c>
      <c r="P1458" s="172">
        <v>4.5449999999999999</v>
      </c>
      <c r="Q1458" s="172">
        <v>12.0761</v>
      </c>
      <c r="R1458" s="172">
        <v>-6.7592999999999996</v>
      </c>
    </row>
    <row r="1459" spans="1:18" x14ac:dyDescent="0.3">
      <c r="A1459" s="168" t="s">
        <v>1539</v>
      </c>
      <c r="B1459" s="168" t="s">
        <v>1558</v>
      </c>
      <c r="C1459" s="168">
        <v>106823</v>
      </c>
      <c r="D1459" s="171">
        <v>44071</v>
      </c>
      <c r="E1459" s="172">
        <v>26.35</v>
      </c>
      <c r="F1459" s="172">
        <v>-0.15160000000000001</v>
      </c>
      <c r="G1459" s="172">
        <v>1.5023</v>
      </c>
      <c r="H1459" s="172">
        <v>3.1311</v>
      </c>
      <c r="I1459" s="172">
        <v>10.3896</v>
      </c>
      <c r="J1459" s="172">
        <v>16.851400000000002</v>
      </c>
      <c r="K1459" s="172">
        <v>44.225499999999997</v>
      </c>
      <c r="L1459" s="172">
        <v>0.26640000000000003</v>
      </c>
      <c r="M1459" s="172">
        <v>4.3151000000000002</v>
      </c>
      <c r="N1459" s="172">
        <v>11.747199999999999</v>
      </c>
      <c r="O1459" s="172">
        <v>0.25409999999999999</v>
      </c>
      <c r="P1459" s="172">
        <v>5.8116000000000003</v>
      </c>
      <c r="Q1459" s="172">
        <v>7.8181000000000003</v>
      </c>
      <c r="R1459" s="172">
        <v>0.63129999999999997</v>
      </c>
    </row>
    <row r="1460" spans="1:18" x14ac:dyDescent="0.3">
      <c r="A1460" s="168" t="s">
        <v>1539</v>
      </c>
      <c r="B1460" s="168" t="s">
        <v>1559</v>
      </c>
      <c r="C1460" s="168">
        <v>120591</v>
      </c>
      <c r="D1460" s="171">
        <v>44071</v>
      </c>
      <c r="E1460" s="172">
        <v>27.85</v>
      </c>
      <c r="F1460" s="172">
        <v>-0.1434</v>
      </c>
      <c r="G1460" s="172">
        <v>1.5311999999999999</v>
      </c>
      <c r="H1460" s="172">
        <v>3.1863999999999999</v>
      </c>
      <c r="I1460" s="172">
        <v>10.472</v>
      </c>
      <c r="J1460" s="172">
        <v>17.0168</v>
      </c>
      <c r="K1460" s="172">
        <v>44.825800000000001</v>
      </c>
      <c r="L1460" s="172">
        <v>1.0889</v>
      </c>
      <c r="M1460" s="172">
        <v>5.5724</v>
      </c>
      <c r="N1460" s="172">
        <v>13.442</v>
      </c>
      <c r="O1460" s="172">
        <v>1.3132999999999999</v>
      </c>
      <c r="P1460" s="172">
        <v>6.6684999999999999</v>
      </c>
      <c r="Q1460" s="172">
        <v>11.2744</v>
      </c>
      <c r="R1460" s="172">
        <v>1.8995</v>
      </c>
    </row>
    <row r="1461" spans="1:18" x14ac:dyDescent="0.3">
      <c r="A1461" s="168" t="s">
        <v>1539</v>
      </c>
      <c r="B1461" s="168" t="s">
        <v>1560</v>
      </c>
      <c r="C1461" s="168">
        <v>141462</v>
      </c>
      <c r="D1461" s="171">
        <v>44071</v>
      </c>
      <c r="E1461" s="172">
        <v>9.1</v>
      </c>
      <c r="F1461" s="172">
        <v>-0.43759999999999999</v>
      </c>
      <c r="G1461" s="172">
        <v>0.7752</v>
      </c>
      <c r="H1461" s="172">
        <v>3.2917000000000001</v>
      </c>
      <c r="I1461" s="172">
        <v>8.3332999999999995</v>
      </c>
      <c r="J1461" s="172">
        <v>14.1782</v>
      </c>
      <c r="K1461" s="172">
        <v>31.313099999999999</v>
      </c>
      <c r="L1461" s="172">
        <v>0</v>
      </c>
      <c r="M1461" s="172">
        <v>1.7897000000000001</v>
      </c>
      <c r="N1461" s="172">
        <v>8.2044999999999995</v>
      </c>
      <c r="O1461" s="172">
        <v>-3.3807</v>
      </c>
      <c r="P1461" s="172"/>
      <c r="Q1461" s="172">
        <v>-2.9140000000000001</v>
      </c>
      <c r="R1461" s="172">
        <v>-6.45</v>
      </c>
    </row>
    <row r="1462" spans="1:18" x14ac:dyDescent="0.3">
      <c r="A1462" s="168" t="s">
        <v>1539</v>
      </c>
      <c r="B1462" s="168" t="s">
        <v>1561</v>
      </c>
      <c r="C1462" s="168">
        <v>141475</v>
      </c>
      <c r="D1462" s="171">
        <v>44071</v>
      </c>
      <c r="E1462" s="172">
        <v>9.68</v>
      </c>
      <c r="F1462" s="172">
        <v>-0.51390000000000002</v>
      </c>
      <c r="G1462" s="172">
        <v>0.72840000000000005</v>
      </c>
      <c r="H1462" s="172">
        <v>3.1983000000000001</v>
      </c>
      <c r="I1462" s="172">
        <v>8.2774000000000001</v>
      </c>
      <c r="J1462" s="172">
        <v>14.1509</v>
      </c>
      <c r="K1462" s="172">
        <v>31.521699999999999</v>
      </c>
      <c r="L1462" s="172">
        <v>0.41489999999999999</v>
      </c>
      <c r="M1462" s="172">
        <v>2.4339</v>
      </c>
      <c r="N1462" s="172">
        <v>9.2551000000000005</v>
      </c>
      <c r="O1462" s="172">
        <v>-1.5666</v>
      </c>
      <c r="P1462" s="172"/>
      <c r="Q1462" s="172">
        <v>-1.0146999999999999</v>
      </c>
      <c r="R1462" s="172">
        <v>-5.1003999999999996</v>
      </c>
    </row>
    <row r="1463" spans="1:18" x14ac:dyDescent="0.3">
      <c r="A1463" s="168" t="s">
        <v>1539</v>
      </c>
      <c r="B1463" s="168" t="s">
        <v>1562</v>
      </c>
      <c r="C1463" s="168">
        <v>147946</v>
      </c>
      <c r="D1463" s="171">
        <v>44071</v>
      </c>
      <c r="E1463" s="172">
        <v>12.49</v>
      </c>
      <c r="F1463" s="172">
        <v>-0.31919999999999998</v>
      </c>
      <c r="G1463" s="172">
        <v>0.7258</v>
      </c>
      <c r="H1463" s="172">
        <v>2.5451999999999999</v>
      </c>
      <c r="I1463" s="172">
        <v>8.4200999999999997</v>
      </c>
      <c r="J1463" s="172">
        <v>16.62</v>
      </c>
      <c r="K1463" s="172">
        <v>35.760899999999999</v>
      </c>
      <c r="L1463" s="172">
        <v>25.907299999999999</v>
      </c>
      <c r="M1463" s="172"/>
      <c r="N1463" s="172"/>
      <c r="O1463" s="172"/>
      <c r="P1463" s="172"/>
      <c r="Q1463" s="172">
        <v>24.9</v>
      </c>
      <c r="R1463" s="172"/>
    </row>
    <row r="1464" spans="1:18" x14ac:dyDescent="0.3">
      <c r="A1464" s="168" t="s">
        <v>1539</v>
      </c>
      <c r="B1464" s="168" t="s">
        <v>1563</v>
      </c>
      <c r="C1464" s="168">
        <v>147944</v>
      </c>
      <c r="D1464" s="171">
        <v>44071</v>
      </c>
      <c r="E1464" s="172">
        <v>12.37</v>
      </c>
      <c r="F1464" s="172">
        <v>-0.32229999999999998</v>
      </c>
      <c r="G1464" s="172">
        <v>0.7329</v>
      </c>
      <c r="H1464" s="172">
        <v>2.4855</v>
      </c>
      <c r="I1464" s="172">
        <v>8.3186999999999998</v>
      </c>
      <c r="J1464" s="172">
        <v>16.3688</v>
      </c>
      <c r="K1464" s="172">
        <v>35.043700000000001</v>
      </c>
      <c r="L1464" s="172">
        <v>24.697600000000001</v>
      </c>
      <c r="M1464" s="172"/>
      <c r="N1464" s="172"/>
      <c r="O1464" s="172"/>
      <c r="P1464" s="172"/>
      <c r="Q1464" s="172">
        <v>23.7</v>
      </c>
      <c r="R1464" s="172"/>
    </row>
    <row r="1465" spans="1:18" x14ac:dyDescent="0.3">
      <c r="A1465" s="168" t="s">
        <v>1539</v>
      </c>
      <c r="B1465" s="168" t="s">
        <v>1564</v>
      </c>
      <c r="C1465" s="168">
        <v>145137</v>
      </c>
      <c r="D1465" s="171">
        <v>44071</v>
      </c>
      <c r="E1465" s="172">
        <v>11.86</v>
      </c>
      <c r="F1465" s="172">
        <v>-0.33610000000000001</v>
      </c>
      <c r="G1465" s="172">
        <v>0.85029999999999994</v>
      </c>
      <c r="H1465" s="172">
        <v>3.4001999999999999</v>
      </c>
      <c r="I1465" s="172">
        <v>9.4095999999999993</v>
      </c>
      <c r="J1465" s="172">
        <v>12.5237</v>
      </c>
      <c r="K1465" s="172">
        <v>31.777799999999999</v>
      </c>
      <c r="L1465" s="172">
        <v>8.4400000000000003E-2</v>
      </c>
      <c r="M1465" s="172">
        <v>9.9166000000000007</v>
      </c>
      <c r="N1465" s="172">
        <v>23.928899999999999</v>
      </c>
      <c r="O1465" s="172"/>
      <c r="P1465" s="172"/>
      <c r="Q1465" s="172">
        <v>9.7691999999999997</v>
      </c>
      <c r="R1465" s="172"/>
    </row>
    <row r="1466" spans="1:18" x14ac:dyDescent="0.3">
      <c r="A1466" s="168" t="s">
        <v>1539</v>
      </c>
      <c r="B1466" s="168" t="s">
        <v>1565</v>
      </c>
      <c r="C1466" s="168">
        <v>145139</v>
      </c>
      <c r="D1466" s="171">
        <v>44071</v>
      </c>
      <c r="E1466" s="172">
        <v>11.51</v>
      </c>
      <c r="F1466" s="172">
        <v>-0.3463</v>
      </c>
      <c r="G1466" s="172">
        <v>0.69989999999999997</v>
      </c>
      <c r="H1466" s="172">
        <v>3.3214000000000001</v>
      </c>
      <c r="I1466" s="172">
        <v>9.3066999999999993</v>
      </c>
      <c r="J1466" s="172">
        <v>12.2927</v>
      </c>
      <c r="K1466" s="172">
        <v>31.093399999999999</v>
      </c>
      <c r="L1466" s="172">
        <v>-0.69030000000000002</v>
      </c>
      <c r="M1466" s="172">
        <v>8.5848999999999993</v>
      </c>
      <c r="N1466" s="172">
        <v>21.928000000000001</v>
      </c>
      <c r="O1466" s="172"/>
      <c r="P1466" s="172"/>
      <c r="Q1466" s="172">
        <v>7.9870999999999999</v>
      </c>
      <c r="R1466" s="172"/>
    </row>
    <row r="1467" spans="1:18" x14ac:dyDescent="0.3">
      <c r="A1467" s="168" t="s">
        <v>1539</v>
      </c>
      <c r="B1467" s="168" t="s">
        <v>1566</v>
      </c>
      <c r="C1467" s="168">
        <v>147919</v>
      </c>
      <c r="D1467" s="171">
        <v>44071</v>
      </c>
      <c r="E1467" s="172">
        <v>9.9794999999999998</v>
      </c>
      <c r="F1467" s="172">
        <v>-0.41410000000000002</v>
      </c>
      <c r="G1467" s="172">
        <v>1.6479999999999999</v>
      </c>
      <c r="H1467" s="172">
        <v>4.3150000000000004</v>
      </c>
      <c r="I1467" s="172">
        <v>8.9262999999999995</v>
      </c>
      <c r="J1467" s="172">
        <v>16.152799999999999</v>
      </c>
      <c r="K1467" s="172">
        <v>41.5291</v>
      </c>
      <c r="L1467" s="172">
        <v>4.7079000000000004</v>
      </c>
      <c r="M1467" s="172"/>
      <c r="N1467" s="172"/>
      <c r="O1467" s="172"/>
      <c r="P1467" s="172"/>
      <c r="Q1467" s="172">
        <v>-0.20499999999999999</v>
      </c>
      <c r="R1467" s="172"/>
    </row>
    <row r="1468" spans="1:18" x14ac:dyDescent="0.3">
      <c r="A1468" s="168" t="s">
        <v>1539</v>
      </c>
      <c r="B1468" s="168" t="s">
        <v>1567</v>
      </c>
      <c r="C1468" s="168">
        <v>147920</v>
      </c>
      <c r="D1468" s="171">
        <v>44071</v>
      </c>
      <c r="E1468" s="172">
        <v>9.8623999999999992</v>
      </c>
      <c r="F1468" s="172">
        <v>-0.42099999999999999</v>
      </c>
      <c r="G1468" s="172">
        <v>1.6292</v>
      </c>
      <c r="H1468" s="172">
        <v>4.2690999999999999</v>
      </c>
      <c r="I1468" s="172">
        <v>8.8324999999999996</v>
      </c>
      <c r="J1468" s="172">
        <v>15.93</v>
      </c>
      <c r="K1468" s="172">
        <v>40.7286</v>
      </c>
      <c r="L1468" s="172">
        <v>3.5531000000000001</v>
      </c>
      <c r="M1468" s="172"/>
      <c r="N1468" s="172"/>
      <c r="O1468" s="172"/>
      <c r="P1468" s="172"/>
      <c r="Q1468" s="172">
        <v>-1.3759999999999999</v>
      </c>
      <c r="R1468" s="172"/>
    </row>
    <row r="1469" spans="1:18" x14ac:dyDescent="0.3">
      <c r="A1469" s="168" t="s">
        <v>1539</v>
      </c>
      <c r="B1469" s="168" t="s">
        <v>1568</v>
      </c>
      <c r="C1469" s="168">
        <v>102875</v>
      </c>
      <c r="D1469" s="171">
        <v>44071</v>
      </c>
      <c r="E1469" s="172">
        <v>78.747</v>
      </c>
      <c r="F1469" s="172">
        <v>-0.47020000000000001</v>
      </c>
      <c r="G1469" s="172">
        <v>1.4283999999999999</v>
      </c>
      <c r="H1469" s="172">
        <v>2.1202999999999999</v>
      </c>
      <c r="I1469" s="172">
        <v>8.4296000000000006</v>
      </c>
      <c r="J1469" s="172">
        <v>16.419</v>
      </c>
      <c r="K1469" s="172">
        <v>39.746200000000002</v>
      </c>
      <c r="L1469" s="172">
        <v>3.9647000000000001</v>
      </c>
      <c r="M1469" s="172">
        <v>9.4924999999999997</v>
      </c>
      <c r="N1469" s="172">
        <v>21.261199999999999</v>
      </c>
      <c r="O1469" s="172">
        <v>2.9253</v>
      </c>
      <c r="P1469" s="172">
        <v>8.4436999999999998</v>
      </c>
      <c r="Q1469" s="172">
        <v>14.2234</v>
      </c>
      <c r="R1469" s="172">
        <v>1.413</v>
      </c>
    </row>
    <row r="1470" spans="1:18" x14ac:dyDescent="0.3">
      <c r="A1470" s="168" t="s">
        <v>1539</v>
      </c>
      <c r="B1470" s="168" t="s">
        <v>1569</v>
      </c>
      <c r="C1470" s="168">
        <v>120164</v>
      </c>
      <c r="D1470" s="171">
        <v>44071</v>
      </c>
      <c r="E1470" s="172">
        <v>86.680999999999997</v>
      </c>
      <c r="F1470" s="172">
        <v>-0.4662</v>
      </c>
      <c r="G1470" s="172">
        <v>1.4394</v>
      </c>
      <c r="H1470" s="172">
        <v>2.1482999999999999</v>
      </c>
      <c r="I1470" s="172">
        <v>8.4895999999999994</v>
      </c>
      <c r="J1470" s="172">
        <v>16.559999999999999</v>
      </c>
      <c r="K1470" s="172">
        <v>40.246899999999997</v>
      </c>
      <c r="L1470" s="172">
        <v>4.7035999999999998</v>
      </c>
      <c r="M1470" s="172">
        <v>10.6486</v>
      </c>
      <c r="N1470" s="172">
        <v>22.9465</v>
      </c>
      <c r="O1470" s="172">
        <v>4.2877999999999998</v>
      </c>
      <c r="P1470" s="172">
        <v>9.9978999999999996</v>
      </c>
      <c r="Q1470" s="172">
        <v>14.646100000000001</v>
      </c>
      <c r="R1470" s="172">
        <v>2.7826</v>
      </c>
    </row>
    <row r="1471" spans="1:18" x14ac:dyDescent="0.3">
      <c r="A1471" s="168" t="s">
        <v>1539</v>
      </c>
      <c r="B1471" s="168" t="s">
        <v>1570</v>
      </c>
      <c r="C1471" s="168">
        <v>129220</v>
      </c>
      <c r="D1471" s="171">
        <v>44071</v>
      </c>
      <c r="E1471" s="172">
        <v>23.292999999999999</v>
      </c>
      <c r="F1471" s="172">
        <v>-0.26119999999999999</v>
      </c>
      <c r="G1471" s="172">
        <v>0.55259999999999998</v>
      </c>
      <c r="H1471" s="172">
        <v>1.7962</v>
      </c>
      <c r="I1471" s="172">
        <v>8.2891999999999992</v>
      </c>
      <c r="J1471" s="172">
        <v>16.302199999999999</v>
      </c>
      <c r="K1471" s="172">
        <v>35.946100000000001</v>
      </c>
      <c r="L1471" s="172">
        <v>1.3311999999999999</v>
      </c>
      <c r="M1471" s="172">
        <v>-1.6675</v>
      </c>
      <c r="N1471" s="172">
        <v>3.8243999999999998</v>
      </c>
      <c r="O1471" s="172">
        <v>-2.2065000000000001</v>
      </c>
      <c r="P1471" s="172">
        <v>9.4808000000000003</v>
      </c>
      <c r="Q1471" s="172">
        <v>14.360799999999999</v>
      </c>
      <c r="R1471" s="172">
        <v>-8.6744000000000003</v>
      </c>
    </row>
    <row r="1472" spans="1:18" x14ac:dyDescent="0.3">
      <c r="A1472" s="168" t="s">
        <v>1539</v>
      </c>
      <c r="B1472" s="168" t="s">
        <v>1571</v>
      </c>
      <c r="C1472" s="168">
        <v>129223</v>
      </c>
      <c r="D1472" s="171">
        <v>44071</v>
      </c>
      <c r="E1472" s="172">
        <v>22.061</v>
      </c>
      <c r="F1472" s="172">
        <v>-0.26219999999999999</v>
      </c>
      <c r="G1472" s="172">
        <v>0.5423</v>
      </c>
      <c r="H1472" s="172">
        <v>1.7762</v>
      </c>
      <c r="I1472" s="172">
        <v>8.2430000000000003</v>
      </c>
      <c r="J1472" s="172">
        <v>16.202300000000001</v>
      </c>
      <c r="K1472" s="172">
        <v>35.584800000000001</v>
      </c>
      <c r="L1472" s="172">
        <v>0.76280000000000003</v>
      </c>
      <c r="M1472" s="172">
        <v>-2.5101</v>
      </c>
      <c r="N1472" s="172">
        <v>2.6427</v>
      </c>
      <c r="O1472" s="172">
        <v>-3.2170000000000001</v>
      </c>
      <c r="P1472" s="172">
        <v>8.4896999999999991</v>
      </c>
      <c r="Q1472" s="172">
        <v>13.3788</v>
      </c>
      <c r="R1472" s="172">
        <v>-9.7037999999999993</v>
      </c>
    </row>
    <row r="1473" spans="1:18" x14ac:dyDescent="0.3">
      <c r="A1473" s="168" t="s">
        <v>1539</v>
      </c>
      <c r="B1473" s="168" t="s">
        <v>1572</v>
      </c>
      <c r="C1473" s="168">
        <v>113177</v>
      </c>
      <c r="D1473" s="171">
        <v>44071</v>
      </c>
      <c r="E1473" s="172">
        <v>42.539299999999997</v>
      </c>
      <c r="F1473" s="172">
        <v>-0.46029999999999999</v>
      </c>
      <c r="G1473" s="172">
        <v>0.76390000000000002</v>
      </c>
      <c r="H1473" s="172">
        <v>3.7096</v>
      </c>
      <c r="I1473" s="172">
        <v>9.3901000000000003</v>
      </c>
      <c r="J1473" s="172">
        <v>17.666599999999999</v>
      </c>
      <c r="K1473" s="172">
        <v>40.890799999999999</v>
      </c>
      <c r="L1473" s="172">
        <v>9.2460000000000004</v>
      </c>
      <c r="M1473" s="172">
        <v>10.9132</v>
      </c>
      <c r="N1473" s="172">
        <v>21.342199999999998</v>
      </c>
      <c r="O1473" s="172">
        <v>3.3904000000000001</v>
      </c>
      <c r="P1473" s="172">
        <v>11.5296</v>
      </c>
      <c r="Q1473" s="172">
        <v>15.652699999999999</v>
      </c>
      <c r="R1473" s="172">
        <v>-1.8293999999999999</v>
      </c>
    </row>
    <row r="1474" spans="1:18" x14ac:dyDescent="0.3">
      <c r="A1474" s="168" t="s">
        <v>1539</v>
      </c>
      <c r="B1474" s="168" t="s">
        <v>1573</v>
      </c>
      <c r="C1474" s="168">
        <v>118778</v>
      </c>
      <c r="D1474" s="171">
        <v>44071</v>
      </c>
      <c r="E1474" s="172">
        <v>45.747799999999998</v>
      </c>
      <c r="F1474" s="172">
        <v>-0.45779999999999998</v>
      </c>
      <c r="G1474" s="172">
        <v>0.77100000000000002</v>
      </c>
      <c r="H1474" s="172">
        <v>3.7263999999999999</v>
      </c>
      <c r="I1474" s="172">
        <v>9.4300999999999995</v>
      </c>
      <c r="J1474" s="172">
        <v>17.7516</v>
      </c>
      <c r="K1474" s="172">
        <v>41.2087</v>
      </c>
      <c r="L1474" s="172">
        <v>9.7197999999999993</v>
      </c>
      <c r="M1474" s="172">
        <v>11.6244</v>
      </c>
      <c r="N1474" s="172">
        <v>22.386099999999999</v>
      </c>
      <c r="O1474" s="172">
        <v>4.4751000000000003</v>
      </c>
      <c r="P1474" s="172">
        <v>12.720700000000001</v>
      </c>
      <c r="Q1474" s="172">
        <v>20.4587</v>
      </c>
      <c r="R1474" s="172">
        <v>-0.90739999999999998</v>
      </c>
    </row>
    <row r="1475" spans="1:18" x14ac:dyDescent="0.3">
      <c r="A1475" s="168" t="s">
        <v>1539</v>
      </c>
      <c r="B1475" s="168" t="s">
        <v>1574</v>
      </c>
      <c r="C1475" s="168">
        <v>147131</v>
      </c>
      <c r="D1475" s="171">
        <v>44071</v>
      </c>
      <c r="E1475" s="172">
        <v>12.22</v>
      </c>
      <c r="F1475" s="172">
        <v>-0.5696</v>
      </c>
      <c r="G1475" s="172">
        <v>0.4108</v>
      </c>
      <c r="H1475" s="172">
        <v>2.5167999999999999</v>
      </c>
      <c r="I1475" s="172">
        <v>7.4757999999999996</v>
      </c>
      <c r="J1475" s="172">
        <v>13.3581</v>
      </c>
      <c r="K1475" s="172">
        <v>37.303400000000003</v>
      </c>
      <c r="L1475" s="172">
        <v>11.0909</v>
      </c>
      <c r="M1475" s="172">
        <v>17.953700000000001</v>
      </c>
      <c r="N1475" s="172">
        <v>31.256699999999999</v>
      </c>
      <c r="O1475" s="172"/>
      <c r="P1475" s="172"/>
      <c r="Q1475" s="172">
        <v>16.732099999999999</v>
      </c>
      <c r="R1475" s="172"/>
    </row>
    <row r="1476" spans="1:18" x14ac:dyDescent="0.3">
      <c r="A1476" s="168" t="s">
        <v>1539</v>
      </c>
      <c r="B1476" s="168" t="s">
        <v>1575</v>
      </c>
      <c r="C1476" s="168">
        <v>147129</v>
      </c>
      <c r="D1476" s="171">
        <v>44071</v>
      </c>
      <c r="E1476" s="172">
        <v>11.94</v>
      </c>
      <c r="F1476" s="172">
        <v>-0.58279999999999998</v>
      </c>
      <c r="G1476" s="172">
        <v>0.42049999999999998</v>
      </c>
      <c r="H1476" s="172">
        <v>2.5773000000000001</v>
      </c>
      <c r="I1476" s="172">
        <v>7.4706999999999999</v>
      </c>
      <c r="J1476" s="172">
        <v>13.1754</v>
      </c>
      <c r="K1476" s="172">
        <v>36.769799999999996</v>
      </c>
      <c r="L1476" s="172">
        <v>10.2493</v>
      </c>
      <c r="M1476" s="172">
        <v>16.374300000000002</v>
      </c>
      <c r="N1476" s="172">
        <v>28.941700000000001</v>
      </c>
      <c r="O1476" s="172"/>
      <c r="P1476" s="172"/>
      <c r="Q1476" s="172">
        <v>14.662599999999999</v>
      </c>
      <c r="R1476" s="172"/>
    </row>
    <row r="1477" spans="1:18" x14ac:dyDescent="0.3">
      <c r="A1477" s="168" t="s">
        <v>1539</v>
      </c>
      <c r="B1477" s="168" t="s">
        <v>1576</v>
      </c>
      <c r="C1477" s="168">
        <v>100177</v>
      </c>
      <c r="D1477" s="171">
        <v>44071</v>
      </c>
      <c r="E1477" s="172">
        <v>64.252102542151604</v>
      </c>
      <c r="F1477" s="172">
        <v>-1.3846000000000001</v>
      </c>
      <c r="G1477" s="172">
        <v>-1.8482000000000001</v>
      </c>
      <c r="H1477" s="172">
        <v>0.38429999999999997</v>
      </c>
      <c r="I1477" s="172">
        <v>5.4069000000000003</v>
      </c>
      <c r="J1477" s="172">
        <v>18.6816</v>
      </c>
      <c r="K1477" s="172">
        <v>63.429400000000001</v>
      </c>
      <c r="L1477" s="172">
        <v>38.391800000000003</v>
      </c>
      <c r="M1477" s="172">
        <v>40.4544</v>
      </c>
      <c r="N1477" s="172">
        <v>53.247500000000002</v>
      </c>
      <c r="O1477" s="172">
        <v>4.1942000000000004</v>
      </c>
      <c r="P1477" s="172">
        <v>5.8251999999999997</v>
      </c>
      <c r="Q1477" s="172">
        <v>8.1006</v>
      </c>
      <c r="R1477" s="172">
        <v>4.9432</v>
      </c>
    </row>
    <row r="1478" spans="1:18" x14ac:dyDescent="0.3">
      <c r="A1478" s="168" t="s">
        <v>1539</v>
      </c>
      <c r="B1478" s="168" t="s">
        <v>1577</v>
      </c>
      <c r="C1478" s="168">
        <v>120828</v>
      </c>
      <c r="D1478" s="171">
        <v>44071</v>
      </c>
      <c r="E1478" s="172">
        <v>58.319299999999998</v>
      </c>
      <c r="F1478" s="172">
        <v>-1.3834</v>
      </c>
      <c r="G1478" s="172">
        <v>-1.847</v>
      </c>
      <c r="H1478" s="172">
        <v>0.38969999999999999</v>
      </c>
      <c r="I1478" s="172">
        <v>5.4151999999999996</v>
      </c>
      <c r="J1478" s="172">
        <v>18.771699999999999</v>
      </c>
      <c r="K1478" s="172">
        <v>63.8855</v>
      </c>
      <c r="L1478" s="172">
        <v>38.816499999999998</v>
      </c>
      <c r="M1478" s="172">
        <v>40.9223</v>
      </c>
      <c r="N1478" s="172">
        <v>53.798499999999997</v>
      </c>
      <c r="O1478" s="172">
        <v>4.5810000000000004</v>
      </c>
      <c r="P1478" s="172">
        <v>6.0602</v>
      </c>
      <c r="Q1478" s="172">
        <v>7.2687999999999997</v>
      </c>
      <c r="R1478" s="172">
        <v>5.343</v>
      </c>
    </row>
    <row r="1479" spans="1:18" x14ac:dyDescent="0.3">
      <c r="A1479" s="168" t="s">
        <v>1539</v>
      </c>
      <c r="B1479" s="168" t="s">
        <v>1578</v>
      </c>
      <c r="C1479" s="168">
        <v>125497</v>
      </c>
      <c r="D1479" s="171">
        <v>44071</v>
      </c>
      <c r="E1479" s="172">
        <v>65.034499999999994</v>
      </c>
      <c r="F1479" s="172">
        <v>6.3E-3</v>
      </c>
      <c r="G1479" s="172">
        <v>1.298</v>
      </c>
      <c r="H1479" s="172">
        <v>2.8936000000000002</v>
      </c>
      <c r="I1479" s="172">
        <v>6.8734000000000002</v>
      </c>
      <c r="J1479" s="172">
        <v>17.738900000000001</v>
      </c>
      <c r="K1479" s="172">
        <v>37.950400000000002</v>
      </c>
      <c r="L1479" s="172">
        <v>9.3935999999999993</v>
      </c>
      <c r="M1479" s="172">
        <v>12.625400000000001</v>
      </c>
      <c r="N1479" s="172">
        <v>23.889900000000001</v>
      </c>
      <c r="O1479" s="172">
        <v>10.233000000000001</v>
      </c>
      <c r="P1479" s="172">
        <v>15.165800000000001</v>
      </c>
      <c r="Q1479" s="172">
        <v>23.664200000000001</v>
      </c>
      <c r="R1479" s="172">
        <v>4.4932999999999996</v>
      </c>
    </row>
    <row r="1480" spans="1:18" x14ac:dyDescent="0.3">
      <c r="A1480" s="168" t="s">
        <v>1539</v>
      </c>
      <c r="B1480" s="168" t="s">
        <v>1579</v>
      </c>
      <c r="C1480" s="168">
        <v>125494</v>
      </c>
      <c r="D1480" s="171">
        <v>44071</v>
      </c>
      <c r="E1480" s="172">
        <v>59.664999999999999</v>
      </c>
      <c r="F1480" s="172">
        <v>3.5000000000000001E-3</v>
      </c>
      <c r="G1480" s="172">
        <v>1.2894000000000001</v>
      </c>
      <c r="H1480" s="172">
        <v>2.8734000000000002</v>
      </c>
      <c r="I1480" s="172">
        <v>6.8324999999999996</v>
      </c>
      <c r="J1480" s="172">
        <v>17.640899999999998</v>
      </c>
      <c r="K1480" s="172">
        <v>37.520400000000002</v>
      </c>
      <c r="L1480" s="172">
        <v>8.7175999999999991</v>
      </c>
      <c r="M1480" s="172">
        <v>11.5738</v>
      </c>
      <c r="N1480" s="172">
        <v>22.3368</v>
      </c>
      <c r="O1480" s="172">
        <v>8.9190000000000005</v>
      </c>
      <c r="P1480" s="172">
        <v>13.771699999999999</v>
      </c>
      <c r="Q1480" s="172">
        <v>17.673400000000001</v>
      </c>
      <c r="R1480" s="172">
        <v>3.2275</v>
      </c>
    </row>
    <row r="1481" spans="1:18" x14ac:dyDescent="0.3">
      <c r="A1481" s="168" t="s">
        <v>1539</v>
      </c>
      <c r="B1481" s="168" t="s">
        <v>1580</v>
      </c>
      <c r="C1481" s="168">
        <v>100795</v>
      </c>
      <c r="D1481" s="171">
        <v>44071</v>
      </c>
      <c r="E1481" s="172">
        <v>78.085400000000007</v>
      </c>
      <c r="F1481" s="172">
        <v>-0.24249999999999999</v>
      </c>
      <c r="G1481" s="172">
        <v>0.99580000000000002</v>
      </c>
      <c r="H1481" s="172">
        <v>2.5855000000000001</v>
      </c>
      <c r="I1481" s="172">
        <v>9.1074999999999999</v>
      </c>
      <c r="J1481" s="172">
        <v>16.3828</v>
      </c>
      <c r="K1481" s="172">
        <v>39.514899999999997</v>
      </c>
      <c r="L1481" s="172">
        <v>-1.2853000000000001</v>
      </c>
      <c r="M1481" s="172">
        <v>3.3828999999999998</v>
      </c>
      <c r="N1481" s="172">
        <v>11.5648</v>
      </c>
      <c r="O1481" s="172">
        <v>-6.1559999999999997</v>
      </c>
      <c r="P1481" s="172">
        <v>2.6844999999999999</v>
      </c>
      <c r="Q1481" s="172">
        <v>14.1374</v>
      </c>
      <c r="R1481" s="172">
        <v>-6.5191999999999997</v>
      </c>
    </row>
    <row r="1482" spans="1:18" x14ac:dyDescent="0.3">
      <c r="A1482" s="168" t="s">
        <v>1539</v>
      </c>
      <c r="B1482" s="168" t="s">
        <v>1581</v>
      </c>
      <c r="C1482" s="168">
        <v>119589</v>
      </c>
      <c r="D1482" s="171">
        <v>44071</v>
      </c>
      <c r="E1482" s="172">
        <v>81.923599999999993</v>
      </c>
      <c r="F1482" s="172">
        <v>-0.23980000000000001</v>
      </c>
      <c r="G1482" s="172">
        <v>1.004</v>
      </c>
      <c r="H1482" s="172">
        <v>2.6051000000000002</v>
      </c>
      <c r="I1482" s="172">
        <v>9.1503999999999994</v>
      </c>
      <c r="J1482" s="172">
        <v>16.4834</v>
      </c>
      <c r="K1482" s="172">
        <v>39.863900000000001</v>
      </c>
      <c r="L1482" s="172">
        <v>-0.8155</v>
      </c>
      <c r="M1482" s="172">
        <v>4.1093999999999999</v>
      </c>
      <c r="N1482" s="172">
        <v>12.616899999999999</v>
      </c>
      <c r="O1482" s="172">
        <v>-5.3422000000000001</v>
      </c>
      <c r="P1482" s="172">
        <v>3.3969</v>
      </c>
      <c r="Q1482" s="172">
        <v>11.9458</v>
      </c>
      <c r="R1482" s="172">
        <v>-5.6595000000000004</v>
      </c>
    </row>
    <row r="1483" spans="1:18" x14ac:dyDescent="0.3">
      <c r="A1483" s="168" t="s">
        <v>1539</v>
      </c>
      <c r="B1483" s="168" t="s">
        <v>1582</v>
      </c>
      <c r="C1483" s="168">
        <v>145206</v>
      </c>
      <c r="D1483" s="171">
        <v>44071</v>
      </c>
      <c r="E1483" s="172">
        <v>11.5838</v>
      </c>
      <c r="F1483" s="172">
        <v>-0.50929999999999997</v>
      </c>
      <c r="G1483" s="172">
        <v>0.37430000000000002</v>
      </c>
      <c r="H1483" s="172">
        <v>2.7888999999999999</v>
      </c>
      <c r="I1483" s="172">
        <v>7.4772999999999996</v>
      </c>
      <c r="J1483" s="172">
        <v>12.382199999999999</v>
      </c>
      <c r="K1483" s="172">
        <v>35.414900000000003</v>
      </c>
      <c r="L1483" s="172">
        <v>7.2126999999999999</v>
      </c>
      <c r="M1483" s="172">
        <v>7.2355999999999998</v>
      </c>
      <c r="N1483" s="172">
        <v>18.104399999999998</v>
      </c>
      <c r="O1483" s="172"/>
      <c r="P1483" s="172"/>
      <c r="Q1483" s="172">
        <v>8.5378000000000007</v>
      </c>
      <c r="R1483" s="172"/>
    </row>
    <row r="1484" spans="1:18" x14ac:dyDescent="0.3">
      <c r="A1484" s="168" t="s">
        <v>1539</v>
      </c>
      <c r="B1484" s="168" t="s">
        <v>1583</v>
      </c>
      <c r="C1484" s="168">
        <v>145208</v>
      </c>
      <c r="D1484" s="171">
        <v>44071</v>
      </c>
      <c r="E1484" s="172">
        <v>11.1806</v>
      </c>
      <c r="F1484" s="172">
        <v>-0.51429999999999998</v>
      </c>
      <c r="G1484" s="172">
        <v>0.35809999999999997</v>
      </c>
      <c r="H1484" s="172">
        <v>2.7477999999999998</v>
      </c>
      <c r="I1484" s="172">
        <v>7.3932000000000002</v>
      </c>
      <c r="J1484" s="172">
        <v>12.216699999999999</v>
      </c>
      <c r="K1484" s="172">
        <v>34.8279</v>
      </c>
      <c r="L1484" s="172">
        <v>6.2522000000000002</v>
      </c>
      <c r="M1484" s="172">
        <v>5.7567000000000004</v>
      </c>
      <c r="N1484" s="172">
        <v>15.9549</v>
      </c>
      <c r="O1484" s="172"/>
      <c r="P1484" s="172"/>
      <c r="Q1484" s="172">
        <v>6.4161000000000001</v>
      </c>
      <c r="R1484" s="172"/>
    </row>
    <row r="1485" spans="1:18" x14ac:dyDescent="0.3">
      <c r="A1485" s="168" t="s">
        <v>1539</v>
      </c>
      <c r="B1485" s="168" t="s">
        <v>1584</v>
      </c>
      <c r="C1485" s="168">
        <v>129649</v>
      </c>
      <c r="D1485" s="171">
        <v>44071</v>
      </c>
      <c r="E1485" s="172">
        <v>16.57</v>
      </c>
      <c r="F1485" s="172">
        <v>-1.0155000000000001</v>
      </c>
      <c r="G1485" s="172">
        <v>-0.36080000000000001</v>
      </c>
      <c r="H1485" s="172">
        <v>2.6006</v>
      </c>
      <c r="I1485" s="172">
        <v>8.7270000000000003</v>
      </c>
      <c r="J1485" s="172">
        <v>18.6113</v>
      </c>
      <c r="K1485" s="172">
        <v>36.490900000000003</v>
      </c>
      <c r="L1485" s="172">
        <v>7.0412999999999997</v>
      </c>
      <c r="M1485" s="172">
        <v>14.354699999999999</v>
      </c>
      <c r="N1485" s="172">
        <v>29.6557</v>
      </c>
      <c r="O1485" s="172">
        <v>2.9157000000000002</v>
      </c>
      <c r="P1485" s="172">
        <v>6.3247999999999998</v>
      </c>
      <c r="Q1485" s="172">
        <v>8.4550999999999998</v>
      </c>
      <c r="R1485" s="172">
        <v>1.6048</v>
      </c>
    </row>
    <row r="1486" spans="1:18" x14ac:dyDescent="0.3">
      <c r="A1486" s="168" t="s">
        <v>1539</v>
      </c>
      <c r="B1486" s="168" t="s">
        <v>1585</v>
      </c>
      <c r="C1486" s="168">
        <v>129647</v>
      </c>
      <c r="D1486" s="171">
        <v>44071</v>
      </c>
      <c r="E1486" s="172">
        <v>15.77</v>
      </c>
      <c r="F1486" s="172">
        <v>-1.0044</v>
      </c>
      <c r="G1486" s="172">
        <v>-0.379</v>
      </c>
      <c r="H1486" s="172">
        <v>2.5358000000000001</v>
      </c>
      <c r="I1486" s="172">
        <v>8.6837</v>
      </c>
      <c r="J1486" s="172">
        <v>18.482299999999999</v>
      </c>
      <c r="K1486" s="172">
        <v>36.300800000000002</v>
      </c>
      <c r="L1486" s="172">
        <v>6.6981999999999999</v>
      </c>
      <c r="M1486" s="172">
        <v>13.698600000000001</v>
      </c>
      <c r="N1486" s="172">
        <v>28.7347</v>
      </c>
      <c r="O1486" s="172">
        <v>2.2057000000000002</v>
      </c>
      <c r="P1486" s="172">
        <v>5.4348000000000001</v>
      </c>
      <c r="Q1486" s="172">
        <v>7.5960000000000001</v>
      </c>
      <c r="R1486" s="172">
        <v>0.99619999999999997</v>
      </c>
    </row>
    <row r="1487" spans="1:18" x14ac:dyDescent="0.3">
      <c r="A1487" s="173" t="s">
        <v>27</v>
      </c>
      <c r="B1487" s="168"/>
      <c r="C1487" s="168"/>
      <c r="D1487" s="168"/>
      <c r="E1487" s="168"/>
      <c r="F1487" s="174">
        <v>-0.34839782608695657</v>
      </c>
      <c r="G1487" s="174">
        <v>0.69698478260869567</v>
      </c>
      <c r="H1487" s="174">
        <v>2.8115586956521743</v>
      </c>
      <c r="I1487" s="174">
        <v>8.6413021739130436</v>
      </c>
      <c r="J1487" s="174">
        <v>16.004434782608694</v>
      </c>
      <c r="K1487" s="174">
        <v>38.640306521739134</v>
      </c>
      <c r="L1487" s="174">
        <v>7.3400978260869563</v>
      </c>
      <c r="M1487" s="174">
        <v>10.984069047619048</v>
      </c>
      <c r="N1487" s="174">
        <v>19.953104761904765</v>
      </c>
      <c r="O1487" s="174">
        <v>0.95990333333333355</v>
      </c>
      <c r="P1487" s="174">
        <v>7.8967571428571421</v>
      </c>
      <c r="Q1487" s="174">
        <v>12.627065217391305</v>
      </c>
      <c r="R1487" s="174">
        <v>-2.0989933333333326</v>
      </c>
    </row>
    <row r="1488" spans="1:18" x14ac:dyDescent="0.3">
      <c r="A1488" s="173" t="s">
        <v>409</v>
      </c>
      <c r="B1488" s="168"/>
      <c r="C1488" s="168"/>
      <c r="D1488" s="168"/>
      <c r="E1488" s="168"/>
      <c r="F1488" s="174">
        <v>-0.33550000000000002</v>
      </c>
      <c r="G1488" s="174">
        <v>0.73065000000000002</v>
      </c>
      <c r="H1488" s="174">
        <v>2.7683499999999999</v>
      </c>
      <c r="I1488" s="174">
        <v>8.8794000000000004</v>
      </c>
      <c r="J1488" s="174">
        <v>16.375799999999998</v>
      </c>
      <c r="K1488" s="174">
        <v>37.622500000000002</v>
      </c>
      <c r="L1488" s="174">
        <v>5.1165000000000003</v>
      </c>
      <c r="M1488" s="174">
        <v>9.0386999999999986</v>
      </c>
      <c r="N1488" s="174">
        <v>21.301699999999997</v>
      </c>
      <c r="O1488" s="174">
        <v>1.4121999999999999</v>
      </c>
      <c r="P1488" s="174">
        <v>7.35</v>
      </c>
      <c r="Q1488" s="174">
        <v>12.959</v>
      </c>
      <c r="R1488" s="174">
        <v>-1.3683999999999998</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44071</v>
      </c>
      <c r="E1491" s="172">
        <v>11.05</v>
      </c>
      <c r="F1491" s="172">
        <v>-0.27079999999999999</v>
      </c>
      <c r="G1491" s="172">
        <v>0.45450000000000002</v>
      </c>
      <c r="H1491" s="172">
        <v>2.0314000000000001</v>
      </c>
      <c r="I1491" s="172">
        <v>3.4643999999999999</v>
      </c>
      <c r="J1491" s="172">
        <v>2.9823</v>
      </c>
      <c r="K1491" s="172">
        <v>16.807600000000001</v>
      </c>
      <c r="L1491" s="172">
        <v>10.3896</v>
      </c>
      <c r="M1491" s="172"/>
      <c r="N1491" s="172"/>
      <c r="O1491" s="172"/>
      <c r="P1491" s="172"/>
      <c r="Q1491" s="172">
        <v>10.5</v>
      </c>
      <c r="R1491" s="172"/>
    </row>
    <row r="1492" spans="1:18" x14ac:dyDescent="0.3">
      <c r="A1492" s="168" t="s">
        <v>378</v>
      </c>
      <c r="B1492" s="168" t="s">
        <v>379</v>
      </c>
      <c r="C1492" s="168">
        <v>147929</v>
      </c>
      <c r="D1492" s="171">
        <v>44071</v>
      </c>
      <c r="E1492" s="172">
        <v>10.96</v>
      </c>
      <c r="F1492" s="172">
        <v>-0.18210000000000001</v>
      </c>
      <c r="G1492" s="172">
        <v>0.55049999999999999</v>
      </c>
      <c r="H1492" s="172">
        <v>2.0484</v>
      </c>
      <c r="I1492" s="172">
        <v>3.4939</v>
      </c>
      <c r="J1492" s="172">
        <v>2.8142999999999998</v>
      </c>
      <c r="K1492" s="172">
        <v>16.471800000000002</v>
      </c>
      <c r="L1492" s="172">
        <v>9.6</v>
      </c>
      <c r="M1492" s="172"/>
      <c r="N1492" s="172"/>
      <c r="O1492" s="172"/>
      <c r="P1492" s="172"/>
      <c r="Q1492" s="172">
        <v>9.6</v>
      </c>
      <c r="R1492" s="172"/>
    </row>
    <row r="1493" spans="1:18" x14ac:dyDescent="0.3">
      <c r="A1493" s="168" t="s">
        <v>378</v>
      </c>
      <c r="B1493" s="168" t="s">
        <v>49</v>
      </c>
      <c r="C1493" s="168">
        <v>147372</v>
      </c>
      <c r="D1493" s="171">
        <v>44071</v>
      </c>
      <c r="E1493" s="172">
        <v>11.05</v>
      </c>
      <c r="F1493" s="172">
        <v>0</v>
      </c>
      <c r="G1493" s="172">
        <v>0.54600000000000004</v>
      </c>
      <c r="H1493" s="172">
        <v>1.3761000000000001</v>
      </c>
      <c r="I1493" s="172">
        <v>4.0490000000000004</v>
      </c>
      <c r="J1493" s="172">
        <v>5.7416</v>
      </c>
      <c r="K1493" s="172">
        <v>23.463699999999999</v>
      </c>
      <c r="L1493" s="172">
        <v>9.0818999999999992</v>
      </c>
      <c r="M1493" s="172">
        <v>4.0490000000000004</v>
      </c>
      <c r="N1493" s="172">
        <v>12.9857</v>
      </c>
      <c r="O1493" s="172"/>
      <c r="P1493" s="172"/>
      <c r="Q1493" s="172">
        <v>9.2250999999999994</v>
      </c>
      <c r="R1493" s="172"/>
    </row>
    <row r="1494" spans="1:18" x14ac:dyDescent="0.3">
      <c r="A1494" s="168" t="s">
        <v>378</v>
      </c>
      <c r="B1494" s="168" t="s">
        <v>51</v>
      </c>
      <c r="C1494" s="168">
        <v>147371</v>
      </c>
      <c r="D1494" s="171">
        <v>44071</v>
      </c>
      <c r="E1494" s="172">
        <v>10.99</v>
      </c>
      <c r="F1494" s="172">
        <v>0</v>
      </c>
      <c r="G1494" s="172">
        <v>0.64100000000000001</v>
      </c>
      <c r="H1494" s="172">
        <v>1.3837999999999999</v>
      </c>
      <c r="I1494" s="172">
        <v>4.0720000000000001</v>
      </c>
      <c r="J1494" s="172">
        <v>5.7747999999999999</v>
      </c>
      <c r="K1494" s="172">
        <v>23.3446</v>
      </c>
      <c r="L1494" s="172">
        <v>8.9197000000000006</v>
      </c>
      <c r="M1494" s="172">
        <v>3.6791999999999998</v>
      </c>
      <c r="N1494" s="172">
        <v>12.372199999999999</v>
      </c>
      <c r="O1494" s="172"/>
      <c r="P1494" s="172"/>
      <c r="Q1494" s="172">
        <v>8.7007999999999992</v>
      </c>
      <c r="R1494" s="172"/>
    </row>
    <row r="1495" spans="1:18" x14ac:dyDescent="0.3">
      <c r="A1495" s="168" t="s">
        <v>378</v>
      </c>
      <c r="B1495" s="168" t="s">
        <v>50</v>
      </c>
      <c r="C1495" s="168">
        <v>119709</v>
      </c>
      <c r="D1495" s="171">
        <v>44071</v>
      </c>
      <c r="E1495" s="172">
        <v>114.4049</v>
      </c>
      <c r="F1495" s="172">
        <v>0.46989999999999998</v>
      </c>
      <c r="G1495" s="172">
        <v>1.2161999999999999</v>
      </c>
      <c r="H1495" s="172">
        <v>2.1806999999999999</v>
      </c>
      <c r="I1495" s="172">
        <v>3.6495000000000002</v>
      </c>
      <c r="J1495" s="172">
        <v>3.4394999999999998</v>
      </c>
      <c r="K1495" s="172">
        <v>22.260100000000001</v>
      </c>
      <c r="L1495" s="172">
        <v>1.2490000000000001</v>
      </c>
      <c r="M1495" s="172">
        <v>-3.8216999999999999</v>
      </c>
      <c r="N1495" s="172">
        <v>6.1112000000000002</v>
      </c>
      <c r="O1495" s="172">
        <v>6.3750999999999998</v>
      </c>
      <c r="P1495" s="172">
        <v>8.9648000000000003</v>
      </c>
      <c r="Q1495" s="172">
        <v>11.936199999999999</v>
      </c>
      <c r="R1495" s="172">
        <v>1.8994</v>
      </c>
    </row>
    <row r="1496" spans="1:18" x14ac:dyDescent="0.3">
      <c r="A1496" s="168" t="s">
        <v>378</v>
      </c>
      <c r="B1496" s="168" t="s">
        <v>52</v>
      </c>
      <c r="C1496" s="168">
        <v>104523</v>
      </c>
      <c r="D1496" s="171">
        <v>44071</v>
      </c>
      <c r="E1496" s="172">
        <v>476.21374375702101</v>
      </c>
      <c r="F1496" s="172">
        <v>0.46800000000000003</v>
      </c>
      <c r="G1496" s="172">
        <v>1.2104999999999999</v>
      </c>
      <c r="H1496" s="172">
        <v>2.1673</v>
      </c>
      <c r="I1496" s="172">
        <v>3.6223000000000001</v>
      </c>
      <c r="J1496" s="172">
        <v>3.3803000000000001</v>
      </c>
      <c r="K1496" s="172">
        <v>22.027200000000001</v>
      </c>
      <c r="L1496" s="172">
        <v>0.84809999999999997</v>
      </c>
      <c r="M1496" s="172">
        <v>-4.4020999999999999</v>
      </c>
      <c r="N1496" s="172">
        <v>5.2667999999999999</v>
      </c>
      <c r="O1496" s="172">
        <v>5.4526000000000003</v>
      </c>
      <c r="P1496" s="172">
        <v>8.0633999999999997</v>
      </c>
      <c r="Q1496" s="172">
        <v>13.9032</v>
      </c>
      <c r="R1496" s="172">
        <v>1.097</v>
      </c>
    </row>
    <row r="1497" spans="1:18" x14ac:dyDescent="0.3">
      <c r="A1497" s="173" t="s">
        <v>27</v>
      </c>
      <c r="B1497" s="168"/>
      <c r="C1497" s="168"/>
      <c r="D1497" s="168"/>
      <c r="E1497" s="168"/>
      <c r="F1497" s="174">
        <v>8.083333333333334E-2</v>
      </c>
      <c r="G1497" s="174">
        <v>0.76978333333333326</v>
      </c>
      <c r="H1497" s="174">
        <v>1.8646166666666666</v>
      </c>
      <c r="I1497" s="174">
        <v>3.7251833333333333</v>
      </c>
      <c r="J1497" s="174">
        <v>4.0221333333333327</v>
      </c>
      <c r="K1497" s="174">
        <v>20.729166666666668</v>
      </c>
      <c r="L1497" s="174">
        <v>6.6813833333333337</v>
      </c>
      <c r="M1497" s="174">
        <v>-0.1238999999999999</v>
      </c>
      <c r="N1497" s="174">
        <v>9.1839750000000002</v>
      </c>
      <c r="O1497" s="174">
        <v>5.9138500000000001</v>
      </c>
      <c r="P1497" s="174">
        <v>8.5140999999999991</v>
      </c>
      <c r="Q1497" s="174">
        <v>10.644216666666667</v>
      </c>
      <c r="R1497" s="174">
        <v>1.4982</v>
      </c>
    </row>
    <row r="1498" spans="1:18" x14ac:dyDescent="0.3">
      <c r="A1498" s="173" t="s">
        <v>409</v>
      </c>
      <c r="B1498" s="168"/>
      <c r="C1498" s="168"/>
      <c r="D1498" s="168"/>
      <c r="E1498" s="168"/>
      <c r="F1498" s="174">
        <v>0</v>
      </c>
      <c r="G1498" s="174">
        <v>0.59575</v>
      </c>
      <c r="H1498" s="174">
        <v>2.0399000000000003</v>
      </c>
      <c r="I1498" s="174">
        <v>3.6359000000000004</v>
      </c>
      <c r="J1498" s="174">
        <v>3.4098999999999999</v>
      </c>
      <c r="K1498" s="174">
        <v>22.143650000000001</v>
      </c>
      <c r="L1498" s="174">
        <v>9.0007999999999999</v>
      </c>
      <c r="M1498" s="174">
        <v>-7.1250000000000036E-2</v>
      </c>
      <c r="N1498" s="174">
        <v>9.2416999999999998</v>
      </c>
      <c r="O1498" s="174">
        <v>5.9138500000000001</v>
      </c>
      <c r="P1498" s="174">
        <v>8.5140999999999991</v>
      </c>
      <c r="Q1498" s="174">
        <v>10.050000000000001</v>
      </c>
      <c r="R1498" s="174">
        <v>1.4982</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44071</v>
      </c>
      <c r="E1501" s="172">
        <v>415.39550000000003</v>
      </c>
      <c r="F1501" s="172">
        <v>2.8031999999999999</v>
      </c>
      <c r="G1501" s="172">
        <v>1.8132999999999999</v>
      </c>
      <c r="H1501" s="172">
        <v>1.9087000000000001</v>
      </c>
      <c r="I1501" s="172">
        <v>4.3567</v>
      </c>
      <c r="J1501" s="172">
        <v>5.8277000000000001</v>
      </c>
      <c r="K1501" s="172">
        <v>8.0551999999999992</v>
      </c>
      <c r="L1501" s="172">
        <v>8.1547999999999998</v>
      </c>
      <c r="M1501" s="172">
        <v>7.6563999999999997</v>
      </c>
      <c r="N1501" s="172">
        <v>7.7388000000000003</v>
      </c>
      <c r="O1501" s="172">
        <v>7.8305999999999996</v>
      </c>
      <c r="P1501" s="172">
        <v>8.2230000000000008</v>
      </c>
      <c r="Q1501" s="172">
        <v>8.7062000000000008</v>
      </c>
      <c r="R1501" s="172">
        <v>8.4296000000000006</v>
      </c>
    </row>
    <row r="1502" spans="1:18" x14ac:dyDescent="0.3">
      <c r="A1502" s="168" t="s">
        <v>1587</v>
      </c>
      <c r="B1502" s="168" t="s">
        <v>1589</v>
      </c>
      <c r="C1502" s="168">
        <v>101317</v>
      </c>
      <c r="D1502" s="171">
        <v>44071</v>
      </c>
      <c r="E1502" s="172">
        <v>411.73200000000003</v>
      </c>
      <c r="F1502" s="172">
        <v>2.6686000000000001</v>
      </c>
      <c r="G1502" s="172">
        <v>1.6728000000000001</v>
      </c>
      <c r="H1502" s="172">
        <v>1.7673000000000001</v>
      </c>
      <c r="I1502" s="172">
        <v>4.2157999999999998</v>
      </c>
      <c r="J1502" s="172">
        <v>5.6832000000000003</v>
      </c>
      <c r="K1502" s="172">
        <v>7.9123999999999999</v>
      </c>
      <c r="L1502" s="172">
        <v>8.0136000000000003</v>
      </c>
      <c r="M1502" s="172">
        <v>7.5180999999999996</v>
      </c>
      <c r="N1502" s="172">
        <v>7.6007999999999996</v>
      </c>
      <c r="O1502" s="172">
        <v>7.6978999999999997</v>
      </c>
      <c r="P1502" s="172">
        <v>8.0860000000000003</v>
      </c>
      <c r="Q1502" s="172">
        <v>7.8038999999999996</v>
      </c>
      <c r="R1502" s="172">
        <v>8.2950999999999997</v>
      </c>
    </row>
    <row r="1503" spans="1:18" x14ac:dyDescent="0.3">
      <c r="A1503" s="168" t="s">
        <v>1587</v>
      </c>
      <c r="B1503" s="168" t="s">
        <v>1590</v>
      </c>
      <c r="C1503" s="168">
        <v>144754</v>
      </c>
      <c r="D1503" s="171">
        <v>44071</v>
      </c>
      <c r="E1503" s="172">
        <v>11.643000000000001</v>
      </c>
      <c r="F1503" s="172">
        <v>2.8216999999999999</v>
      </c>
      <c r="G1503" s="172">
        <v>5.0179999999999998</v>
      </c>
      <c r="H1503" s="172">
        <v>3.2265000000000001</v>
      </c>
      <c r="I1503" s="172">
        <v>3.9695</v>
      </c>
      <c r="J1503" s="172">
        <v>4.8537999999999997</v>
      </c>
      <c r="K1503" s="172">
        <v>6.0716999999999999</v>
      </c>
      <c r="L1503" s="172">
        <v>6.4978999999999996</v>
      </c>
      <c r="M1503" s="172">
        <v>6.5442999999999998</v>
      </c>
      <c r="N1503" s="172">
        <v>7.0054999999999996</v>
      </c>
      <c r="O1503" s="172"/>
      <c r="P1503" s="172"/>
      <c r="Q1503" s="172">
        <v>8.0399999999999991</v>
      </c>
      <c r="R1503" s="172"/>
    </row>
    <row r="1504" spans="1:18" x14ac:dyDescent="0.3">
      <c r="A1504" s="168" t="s">
        <v>1587</v>
      </c>
      <c r="B1504" s="168" t="s">
        <v>1591</v>
      </c>
      <c r="C1504" s="168">
        <v>144759</v>
      </c>
      <c r="D1504" s="171">
        <v>44071</v>
      </c>
      <c r="E1504" s="172">
        <v>11.440899999999999</v>
      </c>
      <c r="F1504" s="172">
        <v>1.5952</v>
      </c>
      <c r="G1504" s="172">
        <v>4.0423999999999998</v>
      </c>
      <c r="H1504" s="172">
        <v>2.3254000000000001</v>
      </c>
      <c r="I1504" s="172">
        <v>3.0571999999999999</v>
      </c>
      <c r="J1504" s="172">
        <v>3.9445000000000001</v>
      </c>
      <c r="K1504" s="172">
        <v>5.1460999999999997</v>
      </c>
      <c r="L1504" s="172">
        <v>5.5613000000000001</v>
      </c>
      <c r="M1504" s="172">
        <v>5.5942999999999996</v>
      </c>
      <c r="N1504" s="172">
        <v>6.0365000000000002</v>
      </c>
      <c r="O1504" s="172"/>
      <c r="P1504" s="172"/>
      <c r="Q1504" s="172">
        <v>7.0824999999999996</v>
      </c>
      <c r="R1504" s="172"/>
    </row>
    <row r="1505" spans="1:18" x14ac:dyDescent="0.3">
      <c r="A1505" s="168" t="s">
        <v>1587</v>
      </c>
      <c r="B1505" s="168" t="s">
        <v>1592</v>
      </c>
      <c r="C1505" s="168">
        <v>143464</v>
      </c>
      <c r="D1505" s="171">
        <v>44071</v>
      </c>
      <c r="E1505" s="172">
        <v>1169.8493000000001</v>
      </c>
      <c r="F1505" s="172">
        <v>0.26829999999999998</v>
      </c>
      <c r="G1505" s="172">
        <v>2.4091999999999998</v>
      </c>
      <c r="H1505" s="172">
        <v>1.9619</v>
      </c>
      <c r="I1505" s="172">
        <v>2.5945</v>
      </c>
      <c r="J1505" s="172">
        <v>3.028</v>
      </c>
      <c r="K1505" s="172">
        <v>3.7690000000000001</v>
      </c>
      <c r="L1505" s="172">
        <v>5.2694000000000001</v>
      </c>
      <c r="M1505" s="172">
        <v>5.6025</v>
      </c>
      <c r="N1505" s="172">
        <v>5.9330999999999996</v>
      </c>
      <c r="O1505" s="172"/>
      <c r="P1505" s="172"/>
      <c r="Q1505" s="172">
        <v>7.2416</v>
      </c>
      <c r="R1505" s="172">
        <v>7.0411000000000001</v>
      </c>
    </row>
    <row r="1506" spans="1:18" x14ac:dyDescent="0.3">
      <c r="A1506" s="168" t="s">
        <v>1587</v>
      </c>
      <c r="B1506" s="168" t="s">
        <v>1593</v>
      </c>
      <c r="C1506" s="168">
        <v>143508</v>
      </c>
      <c r="D1506" s="171">
        <v>44071</v>
      </c>
      <c r="E1506" s="172">
        <v>1174.7556999999999</v>
      </c>
      <c r="F1506" s="172">
        <v>0.45050000000000001</v>
      </c>
      <c r="G1506" s="172">
        <v>2.5908000000000002</v>
      </c>
      <c r="H1506" s="172">
        <v>2.1425000000000001</v>
      </c>
      <c r="I1506" s="172">
        <v>2.7746</v>
      </c>
      <c r="J1506" s="172">
        <v>3.2086000000000001</v>
      </c>
      <c r="K1506" s="172">
        <v>3.9508000000000001</v>
      </c>
      <c r="L1506" s="172">
        <v>5.4542999999999999</v>
      </c>
      <c r="M1506" s="172">
        <v>5.7900999999999998</v>
      </c>
      <c r="N1506" s="172">
        <v>6.1238000000000001</v>
      </c>
      <c r="O1506" s="172"/>
      <c r="P1506" s="172"/>
      <c r="Q1506" s="172">
        <v>7.4417999999999997</v>
      </c>
      <c r="R1506" s="172">
        <v>7.2454999999999998</v>
      </c>
    </row>
    <row r="1507" spans="1:18" x14ac:dyDescent="0.3">
      <c r="A1507" s="168" t="s">
        <v>1587</v>
      </c>
      <c r="B1507" s="168" t="s">
        <v>1594</v>
      </c>
      <c r="C1507" s="168">
        <v>119379</v>
      </c>
      <c r="D1507" s="171">
        <v>44071</v>
      </c>
      <c r="E1507" s="172">
        <v>2516.2334000000001</v>
      </c>
      <c r="F1507" s="172">
        <v>-0.25969999999999999</v>
      </c>
      <c r="G1507" s="172">
        <v>1.3066</v>
      </c>
      <c r="H1507" s="172">
        <v>1.1299999999999999</v>
      </c>
      <c r="I1507" s="172">
        <v>2.9224000000000001</v>
      </c>
      <c r="J1507" s="172">
        <v>3.4834000000000001</v>
      </c>
      <c r="K1507" s="172">
        <v>4.4036</v>
      </c>
      <c r="L1507" s="172">
        <v>5.8269000000000002</v>
      </c>
      <c r="M1507" s="172">
        <v>5.681</v>
      </c>
      <c r="N1507" s="172">
        <v>6.0781000000000001</v>
      </c>
      <c r="O1507" s="172">
        <v>7.2550999999999997</v>
      </c>
      <c r="P1507" s="172">
        <v>7.9391999999999996</v>
      </c>
      <c r="Q1507" s="172">
        <v>8.4788999999999994</v>
      </c>
      <c r="R1507" s="172">
        <v>7.2134999999999998</v>
      </c>
    </row>
    <row r="1508" spans="1:18" x14ac:dyDescent="0.3">
      <c r="A1508" s="168" t="s">
        <v>1587</v>
      </c>
      <c r="B1508" s="168" t="s">
        <v>1595</v>
      </c>
      <c r="C1508" s="168">
        <v>109269</v>
      </c>
      <c r="D1508" s="171">
        <v>44071</v>
      </c>
      <c r="E1508" s="172">
        <v>2472.4985999999999</v>
      </c>
      <c r="F1508" s="172">
        <v>-0.499</v>
      </c>
      <c r="G1508" s="172">
        <v>1.0684</v>
      </c>
      <c r="H1508" s="172">
        <v>0.89200000000000002</v>
      </c>
      <c r="I1508" s="172">
        <v>2.6846999999999999</v>
      </c>
      <c r="J1508" s="172">
        <v>3.2450999999999999</v>
      </c>
      <c r="K1508" s="172">
        <v>4.1635</v>
      </c>
      <c r="L1508" s="172">
        <v>5.5827</v>
      </c>
      <c r="M1508" s="172">
        <v>5.4337999999999997</v>
      </c>
      <c r="N1508" s="172">
        <v>5.8266999999999998</v>
      </c>
      <c r="O1508" s="172">
        <v>7.0370999999999997</v>
      </c>
      <c r="P1508" s="172">
        <v>7.72</v>
      </c>
      <c r="Q1508" s="172">
        <v>7.7508999999999997</v>
      </c>
      <c r="R1508" s="172">
        <v>6.9569999999999999</v>
      </c>
    </row>
    <row r="1509" spans="1:18" x14ac:dyDescent="0.3">
      <c r="A1509" s="168" t="s">
        <v>1587</v>
      </c>
      <c r="B1509" s="168" t="s">
        <v>1596</v>
      </c>
      <c r="C1509" s="168">
        <v>118317</v>
      </c>
      <c r="D1509" s="171">
        <v>44071</v>
      </c>
      <c r="E1509" s="172">
        <v>3104.4234000000001</v>
      </c>
      <c r="F1509" s="172">
        <v>0.76190000000000002</v>
      </c>
      <c r="G1509" s="172">
        <v>1.6831</v>
      </c>
      <c r="H1509" s="172">
        <v>1.5029999999999999</v>
      </c>
      <c r="I1509" s="172">
        <v>2.6423999999999999</v>
      </c>
      <c r="J1509" s="172">
        <v>3.1996000000000002</v>
      </c>
      <c r="K1509" s="172">
        <v>4.7093999999999996</v>
      </c>
      <c r="L1509" s="172">
        <v>5.8838999999999997</v>
      </c>
      <c r="M1509" s="172">
        <v>5.8059000000000003</v>
      </c>
      <c r="N1509" s="172">
        <v>6.0583</v>
      </c>
      <c r="O1509" s="172">
        <v>6.6254999999999997</v>
      </c>
      <c r="P1509" s="172">
        <v>6.9919000000000002</v>
      </c>
      <c r="Q1509" s="172">
        <v>7.8011999999999997</v>
      </c>
      <c r="R1509" s="172">
        <v>6.7115</v>
      </c>
    </row>
    <row r="1510" spans="1:18" x14ac:dyDescent="0.3">
      <c r="A1510" s="168" t="s">
        <v>1587</v>
      </c>
      <c r="B1510" s="168" t="s">
        <v>1597</v>
      </c>
      <c r="C1510" s="168">
        <v>109371</v>
      </c>
      <c r="D1510" s="171">
        <v>44071</v>
      </c>
      <c r="E1510" s="172">
        <v>2997.6342</v>
      </c>
      <c r="F1510" s="172">
        <v>0.18260000000000001</v>
      </c>
      <c r="G1510" s="172">
        <v>1.1076999999999999</v>
      </c>
      <c r="H1510" s="172">
        <v>0.93689999999999996</v>
      </c>
      <c r="I1510" s="172">
        <v>2.0781000000000001</v>
      </c>
      <c r="J1510" s="172">
        <v>2.6223999999999998</v>
      </c>
      <c r="K1510" s="172">
        <v>4.1214000000000004</v>
      </c>
      <c r="L1510" s="172">
        <v>5.2920999999999996</v>
      </c>
      <c r="M1510" s="172">
        <v>5.2013999999999996</v>
      </c>
      <c r="N1510" s="172">
        <v>5.4429999999999996</v>
      </c>
      <c r="O1510" s="172">
        <v>6.0179999999999998</v>
      </c>
      <c r="P1510" s="172">
        <v>6.3287000000000004</v>
      </c>
      <c r="Q1510" s="172">
        <v>7.5370999999999997</v>
      </c>
      <c r="R1510" s="172">
        <v>6.1717000000000004</v>
      </c>
    </row>
    <row r="1511" spans="1:18" x14ac:dyDescent="0.3">
      <c r="A1511" s="168" t="s">
        <v>1587</v>
      </c>
      <c r="B1511" s="168" t="s">
        <v>1598</v>
      </c>
      <c r="C1511" s="168">
        <v>119205</v>
      </c>
      <c r="D1511" s="171">
        <v>44071</v>
      </c>
      <c r="E1511" s="172">
        <v>2790.9058</v>
      </c>
      <c r="F1511" s="172">
        <v>1.7421</v>
      </c>
      <c r="G1511" s="172">
        <v>3.5640000000000001</v>
      </c>
      <c r="H1511" s="172">
        <v>2.5870000000000002</v>
      </c>
      <c r="I1511" s="172">
        <v>3.6217000000000001</v>
      </c>
      <c r="J1511" s="172">
        <v>3.6629999999999998</v>
      </c>
      <c r="K1511" s="172">
        <v>4.2183999999999999</v>
      </c>
      <c r="L1511" s="172">
        <v>6.0557999999999996</v>
      </c>
      <c r="M1511" s="172">
        <v>5.9619</v>
      </c>
      <c r="N1511" s="172">
        <v>6.3731</v>
      </c>
      <c r="O1511" s="172">
        <v>6.6853999999999996</v>
      </c>
      <c r="P1511" s="172">
        <v>7.1235999999999997</v>
      </c>
      <c r="Q1511" s="172">
        <v>7.8971999999999998</v>
      </c>
      <c r="R1511" s="172">
        <v>6.4779999999999998</v>
      </c>
    </row>
    <row r="1512" spans="1:18" x14ac:dyDescent="0.3">
      <c r="A1512" s="168" t="s">
        <v>1587</v>
      </c>
      <c r="B1512" s="168" t="s">
        <v>1599</v>
      </c>
      <c r="C1512" s="168">
        <v>104138</v>
      </c>
      <c r="D1512" s="171">
        <v>44071</v>
      </c>
      <c r="E1512" s="172">
        <v>2657.1752000000001</v>
      </c>
      <c r="F1512" s="172">
        <v>1.0631999999999999</v>
      </c>
      <c r="G1512" s="172">
        <v>2.8835000000000002</v>
      </c>
      <c r="H1512" s="172">
        <v>1.9063000000000001</v>
      </c>
      <c r="I1512" s="172">
        <v>2.9405000000000001</v>
      </c>
      <c r="J1512" s="172">
        <v>2.9790000000000001</v>
      </c>
      <c r="K1512" s="172">
        <v>3.5234999999999999</v>
      </c>
      <c r="L1512" s="172">
        <v>5.3742999999999999</v>
      </c>
      <c r="M1512" s="172">
        <v>5.2460000000000004</v>
      </c>
      <c r="N1512" s="172">
        <v>5.6257999999999999</v>
      </c>
      <c r="O1512" s="172">
        <v>5.9001999999999999</v>
      </c>
      <c r="P1512" s="172">
        <v>6.3635000000000002</v>
      </c>
      <c r="Q1512" s="172">
        <v>7.1833</v>
      </c>
      <c r="R1512" s="172">
        <v>5.7015000000000002</v>
      </c>
    </row>
    <row r="1513" spans="1:18" x14ac:dyDescent="0.3">
      <c r="A1513" s="168" t="s">
        <v>1587</v>
      </c>
      <c r="B1513" s="168" t="s">
        <v>1600</v>
      </c>
      <c r="C1513" s="168">
        <v>119186</v>
      </c>
      <c r="D1513" s="171">
        <v>44071</v>
      </c>
      <c r="E1513" s="172">
        <v>2272.9438</v>
      </c>
      <c r="F1513" s="172">
        <v>2.2082000000000002</v>
      </c>
      <c r="G1513" s="172">
        <v>1.4171</v>
      </c>
      <c r="H1513" s="172">
        <v>0.64429999999999998</v>
      </c>
      <c r="I1513" s="172">
        <v>1.7819</v>
      </c>
      <c r="J1513" s="172">
        <v>2.8902000000000001</v>
      </c>
      <c r="K1513" s="172">
        <v>4.0621999999999998</v>
      </c>
      <c r="L1513" s="172">
        <v>5.1496000000000004</v>
      </c>
      <c r="M1513" s="172">
        <v>5.1630000000000003</v>
      </c>
      <c r="N1513" s="172">
        <v>5.3952</v>
      </c>
      <c r="O1513" s="172">
        <v>6.6791999999999998</v>
      </c>
      <c r="P1513" s="172">
        <v>7.1925999999999997</v>
      </c>
      <c r="Q1513" s="172">
        <v>7.9253999999999998</v>
      </c>
      <c r="R1513" s="172">
        <v>6.5589000000000004</v>
      </c>
    </row>
    <row r="1514" spans="1:18" x14ac:dyDescent="0.3">
      <c r="A1514" s="168" t="s">
        <v>1587</v>
      </c>
      <c r="B1514" s="168" t="s">
        <v>1601</v>
      </c>
      <c r="C1514" s="168">
        <v>112408</v>
      </c>
      <c r="D1514" s="171">
        <v>44071</v>
      </c>
      <c r="E1514" s="172">
        <v>2168.7775999999999</v>
      </c>
      <c r="F1514" s="172">
        <v>1.2908999999999999</v>
      </c>
      <c r="G1514" s="172">
        <v>0.49990000000000001</v>
      </c>
      <c r="H1514" s="172">
        <v>-0.27260000000000001</v>
      </c>
      <c r="I1514" s="172">
        <v>0.86470000000000002</v>
      </c>
      <c r="J1514" s="172">
        <v>1.9726999999999999</v>
      </c>
      <c r="K1514" s="172">
        <v>3.1554000000000002</v>
      </c>
      <c r="L1514" s="172">
        <v>4.3840000000000003</v>
      </c>
      <c r="M1514" s="172">
        <v>4.4458000000000002</v>
      </c>
      <c r="N1514" s="172">
        <v>4.6714000000000002</v>
      </c>
      <c r="O1514" s="172">
        <v>5.9025999999999996</v>
      </c>
      <c r="P1514" s="172">
        <v>6.4333</v>
      </c>
      <c r="Q1514" s="172">
        <v>7.6299000000000001</v>
      </c>
      <c r="R1514" s="172">
        <v>5.7317</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44071</v>
      </c>
      <c r="E1517" s="172">
        <v>28.486499999999999</v>
      </c>
      <c r="F1517" s="172">
        <v>-15.113200000000001</v>
      </c>
      <c r="G1517" s="172">
        <v>-0.25629999999999997</v>
      </c>
      <c r="H1517" s="172">
        <v>3.9933999999999998</v>
      </c>
      <c r="I1517" s="172">
        <v>7.3056000000000001</v>
      </c>
      <c r="J1517" s="172">
        <v>8.5472000000000001</v>
      </c>
      <c r="K1517" s="172">
        <v>10.0869</v>
      </c>
      <c r="L1517" s="172">
        <v>8.7859999999999996</v>
      </c>
      <c r="M1517" s="172">
        <v>2.9716</v>
      </c>
      <c r="N1517" s="172">
        <v>4.4870000000000001</v>
      </c>
      <c r="O1517" s="172">
        <v>7.29</v>
      </c>
      <c r="P1517" s="172">
        <v>8.1349999999999998</v>
      </c>
      <c r="Q1517" s="172">
        <v>8.5891999999999999</v>
      </c>
      <c r="R1517" s="172">
        <v>7.1337999999999999</v>
      </c>
    </row>
    <row r="1518" spans="1:18" x14ac:dyDescent="0.3">
      <c r="A1518" s="168" t="s">
        <v>1587</v>
      </c>
      <c r="B1518" s="168" t="s">
        <v>1605</v>
      </c>
      <c r="C1518" s="168">
        <v>118560</v>
      </c>
      <c r="D1518" s="171">
        <v>44071</v>
      </c>
      <c r="E1518" s="172">
        <v>28.650300000000001</v>
      </c>
      <c r="F1518" s="172">
        <v>-15.0268</v>
      </c>
      <c r="G1518" s="172">
        <v>-0.12740000000000001</v>
      </c>
      <c r="H1518" s="172">
        <v>4.0799000000000003</v>
      </c>
      <c r="I1518" s="172">
        <v>7.4009999999999998</v>
      </c>
      <c r="J1518" s="172">
        <v>8.6396999999999995</v>
      </c>
      <c r="K1518" s="172">
        <v>10.1792</v>
      </c>
      <c r="L1518" s="172">
        <v>8.8831000000000007</v>
      </c>
      <c r="M1518" s="172">
        <v>3.0724</v>
      </c>
      <c r="N1518" s="172">
        <v>4.5914000000000001</v>
      </c>
      <c r="O1518" s="172">
        <v>7.3795999999999999</v>
      </c>
      <c r="P1518" s="172">
        <v>8.2246000000000006</v>
      </c>
      <c r="Q1518" s="172">
        <v>8.8553999999999995</v>
      </c>
      <c r="R1518" s="172">
        <v>7.2302</v>
      </c>
    </row>
    <row r="1519" spans="1:18" x14ac:dyDescent="0.3">
      <c r="A1519" s="168" t="s">
        <v>1587</v>
      </c>
      <c r="B1519" s="168" t="s">
        <v>1606</v>
      </c>
      <c r="C1519" s="168">
        <v>145034</v>
      </c>
      <c r="D1519" s="171">
        <v>44071</v>
      </c>
      <c r="E1519" s="172">
        <v>11.6364</v>
      </c>
      <c r="F1519" s="172">
        <v>3.137</v>
      </c>
      <c r="G1519" s="172">
        <v>3.3466999999999998</v>
      </c>
      <c r="H1519" s="172">
        <v>3.1385999999999998</v>
      </c>
      <c r="I1519" s="172">
        <v>4.0167000000000002</v>
      </c>
      <c r="J1519" s="172">
        <v>4.5811999999999999</v>
      </c>
      <c r="K1519" s="172">
        <v>6.6031000000000004</v>
      </c>
      <c r="L1519" s="172">
        <v>8.0358999999999998</v>
      </c>
      <c r="M1519" s="172">
        <v>7.3197999999999999</v>
      </c>
      <c r="N1519" s="172">
        <v>7.2952000000000004</v>
      </c>
      <c r="O1519" s="172"/>
      <c r="P1519" s="172"/>
      <c r="Q1519" s="172">
        <v>8.1745000000000001</v>
      </c>
      <c r="R1519" s="172"/>
    </row>
    <row r="1520" spans="1:18" x14ac:dyDescent="0.3">
      <c r="A1520" s="168" t="s">
        <v>1587</v>
      </c>
      <c r="B1520" s="168" t="s">
        <v>1607</v>
      </c>
      <c r="C1520" s="168">
        <v>145040</v>
      </c>
      <c r="D1520" s="171">
        <v>44071</v>
      </c>
      <c r="E1520" s="172">
        <v>11.567</v>
      </c>
      <c r="F1520" s="172">
        <v>2.8401999999999998</v>
      </c>
      <c r="G1520" s="172">
        <v>3.0510999999999999</v>
      </c>
      <c r="H1520" s="172">
        <v>2.8414999999999999</v>
      </c>
      <c r="I1520" s="172">
        <v>3.7242999999999999</v>
      </c>
      <c r="J1520" s="172">
        <v>4.2907999999999999</v>
      </c>
      <c r="K1520" s="172">
        <v>6.2998000000000003</v>
      </c>
      <c r="L1520" s="172">
        <v>7.7077</v>
      </c>
      <c r="M1520" s="172">
        <v>6.9939</v>
      </c>
      <c r="N1520" s="172">
        <v>6.9668999999999999</v>
      </c>
      <c r="O1520" s="172"/>
      <c r="P1520" s="172"/>
      <c r="Q1520" s="172">
        <v>7.8395000000000001</v>
      </c>
      <c r="R1520" s="172"/>
    </row>
    <row r="1521" spans="1:18" x14ac:dyDescent="0.3">
      <c r="A1521" s="168" t="s">
        <v>1587</v>
      </c>
      <c r="B1521" s="168" t="s">
        <v>1608</v>
      </c>
      <c r="C1521" s="168">
        <v>147908</v>
      </c>
      <c r="D1521" s="171">
        <v>44071</v>
      </c>
      <c r="E1521" s="172">
        <v>1037.4232</v>
      </c>
      <c r="F1521" s="172">
        <v>3.2970000000000002</v>
      </c>
      <c r="G1521" s="172">
        <v>4.4523000000000001</v>
      </c>
      <c r="H1521" s="172">
        <v>2.0636000000000001</v>
      </c>
      <c r="I1521" s="172">
        <v>4.5594000000000001</v>
      </c>
      <c r="J1521" s="172">
        <v>4.1947000000000001</v>
      </c>
      <c r="K1521" s="172">
        <v>5.0304000000000002</v>
      </c>
      <c r="L1521" s="172">
        <v>6.5294999999999996</v>
      </c>
      <c r="M1521" s="172"/>
      <c r="N1521" s="172"/>
      <c r="O1521" s="172"/>
      <c r="P1521" s="172"/>
      <c r="Q1521" s="172">
        <v>6.4431000000000003</v>
      </c>
      <c r="R1521" s="172"/>
    </row>
    <row r="1522" spans="1:18" x14ac:dyDescent="0.3">
      <c r="A1522" s="168" t="s">
        <v>1587</v>
      </c>
      <c r="B1522" s="168" t="s">
        <v>1609</v>
      </c>
      <c r="C1522" s="168">
        <v>147907</v>
      </c>
      <c r="D1522" s="171">
        <v>44071</v>
      </c>
      <c r="E1522" s="172">
        <v>1035.8991000000001</v>
      </c>
      <c r="F1522" s="172">
        <v>3.0375000000000001</v>
      </c>
      <c r="G1522" s="172">
        <v>4.1943999999999999</v>
      </c>
      <c r="H1522" s="172">
        <v>1.8062</v>
      </c>
      <c r="I1522" s="172">
        <v>4.3014999999999999</v>
      </c>
      <c r="J1522" s="172">
        <v>3.9363000000000001</v>
      </c>
      <c r="K1522" s="172">
        <v>4.7728000000000002</v>
      </c>
      <c r="L1522" s="172">
        <v>6.2690999999999999</v>
      </c>
      <c r="M1522" s="172"/>
      <c r="N1522" s="172"/>
      <c r="O1522" s="172"/>
      <c r="P1522" s="172"/>
      <c r="Q1522" s="172">
        <v>6.1806999999999999</v>
      </c>
      <c r="R1522" s="172"/>
    </row>
    <row r="1523" spans="1:18" x14ac:dyDescent="0.3">
      <c r="A1523" s="168" t="s">
        <v>1587</v>
      </c>
      <c r="B1523" s="168" t="s">
        <v>1610</v>
      </c>
      <c r="C1523" s="168">
        <v>115092</v>
      </c>
      <c r="D1523" s="171">
        <v>44071</v>
      </c>
      <c r="E1523" s="172">
        <v>20.984000000000002</v>
      </c>
      <c r="F1523" s="172">
        <v>3.4792000000000001</v>
      </c>
      <c r="G1523" s="172">
        <v>7.7163000000000004</v>
      </c>
      <c r="H1523" s="172">
        <v>4.8749000000000002</v>
      </c>
      <c r="I1523" s="172">
        <v>5.8151999999999999</v>
      </c>
      <c r="J1523" s="172">
        <v>6.2953999999999999</v>
      </c>
      <c r="K1523" s="172">
        <v>7.8276000000000003</v>
      </c>
      <c r="L1523" s="172">
        <v>6.8432000000000004</v>
      </c>
      <c r="M1523" s="172">
        <v>7.0414000000000003</v>
      </c>
      <c r="N1523" s="172">
        <v>7.4257</v>
      </c>
      <c r="O1523" s="172">
        <v>7.4413999999999998</v>
      </c>
      <c r="P1523" s="172">
        <v>8.0427</v>
      </c>
      <c r="Q1523" s="172">
        <v>8.2691999999999997</v>
      </c>
      <c r="R1523" s="172">
        <v>7.9922000000000004</v>
      </c>
    </row>
    <row r="1524" spans="1:18" x14ac:dyDescent="0.3">
      <c r="A1524" s="168" t="s">
        <v>1587</v>
      </c>
      <c r="B1524" s="168" t="s">
        <v>1611</v>
      </c>
      <c r="C1524" s="168">
        <v>120676</v>
      </c>
      <c r="D1524" s="171">
        <v>44071</v>
      </c>
      <c r="E1524" s="172">
        <v>22.183700000000002</v>
      </c>
      <c r="F1524" s="172">
        <v>4.1138000000000003</v>
      </c>
      <c r="G1524" s="172">
        <v>8.2872000000000003</v>
      </c>
      <c r="H1524" s="172">
        <v>5.4588999999999999</v>
      </c>
      <c r="I1524" s="172">
        <v>6.4208999999999996</v>
      </c>
      <c r="J1524" s="172">
        <v>6.9244000000000003</v>
      </c>
      <c r="K1524" s="172">
        <v>8.4848999999999997</v>
      </c>
      <c r="L1524" s="172">
        <v>7.5077999999999996</v>
      </c>
      <c r="M1524" s="172">
        <v>7.6978999999999997</v>
      </c>
      <c r="N1524" s="172">
        <v>8.0734999999999992</v>
      </c>
      <c r="O1524" s="172">
        <v>8.0721000000000007</v>
      </c>
      <c r="P1524" s="172">
        <v>8.9177999999999997</v>
      </c>
      <c r="Q1524" s="172">
        <v>9.0974000000000004</v>
      </c>
      <c r="R1524" s="172">
        <v>8.6110000000000007</v>
      </c>
    </row>
    <row r="1525" spans="1:18" x14ac:dyDescent="0.3">
      <c r="A1525" s="168" t="s">
        <v>1587</v>
      </c>
      <c r="B1525" s="168" t="s">
        <v>1612</v>
      </c>
      <c r="C1525" s="168">
        <v>113251</v>
      </c>
      <c r="D1525" s="171">
        <v>44071</v>
      </c>
      <c r="E1525" s="172">
        <v>2114.7552000000001</v>
      </c>
      <c r="F1525" s="172">
        <v>1.0857000000000001</v>
      </c>
      <c r="G1525" s="172">
        <v>-7.7100000000000002E-2</v>
      </c>
      <c r="H1525" s="172">
        <v>1.1394</v>
      </c>
      <c r="I1525" s="172">
        <v>1.7286999999999999</v>
      </c>
      <c r="J1525" s="172">
        <v>4.2868000000000004</v>
      </c>
      <c r="K1525" s="172">
        <v>5.7202000000000002</v>
      </c>
      <c r="L1525" s="172">
        <v>4.6703999999999999</v>
      </c>
      <c r="M1525" s="172">
        <v>5.2096</v>
      </c>
      <c r="N1525" s="172">
        <v>10.485300000000001</v>
      </c>
      <c r="O1525" s="172">
        <v>6.3258000000000001</v>
      </c>
      <c r="P1525" s="172">
        <v>6.6612</v>
      </c>
      <c r="Q1525" s="172">
        <v>7.7835999999999999</v>
      </c>
      <c r="R1525" s="172">
        <v>6.4335000000000004</v>
      </c>
    </row>
    <row r="1526" spans="1:18" x14ac:dyDescent="0.3">
      <c r="A1526" s="168" t="s">
        <v>1587</v>
      </c>
      <c r="B1526" s="168" t="s">
        <v>1613</v>
      </c>
      <c r="C1526" s="168">
        <v>118350</v>
      </c>
      <c r="D1526" s="171">
        <v>44071</v>
      </c>
      <c r="E1526" s="172">
        <v>2208.0974000000001</v>
      </c>
      <c r="F1526" s="172">
        <v>1.4861</v>
      </c>
      <c r="G1526" s="172">
        <v>0.32290000000000002</v>
      </c>
      <c r="H1526" s="172">
        <v>1.5396000000000001</v>
      </c>
      <c r="I1526" s="172">
        <v>2.1288999999999998</v>
      </c>
      <c r="J1526" s="172">
        <v>4.6883999999999997</v>
      </c>
      <c r="K1526" s="172">
        <v>6.1294000000000004</v>
      </c>
      <c r="L1526" s="172">
        <v>5.0867000000000004</v>
      </c>
      <c r="M1526" s="172">
        <v>5.6317000000000004</v>
      </c>
      <c r="N1526" s="172">
        <v>10.9495</v>
      </c>
      <c r="O1526" s="172">
        <v>6.9593999999999996</v>
      </c>
      <c r="P1526" s="172">
        <v>7.4001000000000001</v>
      </c>
      <c r="Q1526" s="172">
        <v>7.9786999999999999</v>
      </c>
      <c r="R1526" s="172">
        <v>6.9553000000000003</v>
      </c>
    </row>
    <row r="1527" spans="1:18" x14ac:dyDescent="0.3">
      <c r="A1527" s="168" t="s">
        <v>1587</v>
      </c>
      <c r="B1527" s="168" t="s">
        <v>1614</v>
      </c>
      <c r="C1527" s="168">
        <v>144173</v>
      </c>
      <c r="D1527" s="171">
        <v>44071</v>
      </c>
      <c r="E1527" s="172">
        <v>11.7239</v>
      </c>
      <c r="F1527" s="172">
        <v>2.1793999999999998</v>
      </c>
      <c r="G1527" s="172">
        <v>2.6987999999999999</v>
      </c>
      <c r="H1527" s="172">
        <v>2.0467</v>
      </c>
      <c r="I1527" s="172">
        <v>2.8273000000000001</v>
      </c>
      <c r="J1527" s="172">
        <v>3.4346000000000001</v>
      </c>
      <c r="K1527" s="172">
        <v>4.7497999999999996</v>
      </c>
      <c r="L1527" s="172">
        <v>6.8863000000000003</v>
      </c>
      <c r="M1527" s="172">
        <v>6.5369000000000002</v>
      </c>
      <c r="N1527" s="172">
        <v>6.7972999999999999</v>
      </c>
      <c r="O1527" s="172"/>
      <c r="P1527" s="172"/>
      <c r="Q1527" s="172">
        <v>7.8094999999999999</v>
      </c>
      <c r="R1527" s="172">
        <v>7.8080999999999996</v>
      </c>
    </row>
    <row r="1528" spans="1:18" x14ac:dyDescent="0.3">
      <c r="A1528" s="168" t="s">
        <v>1587</v>
      </c>
      <c r="B1528" s="168" t="s">
        <v>1615</v>
      </c>
      <c r="C1528" s="168">
        <v>144171</v>
      </c>
      <c r="D1528" s="171">
        <v>44071</v>
      </c>
      <c r="E1528" s="172">
        <v>11.6836</v>
      </c>
      <c r="F1528" s="172">
        <v>2.1869999999999998</v>
      </c>
      <c r="G1528" s="172">
        <v>2.4996999999999998</v>
      </c>
      <c r="H1528" s="172">
        <v>1.8751</v>
      </c>
      <c r="I1528" s="172">
        <v>2.6581000000000001</v>
      </c>
      <c r="J1528" s="172">
        <v>3.2742</v>
      </c>
      <c r="K1528" s="172">
        <v>4.5856000000000003</v>
      </c>
      <c r="L1528" s="172">
        <v>6.7291999999999996</v>
      </c>
      <c r="M1528" s="172">
        <v>6.3800999999999997</v>
      </c>
      <c r="N1528" s="172">
        <v>6.6384999999999996</v>
      </c>
      <c r="O1528" s="172"/>
      <c r="P1528" s="172"/>
      <c r="Q1528" s="172">
        <v>7.6341999999999999</v>
      </c>
      <c r="R1528" s="172">
        <v>7.6351000000000004</v>
      </c>
    </row>
    <row r="1529" spans="1:18" x14ac:dyDescent="0.3">
      <c r="A1529" s="168" t="s">
        <v>1587</v>
      </c>
      <c r="B1529" s="168" t="s">
        <v>1616</v>
      </c>
      <c r="C1529" s="168">
        <v>116424</v>
      </c>
      <c r="D1529" s="171">
        <v>44071</v>
      </c>
      <c r="E1529" s="172">
        <v>1987.5655999999999</v>
      </c>
      <c r="F1529" s="172">
        <v>2.1396000000000002</v>
      </c>
      <c r="G1529" s="172">
        <v>3.8167</v>
      </c>
      <c r="H1529" s="172">
        <v>1.8520000000000001</v>
      </c>
      <c r="I1529" s="172">
        <v>2.8338000000000001</v>
      </c>
      <c r="J1529" s="172">
        <v>3.0108000000000001</v>
      </c>
      <c r="K1529" s="172">
        <v>3.3767</v>
      </c>
      <c r="L1529" s="172">
        <v>6.4532999999999996</v>
      </c>
      <c r="M1529" s="172">
        <v>6.0423999999999998</v>
      </c>
      <c r="N1529" s="172">
        <v>6.2165999999999997</v>
      </c>
      <c r="O1529" s="172">
        <v>6.9287999999999998</v>
      </c>
      <c r="P1529" s="172">
        <v>7.4569000000000001</v>
      </c>
      <c r="Q1529" s="172">
        <v>8.2657000000000007</v>
      </c>
      <c r="R1529" s="172">
        <v>7.0903</v>
      </c>
    </row>
    <row r="1530" spans="1:18" x14ac:dyDescent="0.3">
      <c r="A1530" s="168" t="s">
        <v>1587</v>
      </c>
      <c r="B1530" s="168" t="s">
        <v>1617</v>
      </c>
      <c r="C1530" s="168">
        <v>119143</v>
      </c>
      <c r="D1530" s="171">
        <v>44071</v>
      </c>
      <c r="E1530" s="172">
        <v>2059.6768999999999</v>
      </c>
      <c r="F1530" s="172">
        <v>2.6903000000000001</v>
      </c>
      <c r="G1530" s="172">
        <v>4.3681000000000001</v>
      </c>
      <c r="H1530" s="172">
        <v>2.4026000000000001</v>
      </c>
      <c r="I1530" s="172">
        <v>3.3847</v>
      </c>
      <c r="J1530" s="172">
        <v>3.5629</v>
      </c>
      <c r="K1530" s="172">
        <v>3.9297</v>
      </c>
      <c r="L1530" s="172">
        <v>7.0206999999999997</v>
      </c>
      <c r="M1530" s="172">
        <v>6.5757000000000003</v>
      </c>
      <c r="N1530" s="172">
        <v>6.7282000000000002</v>
      </c>
      <c r="O1530" s="172">
        <v>7.3902999999999999</v>
      </c>
      <c r="P1530" s="172">
        <v>7.9678000000000004</v>
      </c>
      <c r="Q1530" s="172">
        <v>8.5273000000000003</v>
      </c>
      <c r="R1530" s="172">
        <v>7.5605000000000002</v>
      </c>
    </row>
    <row r="1531" spans="1:18" x14ac:dyDescent="0.3">
      <c r="A1531" s="168" t="s">
        <v>1587</v>
      </c>
      <c r="B1531" s="168" t="s">
        <v>1618</v>
      </c>
      <c r="C1531" s="168">
        <v>114359</v>
      </c>
      <c r="D1531" s="171">
        <v>44071</v>
      </c>
      <c r="E1531" s="172">
        <v>2090.4438</v>
      </c>
      <c r="F1531" s="172">
        <v>-2.2469999999999999</v>
      </c>
      <c r="G1531" s="172">
        <v>0.56979999999999997</v>
      </c>
      <c r="H1531" s="172">
        <v>0.75509999999999999</v>
      </c>
      <c r="I1531" s="172">
        <v>2.2210999999999999</v>
      </c>
      <c r="J1531" s="172">
        <v>2.6179000000000001</v>
      </c>
      <c r="K1531" s="172">
        <v>4.1798000000000002</v>
      </c>
      <c r="L1531" s="172">
        <v>6.0266000000000002</v>
      </c>
      <c r="M1531" s="172">
        <v>5.7179000000000002</v>
      </c>
      <c r="N1531" s="172">
        <v>6.0246000000000004</v>
      </c>
      <c r="O1531" s="172">
        <v>6.9077999999999999</v>
      </c>
      <c r="P1531" s="172">
        <v>7.6333000000000002</v>
      </c>
      <c r="Q1531" s="172">
        <v>7.9249999999999998</v>
      </c>
      <c r="R1531" s="172">
        <v>7.1062000000000003</v>
      </c>
    </row>
    <row r="1532" spans="1:18" x14ac:dyDescent="0.3">
      <c r="A1532" s="168" t="s">
        <v>1587</v>
      </c>
      <c r="B1532" s="168" t="s">
        <v>1619</v>
      </c>
      <c r="C1532" s="168">
        <v>120541</v>
      </c>
      <c r="D1532" s="171">
        <v>44071</v>
      </c>
      <c r="E1532" s="172">
        <v>2172.8380000000002</v>
      </c>
      <c r="F1532" s="172">
        <v>-1.5991</v>
      </c>
      <c r="G1532" s="172">
        <v>1.218</v>
      </c>
      <c r="H1532" s="172">
        <v>1.4041999999999999</v>
      </c>
      <c r="I1532" s="172">
        <v>2.8711000000000002</v>
      </c>
      <c r="J1532" s="172">
        <v>3.2690999999999999</v>
      </c>
      <c r="K1532" s="172">
        <v>4.8365</v>
      </c>
      <c r="L1532" s="172">
        <v>6.6955999999999998</v>
      </c>
      <c r="M1532" s="172">
        <v>6.3608000000000002</v>
      </c>
      <c r="N1532" s="172">
        <v>6.6474000000000002</v>
      </c>
      <c r="O1532" s="172">
        <v>7.4703999999999997</v>
      </c>
      <c r="P1532" s="172">
        <v>8.1074000000000002</v>
      </c>
      <c r="Q1532" s="172">
        <v>8.3073999999999995</v>
      </c>
      <c r="R1532" s="172">
        <v>7.6881000000000004</v>
      </c>
    </row>
    <row r="1533" spans="1:18" x14ac:dyDescent="0.3">
      <c r="A1533" s="168" t="s">
        <v>1587</v>
      </c>
      <c r="B1533" s="168" t="s">
        <v>1620</v>
      </c>
      <c r="C1533" s="168">
        <v>104271</v>
      </c>
      <c r="D1533" s="171">
        <v>44071</v>
      </c>
      <c r="E1533" s="172">
        <v>26.660699999999999</v>
      </c>
      <c r="F1533" s="172">
        <v>0.82150000000000001</v>
      </c>
      <c r="G1533" s="172">
        <v>1.4604999999999999</v>
      </c>
      <c r="H1533" s="172">
        <v>0.60640000000000005</v>
      </c>
      <c r="I1533" s="172">
        <v>1.4089</v>
      </c>
      <c r="J1533" s="172">
        <v>2.0882000000000001</v>
      </c>
      <c r="K1533" s="172">
        <v>18.725000000000001</v>
      </c>
      <c r="L1533" s="172">
        <v>11.6432</v>
      </c>
      <c r="M1533" s="172">
        <v>9.4910999999999994</v>
      </c>
      <c r="N1533" s="172">
        <v>5.4603999999999999</v>
      </c>
      <c r="O1533" s="172">
        <v>4.2962999999999996</v>
      </c>
      <c r="P1533" s="172">
        <v>5.7949999999999999</v>
      </c>
      <c r="Q1533" s="172">
        <v>7.2938999999999998</v>
      </c>
      <c r="R1533" s="172">
        <v>3.4350999999999998</v>
      </c>
    </row>
    <row r="1534" spans="1:18" x14ac:dyDescent="0.3">
      <c r="A1534" s="168" t="s">
        <v>1587</v>
      </c>
      <c r="B1534" s="168" t="s">
        <v>1621</v>
      </c>
      <c r="C1534" s="168">
        <v>120458</v>
      </c>
      <c r="D1534" s="171">
        <v>44071</v>
      </c>
      <c r="E1534" s="172">
        <v>27.522600000000001</v>
      </c>
      <c r="F1534" s="172">
        <v>1.3262</v>
      </c>
      <c r="G1534" s="172">
        <v>1.9454</v>
      </c>
      <c r="H1534" s="172">
        <v>1.0991</v>
      </c>
      <c r="I1534" s="172">
        <v>1.9054</v>
      </c>
      <c r="J1534" s="172">
        <v>2.5853000000000002</v>
      </c>
      <c r="K1534" s="172">
        <v>19.2498</v>
      </c>
      <c r="L1534" s="172">
        <v>12.1732</v>
      </c>
      <c r="M1534" s="172">
        <v>10.0273</v>
      </c>
      <c r="N1534" s="172">
        <v>5.9905999999999997</v>
      </c>
      <c r="O1534" s="172">
        <v>4.8185000000000002</v>
      </c>
      <c r="P1534" s="172">
        <v>6.3348000000000004</v>
      </c>
      <c r="Q1534" s="172">
        <v>7.38</v>
      </c>
      <c r="R1534" s="172">
        <v>3.9525999999999999</v>
      </c>
    </row>
    <row r="1535" spans="1:18" x14ac:dyDescent="0.3">
      <c r="A1535" s="168" t="s">
        <v>1587</v>
      </c>
      <c r="B1535" s="168" t="s">
        <v>1622</v>
      </c>
      <c r="C1535" s="168">
        <v>102591</v>
      </c>
      <c r="D1535" s="171">
        <v>44071</v>
      </c>
      <c r="E1535" s="172">
        <v>33.018000000000001</v>
      </c>
      <c r="F1535" s="172">
        <v>0.77380000000000004</v>
      </c>
      <c r="G1535" s="172">
        <v>1.6584000000000001</v>
      </c>
      <c r="H1535" s="172">
        <v>1.1689000000000001</v>
      </c>
      <c r="I1535" s="172">
        <v>2.7111999999999998</v>
      </c>
      <c r="J1535" s="172">
        <v>3.3508</v>
      </c>
      <c r="K1535" s="172">
        <v>5.6201999999999996</v>
      </c>
      <c r="L1535" s="172">
        <v>6.7855999999999996</v>
      </c>
      <c r="M1535" s="172">
        <v>6.4160000000000004</v>
      </c>
      <c r="N1535" s="172">
        <v>6.6463000000000001</v>
      </c>
      <c r="O1535" s="172">
        <v>7.18</v>
      </c>
      <c r="P1535" s="172">
        <v>7.4306000000000001</v>
      </c>
      <c r="Q1535" s="172">
        <v>7.7251000000000003</v>
      </c>
      <c r="R1535" s="172">
        <v>7.4824999999999999</v>
      </c>
    </row>
    <row r="1536" spans="1:18" x14ac:dyDescent="0.3">
      <c r="A1536" s="168" t="s">
        <v>1587</v>
      </c>
      <c r="B1536" s="168" t="s">
        <v>1623</v>
      </c>
      <c r="C1536" s="168">
        <v>119750</v>
      </c>
      <c r="D1536" s="171">
        <v>44071</v>
      </c>
      <c r="E1536" s="172">
        <v>33.862200000000001</v>
      </c>
      <c r="F1536" s="172">
        <v>1.1857</v>
      </c>
      <c r="G1536" s="172">
        <v>2.0842999999999998</v>
      </c>
      <c r="H1536" s="172">
        <v>1.6019000000000001</v>
      </c>
      <c r="I1536" s="172">
        <v>3.1528</v>
      </c>
      <c r="J1536" s="172">
        <v>3.7917999999999998</v>
      </c>
      <c r="K1536" s="172">
        <v>6.0667</v>
      </c>
      <c r="L1536" s="172">
        <v>7.2497999999999996</v>
      </c>
      <c r="M1536" s="172">
        <v>6.8822000000000001</v>
      </c>
      <c r="N1536" s="172">
        <v>7.117</v>
      </c>
      <c r="O1536" s="172">
        <v>7.5974000000000004</v>
      </c>
      <c r="P1536" s="172">
        <v>7.8327999999999998</v>
      </c>
      <c r="Q1536" s="172">
        <v>8.3775999999999993</v>
      </c>
      <c r="R1536" s="172">
        <v>7.9236000000000004</v>
      </c>
    </row>
    <row r="1537" spans="1:18" x14ac:dyDescent="0.3">
      <c r="A1537" s="168" t="s">
        <v>1587</v>
      </c>
      <c r="B1537" s="168" t="s">
        <v>1624</v>
      </c>
      <c r="C1537" s="168">
        <v>112423</v>
      </c>
      <c r="D1537" s="171">
        <v>44071</v>
      </c>
      <c r="E1537" s="172">
        <v>33.552599999999998</v>
      </c>
      <c r="F1537" s="172">
        <v>2.9373999999999998</v>
      </c>
      <c r="G1537" s="172">
        <v>3.4458000000000002</v>
      </c>
      <c r="H1537" s="172">
        <v>1.8344</v>
      </c>
      <c r="I1537" s="172">
        <v>2.8315000000000001</v>
      </c>
      <c r="J1537" s="172">
        <v>3.0398000000000001</v>
      </c>
      <c r="K1537" s="172">
        <v>4.1990999999999996</v>
      </c>
      <c r="L1537" s="172">
        <v>6.7007000000000003</v>
      </c>
      <c r="M1537" s="172">
        <v>6.2667000000000002</v>
      </c>
      <c r="N1537" s="172">
        <v>6.4135</v>
      </c>
      <c r="O1537" s="172">
        <v>7.0552000000000001</v>
      </c>
      <c r="P1537" s="172">
        <v>7.4333999999999998</v>
      </c>
      <c r="Q1537" s="172">
        <v>3.8595999999999999</v>
      </c>
      <c r="R1537" s="172">
        <v>7.3345000000000002</v>
      </c>
    </row>
    <row r="1538" spans="1:18" x14ac:dyDescent="0.3">
      <c r="A1538" s="168" t="s">
        <v>1587</v>
      </c>
      <c r="B1538" s="168" t="s">
        <v>1625</v>
      </c>
      <c r="C1538" s="168">
        <v>119849</v>
      </c>
      <c r="D1538" s="171">
        <v>44071</v>
      </c>
      <c r="E1538" s="172">
        <v>34.365699999999997</v>
      </c>
      <c r="F1538" s="172">
        <v>3.2928000000000002</v>
      </c>
      <c r="G1538" s="172">
        <v>3.7185000000000001</v>
      </c>
      <c r="H1538" s="172">
        <v>2.1251000000000002</v>
      </c>
      <c r="I1538" s="172">
        <v>3.1294</v>
      </c>
      <c r="J1538" s="172">
        <v>3.3397000000000001</v>
      </c>
      <c r="K1538" s="172">
        <v>4.5021000000000004</v>
      </c>
      <c r="L1538" s="172">
        <v>7.0216000000000003</v>
      </c>
      <c r="M1538" s="172">
        <v>6.5957999999999997</v>
      </c>
      <c r="N1538" s="172">
        <v>6.7443999999999997</v>
      </c>
      <c r="O1538" s="172">
        <v>7.4019000000000004</v>
      </c>
      <c r="P1538" s="172">
        <v>7.7925000000000004</v>
      </c>
      <c r="Q1538" s="172">
        <v>8.3606999999999996</v>
      </c>
      <c r="R1538" s="172">
        <v>7.6668000000000003</v>
      </c>
    </row>
    <row r="1539" spans="1:18" x14ac:dyDescent="0.3">
      <c r="A1539" s="168" t="s">
        <v>1587</v>
      </c>
      <c r="B1539" s="168" t="s">
        <v>1626</v>
      </c>
      <c r="C1539" s="168">
        <v>147772</v>
      </c>
      <c r="D1539" s="171">
        <v>44071</v>
      </c>
      <c r="E1539" s="172">
        <v>1037.9527</v>
      </c>
      <c r="F1539" s="172">
        <v>0.19339999999999999</v>
      </c>
      <c r="G1539" s="172">
        <v>1.9450000000000001</v>
      </c>
      <c r="H1539" s="172">
        <v>2.0369000000000002</v>
      </c>
      <c r="I1539" s="172">
        <v>3.1164000000000001</v>
      </c>
      <c r="J1539" s="172">
        <v>3.5872000000000002</v>
      </c>
      <c r="K1539" s="172">
        <v>4.6443000000000003</v>
      </c>
      <c r="L1539" s="172">
        <v>4.5296000000000003</v>
      </c>
      <c r="M1539" s="172">
        <v>4.9249999999999998</v>
      </c>
      <c r="N1539" s="172"/>
      <c r="O1539" s="172"/>
      <c r="P1539" s="172"/>
      <c r="Q1539" s="172">
        <v>5.0373999999999999</v>
      </c>
      <c r="R1539" s="172"/>
    </row>
    <row r="1540" spans="1:18" x14ac:dyDescent="0.3">
      <c r="A1540" s="168" t="s">
        <v>1587</v>
      </c>
      <c r="B1540" s="168" t="s">
        <v>1627</v>
      </c>
      <c r="C1540" s="168">
        <v>147770</v>
      </c>
      <c r="D1540" s="171">
        <v>44071</v>
      </c>
      <c r="E1540" s="172">
        <v>1035.7674</v>
      </c>
      <c r="F1540" s="172">
        <v>-3.5000000000000001E-3</v>
      </c>
      <c r="G1540" s="172">
        <v>1.7458</v>
      </c>
      <c r="H1540" s="172">
        <v>1.8375999999999999</v>
      </c>
      <c r="I1540" s="172">
        <v>2.9165999999999999</v>
      </c>
      <c r="J1540" s="172">
        <v>3.3885999999999998</v>
      </c>
      <c r="K1540" s="172">
        <v>4.4081999999999999</v>
      </c>
      <c r="L1540" s="172">
        <v>4.2561</v>
      </c>
      <c r="M1540" s="172">
        <v>4.6364000000000001</v>
      </c>
      <c r="N1540" s="172"/>
      <c r="O1540" s="172"/>
      <c r="P1540" s="172"/>
      <c r="Q1540" s="172">
        <v>4.7473000000000001</v>
      </c>
      <c r="R1540" s="172"/>
    </row>
    <row r="1541" spans="1:18" x14ac:dyDescent="0.3">
      <c r="A1541" s="168" t="s">
        <v>1587</v>
      </c>
      <c r="B1541" s="168" t="s">
        <v>1628</v>
      </c>
      <c r="C1541" s="168">
        <v>147731</v>
      </c>
      <c r="D1541" s="171">
        <v>44071</v>
      </c>
      <c r="E1541" s="172">
        <v>1062.5499</v>
      </c>
      <c r="F1541" s="172">
        <v>0.79700000000000004</v>
      </c>
      <c r="G1541" s="172">
        <v>3.0270999999999999</v>
      </c>
      <c r="H1541" s="172">
        <v>2.4203999999999999</v>
      </c>
      <c r="I1541" s="172">
        <v>3.8065000000000002</v>
      </c>
      <c r="J1541" s="172">
        <v>4.1657999999999999</v>
      </c>
      <c r="K1541" s="172">
        <v>5.9831000000000003</v>
      </c>
      <c r="L1541" s="172">
        <v>7.3079999999999998</v>
      </c>
      <c r="M1541" s="172">
        <v>7.1711999999999998</v>
      </c>
      <c r="N1541" s="172"/>
      <c r="O1541" s="172"/>
      <c r="P1541" s="172"/>
      <c r="Q1541" s="172">
        <v>7.2248999999999999</v>
      </c>
      <c r="R1541" s="172"/>
    </row>
    <row r="1542" spans="1:18" x14ac:dyDescent="0.3">
      <c r="A1542" s="168" t="s">
        <v>1587</v>
      </c>
      <c r="B1542" s="168" t="s">
        <v>1629</v>
      </c>
      <c r="C1542" s="168">
        <v>147734</v>
      </c>
      <c r="D1542" s="171">
        <v>44071</v>
      </c>
      <c r="E1542" s="172">
        <v>1058.6645000000001</v>
      </c>
      <c r="F1542" s="172">
        <v>0.37580000000000002</v>
      </c>
      <c r="G1542" s="172">
        <v>2.6070000000000002</v>
      </c>
      <c r="H1542" s="172">
        <v>2.0005000000000002</v>
      </c>
      <c r="I1542" s="172">
        <v>3.3868999999999998</v>
      </c>
      <c r="J1542" s="172">
        <v>3.7446999999999999</v>
      </c>
      <c r="K1542" s="172">
        <v>5.5583</v>
      </c>
      <c r="L1542" s="172">
        <v>6.8760000000000003</v>
      </c>
      <c r="M1542" s="172">
        <v>6.7267000000000001</v>
      </c>
      <c r="N1542" s="172"/>
      <c r="O1542" s="172"/>
      <c r="P1542" s="172"/>
      <c r="Q1542" s="172">
        <v>6.7760999999999996</v>
      </c>
      <c r="R1542" s="172"/>
    </row>
    <row r="1543" spans="1:18" x14ac:dyDescent="0.3">
      <c r="A1543" s="168" t="s">
        <v>1587</v>
      </c>
      <c r="B1543" s="168" t="s">
        <v>1630</v>
      </c>
      <c r="C1543" s="168">
        <v>124234</v>
      </c>
      <c r="D1543" s="171">
        <v>44071</v>
      </c>
      <c r="E1543" s="172">
        <v>13.686500000000001</v>
      </c>
      <c r="F1543" s="172">
        <v>2.9338000000000002</v>
      </c>
      <c r="G1543" s="172">
        <v>3.1120999999999999</v>
      </c>
      <c r="H1543" s="172">
        <v>2.9733000000000001</v>
      </c>
      <c r="I1543" s="172">
        <v>3.1469</v>
      </c>
      <c r="J1543" s="172">
        <v>3.1311</v>
      </c>
      <c r="K1543" s="172">
        <v>3.0908000000000002</v>
      </c>
      <c r="L1543" s="172">
        <v>4.6967999999999996</v>
      </c>
      <c r="M1543" s="172">
        <v>4.7915000000000001</v>
      </c>
      <c r="N1543" s="172">
        <v>5.0881999999999996</v>
      </c>
      <c r="O1543" s="172">
        <v>0.96789999999999998</v>
      </c>
      <c r="P1543" s="172">
        <v>3.1943999999999999</v>
      </c>
      <c r="Q1543" s="172">
        <v>4.5980999999999996</v>
      </c>
      <c r="R1543" s="172">
        <v>-1.6255999999999999</v>
      </c>
    </row>
    <row r="1544" spans="1:18" x14ac:dyDescent="0.3">
      <c r="A1544" s="168" t="s">
        <v>1587</v>
      </c>
      <c r="B1544" s="168" t="s">
        <v>1631</v>
      </c>
      <c r="C1544" s="168">
        <v>124233</v>
      </c>
      <c r="D1544" s="171">
        <v>44071</v>
      </c>
      <c r="E1544" s="172">
        <v>13.3089</v>
      </c>
      <c r="F1544" s="172">
        <v>2.7427000000000001</v>
      </c>
      <c r="G1544" s="172">
        <v>3.109</v>
      </c>
      <c r="H1544" s="172">
        <v>2.9792999999999998</v>
      </c>
      <c r="I1544" s="172">
        <v>3.1381000000000001</v>
      </c>
      <c r="J1544" s="172">
        <v>3.1312000000000002</v>
      </c>
      <c r="K1544" s="172">
        <v>3.0914000000000001</v>
      </c>
      <c r="L1544" s="172">
        <v>4.6959</v>
      </c>
      <c r="M1544" s="172">
        <v>4.7915999999999999</v>
      </c>
      <c r="N1544" s="172">
        <v>5.0884</v>
      </c>
      <c r="O1544" s="172">
        <v>0.79679999999999995</v>
      </c>
      <c r="P1544" s="172">
        <v>2.8999000000000001</v>
      </c>
      <c r="Q1544" s="172">
        <v>4.1798000000000002</v>
      </c>
      <c r="R1544" s="172">
        <v>-1.6480999999999999</v>
      </c>
    </row>
    <row r="1545" spans="1:18" x14ac:dyDescent="0.3">
      <c r="A1545" s="168" t="s">
        <v>1587</v>
      </c>
      <c r="B1545" s="168" t="s">
        <v>1632</v>
      </c>
      <c r="C1545" s="168">
        <v>143493</v>
      </c>
      <c r="D1545" s="171">
        <v>44071</v>
      </c>
      <c r="E1545" s="172">
        <v>2947.172</v>
      </c>
      <c r="F1545" s="172">
        <v>4.5396000000000001</v>
      </c>
      <c r="G1545" s="172">
        <v>7.8078000000000003</v>
      </c>
      <c r="H1545" s="172">
        <v>6.3079000000000001</v>
      </c>
      <c r="I1545" s="172">
        <v>6.8032000000000004</v>
      </c>
      <c r="J1545" s="172">
        <v>11.1812</v>
      </c>
      <c r="K1545" s="172">
        <v>2.4239000000000002</v>
      </c>
      <c r="L1545" s="172">
        <v>2.5316999999999998</v>
      </c>
      <c r="M1545" s="172">
        <v>4.3167</v>
      </c>
      <c r="N1545" s="172">
        <v>0.34949999999999998</v>
      </c>
      <c r="O1545" s="172">
        <v>4.2135999999999996</v>
      </c>
      <c r="P1545" s="172">
        <v>5.1322000000000001</v>
      </c>
      <c r="Q1545" s="172">
        <v>5.9371999999999998</v>
      </c>
      <c r="R1545" s="172">
        <v>3.0773999999999999</v>
      </c>
    </row>
    <row r="1546" spans="1:18" x14ac:dyDescent="0.3">
      <c r="A1546" s="168" t="s">
        <v>1587</v>
      </c>
      <c r="B1546" s="168" t="s">
        <v>1633</v>
      </c>
      <c r="C1546" s="168">
        <v>143494</v>
      </c>
      <c r="D1546" s="171">
        <v>44071</v>
      </c>
      <c r="E1546" s="172">
        <v>3129.4643000000001</v>
      </c>
      <c r="F1546" s="172">
        <v>5.3075999999999999</v>
      </c>
      <c r="G1546" s="172">
        <v>8.5767000000000007</v>
      </c>
      <c r="H1546" s="172">
        <v>7.0776000000000003</v>
      </c>
      <c r="I1546" s="172">
        <v>7.5747</v>
      </c>
      <c r="J1546" s="172">
        <v>11.9588</v>
      </c>
      <c r="K1546" s="172">
        <v>3.1995</v>
      </c>
      <c r="L1546" s="172">
        <v>3.3147000000000002</v>
      </c>
      <c r="M1546" s="172">
        <v>5.1178999999999997</v>
      </c>
      <c r="N1546" s="172">
        <v>1.1303000000000001</v>
      </c>
      <c r="O1546" s="172">
        <v>5.0740999999999996</v>
      </c>
      <c r="P1546" s="172">
        <v>6.0503</v>
      </c>
      <c r="Q1546" s="172">
        <v>7.0697000000000001</v>
      </c>
      <c r="R1546" s="172">
        <v>3.8803999999999998</v>
      </c>
    </row>
    <row r="1547" spans="1:18" x14ac:dyDescent="0.3">
      <c r="A1547" s="168" t="s">
        <v>1587</v>
      </c>
      <c r="B1547" s="168" t="s">
        <v>1634</v>
      </c>
      <c r="C1547" s="168">
        <v>147674</v>
      </c>
      <c r="D1547" s="171">
        <v>44071</v>
      </c>
      <c r="E1547" s="172">
        <v>32.707000000000001</v>
      </c>
      <c r="F1547" s="172">
        <v>0</v>
      </c>
      <c r="G1547" s="172">
        <v>0</v>
      </c>
      <c r="H1547" s="172">
        <v>0</v>
      </c>
      <c r="I1547" s="172">
        <v>0</v>
      </c>
      <c r="J1547" s="172">
        <v>0</v>
      </c>
      <c r="K1547" s="172">
        <v>0</v>
      </c>
      <c r="L1547" s="172">
        <v>0</v>
      </c>
      <c r="M1547" s="172">
        <v>-32.322899999999997</v>
      </c>
      <c r="N1547" s="172"/>
      <c r="O1547" s="172"/>
      <c r="P1547" s="172"/>
      <c r="Q1547" s="172">
        <v>-26.2026</v>
      </c>
      <c r="R1547" s="172"/>
    </row>
    <row r="1548" spans="1:18" x14ac:dyDescent="0.3">
      <c r="A1548" s="168" t="s">
        <v>1587</v>
      </c>
      <c r="B1548" s="168" t="s">
        <v>1635</v>
      </c>
      <c r="C1548" s="168">
        <v>147675</v>
      </c>
      <c r="D1548" s="171">
        <v>44071</v>
      </c>
      <c r="E1548" s="172">
        <v>34.4818</v>
      </c>
      <c r="F1548" s="172">
        <v>0</v>
      </c>
      <c r="G1548" s="172">
        <v>0</v>
      </c>
      <c r="H1548" s="172">
        <v>0</v>
      </c>
      <c r="I1548" s="172">
        <v>0</v>
      </c>
      <c r="J1548" s="172">
        <v>0</v>
      </c>
      <c r="K1548" s="172">
        <v>0</v>
      </c>
      <c r="L1548" s="172">
        <v>0</v>
      </c>
      <c r="M1548" s="172">
        <v>-32.322800000000001</v>
      </c>
      <c r="N1548" s="172"/>
      <c r="O1548" s="172"/>
      <c r="P1548" s="172"/>
      <c r="Q1548" s="172">
        <v>-26.202500000000001</v>
      </c>
      <c r="R1548" s="172"/>
    </row>
    <row r="1549" spans="1:18" x14ac:dyDescent="0.3">
      <c r="A1549" s="168" t="s">
        <v>1587</v>
      </c>
      <c r="B1549" s="168" t="s">
        <v>1636</v>
      </c>
      <c r="C1549" s="168">
        <v>138343</v>
      </c>
      <c r="D1549" s="171">
        <v>44071</v>
      </c>
      <c r="E1549" s="172">
        <v>26.4819</v>
      </c>
      <c r="F1549" s="172">
        <v>1.2404999999999999</v>
      </c>
      <c r="G1549" s="172">
        <v>1.7000999999999999</v>
      </c>
      <c r="H1549" s="172">
        <v>1.4575</v>
      </c>
      <c r="I1549" s="172">
        <v>2.9666999999999999</v>
      </c>
      <c r="J1549" s="172">
        <v>3.2858999999999998</v>
      </c>
      <c r="K1549" s="172">
        <v>4.5076000000000001</v>
      </c>
      <c r="L1549" s="172">
        <v>6.5254000000000003</v>
      </c>
      <c r="M1549" s="172">
        <v>6.2236000000000002</v>
      </c>
      <c r="N1549" s="172">
        <v>8.2842000000000002</v>
      </c>
      <c r="O1549" s="172">
        <v>9.2880000000000003</v>
      </c>
      <c r="P1549" s="172">
        <v>8.7651000000000003</v>
      </c>
      <c r="Q1549" s="172">
        <v>8.3391000000000002</v>
      </c>
      <c r="R1549" s="172">
        <v>10.5151</v>
      </c>
    </row>
    <row r="1550" spans="1:18" x14ac:dyDescent="0.3">
      <c r="A1550" s="168" t="s">
        <v>1587</v>
      </c>
      <c r="B1550" s="168" t="s">
        <v>1637</v>
      </c>
      <c r="C1550" s="168">
        <v>138358</v>
      </c>
      <c r="D1550" s="171">
        <v>44071</v>
      </c>
      <c r="E1550" s="172">
        <v>26.917400000000001</v>
      </c>
      <c r="F1550" s="172">
        <v>1.6273</v>
      </c>
      <c r="G1550" s="172">
        <v>2.1248</v>
      </c>
      <c r="H1550" s="172">
        <v>1.8991</v>
      </c>
      <c r="I1550" s="172">
        <v>3.4041000000000001</v>
      </c>
      <c r="J1550" s="172">
        <v>3.7342</v>
      </c>
      <c r="K1550" s="172">
        <v>4.9817</v>
      </c>
      <c r="L1550" s="172">
        <v>7.0251999999999999</v>
      </c>
      <c r="M1550" s="172">
        <v>6.7382</v>
      </c>
      <c r="N1550" s="172">
        <v>8.7866999999999997</v>
      </c>
      <c r="O1550" s="172">
        <v>9.5143000000000004</v>
      </c>
      <c r="P1550" s="172">
        <v>9.0008999999999997</v>
      </c>
      <c r="Q1550" s="172">
        <v>9.2948000000000004</v>
      </c>
      <c r="R1550" s="172">
        <v>10.7149</v>
      </c>
    </row>
    <row r="1551" spans="1:18" x14ac:dyDescent="0.3">
      <c r="A1551" s="168" t="s">
        <v>1587</v>
      </c>
      <c r="B1551" s="168" t="s">
        <v>1638</v>
      </c>
      <c r="C1551" s="168">
        <v>107328</v>
      </c>
      <c r="D1551" s="171">
        <v>44071</v>
      </c>
      <c r="E1551" s="172">
        <v>2141.0162999999998</v>
      </c>
      <c r="F1551" s="172">
        <v>-1.8376999999999999</v>
      </c>
      <c r="G1551" s="172">
        <v>0.63249999999999995</v>
      </c>
      <c r="H1551" s="172">
        <v>1.0551999999999999</v>
      </c>
      <c r="I1551" s="172">
        <v>1.8527</v>
      </c>
      <c r="J1551" s="172">
        <v>2.3456999999999999</v>
      </c>
      <c r="K1551" s="172">
        <v>3.3353999999999999</v>
      </c>
      <c r="L1551" s="172">
        <v>4.3170999999999999</v>
      </c>
      <c r="M1551" s="172">
        <v>4.4941000000000004</v>
      </c>
      <c r="N1551" s="172">
        <v>4.7991999999999999</v>
      </c>
      <c r="O1551" s="172">
        <v>4.1782000000000004</v>
      </c>
      <c r="P1551" s="172">
        <v>5.5267999999999997</v>
      </c>
      <c r="Q1551" s="172">
        <v>6.1893000000000002</v>
      </c>
      <c r="R1551" s="172">
        <v>3.0427</v>
      </c>
    </row>
    <row r="1552" spans="1:18" x14ac:dyDescent="0.3">
      <c r="A1552" s="168" t="s">
        <v>1587</v>
      </c>
      <c r="B1552" s="168" t="s">
        <v>1639</v>
      </c>
      <c r="C1552" s="168">
        <v>119474</v>
      </c>
      <c r="D1552" s="171">
        <v>44071</v>
      </c>
      <c r="E1552" s="172">
        <v>2213.0801000000001</v>
      </c>
      <c r="F1552" s="172">
        <v>-1.0357000000000001</v>
      </c>
      <c r="G1552" s="172">
        <v>1.4328000000000001</v>
      </c>
      <c r="H1552" s="172">
        <v>1.8555999999999999</v>
      </c>
      <c r="I1552" s="172">
        <v>2.6680000000000001</v>
      </c>
      <c r="J1552" s="172">
        <v>3.1760000000000002</v>
      </c>
      <c r="K1552" s="172">
        <v>4.1817000000000002</v>
      </c>
      <c r="L1552" s="172">
        <v>5.1908000000000003</v>
      </c>
      <c r="M1552" s="172">
        <v>5.3686999999999996</v>
      </c>
      <c r="N1552" s="172">
        <v>5.6642999999999999</v>
      </c>
      <c r="O1552" s="172">
        <v>5.0450999999999997</v>
      </c>
      <c r="P1552" s="172">
        <v>6.1753</v>
      </c>
      <c r="Q1552" s="172">
        <v>7.3437999999999999</v>
      </c>
      <c r="R1552" s="172">
        <v>3.9039000000000001</v>
      </c>
    </row>
    <row r="1553" spans="1:18" x14ac:dyDescent="0.3">
      <c r="A1553" s="168" t="s">
        <v>1587</v>
      </c>
      <c r="B1553" s="168" t="s">
        <v>1640</v>
      </c>
      <c r="C1553" s="168">
        <v>119828</v>
      </c>
      <c r="D1553" s="171">
        <v>44071</v>
      </c>
      <c r="E1553" s="172">
        <v>4611.7604000000001</v>
      </c>
      <c r="F1553" s="172">
        <v>0.44640000000000002</v>
      </c>
      <c r="G1553" s="172">
        <v>2.2008999999999999</v>
      </c>
      <c r="H1553" s="172">
        <v>1.8733</v>
      </c>
      <c r="I1553" s="172">
        <v>3.1055999999999999</v>
      </c>
      <c r="J1553" s="172">
        <v>3.7341000000000002</v>
      </c>
      <c r="K1553" s="172">
        <v>5.6116000000000001</v>
      </c>
      <c r="L1553" s="172">
        <v>6.9912999999999998</v>
      </c>
      <c r="M1553" s="172">
        <v>6.6890999999999998</v>
      </c>
      <c r="N1553" s="172">
        <v>6.9558</v>
      </c>
      <c r="O1553" s="172">
        <v>7.657</v>
      </c>
      <c r="P1553" s="172">
        <v>7.5731000000000002</v>
      </c>
      <c r="Q1553" s="172">
        <v>8.1012000000000004</v>
      </c>
      <c r="R1553" s="172">
        <v>7.8250000000000002</v>
      </c>
    </row>
    <row r="1554" spans="1:18" x14ac:dyDescent="0.3">
      <c r="A1554" s="168" t="s">
        <v>1587</v>
      </c>
      <c r="B1554" s="168" t="s">
        <v>1641</v>
      </c>
      <c r="C1554" s="168">
        <v>100641</v>
      </c>
      <c r="D1554" s="171">
        <v>44071</v>
      </c>
      <c r="E1554" s="172">
        <v>4576.3257000000003</v>
      </c>
      <c r="F1554" s="172">
        <v>0.27679999999999999</v>
      </c>
      <c r="G1554" s="172">
        <v>2.0310000000000001</v>
      </c>
      <c r="H1554" s="172">
        <v>1.7039</v>
      </c>
      <c r="I1554" s="172">
        <v>2.9222999999999999</v>
      </c>
      <c r="J1554" s="172">
        <v>3.5625</v>
      </c>
      <c r="K1554" s="172">
        <v>5.4438000000000004</v>
      </c>
      <c r="L1554" s="172">
        <v>6.8204000000000002</v>
      </c>
      <c r="M1554" s="172">
        <v>6.5174000000000003</v>
      </c>
      <c r="N1554" s="172">
        <v>6.7807000000000004</v>
      </c>
      <c r="O1554" s="172">
        <v>7.5095999999999998</v>
      </c>
      <c r="P1554" s="172">
        <v>7.4473000000000003</v>
      </c>
      <c r="Q1554" s="172">
        <v>7.4039000000000001</v>
      </c>
      <c r="R1554" s="172">
        <v>7.6620999999999997</v>
      </c>
    </row>
    <row r="1555" spans="1:18" x14ac:dyDescent="0.3">
      <c r="A1555" s="168" t="s">
        <v>1587</v>
      </c>
      <c r="B1555" s="168" t="s">
        <v>1642</v>
      </c>
      <c r="C1555" s="168">
        <v>147440</v>
      </c>
      <c r="D1555" s="171">
        <v>44071</v>
      </c>
      <c r="E1555" s="172">
        <v>10.817500000000001</v>
      </c>
      <c r="F1555" s="172">
        <v>2.0246</v>
      </c>
      <c r="G1555" s="172">
        <v>2.8125</v>
      </c>
      <c r="H1555" s="172">
        <v>1.8806</v>
      </c>
      <c r="I1555" s="172">
        <v>3.0160999999999998</v>
      </c>
      <c r="J1555" s="172">
        <v>3.7780999999999998</v>
      </c>
      <c r="K1555" s="172">
        <v>5.0928000000000004</v>
      </c>
      <c r="L1555" s="172">
        <v>6.2553000000000001</v>
      </c>
      <c r="M1555" s="172">
        <v>6.0628000000000002</v>
      </c>
      <c r="N1555" s="172">
        <v>6.4297000000000004</v>
      </c>
      <c r="O1555" s="172"/>
      <c r="P1555" s="172"/>
      <c r="Q1555" s="172">
        <v>6.8811</v>
      </c>
      <c r="R1555" s="172"/>
    </row>
    <row r="1556" spans="1:18" x14ac:dyDescent="0.3">
      <c r="A1556" s="168" t="s">
        <v>1587</v>
      </c>
      <c r="B1556" s="168" t="s">
        <v>1643</v>
      </c>
      <c r="C1556" s="168">
        <v>147425</v>
      </c>
      <c r="D1556" s="171">
        <v>44071</v>
      </c>
      <c r="E1556" s="172">
        <v>10.679600000000001</v>
      </c>
      <c r="F1556" s="172">
        <v>1.0253000000000001</v>
      </c>
      <c r="G1556" s="172">
        <v>1.7091000000000001</v>
      </c>
      <c r="H1556" s="172">
        <v>0.68359999999999999</v>
      </c>
      <c r="I1556" s="172">
        <v>1.8322000000000001</v>
      </c>
      <c r="J1556" s="172">
        <v>2.5743999999999998</v>
      </c>
      <c r="K1556" s="172">
        <v>3.8788</v>
      </c>
      <c r="L1556" s="172">
        <v>5.2135999999999996</v>
      </c>
      <c r="M1556" s="172">
        <v>5.0007000000000001</v>
      </c>
      <c r="N1556" s="172">
        <v>5.2873000000000001</v>
      </c>
      <c r="O1556" s="172"/>
      <c r="P1556" s="172"/>
      <c r="Q1556" s="172">
        <v>5.7260999999999997</v>
      </c>
      <c r="R1556" s="172"/>
    </row>
    <row r="1557" spans="1:18" x14ac:dyDescent="0.3">
      <c r="A1557" s="168" t="s">
        <v>1587</v>
      </c>
      <c r="B1557" s="168" t="s">
        <v>1644</v>
      </c>
      <c r="C1557" s="168">
        <v>146075</v>
      </c>
      <c r="D1557" s="171">
        <v>44071</v>
      </c>
      <c r="E1557" s="172">
        <v>11.168699999999999</v>
      </c>
      <c r="F1557" s="172">
        <v>-1.6339999999999999</v>
      </c>
      <c r="G1557" s="172">
        <v>0.1089</v>
      </c>
      <c r="H1557" s="172">
        <v>1.0273000000000001</v>
      </c>
      <c r="I1557" s="172">
        <v>3.0148000000000001</v>
      </c>
      <c r="J1557" s="172">
        <v>3.4998</v>
      </c>
      <c r="K1557" s="172">
        <v>4.7887000000000004</v>
      </c>
      <c r="L1557" s="172">
        <v>6.2797000000000001</v>
      </c>
      <c r="M1557" s="172">
        <v>6.1163999999999996</v>
      </c>
      <c r="N1557" s="172">
        <v>6.4542999999999999</v>
      </c>
      <c r="O1557" s="172"/>
      <c r="P1557" s="172"/>
      <c r="Q1557" s="172">
        <v>7.1523000000000003</v>
      </c>
      <c r="R1557" s="172"/>
    </row>
    <row r="1558" spans="1:18" x14ac:dyDescent="0.3">
      <c r="A1558" s="168" t="s">
        <v>1587</v>
      </c>
      <c r="B1558" s="168" t="s">
        <v>1645</v>
      </c>
      <c r="C1558" s="168">
        <v>146070</v>
      </c>
      <c r="D1558" s="171">
        <v>44071</v>
      </c>
      <c r="E1558" s="172">
        <v>11.052899999999999</v>
      </c>
      <c r="F1558" s="172">
        <v>-2.3115000000000001</v>
      </c>
      <c r="G1558" s="172">
        <v>-0.44030000000000002</v>
      </c>
      <c r="H1558" s="172">
        <v>0.4718</v>
      </c>
      <c r="I1558" s="172">
        <v>2.4554</v>
      </c>
      <c r="J1558" s="172">
        <v>2.9474999999999998</v>
      </c>
      <c r="K1558" s="172">
        <v>4.2005999999999997</v>
      </c>
      <c r="L1558" s="172">
        <v>5.5780000000000003</v>
      </c>
      <c r="M1558" s="172">
        <v>5.3869999999999996</v>
      </c>
      <c r="N1558" s="172">
        <v>5.6931000000000003</v>
      </c>
      <c r="O1558" s="172"/>
      <c r="P1558" s="172"/>
      <c r="Q1558" s="172">
        <v>6.4565999999999999</v>
      </c>
      <c r="R1558" s="172"/>
    </row>
    <row r="1559" spans="1:18" x14ac:dyDescent="0.3">
      <c r="A1559" s="168" t="s">
        <v>1587</v>
      </c>
      <c r="B1559" s="168" t="s">
        <v>1646</v>
      </c>
      <c r="C1559" s="168">
        <v>120746</v>
      </c>
      <c r="D1559" s="171">
        <v>44071</v>
      </c>
      <c r="E1559" s="172">
        <v>3324.547</v>
      </c>
      <c r="F1559" s="172">
        <v>2.7075999999999998</v>
      </c>
      <c r="G1559" s="172">
        <v>3.8633000000000002</v>
      </c>
      <c r="H1559" s="172">
        <v>3.5354000000000001</v>
      </c>
      <c r="I1559" s="172">
        <v>6.5370999999999997</v>
      </c>
      <c r="J1559" s="172">
        <v>3.8351999999999999</v>
      </c>
      <c r="K1559" s="172">
        <v>5.4785000000000004</v>
      </c>
      <c r="L1559" s="172">
        <v>6.5991999999999997</v>
      </c>
      <c r="M1559" s="172">
        <v>6.1260000000000003</v>
      </c>
      <c r="N1559" s="172">
        <v>6.9763999999999999</v>
      </c>
      <c r="O1559" s="172">
        <v>5.8700999999999999</v>
      </c>
      <c r="P1559" s="172">
        <v>7.0187999999999997</v>
      </c>
      <c r="Q1559" s="172">
        <v>7.9703999999999997</v>
      </c>
      <c r="R1559" s="172">
        <v>5.2976999999999999</v>
      </c>
    </row>
    <row r="1560" spans="1:18" x14ac:dyDescent="0.3">
      <c r="A1560" s="168" t="s">
        <v>1587</v>
      </c>
      <c r="B1560" s="168" t="s">
        <v>1647</v>
      </c>
      <c r="C1560" s="168">
        <v>102532</v>
      </c>
      <c r="D1560" s="171">
        <v>44071</v>
      </c>
      <c r="E1560" s="172">
        <v>3182.8865000000001</v>
      </c>
      <c r="F1560" s="172">
        <v>2.2191000000000001</v>
      </c>
      <c r="G1560" s="172">
        <v>3.3732000000000002</v>
      </c>
      <c r="H1560" s="172">
        <v>3.0451000000000001</v>
      </c>
      <c r="I1560" s="172">
        <v>6.0458999999999996</v>
      </c>
      <c r="J1560" s="172">
        <v>3.3437000000000001</v>
      </c>
      <c r="K1560" s="172">
        <v>4.952</v>
      </c>
      <c r="L1560" s="172">
        <v>6.0372000000000003</v>
      </c>
      <c r="M1560" s="172">
        <v>5.5430999999999999</v>
      </c>
      <c r="N1560" s="172">
        <v>6.3734999999999999</v>
      </c>
      <c r="O1560" s="172">
        <v>5.2507000000000001</v>
      </c>
      <c r="P1560" s="172">
        <v>6.4062000000000001</v>
      </c>
      <c r="Q1560" s="172">
        <v>7.0430999999999999</v>
      </c>
      <c r="R1560" s="172">
        <v>4.7161</v>
      </c>
    </row>
    <row r="1561" spans="1:18" x14ac:dyDescent="0.3">
      <c r="A1561" s="168" t="s">
        <v>1587</v>
      </c>
      <c r="B1561" s="168" t="s">
        <v>1648</v>
      </c>
      <c r="C1561" s="168">
        <v>147311</v>
      </c>
      <c r="D1561" s="171">
        <v>44071</v>
      </c>
      <c r="E1561" s="172">
        <v>1068.5279</v>
      </c>
      <c r="F1561" s="172">
        <v>6.1736000000000004</v>
      </c>
      <c r="G1561" s="172">
        <v>4.9710000000000001</v>
      </c>
      <c r="H1561" s="172">
        <v>34.069000000000003</v>
      </c>
      <c r="I1561" s="172">
        <v>18.169799999999999</v>
      </c>
      <c r="J1561" s="172">
        <v>9.5428999999999995</v>
      </c>
      <c r="K1561" s="172">
        <v>4.6778000000000004</v>
      </c>
      <c r="L1561" s="172">
        <v>4.2984</v>
      </c>
      <c r="M1561" s="172">
        <v>4.5934999999999997</v>
      </c>
      <c r="N1561" s="172">
        <v>5.0092999999999996</v>
      </c>
      <c r="O1561" s="172"/>
      <c r="P1561" s="172"/>
      <c r="Q1561" s="172">
        <v>5.5359999999999996</v>
      </c>
      <c r="R1561" s="172"/>
    </row>
    <row r="1562" spans="1:18" x14ac:dyDescent="0.3">
      <c r="A1562" s="168" t="s">
        <v>1587</v>
      </c>
      <c r="B1562" s="168" t="s">
        <v>1649</v>
      </c>
      <c r="C1562" s="168">
        <v>147307</v>
      </c>
      <c r="D1562" s="171">
        <v>44071</v>
      </c>
      <c r="E1562" s="172">
        <v>1061.4078999999999</v>
      </c>
      <c r="F1562" s="172">
        <v>5.6715</v>
      </c>
      <c r="G1562" s="172">
        <v>4.4767000000000001</v>
      </c>
      <c r="H1562" s="172">
        <v>33.568899999999999</v>
      </c>
      <c r="I1562" s="172">
        <v>17.6678</v>
      </c>
      <c r="J1562" s="172">
        <v>9.0411000000000001</v>
      </c>
      <c r="K1562" s="172">
        <v>4.1729000000000003</v>
      </c>
      <c r="L1562" s="172">
        <v>3.7888000000000002</v>
      </c>
      <c r="M1562" s="172">
        <v>4.0709</v>
      </c>
      <c r="N1562" s="172">
        <v>4.4547999999999996</v>
      </c>
      <c r="O1562" s="172"/>
      <c r="P1562" s="172"/>
      <c r="Q1562" s="172">
        <v>4.9640000000000004</v>
      </c>
      <c r="R1562" s="172"/>
    </row>
    <row r="1563" spans="1:18" x14ac:dyDescent="0.3">
      <c r="A1563" s="173" t="s">
        <v>27</v>
      </c>
      <c r="B1563" s="168"/>
      <c r="C1563" s="168"/>
      <c r="D1563" s="168"/>
      <c r="E1563" s="168"/>
      <c r="F1563" s="174">
        <v>0.97670000000000001</v>
      </c>
      <c r="G1563" s="174">
        <v>2.5732983333333332</v>
      </c>
      <c r="H1563" s="174">
        <v>3.135441666666666</v>
      </c>
      <c r="I1563" s="174">
        <v>3.8231666666666673</v>
      </c>
      <c r="J1563" s="174">
        <v>4.1173483333333314</v>
      </c>
      <c r="K1563" s="174">
        <v>5.3353550000000007</v>
      </c>
      <c r="L1563" s="174">
        <v>6.0555833333333329</v>
      </c>
      <c r="M1563" s="174">
        <v>4.6144568965517232</v>
      </c>
      <c r="N1563" s="174">
        <v>6.2156750000000009</v>
      </c>
      <c r="O1563" s="174">
        <v>6.4082078947368419</v>
      </c>
      <c r="P1563" s="174">
        <v>7.072578947368422</v>
      </c>
      <c r="Q1563" s="174">
        <v>6.1794049999999991</v>
      </c>
      <c r="R1563" s="174">
        <v>6.3556214285714274</v>
      </c>
    </row>
    <row r="1564" spans="1:18" x14ac:dyDescent="0.3">
      <c r="A1564" s="173" t="s">
        <v>409</v>
      </c>
      <c r="B1564" s="168"/>
      <c r="C1564" s="168"/>
      <c r="D1564" s="168"/>
      <c r="E1564" s="168"/>
      <c r="F1564" s="174">
        <v>1.3085499999999999</v>
      </c>
      <c r="G1564" s="174">
        <v>2.1628499999999997</v>
      </c>
      <c r="H1564" s="174">
        <v>1.87785</v>
      </c>
      <c r="I1564" s="174">
        <v>3.01545</v>
      </c>
      <c r="J1564" s="174">
        <v>3.4916</v>
      </c>
      <c r="K1564" s="174">
        <v>4.6936</v>
      </c>
      <c r="L1564" s="174">
        <v>6.2622</v>
      </c>
      <c r="M1564" s="174">
        <v>5.798</v>
      </c>
      <c r="N1564" s="174">
        <v>6.2948500000000003</v>
      </c>
      <c r="O1564" s="174">
        <v>6.9440999999999997</v>
      </c>
      <c r="P1564" s="174">
        <v>7.4320000000000004</v>
      </c>
      <c r="Q1564" s="174">
        <v>7.5834999999999999</v>
      </c>
      <c r="R1564" s="174">
        <v>7.0982500000000002</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44071</v>
      </c>
      <c r="E1567" s="172">
        <v>46.500599999999999</v>
      </c>
      <c r="F1567" s="172">
        <v>1.2097</v>
      </c>
      <c r="G1567" s="172">
        <v>3.0868000000000002</v>
      </c>
      <c r="H1567" s="172">
        <v>4.5251000000000001</v>
      </c>
      <c r="I1567" s="172">
        <v>8.2136999999999993</v>
      </c>
      <c r="J1567" s="172">
        <v>14.933199999999999</v>
      </c>
      <c r="K1567" s="172">
        <v>30.093800000000002</v>
      </c>
      <c r="L1567" s="172">
        <v>9.3781999999999996</v>
      </c>
      <c r="M1567" s="172">
        <v>-1.2910999999999999</v>
      </c>
      <c r="N1567" s="172">
        <v>4.3453999999999997</v>
      </c>
      <c r="O1567" s="172">
        <v>-6.742</v>
      </c>
      <c r="P1567" s="172">
        <v>4.0422000000000002</v>
      </c>
      <c r="Q1567" s="172">
        <v>13.161</v>
      </c>
      <c r="R1567" s="172">
        <v>-10.726900000000001</v>
      </c>
    </row>
    <row r="1568" spans="1:18" x14ac:dyDescent="0.3">
      <c r="A1568" s="168" t="s">
        <v>380</v>
      </c>
      <c r="B1568" s="168" t="s">
        <v>11</v>
      </c>
      <c r="C1568" s="168">
        <v>119659</v>
      </c>
      <c r="D1568" s="171">
        <v>44071</v>
      </c>
      <c r="E1568" s="172">
        <v>50.106400000000001</v>
      </c>
      <c r="F1568" s="172">
        <v>1.2132000000000001</v>
      </c>
      <c r="G1568" s="172">
        <v>3.0947</v>
      </c>
      <c r="H1568" s="172">
        <v>4.5461999999999998</v>
      </c>
      <c r="I1568" s="172">
        <v>8.2594999999999992</v>
      </c>
      <c r="J1568" s="172">
        <v>15.0467</v>
      </c>
      <c r="K1568" s="172">
        <v>30.477599999999999</v>
      </c>
      <c r="L1568" s="172">
        <v>9.9649000000000001</v>
      </c>
      <c r="M1568" s="172">
        <v>-0.50180000000000002</v>
      </c>
      <c r="N1568" s="172">
        <v>5.4958</v>
      </c>
      <c r="O1568" s="172">
        <v>-5.6334999999999997</v>
      </c>
      <c r="P1568" s="172">
        <v>5.2016</v>
      </c>
      <c r="Q1568" s="172">
        <v>13.941000000000001</v>
      </c>
      <c r="R1568" s="172">
        <v>-9.7085000000000008</v>
      </c>
    </row>
    <row r="1569" spans="1:18" x14ac:dyDescent="0.3">
      <c r="A1569" s="168" t="s">
        <v>380</v>
      </c>
      <c r="B1569" s="168" t="s">
        <v>31</v>
      </c>
      <c r="C1569" s="168">
        <v>101764</v>
      </c>
      <c r="D1569" s="171">
        <v>44071</v>
      </c>
      <c r="E1569" s="172">
        <v>273.06900000000002</v>
      </c>
      <c r="F1569" s="172">
        <v>0.62239999999999995</v>
      </c>
      <c r="G1569" s="172">
        <v>1.0054000000000001</v>
      </c>
      <c r="H1569" s="172">
        <v>1.8172999999999999</v>
      </c>
      <c r="I1569" s="172">
        <v>3.8285</v>
      </c>
      <c r="J1569" s="172">
        <v>5.5772000000000004</v>
      </c>
      <c r="K1569" s="172">
        <v>25.1296</v>
      </c>
      <c r="L1569" s="172">
        <v>2.7370999999999999</v>
      </c>
      <c r="M1569" s="172">
        <v>-5.0026000000000002</v>
      </c>
      <c r="N1569" s="172">
        <v>2.5792000000000002</v>
      </c>
      <c r="O1569" s="172">
        <v>1.0633999999999999</v>
      </c>
      <c r="P1569" s="172">
        <v>6.7853000000000003</v>
      </c>
      <c r="Q1569" s="172">
        <v>13.2446</v>
      </c>
      <c r="R1569" s="172">
        <v>-5.8867000000000003</v>
      </c>
    </row>
    <row r="1570" spans="1:18" x14ac:dyDescent="0.3">
      <c r="A1570" s="168" t="s">
        <v>380</v>
      </c>
      <c r="B1570" s="168" t="s">
        <v>12</v>
      </c>
      <c r="C1570" s="168">
        <v>118935</v>
      </c>
      <c r="D1570" s="171">
        <v>44071</v>
      </c>
      <c r="E1570" s="172">
        <v>292.03800000000001</v>
      </c>
      <c r="F1570" s="172">
        <v>0.625</v>
      </c>
      <c r="G1570" s="172">
        <v>1.0135000000000001</v>
      </c>
      <c r="H1570" s="172">
        <v>1.8363</v>
      </c>
      <c r="I1570" s="172">
        <v>3.8685999999999998</v>
      </c>
      <c r="J1570" s="172">
        <v>5.6654</v>
      </c>
      <c r="K1570" s="172">
        <v>25.417899999999999</v>
      </c>
      <c r="L1570" s="172">
        <v>3.2254</v>
      </c>
      <c r="M1570" s="172">
        <v>-4.3507999999999996</v>
      </c>
      <c r="N1570" s="172">
        <v>3.5082</v>
      </c>
      <c r="O1570" s="172">
        <v>2.1698</v>
      </c>
      <c r="P1570" s="172">
        <v>7.9443999999999999</v>
      </c>
      <c r="Q1570" s="172">
        <v>12.706</v>
      </c>
      <c r="R1570" s="172">
        <v>-4.9071999999999996</v>
      </c>
    </row>
    <row r="1571" spans="1:18" x14ac:dyDescent="0.3">
      <c r="A1571" s="168" t="s">
        <v>380</v>
      </c>
      <c r="B1571" s="168" t="s">
        <v>32</v>
      </c>
      <c r="C1571" s="168">
        <v>102594</v>
      </c>
      <c r="D1571" s="171">
        <v>44071</v>
      </c>
      <c r="E1571" s="172">
        <v>152.04</v>
      </c>
      <c r="F1571" s="172">
        <v>0.6754</v>
      </c>
      <c r="G1571" s="172">
        <v>1.1846000000000001</v>
      </c>
      <c r="H1571" s="172">
        <v>1.1577</v>
      </c>
      <c r="I1571" s="172">
        <v>3.7603</v>
      </c>
      <c r="J1571" s="172">
        <v>5.9881000000000002</v>
      </c>
      <c r="K1571" s="172">
        <v>21.398900000000001</v>
      </c>
      <c r="L1571" s="172">
        <v>16.398700000000002</v>
      </c>
      <c r="M1571" s="172">
        <v>6.2251000000000003</v>
      </c>
      <c r="N1571" s="172">
        <v>12.6723</v>
      </c>
      <c r="O1571" s="172">
        <v>3.7877999999999998</v>
      </c>
      <c r="P1571" s="172">
        <v>6.0349000000000004</v>
      </c>
      <c r="Q1571" s="172">
        <v>18.486999999999998</v>
      </c>
      <c r="R1571" s="172">
        <v>-0.34310000000000002</v>
      </c>
    </row>
    <row r="1572" spans="1:18" x14ac:dyDescent="0.3">
      <c r="A1572" s="168" t="s">
        <v>380</v>
      </c>
      <c r="B1572" s="168" t="s">
        <v>13</v>
      </c>
      <c r="C1572" s="168">
        <v>120323</v>
      </c>
      <c r="D1572" s="171">
        <v>44071</v>
      </c>
      <c r="E1572" s="172">
        <v>162.74</v>
      </c>
      <c r="F1572" s="172">
        <v>0.68049999999999999</v>
      </c>
      <c r="G1572" s="172">
        <v>1.1876</v>
      </c>
      <c r="H1572" s="172">
        <v>1.1687000000000001</v>
      </c>
      <c r="I1572" s="172">
        <v>3.7883</v>
      </c>
      <c r="J1572" s="172">
        <v>6.0403000000000002</v>
      </c>
      <c r="K1572" s="172">
        <v>21.5748</v>
      </c>
      <c r="L1572" s="172">
        <v>16.726400000000002</v>
      </c>
      <c r="M1572" s="172">
        <v>6.6657999999999999</v>
      </c>
      <c r="N1572" s="172">
        <v>13.2971</v>
      </c>
      <c r="O1572" s="172">
        <v>4.5590000000000002</v>
      </c>
      <c r="P1572" s="172">
        <v>7.0292000000000003</v>
      </c>
      <c r="Q1572" s="172">
        <v>14.4071</v>
      </c>
      <c r="R1572" s="172">
        <v>0.28660000000000002</v>
      </c>
    </row>
    <row r="1573" spans="1:18" x14ac:dyDescent="0.3">
      <c r="A1573" s="168" t="s">
        <v>380</v>
      </c>
      <c r="B1573" s="168" t="s">
        <v>14</v>
      </c>
      <c r="C1573" s="168">
        <v>144455</v>
      </c>
      <c r="D1573" s="171">
        <v>44071</v>
      </c>
      <c r="E1573" s="172">
        <v>10.5</v>
      </c>
      <c r="F1573" s="172">
        <v>0.28649999999999998</v>
      </c>
      <c r="G1573" s="172">
        <v>0.67110000000000003</v>
      </c>
      <c r="H1573" s="172">
        <v>1.4493</v>
      </c>
      <c r="I1573" s="172">
        <v>4.3738000000000001</v>
      </c>
      <c r="J1573" s="172">
        <v>6.383</v>
      </c>
      <c r="K1573" s="172">
        <v>21.809699999999999</v>
      </c>
      <c r="L1573" s="172">
        <v>1.8429</v>
      </c>
      <c r="M1573" s="172">
        <v>-1.6854</v>
      </c>
      <c r="N1573" s="172">
        <v>4.6859000000000002</v>
      </c>
      <c r="O1573" s="172"/>
      <c r="P1573" s="172"/>
      <c r="Q1573" s="172">
        <v>2.4390999999999998</v>
      </c>
      <c r="R1573" s="172">
        <v>2.3639000000000001</v>
      </c>
    </row>
    <row r="1574" spans="1:18" x14ac:dyDescent="0.3">
      <c r="A1574" s="168" t="s">
        <v>380</v>
      </c>
      <c r="B1574" s="168" t="s">
        <v>33</v>
      </c>
      <c r="C1574" s="168">
        <v>144453</v>
      </c>
      <c r="D1574" s="171">
        <v>44071</v>
      </c>
      <c r="E1574" s="172">
        <v>10.210000000000001</v>
      </c>
      <c r="F1574" s="172">
        <v>0.29470000000000002</v>
      </c>
      <c r="G1574" s="172">
        <v>0.69030000000000002</v>
      </c>
      <c r="H1574" s="172">
        <v>1.4911000000000001</v>
      </c>
      <c r="I1574" s="172">
        <v>4.2900999999999998</v>
      </c>
      <c r="J1574" s="172">
        <v>6.3541999999999996</v>
      </c>
      <c r="K1574" s="172">
        <v>21.547599999999999</v>
      </c>
      <c r="L1574" s="172">
        <v>1.5920000000000001</v>
      </c>
      <c r="M1574" s="172">
        <v>-2.1093000000000002</v>
      </c>
      <c r="N1574" s="172">
        <v>3.9714999999999998</v>
      </c>
      <c r="O1574" s="172"/>
      <c r="P1574" s="172"/>
      <c r="Q1574" s="172">
        <v>1.0318000000000001</v>
      </c>
      <c r="R1574" s="172">
        <v>0.94240000000000002</v>
      </c>
    </row>
    <row r="1575" spans="1:18" x14ac:dyDescent="0.3">
      <c r="A1575" s="168" t="s">
        <v>380</v>
      </c>
      <c r="B1575" s="168" t="s">
        <v>15</v>
      </c>
      <c r="C1575" s="168">
        <v>118481</v>
      </c>
      <c r="D1575" s="171">
        <v>44071</v>
      </c>
      <c r="E1575" s="172">
        <v>49.17</v>
      </c>
      <c r="F1575" s="172">
        <v>6.1100000000000002E-2</v>
      </c>
      <c r="G1575" s="172">
        <v>1.0895999999999999</v>
      </c>
      <c r="H1575" s="172">
        <v>2.3309000000000002</v>
      </c>
      <c r="I1575" s="172">
        <v>8.3994999999999997</v>
      </c>
      <c r="J1575" s="172">
        <v>15.5039</v>
      </c>
      <c r="K1575" s="172">
        <v>38.741500000000002</v>
      </c>
      <c r="L1575" s="172">
        <v>-0.16239999999999999</v>
      </c>
      <c r="M1575" s="172">
        <v>-3.0177999999999998</v>
      </c>
      <c r="N1575" s="172">
        <v>4.2179000000000002</v>
      </c>
      <c r="O1575" s="172">
        <v>-2.8275000000000001</v>
      </c>
      <c r="P1575" s="172">
        <v>6.2195999999999998</v>
      </c>
      <c r="Q1575" s="172">
        <v>11.1417</v>
      </c>
      <c r="R1575" s="172">
        <v>-7.9790999999999999</v>
      </c>
    </row>
    <row r="1576" spans="1:18" x14ac:dyDescent="0.3">
      <c r="A1576" s="168" t="s">
        <v>380</v>
      </c>
      <c r="B1576" s="168" t="s">
        <v>34</v>
      </c>
      <c r="C1576" s="168">
        <v>108909</v>
      </c>
      <c r="D1576" s="171">
        <v>44071</v>
      </c>
      <c r="E1576" s="172">
        <v>45.71</v>
      </c>
      <c r="F1576" s="172">
        <v>4.3799999999999999E-2</v>
      </c>
      <c r="G1576" s="172">
        <v>1.0611999999999999</v>
      </c>
      <c r="H1576" s="172">
        <v>2.3052999999999999</v>
      </c>
      <c r="I1576" s="172">
        <v>8.3431999999999995</v>
      </c>
      <c r="J1576" s="172">
        <v>15.371</v>
      </c>
      <c r="K1576" s="172">
        <v>38.347499999999997</v>
      </c>
      <c r="L1576" s="172">
        <v>-0.71679999999999999</v>
      </c>
      <c r="M1576" s="172">
        <v>-3.8292000000000002</v>
      </c>
      <c r="N1576" s="172">
        <v>3.0897999999999999</v>
      </c>
      <c r="O1576" s="172">
        <v>-3.9289000000000001</v>
      </c>
      <c r="P1576" s="172">
        <v>5.1402000000000001</v>
      </c>
      <c r="Q1576" s="172">
        <v>12.9444</v>
      </c>
      <c r="R1576" s="172">
        <v>-8.9893999999999998</v>
      </c>
    </row>
    <row r="1577" spans="1:18" x14ac:dyDescent="0.3">
      <c r="A1577" s="168" t="s">
        <v>380</v>
      </c>
      <c r="B1577" s="168" t="s">
        <v>16</v>
      </c>
      <c r="C1577" s="168">
        <v>135341</v>
      </c>
      <c r="D1577" s="171">
        <v>44071</v>
      </c>
      <c r="E1577" s="172">
        <v>12.8058</v>
      </c>
      <c r="F1577" s="172">
        <v>0.78939999999999999</v>
      </c>
      <c r="G1577" s="172">
        <v>1.2707999999999999</v>
      </c>
      <c r="H1577" s="172">
        <v>2.1749999999999998</v>
      </c>
      <c r="I1577" s="172">
        <v>4.1917999999999997</v>
      </c>
      <c r="J1577" s="172">
        <v>9.2141999999999999</v>
      </c>
      <c r="K1577" s="172">
        <v>23.1587</v>
      </c>
      <c r="L1577" s="172">
        <v>4.9819000000000004</v>
      </c>
      <c r="M1577" s="172">
        <v>-3.9E-2</v>
      </c>
      <c r="N1577" s="172">
        <v>9.6489999999999991</v>
      </c>
      <c r="O1577" s="172">
        <v>-1.5742</v>
      </c>
      <c r="P1577" s="172"/>
      <c r="Q1577" s="172">
        <v>5.0934999999999997</v>
      </c>
      <c r="R1577" s="172">
        <v>-3.1488</v>
      </c>
    </row>
    <row r="1578" spans="1:18" x14ac:dyDescent="0.3">
      <c r="A1578" s="168" t="s">
        <v>380</v>
      </c>
      <c r="B1578" s="168" t="s">
        <v>35</v>
      </c>
      <c r="C1578" s="168">
        <v>135343</v>
      </c>
      <c r="D1578" s="171">
        <v>44071</v>
      </c>
      <c r="E1578" s="172">
        <v>11.6732</v>
      </c>
      <c r="F1578" s="172">
        <v>0.78390000000000004</v>
      </c>
      <c r="G1578" s="172">
        <v>1.2543</v>
      </c>
      <c r="H1578" s="172">
        <v>2.1394000000000002</v>
      </c>
      <c r="I1578" s="172">
        <v>4.1153000000000004</v>
      </c>
      <c r="J1578" s="172">
        <v>9.0434000000000001</v>
      </c>
      <c r="K1578" s="172">
        <v>22.589300000000001</v>
      </c>
      <c r="L1578" s="172">
        <v>4.0400999999999998</v>
      </c>
      <c r="M1578" s="172">
        <v>-1.3011999999999999</v>
      </c>
      <c r="N1578" s="172">
        <v>7.8944000000000001</v>
      </c>
      <c r="O1578" s="172">
        <v>-3.0777000000000001</v>
      </c>
      <c r="P1578" s="172"/>
      <c r="Q1578" s="172">
        <v>3.1566000000000001</v>
      </c>
      <c r="R1578" s="172">
        <v>-4.5843999999999996</v>
      </c>
    </row>
    <row r="1579" spans="1:18" x14ac:dyDescent="0.3">
      <c r="A1579" s="168" t="s">
        <v>380</v>
      </c>
      <c r="B1579" s="168" t="s">
        <v>36</v>
      </c>
      <c r="C1579" s="168">
        <v>100254</v>
      </c>
      <c r="D1579" s="171">
        <v>44071</v>
      </c>
      <c r="E1579" s="172">
        <v>255.608387302484</v>
      </c>
      <c r="F1579" s="172">
        <v>0.74990000000000001</v>
      </c>
      <c r="G1579" s="172">
        <v>1.2726999999999999</v>
      </c>
      <c r="H1579" s="172">
        <v>2.5802999999999998</v>
      </c>
      <c r="I1579" s="172">
        <v>5.1317000000000004</v>
      </c>
      <c r="J1579" s="172">
        <v>4.8766999999999996</v>
      </c>
      <c r="K1579" s="172">
        <v>21.9163</v>
      </c>
      <c r="L1579" s="172">
        <v>-2.7902999999999998</v>
      </c>
      <c r="M1579" s="172">
        <v>-5.9678000000000004</v>
      </c>
      <c r="N1579" s="172">
        <v>6.2001999999999997</v>
      </c>
      <c r="O1579" s="172">
        <v>0.04</v>
      </c>
      <c r="P1579" s="172">
        <v>8.5094999999999992</v>
      </c>
      <c r="Q1579" s="172">
        <v>14.9551</v>
      </c>
      <c r="R1579" s="172">
        <v>-2.5284</v>
      </c>
    </row>
    <row r="1580" spans="1:18" x14ac:dyDescent="0.3">
      <c r="A1580" s="168" t="s">
        <v>380</v>
      </c>
      <c r="B1580" s="168" t="s">
        <v>17</v>
      </c>
      <c r="C1580" s="168">
        <v>120486</v>
      </c>
      <c r="D1580" s="171">
        <v>44071</v>
      </c>
      <c r="E1580" s="172">
        <v>34.106000000000002</v>
      </c>
      <c r="F1580" s="172">
        <v>0.75149999999999995</v>
      </c>
      <c r="G1580" s="172">
        <v>1.2781</v>
      </c>
      <c r="H1580" s="172">
        <v>2.5929000000000002</v>
      </c>
      <c r="I1580" s="172">
        <v>5.1577000000000002</v>
      </c>
      <c r="J1580" s="172">
        <v>4.9348000000000001</v>
      </c>
      <c r="K1580" s="172">
        <v>22.116399999999999</v>
      </c>
      <c r="L1580" s="172">
        <v>-2.4748999999999999</v>
      </c>
      <c r="M1580" s="172">
        <v>-5.5086000000000004</v>
      </c>
      <c r="N1580" s="172">
        <v>6.8936000000000002</v>
      </c>
      <c r="O1580" s="172">
        <v>0.69169999999999998</v>
      </c>
      <c r="P1580" s="172">
        <v>9.6628000000000007</v>
      </c>
      <c r="Q1580" s="172">
        <v>11.8279</v>
      </c>
      <c r="R1580" s="172">
        <v>-1.8936999999999999</v>
      </c>
    </row>
    <row r="1581" spans="1:18" x14ac:dyDescent="0.3">
      <c r="A1581" s="168" t="s">
        <v>380</v>
      </c>
      <c r="B1581" s="168" t="s">
        <v>18</v>
      </c>
      <c r="C1581" s="168">
        <v>119404</v>
      </c>
      <c r="D1581" s="171">
        <v>44071</v>
      </c>
      <c r="E1581" s="172">
        <v>37.905000000000001</v>
      </c>
      <c r="F1581" s="172">
        <v>0.50639999999999996</v>
      </c>
      <c r="G1581" s="172">
        <v>1.1366000000000001</v>
      </c>
      <c r="H1581" s="172">
        <v>1.8404</v>
      </c>
      <c r="I1581" s="172">
        <v>4.3811999999999998</v>
      </c>
      <c r="J1581" s="172">
        <v>6.9855999999999998</v>
      </c>
      <c r="K1581" s="172">
        <v>26.997699999999998</v>
      </c>
      <c r="L1581" s="172">
        <v>3.6562000000000001</v>
      </c>
      <c r="M1581" s="172">
        <v>-0.63700000000000001</v>
      </c>
      <c r="N1581" s="172">
        <v>7.4344000000000001</v>
      </c>
      <c r="O1581" s="172">
        <v>1.1248</v>
      </c>
      <c r="P1581" s="172">
        <v>8.5502000000000002</v>
      </c>
      <c r="Q1581" s="172">
        <v>15.852499999999999</v>
      </c>
      <c r="R1581" s="172">
        <v>-2.1642999999999999</v>
      </c>
    </row>
    <row r="1582" spans="1:18" x14ac:dyDescent="0.3">
      <c r="A1582" s="168" t="s">
        <v>380</v>
      </c>
      <c r="B1582" s="168" t="s">
        <v>37</v>
      </c>
      <c r="C1582" s="168">
        <v>118102</v>
      </c>
      <c r="D1582" s="171">
        <v>44071</v>
      </c>
      <c r="E1582" s="172">
        <v>35.588000000000001</v>
      </c>
      <c r="F1582" s="172">
        <v>0.50270000000000004</v>
      </c>
      <c r="G1582" s="172">
        <v>1.1281000000000001</v>
      </c>
      <c r="H1582" s="172">
        <v>1.8196000000000001</v>
      </c>
      <c r="I1582" s="172">
        <v>4.3422000000000001</v>
      </c>
      <c r="J1582" s="172">
        <v>6.8966000000000003</v>
      </c>
      <c r="K1582" s="172">
        <v>26.683800000000002</v>
      </c>
      <c r="L1582" s="172">
        <v>3.1417000000000002</v>
      </c>
      <c r="M1582" s="172">
        <v>-1.3717999999999999</v>
      </c>
      <c r="N1582" s="172">
        <v>6.3853</v>
      </c>
      <c r="O1582" s="172">
        <v>0.1822</v>
      </c>
      <c r="P1582" s="172">
        <v>7.5871000000000004</v>
      </c>
      <c r="Q1582" s="172">
        <v>12.666700000000001</v>
      </c>
      <c r="R1582" s="172">
        <v>-3.1156000000000001</v>
      </c>
    </row>
    <row r="1583" spans="1:18" x14ac:dyDescent="0.3">
      <c r="A1583" s="168" t="s">
        <v>380</v>
      </c>
      <c r="B1583" s="168" t="s">
        <v>38</v>
      </c>
      <c r="C1583" s="168">
        <v>103085</v>
      </c>
      <c r="D1583" s="171">
        <v>44071</v>
      </c>
      <c r="E1583" s="172">
        <v>74.058800000000005</v>
      </c>
      <c r="F1583" s="172">
        <v>0.62039999999999995</v>
      </c>
      <c r="G1583" s="172">
        <v>1.0042</v>
      </c>
      <c r="H1583" s="172">
        <v>1.8485</v>
      </c>
      <c r="I1583" s="172">
        <v>4.2344999999999997</v>
      </c>
      <c r="J1583" s="172">
        <v>7.9661999999999997</v>
      </c>
      <c r="K1583" s="172">
        <v>27.9117</v>
      </c>
      <c r="L1583" s="172">
        <v>3.4390000000000001</v>
      </c>
      <c r="M1583" s="172">
        <v>-1.1949000000000001</v>
      </c>
      <c r="N1583" s="172">
        <v>8.5040999999999993</v>
      </c>
      <c r="O1583" s="172">
        <v>3.8214999999999999</v>
      </c>
      <c r="P1583" s="172">
        <v>6.7727000000000004</v>
      </c>
      <c r="Q1583" s="172">
        <v>14.0474</v>
      </c>
      <c r="R1583" s="172">
        <v>-1.0847</v>
      </c>
    </row>
    <row r="1584" spans="1:18" x14ac:dyDescent="0.3">
      <c r="A1584" s="168" t="s">
        <v>380</v>
      </c>
      <c r="B1584" s="168" t="s">
        <v>19</v>
      </c>
      <c r="C1584" s="168">
        <v>118784</v>
      </c>
      <c r="D1584" s="171">
        <v>44071</v>
      </c>
      <c r="E1584" s="172">
        <v>78.379099999999994</v>
      </c>
      <c r="F1584" s="172">
        <v>0.622</v>
      </c>
      <c r="G1584" s="172">
        <v>1.0091000000000001</v>
      </c>
      <c r="H1584" s="172">
        <v>1.86</v>
      </c>
      <c r="I1584" s="172">
        <v>4.2598000000000003</v>
      </c>
      <c r="J1584" s="172">
        <v>8.0212000000000003</v>
      </c>
      <c r="K1584" s="172">
        <v>28.1081</v>
      </c>
      <c r="L1584" s="172">
        <v>3.7858999999999998</v>
      </c>
      <c r="M1584" s="172">
        <v>-0.68759999999999999</v>
      </c>
      <c r="N1584" s="172">
        <v>9.2263999999999999</v>
      </c>
      <c r="O1584" s="172">
        <v>4.5460000000000003</v>
      </c>
      <c r="P1584" s="172">
        <v>7.5651999999999999</v>
      </c>
      <c r="Q1584" s="172">
        <v>11.380100000000001</v>
      </c>
      <c r="R1584" s="172">
        <v>-0.44350000000000001</v>
      </c>
    </row>
    <row r="1585" spans="1:18" x14ac:dyDescent="0.3">
      <c r="A1585" s="168" t="s">
        <v>380</v>
      </c>
      <c r="B1585" s="168" t="s">
        <v>20</v>
      </c>
      <c r="C1585" s="168">
        <v>103490</v>
      </c>
      <c r="D1585" s="171">
        <v>44071</v>
      </c>
      <c r="E1585" s="172">
        <v>50.61</v>
      </c>
      <c r="F1585" s="172">
        <v>0.23769999999999999</v>
      </c>
      <c r="G1585" s="172">
        <v>1.5448999999999999</v>
      </c>
      <c r="H1585" s="172">
        <v>1.7491000000000001</v>
      </c>
      <c r="I1585" s="172">
        <v>4.2000999999999999</v>
      </c>
      <c r="J1585" s="172">
        <v>5.6576000000000004</v>
      </c>
      <c r="K1585" s="172">
        <v>22.4238</v>
      </c>
      <c r="L1585" s="172">
        <v>3.9647000000000001</v>
      </c>
      <c r="M1585" s="172">
        <v>-6.1212999999999997</v>
      </c>
      <c r="N1585" s="172">
        <v>-1.9376</v>
      </c>
      <c r="O1585" s="172">
        <v>3.2899999999999999E-2</v>
      </c>
      <c r="P1585" s="172">
        <v>6.6833</v>
      </c>
      <c r="Q1585" s="172">
        <v>11.8574</v>
      </c>
      <c r="R1585" s="172">
        <v>-4.0857999999999999</v>
      </c>
    </row>
    <row r="1586" spans="1:18" x14ac:dyDescent="0.3">
      <c r="A1586" s="168" t="s">
        <v>380</v>
      </c>
      <c r="B1586" s="168" t="s">
        <v>39</v>
      </c>
      <c r="C1586" s="168">
        <v>141068</v>
      </c>
      <c r="D1586" s="171">
        <v>44071</v>
      </c>
      <c r="E1586" s="172">
        <v>50.07</v>
      </c>
      <c r="F1586" s="172">
        <v>0.2402</v>
      </c>
      <c r="G1586" s="172">
        <v>1.5412999999999999</v>
      </c>
      <c r="H1586" s="172">
        <v>1.7476</v>
      </c>
      <c r="I1586" s="172">
        <v>4.1822999999999997</v>
      </c>
      <c r="J1586" s="172">
        <v>5.6105999999999998</v>
      </c>
      <c r="K1586" s="172">
        <v>22.271100000000001</v>
      </c>
      <c r="L1586" s="172">
        <v>3.7075</v>
      </c>
      <c r="M1586" s="172">
        <v>-6.4810999999999996</v>
      </c>
      <c r="N1586" s="172">
        <v>-2.4357000000000002</v>
      </c>
      <c r="O1586" s="172">
        <v>-0.30409999999999998</v>
      </c>
      <c r="P1586" s="172">
        <v>6.3680000000000003</v>
      </c>
      <c r="Q1586" s="172">
        <v>11.561400000000001</v>
      </c>
      <c r="R1586" s="172">
        <v>-4.4855</v>
      </c>
    </row>
    <row r="1587" spans="1:18" x14ac:dyDescent="0.3">
      <c r="A1587" s="168" t="s">
        <v>380</v>
      </c>
      <c r="B1587" s="168" t="s">
        <v>40</v>
      </c>
      <c r="C1587" s="168">
        <v>101672</v>
      </c>
      <c r="D1587" s="171">
        <v>44071</v>
      </c>
      <c r="E1587" s="172">
        <v>133.68549999999999</v>
      </c>
      <c r="F1587" s="172">
        <v>0.25019999999999998</v>
      </c>
      <c r="G1587" s="172">
        <v>0.85670000000000002</v>
      </c>
      <c r="H1587" s="172">
        <v>1.4508000000000001</v>
      </c>
      <c r="I1587" s="172">
        <v>2.5101</v>
      </c>
      <c r="J1587" s="172">
        <v>1.8572</v>
      </c>
      <c r="K1587" s="172">
        <v>20.398399999999999</v>
      </c>
      <c r="L1587" s="172">
        <v>4.7271999999999998</v>
      </c>
      <c r="M1587" s="172">
        <v>-3.7427999999999999</v>
      </c>
      <c r="N1587" s="172">
        <v>4.2408000000000001</v>
      </c>
      <c r="O1587" s="172">
        <v>1.173</v>
      </c>
      <c r="P1587" s="172">
        <v>9.6000999999999994</v>
      </c>
      <c r="Q1587" s="172">
        <v>17.386299999999999</v>
      </c>
      <c r="R1587" s="172">
        <v>-3.9594</v>
      </c>
    </row>
    <row r="1588" spans="1:18" x14ac:dyDescent="0.3">
      <c r="A1588" s="168" t="s">
        <v>380</v>
      </c>
      <c r="B1588" s="168" t="s">
        <v>21</v>
      </c>
      <c r="C1588" s="168">
        <v>119231</v>
      </c>
      <c r="D1588" s="171">
        <v>44071</v>
      </c>
      <c r="E1588" s="172">
        <v>143.17930000000001</v>
      </c>
      <c r="F1588" s="172">
        <v>0.25369999999999998</v>
      </c>
      <c r="G1588" s="172">
        <v>0.86719999999999997</v>
      </c>
      <c r="H1588" s="172">
        <v>1.4756</v>
      </c>
      <c r="I1588" s="172">
        <v>2.5596999999999999</v>
      </c>
      <c r="J1588" s="172">
        <v>1.9626999999999999</v>
      </c>
      <c r="K1588" s="172">
        <v>20.770099999999999</v>
      </c>
      <c r="L1588" s="172">
        <v>5.4123999999999999</v>
      </c>
      <c r="M1588" s="172">
        <v>-2.7139000000000002</v>
      </c>
      <c r="N1588" s="172">
        <v>5.7545000000000002</v>
      </c>
      <c r="O1588" s="172">
        <v>2.4952999999999999</v>
      </c>
      <c r="P1588" s="172">
        <v>10.780200000000001</v>
      </c>
      <c r="Q1588" s="172">
        <v>14.504899999999999</v>
      </c>
      <c r="R1588" s="172">
        <v>-2.5586000000000002</v>
      </c>
    </row>
    <row r="1589" spans="1:18" x14ac:dyDescent="0.3">
      <c r="A1589" s="168" t="s">
        <v>380</v>
      </c>
      <c r="B1589" s="168" t="s">
        <v>22</v>
      </c>
      <c r="C1589" s="168">
        <v>143835</v>
      </c>
      <c r="D1589" s="171">
        <v>44071</v>
      </c>
      <c r="E1589" s="172">
        <v>10.305300000000001</v>
      </c>
      <c r="F1589" s="172">
        <v>0.47189999999999999</v>
      </c>
      <c r="G1589" s="172">
        <v>0.92449999999999999</v>
      </c>
      <c r="H1589" s="172">
        <v>1.7786999999999999</v>
      </c>
      <c r="I1589" s="172">
        <v>3.5646</v>
      </c>
      <c r="J1589" s="172">
        <v>5.8049999999999997</v>
      </c>
      <c r="K1589" s="172">
        <v>20.5185</v>
      </c>
      <c r="L1589" s="172">
        <v>0.87409999999999999</v>
      </c>
      <c r="M1589" s="172">
        <v>-3.9339</v>
      </c>
      <c r="N1589" s="172">
        <v>7.3434999999999997</v>
      </c>
      <c r="O1589" s="172"/>
      <c r="P1589" s="172"/>
      <c r="Q1589" s="172">
        <v>1.4227000000000001</v>
      </c>
      <c r="R1589" s="172">
        <v>-0.59540000000000004</v>
      </c>
    </row>
    <row r="1590" spans="1:18" x14ac:dyDescent="0.3">
      <c r="A1590" s="168" t="s">
        <v>380</v>
      </c>
      <c r="B1590" s="168" t="s">
        <v>41</v>
      </c>
      <c r="C1590" s="168">
        <v>143837</v>
      </c>
      <c r="D1590" s="171">
        <v>44071</v>
      </c>
      <c r="E1590" s="172">
        <v>9.9718</v>
      </c>
      <c r="F1590" s="172">
        <v>0.46850000000000003</v>
      </c>
      <c r="G1590" s="172">
        <v>0.91490000000000005</v>
      </c>
      <c r="H1590" s="172">
        <v>1.7572000000000001</v>
      </c>
      <c r="I1590" s="172">
        <v>3.5192000000000001</v>
      </c>
      <c r="J1590" s="172">
        <v>5.7050999999999998</v>
      </c>
      <c r="K1590" s="172">
        <v>20.1798</v>
      </c>
      <c r="L1590" s="172">
        <v>0.27550000000000002</v>
      </c>
      <c r="M1590" s="172">
        <v>-4.7702</v>
      </c>
      <c r="N1590" s="172">
        <v>6.1055999999999999</v>
      </c>
      <c r="O1590" s="172"/>
      <c r="P1590" s="172"/>
      <c r="Q1590" s="172">
        <v>-0.1326</v>
      </c>
      <c r="R1590" s="172">
        <v>-2.0840999999999998</v>
      </c>
    </row>
    <row r="1591" spans="1:18" x14ac:dyDescent="0.3">
      <c r="A1591" s="168" t="s">
        <v>380</v>
      </c>
      <c r="B1591" s="168" t="s">
        <v>23</v>
      </c>
      <c r="C1591" s="168">
        <v>144213</v>
      </c>
      <c r="D1591" s="171">
        <v>44071</v>
      </c>
      <c r="E1591" s="172">
        <v>10.104799999999999</v>
      </c>
      <c r="F1591" s="172">
        <v>0.4234</v>
      </c>
      <c r="G1591" s="172">
        <v>0.96719999999999995</v>
      </c>
      <c r="H1591" s="172">
        <v>2.0893000000000002</v>
      </c>
      <c r="I1591" s="172">
        <v>3.8573</v>
      </c>
      <c r="J1591" s="172">
        <v>5.6645000000000003</v>
      </c>
      <c r="K1591" s="172">
        <v>20.2895</v>
      </c>
      <c r="L1591" s="172">
        <v>1.7910999999999999</v>
      </c>
      <c r="M1591" s="172">
        <v>-2.4087000000000001</v>
      </c>
      <c r="N1591" s="172">
        <v>7.7706999999999997</v>
      </c>
      <c r="O1591" s="172"/>
      <c r="P1591" s="172"/>
      <c r="Q1591" s="172">
        <v>0.50460000000000005</v>
      </c>
      <c r="R1591" s="172">
        <v>0.37219999999999998</v>
      </c>
    </row>
    <row r="1592" spans="1:18" x14ac:dyDescent="0.3">
      <c r="A1592" s="168" t="s">
        <v>380</v>
      </c>
      <c r="B1592" s="168" t="s">
        <v>42</v>
      </c>
      <c r="C1592" s="168">
        <v>144212</v>
      </c>
      <c r="D1592" s="171">
        <v>44071</v>
      </c>
      <c r="E1592" s="172">
        <v>9.7652999999999999</v>
      </c>
      <c r="F1592" s="172">
        <v>0.42059999999999997</v>
      </c>
      <c r="G1592" s="172">
        <v>0.95730000000000004</v>
      </c>
      <c r="H1592" s="172">
        <v>2.0674000000000001</v>
      </c>
      <c r="I1592" s="172">
        <v>3.8121999999999998</v>
      </c>
      <c r="J1592" s="172">
        <v>5.5640000000000001</v>
      </c>
      <c r="K1592" s="172">
        <v>19.953600000000002</v>
      </c>
      <c r="L1592" s="172">
        <v>1.1884999999999999</v>
      </c>
      <c r="M1592" s="172">
        <v>-3.2564000000000002</v>
      </c>
      <c r="N1592" s="172">
        <v>6.5359999999999996</v>
      </c>
      <c r="O1592" s="172"/>
      <c r="P1592" s="172"/>
      <c r="Q1592" s="172">
        <v>-1.1400999999999999</v>
      </c>
      <c r="R1592" s="172">
        <v>-1.2572000000000001</v>
      </c>
    </row>
    <row r="1593" spans="1:18" x14ac:dyDescent="0.3">
      <c r="A1593" s="168" t="s">
        <v>380</v>
      </c>
      <c r="B1593" s="168" t="s">
        <v>43</v>
      </c>
      <c r="C1593" s="168">
        <v>100496</v>
      </c>
      <c r="D1593" s="171">
        <v>44071</v>
      </c>
      <c r="E1593" s="172">
        <v>226.40880000000001</v>
      </c>
      <c r="F1593" s="172">
        <v>1.1476999999999999</v>
      </c>
      <c r="G1593" s="172">
        <v>2.6503999999999999</v>
      </c>
      <c r="H1593" s="172">
        <v>3.7023000000000001</v>
      </c>
      <c r="I1593" s="172">
        <v>7.2515000000000001</v>
      </c>
      <c r="J1593" s="172">
        <v>9.4969999999999999</v>
      </c>
      <c r="K1593" s="172">
        <v>27.351500000000001</v>
      </c>
      <c r="L1593" s="172">
        <v>2.8593000000000002</v>
      </c>
      <c r="M1593" s="172">
        <v>-7.3419999999999996</v>
      </c>
      <c r="N1593" s="172">
        <v>1.6355</v>
      </c>
      <c r="O1593" s="172">
        <v>-3.8654999999999999</v>
      </c>
      <c r="P1593" s="172">
        <v>3.9742000000000002</v>
      </c>
      <c r="Q1593" s="172">
        <v>15.154</v>
      </c>
      <c r="R1593" s="172">
        <v>-8.7414000000000005</v>
      </c>
    </row>
    <row r="1594" spans="1:18" x14ac:dyDescent="0.3">
      <c r="A1594" s="168" t="s">
        <v>380</v>
      </c>
      <c r="B1594" s="168" t="s">
        <v>24</v>
      </c>
      <c r="C1594" s="168">
        <v>118494</v>
      </c>
      <c r="D1594" s="171">
        <v>44071</v>
      </c>
      <c r="E1594" s="172">
        <v>239.53980000000001</v>
      </c>
      <c r="F1594" s="172">
        <v>1.1501999999999999</v>
      </c>
      <c r="G1594" s="172">
        <v>2.6583000000000001</v>
      </c>
      <c r="H1594" s="172">
        <v>3.7210999999999999</v>
      </c>
      <c r="I1594" s="172">
        <v>7.2908999999999997</v>
      </c>
      <c r="J1594" s="172">
        <v>9.5867000000000004</v>
      </c>
      <c r="K1594" s="172">
        <v>27.673200000000001</v>
      </c>
      <c r="L1594" s="172">
        <v>3.3847</v>
      </c>
      <c r="M1594" s="172">
        <v>-6.6349</v>
      </c>
      <c r="N1594" s="172">
        <v>2.6364000000000001</v>
      </c>
      <c r="O1594" s="172">
        <v>-3.0484</v>
      </c>
      <c r="P1594" s="172">
        <v>4.8036000000000003</v>
      </c>
      <c r="Q1594" s="172">
        <v>8.7566000000000006</v>
      </c>
      <c r="R1594" s="172">
        <v>-7.9367000000000001</v>
      </c>
    </row>
    <row r="1595" spans="1:18" x14ac:dyDescent="0.3">
      <c r="A1595" s="168" t="s">
        <v>380</v>
      </c>
      <c r="B1595" s="168" t="s">
        <v>25</v>
      </c>
      <c r="C1595" s="168">
        <v>145473</v>
      </c>
      <c r="D1595" s="171">
        <v>44071</v>
      </c>
      <c r="E1595" s="172">
        <v>11.12</v>
      </c>
      <c r="F1595" s="172">
        <v>0.81599999999999995</v>
      </c>
      <c r="G1595" s="172">
        <v>1.4599</v>
      </c>
      <c r="H1595" s="172">
        <v>2.0183</v>
      </c>
      <c r="I1595" s="172">
        <v>4.2173999999999996</v>
      </c>
      <c r="J1595" s="172">
        <v>5.1040000000000001</v>
      </c>
      <c r="K1595" s="172">
        <v>24.803599999999999</v>
      </c>
      <c r="L1595" s="172">
        <v>10.8674</v>
      </c>
      <c r="M1595" s="172">
        <v>2.0183</v>
      </c>
      <c r="N1595" s="172">
        <v>13.123100000000001</v>
      </c>
      <c r="O1595" s="172"/>
      <c r="P1595" s="172"/>
      <c r="Q1595" s="172">
        <v>6.3228999999999997</v>
      </c>
      <c r="R1595" s="172"/>
    </row>
    <row r="1596" spans="1:18" x14ac:dyDescent="0.3">
      <c r="A1596" s="168" t="s">
        <v>380</v>
      </c>
      <c r="B1596" s="168" t="s">
        <v>44</v>
      </c>
      <c r="C1596" s="168">
        <v>145471</v>
      </c>
      <c r="D1596" s="171">
        <v>44071</v>
      </c>
      <c r="E1596" s="172">
        <v>10.97</v>
      </c>
      <c r="F1596" s="172">
        <v>0.82720000000000005</v>
      </c>
      <c r="G1596" s="172">
        <v>1.4801</v>
      </c>
      <c r="H1596" s="172">
        <v>2.1415000000000002</v>
      </c>
      <c r="I1596" s="172">
        <v>4.1784999999999997</v>
      </c>
      <c r="J1596" s="172">
        <v>5.0766</v>
      </c>
      <c r="K1596" s="172">
        <v>24.800899999999999</v>
      </c>
      <c r="L1596" s="172">
        <v>10.696300000000001</v>
      </c>
      <c r="M1596" s="172">
        <v>1.5741000000000001</v>
      </c>
      <c r="N1596" s="172">
        <v>12.397500000000001</v>
      </c>
      <c r="O1596" s="172"/>
      <c r="P1596" s="172"/>
      <c r="Q1596" s="172">
        <v>5.4923000000000002</v>
      </c>
      <c r="R1596" s="172"/>
    </row>
    <row r="1597" spans="1:18" x14ac:dyDescent="0.3">
      <c r="A1597" s="168" t="s">
        <v>380</v>
      </c>
      <c r="B1597" s="168" t="s">
        <v>26</v>
      </c>
      <c r="C1597" s="168">
        <v>120751</v>
      </c>
      <c r="D1597" s="171">
        <v>44071</v>
      </c>
      <c r="E1597" s="172">
        <v>68.1631</v>
      </c>
      <c r="F1597" s="172">
        <v>0.77959999999999996</v>
      </c>
      <c r="G1597" s="172">
        <v>1.2302999999999999</v>
      </c>
      <c r="H1597" s="172">
        <v>2.1655000000000002</v>
      </c>
      <c r="I1597" s="172">
        <v>4.6007999999999996</v>
      </c>
      <c r="J1597" s="172">
        <v>7.1146000000000003</v>
      </c>
      <c r="K1597" s="172">
        <v>23.097200000000001</v>
      </c>
      <c r="L1597" s="172">
        <v>3.5112999999999999</v>
      </c>
      <c r="M1597" s="172">
        <v>1.3665</v>
      </c>
      <c r="N1597" s="172">
        <v>12.8644</v>
      </c>
      <c r="O1597" s="172">
        <v>6.1288</v>
      </c>
      <c r="P1597" s="172">
        <v>7.4443999999999999</v>
      </c>
      <c r="Q1597" s="172">
        <v>10.218299999999999</v>
      </c>
      <c r="R1597" s="172">
        <v>1.0944</v>
      </c>
    </row>
    <row r="1598" spans="1:18" x14ac:dyDescent="0.3">
      <c r="A1598" s="168" t="s">
        <v>380</v>
      </c>
      <c r="B1598" s="168" t="s">
        <v>45</v>
      </c>
      <c r="C1598" s="168">
        <v>103098</v>
      </c>
      <c r="D1598" s="171">
        <v>44071</v>
      </c>
      <c r="E1598" s="172">
        <v>64.470399999999998</v>
      </c>
      <c r="F1598" s="172">
        <v>0.7772</v>
      </c>
      <c r="G1598" s="172">
        <v>1.2237</v>
      </c>
      <c r="H1598" s="172">
        <v>2.1516999999999999</v>
      </c>
      <c r="I1598" s="172">
        <v>4.5730000000000004</v>
      </c>
      <c r="J1598" s="172">
        <v>7.0521000000000003</v>
      </c>
      <c r="K1598" s="172">
        <v>22.894400000000001</v>
      </c>
      <c r="L1598" s="172">
        <v>3.1766999999999999</v>
      </c>
      <c r="M1598" s="172">
        <v>0.878</v>
      </c>
      <c r="N1598" s="172">
        <v>12.152699999999999</v>
      </c>
      <c r="O1598" s="172">
        <v>5.383</v>
      </c>
      <c r="P1598" s="172">
        <v>6.6814</v>
      </c>
      <c r="Q1598" s="172">
        <v>13.119300000000001</v>
      </c>
      <c r="R1598" s="172">
        <v>0.42420000000000002</v>
      </c>
    </row>
    <row r="1599" spans="1:18" x14ac:dyDescent="0.3">
      <c r="A1599" s="173" t="s">
        <v>27</v>
      </c>
      <c r="B1599" s="168"/>
      <c r="C1599" s="168"/>
      <c r="D1599" s="168"/>
      <c r="E1599" s="168"/>
      <c r="F1599" s="174">
        <v>0.60320625000000005</v>
      </c>
      <c r="G1599" s="174">
        <v>1.3348562499999996</v>
      </c>
      <c r="H1599" s="174">
        <v>2.1718781249999997</v>
      </c>
      <c r="I1599" s="174">
        <v>4.7892906250000005</v>
      </c>
      <c r="J1599" s="174">
        <v>7.3768562500000012</v>
      </c>
      <c r="K1599" s="174">
        <v>24.732703125</v>
      </c>
      <c r="L1599" s="174">
        <v>4.2250843749999998</v>
      </c>
      <c r="M1599" s="174">
        <v>-2.0991656250000004</v>
      </c>
      <c r="N1599" s="174">
        <v>6.5074343750000008</v>
      </c>
      <c r="O1599" s="174">
        <v>0.25822499999999998</v>
      </c>
      <c r="P1599" s="174">
        <v>6.9718227272727269</v>
      </c>
      <c r="Q1599" s="174">
        <v>9.9222343749999986</v>
      </c>
      <c r="R1599" s="174">
        <v>-3.2574900000000002</v>
      </c>
    </row>
    <row r="1600" spans="1:18" x14ac:dyDescent="0.3">
      <c r="A1600" s="173" t="s">
        <v>409</v>
      </c>
      <c r="B1600" s="168"/>
      <c r="C1600" s="168"/>
      <c r="D1600" s="168"/>
      <c r="E1600" s="168"/>
      <c r="F1600" s="174">
        <v>0.62219999999999998</v>
      </c>
      <c r="G1600" s="174">
        <v>1.1606000000000001</v>
      </c>
      <c r="H1600" s="174">
        <v>1.9391500000000002</v>
      </c>
      <c r="I1600" s="174">
        <v>4.2259499999999992</v>
      </c>
      <c r="J1600" s="174">
        <v>6.1972500000000004</v>
      </c>
      <c r="K1600" s="174">
        <v>22.995800000000003</v>
      </c>
      <c r="L1600" s="174">
        <v>3.4118500000000003</v>
      </c>
      <c r="M1600" s="174">
        <v>-2.2590000000000003</v>
      </c>
      <c r="N1600" s="174">
        <v>6.2927499999999998</v>
      </c>
      <c r="O1600" s="174">
        <v>0.43694999999999995</v>
      </c>
      <c r="P1600" s="174">
        <v>6.7789999999999999</v>
      </c>
      <c r="Q1600" s="174">
        <v>11.842649999999999</v>
      </c>
      <c r="R1600" s="174">
        <v>-2.5434999999999999</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44071</v>
      </c>
      <c r="C8" s="65">
        <f>VLOOKUP($A8,'Return Data'!$B$7:$R$1700,4,0)</f>
        <v>23.971599999999999</v>
      </c>
      <c r="D8" s="65">
        <f>VLOOKUP($A8,'Return Data'!$B$7:$R$1700,10,0)</f>
        <v>18.008199999999999</v>
      </c>
      <c r="E8" s="66">
        <f t="shared" ref="E8:E16" si="0">RANK(D8,D$8:D$16,0)</f>
        <v>4</v>
      </c>
      <c r="F8" s="65">
        <f>VLOOKUP($A8,'Return Data'!$B$7:$R$1700,11,0)</f>
        <v>4.4245999999999999</v>
      </c>
      <c r="G8" s="66">
        <f t="shared" ref="G8:G14" si="1">RANK(F8,F$8:F$16,0)</f>
        <v>7</v>
      </c>
      <c r="H8" s="65">
        <f>VLOOKUP($A8,'Return Data'!$B$7:$R$1700,12,0)</f>
        <v>4.7408000000000001</v>
      </c>
      <c r="I8" s="66">
        <f t="shared" ref="I8:I14" si="2">RANK(H8,H$8:H$16,0)</f>
        <v>6</v>
      </c>
      <c r="J8" s="65">
        <f>VLOOKUP($A8,'Return Data'!$B$7:$R$1700,13,0)</f>
        <v>13.362299999999999</v>
      </c>
      <c r="K8" s="66">
        <f t="shared" ref="K8:K14" si="3">RANK(J8,J$8:J$16,0)</f>
        <v>3</v>
      </c>
      <c r="L8" s="65">
        <f>VLOOKUP($A8,'Return Data'!$B$7:$R$1700,17,0)</f>
        <v>7.3167</v>
      </c>
      <c r="M8" s="66">
        <f t="shared" ref="M8:M14" si="4">RANK(L8,L$8:L$16,0)</f>
        <v>4</v>
      </c>
      <c r="N8" s="65">
        <f>VLOOKUP($A8,'Return Data'!$B$7:$R$1700,14,0)</f>
        <v>8.7218999999999998</v>
      </c>
      <c r="O8" s="66">
        <f t="shared" ref="O8:O14" si="5">RANK(N8,N$8:N$16,0)</f>
        <v>2</v>
      </c>
      <c r="P8" s="65">
        <f>VLOOKUP($A8,'Return Data'!$B$7:$R$1700,15,0)</f>
        <v>9.0084</v>
      </c>
      <c r="Q8" s="66">
        <f t="shared" ref="Q8:Q14" si="6">RANK(P8,P$8:P$16,0)</f>
        <v>4</v>
      </c>
      <c r="R8" s="65">
        <f>VLOOKUP($A8,'Return Data'!$B$7:$R$1700,16,0)</f>
        <v>8.6606000000000005</v>
      </c>
      <c r="S8" s="67">
        <f t="shared" ref="S8:S16" si="7">RANK(R8,R$8:R$16,0)</f>
        <v>6</v>
      </c>
    </row>
    <row r="9" spans="1:20" x14ac:dyDescent="0.3">
      <c r="A9" s="63" t="s">
        <v>1286</v>
      </c>
      <c r="B9" s="64">
        <f>VLOOKUP($A9,'Return Data'!$B$7:$R$1700,3,0)</f>
        <v>44071</v>
      </c>
      <c r="C9" s="65">
        <f>VLOOKUP($A9,'Return Data'!$B$7:$R$1700,4,0)</f>
        <v>20.770399999999999</v>
      </c>
      <c r="D9" s="65">
        <f>VLOOKUP($A9,'Return Data'!$B$7:$R$1700,10,0)</f>
        <v>15.946400000000001</v>
      </c>
      <c r="E9" s="66">
        <f t="shared" si="0"/>
        <v>7</v>
      </c>
      <c r="F9" s="65">
        <f>VLOOKUP($A9,'Return Data'!$B$7:$R$1700,11,0)</f>
        <v>2.2446999999999999</v>
      </c>
      <c r="G9" s="66">
        <f t="shared" si="1"/>
        <v>8</v>
      </c>
      <c r="H9" s="65">
        <f>VLOOKUP($A9,'Return Data'!$B$7:$R$1700,12,0)</f>
        <v>1.1409</v>
      </c>
      <c r="I9" s="66">
        <f t="shared" si="2"/>
        <v>7</v>
      </c>
      <c r="J9" s="65">
        <f>VLOOKUP($A9,'Return Data'!$B$7:$R$1700,13,0)</f>
        <v>8.2468000000000004</v>
      </c>
      <c r="K9" s="66">
        <f t="shared" si="3"/>
        <v>8</v>
      </c>
      <c r="L9" s="65">
        <f>VLOOKUP($A9,'Return Data'!$B$7:$R$1700,17,0)</f>
        <v>5.6879</v>
      </c>
      <c r="M9" s="66">
        <f t="shared" si="4"/>
        <v>6</v>
      </c>
      <c r="N9" s="65">
        <f>VLOOKUP($A9,'Return Data'!$B$7:$R$1700,14,0)</f>
        <v>5.5233999999999996</v>
      </c>
      <c r="O9" s="66">
        <f t="shared" si="5"/>
        <v>7</v>
      </c>
      <c r="P9" s="65">
        <f>VLOOKUP($A9,'Return Data'!$B$7:$R$1700,15,0)</f>
        <v>7.0178000000000003</v>
      </c>
      <c r="Q9" s="66">
        <f t="shared" si="6"/>
        <v>7</v>
      </c>
      <c r="R9" s="65">
        <f>VLOOKUP($A9,'Return Data'!$B$7:$R$1700,16,0)</f>
        <v>7.4206000000000003</v>
      </c>
      <c r="S9" s="67">
        <f t="shared" si="7"/>
        <v>8</v>
      </c>
    </row>
    <row r="10" spans="1:20" x14ac:dyDescent="0.3">
      <c r="A10" s="63" t="s">
        <v>1288</v>
      </c>
      <c r="B10" s="64">
        <f>VLOOKUP($A10,'Return Data'!$B$7:$R$1700,3,0)</f>
        <v>44071</v>
      </c>
      <c r="C10" s="65">
        <f>VLOOKUP($A10,'Return Data'!$B$7:$R$1700,4,0)</f>
        <v>37.841000000000001</v>
      </c>
      <c r="D10" s="65">
        <f>VLOOKUP($A10,'Return Data'!$B$7:$R$1700,10,0)</f>
        <v>21.316400000000002</v>
      </c>
      <c r="E10" s="66">
        <f t="shared" si="0"/>
        <v>3</v>
      </c>
      <c r="F10" s="65">
        <f>VLOOKUP($A10,'Return Data'!$B$7:$R$1700,11,0)</f>
        <v>9.1651000000000007</v>
      </c>
      <c r="G10" s="66">
        <f t="shared" si="1"/>
        <v>3</v>
      </c>
      <c r="H10" s="65">
        <f>VLOOKUP($A10,'Return Data'!$B$7:$R$1700,12,0)</f>
        <v>9.8240999999999996</v>
      </c>
      <c r="I10" s="66">
        <f t="shared" si="2"/>
        <v>3</v>
      </c>
      <c r="J10" s="65">
        <f>VLOOKUP($A10,'Return Data'!$B$7:$R$1700,13,0)</f>
        <v>15.906000000000001</v>
      </c>
      <c r="K10" s="66">
        <f t="shared" si="3"/>
        <v>2</v>
      </c>
      <c r="L10" s="65">
        <f>VLOOKUP($A10,'Return Data'!$B$7:$R$1700,17,0)</f>
        <v>6.3696999999999999</v>
      </c>
      <c r="M10" s="66">
        <f t="shared" si="4"/>
        <v>5</v>
      </c>
      <c r="N10" s="65">
        <f>VLOOKUP($A10,'Return Data'!$B$7:$R$1700,14,0)</f>
        <v>7.3239999999999998</v>
      </c>
      <c r="O10" s="66">
        <f t="shared" si="5"/>
        <v>5</v>
      </c>
      <c r="P10" s="65">
        <f>VLOOKUP($A10,'Return Data'!$B$7:$R$1700,15,0)</f>
        <v>8.2312999999999992</v>
      </c>
      <c r="Q10" s="66">
        <f t="shared" si="6"/>
        <v>6</v>
      </c>
      <c r="R10" s="65">
        <f>VLOOKUP($A10,'Return Data'!$B$7:$R$1700,16,0)</f>
        <v>9.2989999999999995</v>
      </c>
      <c r="S10" s="67">
        <f t="shared" si="7"/>
        <v>5</v>
      </c>
    </row>
    <row r="11" spans="1:20" x14ac:dyDescent="0.3">
      <c r="A11" s="63" t="s">
        <v>1290</v>
      </c>
      <c r="B11" s="64">
        <f>VLOOKUP($A11,'Return Data'!$B$7:$R$1700,3,0)</f>
        <v>44071</v>
      </c>
      <c r="C11" s="65">
        <f>VLOOKUP($A11,'Return Data'!$B$7:$R$1700,4,0)</f>
        <v>294.26310000000001</v>
      </c>
      <c r="D11" s="65">
        <f>VLOOKUP($A11,'Return Data'!$B$7:$R$1700,10,0)</f>
        <v>16.071899999999999</v>
      </c>
      <c r="E11" s="66">
        <f t="shared" si="0"/>
        <v>6</v>
      </c>
      <c r="F11" s="65">
        <f>VLOOKUP($A11,'Return Data'!$B$7:$R$1700,11,0)</f>
        <v>8.1219999999999999</v>
      </c>
      <c r="G11" s="66">
        <f t="shared" si="1"/>
        <v>5</v>
      </c>
      <c r="H11" s="65">
        <f>VLOOKUP($A11,'Return Data'!$B$7:$R$1700,12,0)</f>
        <v>1.0394000000000001</v>
      </c>
      <c r="I11" s="66">
        <f t="shared" si="2"/>
        <v>8</v>
      </c>
      <c r="J11" s="65">
        <f>VLOOKUP($A11,'Return Data'!$B$7:$R$1700,13,0)</f>
        <v>8.2692999999999994</v>
      </c>
      <c r="K11" s="66">
        <f t="shared" si="3"/>
        <v>7</v>
      </c>
      <c r="L11" s="65">
        <f>VLOOKUP($A11,'Return Data'!$B$7:$R$1700,17,0)</f>
        <v>3.6442999999999999</v>
      </c>
      <c r="M11" s="66">
        <f t="shared" si="4"/>
        <v>8</v>
      </c>
      <c r="N11" s="65">
        <f>VLOOKUP($A11,'Return Data'!$B$7:$R$1700,14,0)</f>
        <v>5.6573000000000002</v>
      </c>
      <c r="O11" s="66">
        <f t="shared" si="5"/>
        <v>6</v>
      </c>
      <c r="P11" s="65">
        <f>VLOOKUP($A11,'Return Data'!$B$7:$R$1700,15,0)</f>
        <v>10.296799999999999</v>
      </c>
      <c r="Q11" s="66">
        <f t="shared" si="6"/>
        <v>1</v>
      </c>
      <c r="R11" s="65">
        <f>VLOOKUP($A11,'Return Data'!$B$7:$R$1700,16,0)</f>
        <v>12.785299999999999</v>
      </c>
      <c r="S11" s="67">
        <f t="shared" si="7"/>
        <v>1</v>
      </c>
    </row>
    <row r="12" spans="1:20" x14ac:dyDescent="0.3">
      <c r="A12" s="63" t="s">
        <v>1292</v>
      </c>
      <c r="B12" s="64">
        <f>VLOOKUP($A12,'Return Data'!$B$7:$R$1700,3,0)</f>
        <v>44071</v>
      </c>
      <c r="C12" s="65">
        <f>VLOOKUP($A12,'Return Data'!$B$7:$R$1700,4,0)</f>
        <v>45.555500000000002</v>
      </c>
      <c r="D12" s="65">
        <f>VLOOKUP($A12,'Return Data'!$B$7:$R$1700,10,0)</f>
        <v>33.173999999999999</v>
      </c>
      <c r="E12" s="66">
        <f t="shared" si="0"/>
        <v>2</v>
      </c>
      <c r="F12" s="65">
        <f>VLOOKUP($A12,'Return Data'!$B$7:$R$1700,11,0)</f>
        <v>16.3781</v>
      </c>
      <c r="G12" s="66">
        <f t="shared" si="1"/>
        <v>1</v>
      </c>
      <c r="H12" s="65">
        <f>VLOOKUP($A12,'Return Data'!$B$7:$R$1700,12,0)</f>
        <v>12.000400000000001</v>
      </c>
      <c r="I12" s="66">
        <f t="shared" si="2"/>
        <v>1</v>
      </c>
      <c r="J12" s="65">
        <f>VLOOKUP($A12,'Return Data'!$B$7:$R$1700,13,0)</f>
        <v>20.070900000000002</v>
      </c>
      <c r="K12" s="66">
        <f t="shared" si="3"/>
        <v>1</v>
      </c>
      <c r="L12" s="65">
        <f>VLOOKUP($A12,'Return Data'!$B$7:$R$1700,17,0)</f>
        <v>14.4885</v>
      </c>
      <c r="M12" s="66">
        <f t="shared" si="4"/>
        <v>1</v>
      </c>
      <c r="N12" s="65">
        <f>VLOOKUP($A12,'Return Data'!$B$7:$R$1700,14,0)</f>
        <v>9.1631</v>
      </c>
      <c r="O12" s="66">
        <f t="shared" si="5"/>
        <v>1</v>
      </c>
      <c r="P12" s="65">
        <f>VLOOKUP($A12,'Return Data'!$B$7:$R$1700,15,0)</f>
        <v>9.1887000000000008</v>
      </c>
      <c r="Q12" s="66">
        <f t="shared" si="6"/>
        <v>2</v>
      </c>
      <c r="R12" s="65">
        <f>VLOOKUP($A12,'Return Data'!$B$7:$R$1700,16,0)</f>
        <v>8.4914000000000005</v>
      </c>
      <c r="S12" s="67">
        <f t="shared" si="7"/>
        <v>7</v>
      </c>
    </row>
    <row r="13" spans="1:20" x14ac:dyDescent="0.3">
      <c r="A13" s="63" t="s">
        <v>780</v>
      </c>
      <c r="B13" s="64">
        <f>VLOOKUP($A13,'Return Data'!$B$7:$R$1700,3,0)</f>
        <v>44071</v>
      </c>
      <c r="C13" s="65">
        <f>VLOOKUP($A13,'Return Data'!$B$7:$R$1700,4,0)</f>
        <v>20.668800000000001</v>
      </c>
      <c r="D13" s="65">
        <f>VLOOKUP($A13,'Return Data'!$B$7:$R$1700,10,0)</f>
        <v>38.460700000000003</v>
      </c>
      <c r="E13" s="66">
        <f t="shared" si="0"/>
        <v>1</v>
      </c>
      <c r="F13" s="65">
        <f>VLOOKUP($A13,'Return Data'!$B$7:$R$1700,11,0)</f>
        <v>16.180700000000002</v>
      </c>
      <c r="G13" s="66">
        <f t="shared" si="1"/>
        <v>2</v>
      </c>
      <c r="H13" s="65">
        <f>VLOOKUP($A13,'Return Data'!$B$7:$R$1700,12,0)</f>
        <v>10.4541</v>
      </c>
      <c r="I13" s="66">
        <f t="shared" si="2"/>
        <v>2</v>
      </c>
      <c r="J13" s="65">
        <f>VLOOKUP($A13,'Return Data'!$B$7:$R$1700,13,0)</f>
        <v>9.9535</v>
      </c>
      <c r="K13" s="66">
        <f t="shared" si="3"/>
        <v>6</v>
      </c>
      <c r="L13" s="65">
        <f>VLOOKUP($A13,'Return Data'!$B$7:$R$1700,17,0)</f>
        <v>8.141</v>
      </c>
      <c r="M13" s="66">
        <f t="shared" si="4"/>
        <v>3</v>
      </c>
      <c r="N13" s="65">
        <f>VLOOKUP($A13,'Return Data'!$B$7:$R$1700,14,0)</f>
        <v>7.5808</v>
      </c>
      <c r="O13" s="66">
        <f t="shared" si="5"/>
        <v>4</v>
      </c>
      <c r="P13" s="65">
        <f>VLOOKUP($A13,'Return Data'!$B$7:$R$1700,15,0)</f>
        <v>8.8168000000000006</v>
      </c>
      <c r="Q13" s="66">
        <f t="shared" si="6"/>
        <v>5</v>
      </c>
      <c r="R13" s="65">
        <f>VLOOKUP($A13,'Return Data'!$B$7:$R$1700,16,0)</f>
        <v>9.3329000000000004</v>
      </c>
      <c r="S13" s="67">
        <f t="shared" si="7"/>
        <v>4</v>
      </c>
    </row>
    <row r="14" spans="1:20" x14ac:dyDescent="0.3">
      <c r="A14" s="63" t="s">
        <v>1293</v>
      </c>
      <c r="B14" s="64">
        <f>VLOOKUP($A14,'Return Data'!$B$7:$R$1700,3,0)</f>
        <v>44071</v>
      </c>
      <c r="C14" s="65">
        <f>VLOOKUP($A14,'Return Data'!$B$7:$R$1700,4,0)</f>
        <v>32.682499999999997</v>
      </c>
      <c r="D14" s="65">
        <f>VLOOKUP($A14,'Return Data'!$B$7:$R$1700,10,0)</f>
        <v>9.9062999999999999</v>
      </c>
      <c r="E14" s="66">
        <f t="shared" si="0"/>
        <v>9</v>
      </c>
      <c r="F14" s="65">
        <f>VLOOKUP($A14,'Return Data'!$B$7:$R$1700,11,0)</f>
        <v>8.2489000000000008</v>
      </c>
      <c r="G14" s="66">
        <f t="shared" si="1"/>
        <v>4</v>
      </c>
      <c r="H14" s="65">
        <f>VLOOKUP($A14,'Return Data'!$B$7:$R$1700,12,0)</f>
        <v>7.0827</v>
      </c>
      <c r="I14" s="66">
        <f t="shared" si="2"/>
        <v>4</v>
      </c>
      <c r="J14" s="65">
        <f>VLOOKUP($A14,'Return Data'!$B$7:$R$1700,13,0)</f>
        <v>11.9283</v>
      </c>
      <c r="K14" s="66">
        <f t="shared" si="3"/>
        <v>4</v>
      </c>
      <c r="L14" s="65">
        <f>VLOOKUP($A14,'Return Data'!$B$7:$R$1700,17,0)</f>
        <v>9.5548000000000002</v>
      </c>
      <c r="M14" s="66">
        <f t="shared" si="4"/>
        <v>2</v>
      </c>
      <c r="N14" s="65">
        <f>VLOOKUP($A14,'Return Data'!$B$7:$R$1700,14,0)</f>
        <v>8.3872999999999998</v>
      </c>
      <c r="O14" s="66">
        <f t="shared" si="5"/>
        <v>3</v>
      </c>
      <c r="P14" s="65">
        <f>VLOOKUP($A14,'Return Data'!$B$7:$R$1700,15,0)</f>
        <v>9.0906000000000002</v>
      </c>
      <c r="Q14" s="66">
        <f t="shared" si="6"/>
        <v>3</v>
      </c>
      <c r="R14" s="65">
        <f>VLOOKUP($A14,'Return Data'!$B$7:$R$1700,16,0)</f>
        <v>10.4985</v>
      </c>
      <c r="S14" s="67">
        <f t="shared" si="7"/>
        <v>3</v>
      </c>
    </row>
    <row r="15" spans="1:20" x14ac:dyDescent="0.3">
      <c r="A15" s="63" t="s">
        <v>1295</v>
      </c>
      <c r="B15" s="64">
        <f>VLOOKUP($A15,'Return Data'!$B$7:$R$1700,3,0)</f>
        <v>44071</v>
      </c>
      <c r="C15" s="65">
        <f>VLOOKUP($A15,'Return Data'!$B$7:$R$1700,4,0)</f>
        <v>11.1462</v>
      </c>
      <c r="D15" s="65">
        <f>VLOOKUP($A15,'Return Data'!$B$7:$R$1700,10,0)</f>
        <v>15.025499999999999</v>
      </c>
      <c r="E15" s="66">
        <f t="shared" si="0"/>
        <v>8</v>
      </c>
      <c r="F15" s="65"/>
      <c r="G15" s="66"/>
      <c r="H15" s="65"/>
      <c r="I15" s="66"/>
      <c r="J15" s="65"/>
      <c r="K15" s="66"/>
      <c r="L15" s="65"/>
      <c r="M15" s="66"/>
      <c r="N15" s="65"/>
      <c r="O15" s="66"/>
      <c r="P15" s="65"/>
      <c r="Q15" s="66"/>
      <c r="R15" s="65">
        <f>VLOOKUP($A15,'Return Data'!$B$7:$R$1700,16,0)</f>
        <v>11.462</v>
      </c>
      <c r="S15" s="67">
        <f t="shared" si="7"/>
        <v>2</v>
      </c>
    </row>
    <row r="16" spans="1:20" x14ac:dyDescent="0.3">
      <c r="A16" s="63" t="s">
        <v>1297</v>
      </c>
      <c r="B16" s="64">
        <f>VLOOKUP($A16,'Return Data'!$B$7:$R$1700,3,0)</f>
        <v>44071</v>
      </c>
      <c r="C16" s="65">
        <f>VLOOKUP($A16,'Return Data'!$B$7:$R$1700,4,0)</f>
        <v>38.724499999999999</v>
      </c>
      <c r="D16" s="65">
        <f>VLOOKUP($A16,'Return Data'!$B$7:$R$1700,10,0)</f>
        <v>16.7346</v>
      </c>
      <c r="E16" s="66">
        <f t="shared" si="0"/>
        <v>5</v>
      </c>
      <c r="F16" s="65">
        <f>VLOOKUP($A16,'Return Data'!$B$7:$R$1700,11,0)</f>
        <v>5.5088999999999997</v>
      </c>
      <c r="G16" s="66">
        <f>RANK(F16,F$8:F$16,0)</f>
        <v>6</v>
      </c>
      <c r="H16" s="65">
        <f>VLOOKUP($A16,'Return Data'!$B$7:$R$1700,12,0)</f>
        <v>5.0942999999999996</v>
      </c>
      <c r="I16" s="66">
        <f>RANK(H16,H$8:H$16,0)</f>
        <v>5</v>
      </c>
      <c r="J16" s="65">
        <f>VLOOKUP($A16,'Return Data'!$B$7:$R$1700,13,0)</f>
        <v>10.247999999999999</v>
      </c>
      <c r="K16" s="66">
        <f>RANK(J16,J$8:J$16,0)</f>
        <v>5</v>
      </c>
      <c r="L16" s="65">
        <f>VLOOKUP($A16,'Return Data'!$B$7:$R$1700,17,0)</f>
        <v>4.1059999999999999</v>
      </c>
      <c r="M16" s="66">
        <f>RANK(L16,L$8:L$16,0)</f>
        <v>7</v>
      </c>
      <c r="N16" s="65">
        <f>VLOOKUP($A16,'Return Data'!$B$7:$R$1700,14,0)</f>
        <v>5.2504999999999997</v>
      </c>
      <c r="O16" s="66">
        <f>RANK(N16,N$8:N$16,0)</f>
        <v>8</v>
      </c>
      <c r="P16" s="65">
        <f>VLOOKUP($A16,'Return Data'!$B$7:$R$1700,15,0)</f>
        <v>6.7751000000000001</v>
      </c>
      <c r="Q16" s="66">
        <f>RANK(P16,P$8:P$16,0)</f>
        <v>8</v>
      </c>
      <c r="R16" s="65">
        <f>VLOOKUP($A16,'Return Data'!$B$7:$R$1700,16,0)</f>
        <v>6.6665999999999999</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20.515999999999998</v>
      </c>
      <c r="E18" s="74"/>
      <c r="F18" s="75">
        <f>AVERAGE(F8:F16)</f>
        <v>8.7841250000000013</v>
      </c>
      <c r="G18" s="74"/>
      <c r="H18" s="75">
        <f>AVERAGE(H8:H16)</f>
        <v>6.4220875000000008</v>
      </c>
      <c r="I18" s="74"/>
      <c r="J18" s="75">
        <f>AVERAGE(J8:J16)</f>
        <v>12.2481375</v>
      </c>
      <c r="K18" s="74"/>
      <c r="L18" s="75">
        <f>AVERAGE(L8:L16)</f>
        <v>7.4136125000000002</v>
      </c>
      <c r="M18" s="74"/>
      <c r="N18" s="75">
        <f>AVERAGE(N8:N16)</f>
        <v>7.2010375</v>
      </c>
      <c r="O18" s="74"/>
      <c r="P18" s="75">
        <f>AVERAGE(P8:P16)</f>
        <v>8.5531874999999999</v>
      </c>
      <c r="Q18" s="74"/>
      <c r="R18" s="75">
        <f>AVERAGE(R8:R16)</f>
        <v>9.4018777777777789</v>
      </c>
      <c r="S18" s="76"/>
    </row>
    <row r="19" spans="1:19" x14ac:dyDescent="0.3">
      <c r="A19" s="73" t="s">
        <v>28</v>
      </c>
      <c r="B19" s="74"/>
      <c r="C19" s="74"/>
      <c r="D19" s="75">
        <f>MIN(D8:D16)</f>
        <v>9.9062999999999999</v>
      </c>
      <c r="E19" s="74"/>
      <c r="F19" s="75">
        <f>MIN(F8:F16)</f>
        <v>2.2446999999999999</v>
      </c>
      <c r="G19" s="74"/>
      <c r="H19" s="75">
        <f>MIN(H8:H16)</f>
        <v>1.0394000000000001</v>
      </c>
      <c r="I19" s="74"/>
      <c r="J19" s="75">
        <f>MIN(J8:J16)</f>
        <v>8.2468000000000004</v>
      </c>
      <c r="K19" s="74"/>
      <c r="L19" s="75">
        <f>MIN(L8:L16)</f>
        <v>3.6442999999999999</v>
      </c>
      <c r="M19" s="74"/>
      <c r="N19" s="75">
        <f>MIN(N8:N16)</f>
        <v>5.2504999999999997</v>
      </c>
      <c r="O19" s="74"/>
      <c r="P19" s="75">
        <f>MIN(P8:P16)</f>
        <v>6.7751000000000001</v>
      </c>
      <c r="Q19" s="74"/>
      <c r="R19" s="75">
        <f>MIN(R8:R16)</f>
        <v>6.6665999999999999</v>
      </c>
      <c r="S19" s="76"/>
    </row>
    <row r="20" spans="1:19" ht="15" thickBot="1" x14ac:dyDescent="0.35">
      <c r="A20" s="77" t="s">
        <v>29</v>
      </c>
      <c r="B20" s="78"/>
      <c r="C20" s="78"/>
      <c r="D20" s="79">
        <f>MAX(D8:D16)</f>
        <v>38.460700000000003</v>
      </c>
      <c r="E20" s="78"/>
      <c r="F20" s="79">
        <f>MAX(F8:F16)</f>
        <v>16.3781</v>
      </c>
      <c r="G20" s="78"/>
      <c r="H20" s="79">
        <f>MAX(H8:H16)</f>
        <v>12.000400000000001</v>
      </c>
      <c r="I20" s="78"/>
      <c r="J20" s="79">
        <f>MAX(J8:J16)</f>
        <v>20.070900000000002</v>
      </c>
      <c r="K20" s="78"/>
      <c r="L20" s="79">
        <f>MAX(L8:L16)</f>
        <v>14.4885</v>
      </c>
      <c r="M20" s="78"/>
      <c r="N20" s="79">
        <f>MAX(N8:N16)</f>
        <v>9.1631</v>
      </c>
      <c r="O20" s="78"/>
      <c r="P20" s="79">
        <f>MAX(P8:P16)</f>
        <v>10.296799999999999</v>
      </c>
      <c r="Q20" s="78"/>
      <c r="R20" s="79">
        <f>MAX(R8:R16)</f>
        <v>12.785299999999999</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44071</v>
      </c>
      <c r="C8" s="65">
        <f>VLOOKUP($A8,'Return Data'!$B$7:$R$1700,4,0)</f>
        <v>22.043900000000001</v>
      </c>
      <c r="D8" s="65">
        <f>VLOOKUP($A8,'Return Data'!$B$7:$R$1700,10,0)</f>
        <v>17.5731</v>
      </c>
      <c r="E8" s="66">
        <f t="shared" ref="E8:E16" si="0">RANK(D8,D$8:D$16,0)</f>
        <v>4</v>
      </c>
      <c r="F8" s="65">
        <f>VLOOKUP($A8,'Return Data'!$B$7:$R$1700,11,0)</f>
        <v>3.7082000000000002</v>
      </c>
      <c r="G8" s="66">
        <f t="shared" ref="G8:G14" si="1">RANK(F8,F$8:F$16,0)</f>
        <v>7</v>
      </c>
      <c r="H8" s="65">
        <f>VLOOKUP($A8,'Return Data'!$B$7:$R$1700,12,0)</f>
        <v>3.6945000000000001</v>
      </c>
      <c r="I8" s="66">
        <f t="shared" ref="I8:I14" si="2">RANK(H8,H$8:H$16,0)</f>
        <v>6</v>
      </c>
      <c r="J8" s="65">
        <f>VLOOKUP($A8,'Return Data'!$B$7:$R$1700,13,0)</f>
        <v>11.882099999999999</v>
      </c>
      <c r="K8" s="66">
        <f t="shared" ref="K8:K14" si="3">RANK(J8,J$8:J$16,0)</f>
        <v>3</v>
      </c>
      <c r="L8" s="65">
        <f>VLOOKUP($A8,'Return Data'!$B$7:$R$1700,17,0)</f>
        <v>6.0331000000000001</v>
      </c>
      <c r="M8" s="66">
        <f t="shared" ref="M8:M14" si="4">RANK(L8,L$8:L$16,0)</f>
        <v>4</v>
      </c>
      <c r="N8" s="65">
        <f>VLOOKUP($A8,'Return Data'!$B$7:$R$1700,14,0)</f>
        <v>7.5122</v>
      </c>
      <c r="O8" s="66">
        <f t="shared" ref="O8:O14" si="5">RANK(N8,N$8:N$16,0)</f>
        <v>2</v>
      </c>
      <c r="P8" s="65">
        <f>VLOOKUP($A8,'Return Data'!$B$7:$R$1700,15,0)</f>
        <v>7.7876000000000003</v>
      </c>
      <c r="Q8" s="66">
        <f t="shared" ref="Q8:Q14" si="6">RANK(P8,P$8:P$16,0)</f>
        <v>5</v>
      </c>
      <c r="R8" s="65">
        <f>VLOOKUP($A8,'Return Data'!$B$7:$R$1700,16,0)</f>
        <v>8.2065999999999999</v>
      </c>
      <c r="S8" s="67">
        <f t="shared" ref="S8:S16" si="7">RANK(R8,R$8:R$16,0)</f>
        <v>6</v>
      </c>
    </row>
    <row r="9" spans="1:20" x14ac:dyDescent="0.3">
      <c r="A9" s="63" t="s">
        <v>1285</v>
      </c>
      <c r="B9" s="64">
        <f>VLOOKUP($A9,'Return Data'!$B$7:$R$1700,3,0)</f>
        <v>44071</v>
      </c>
      <c r="C9" s="65">
        <f>VLOOKUP($A9,'Return Data'!$B$7:$R$1700,4,0)</f>
        <v>18.9514</v>
      </c>
      <c r="D9" s="65">
        <f>VLOOKUP($A9,'Return Data'!$B$7:$R$1700,10,0)</f>
        <v>15.507999999999999</v>
      </c>
      <c r="E9" s="66">
        <f t="shared" si="0"/>
        <v>7</v>
      </c>
      <c r="F9" s="65">
        <f>VLOOKUP($A9,'Return Data'!$B$7:$R$1700,11,0)</f>
        <v>1.548</v>
      </c>
      <c r="G9" s="66">
        <f t="shared" si="1"/>
        <v>8</v>
      </c>
      <c r="H9" s="65">
        <f>VLOOKUP($A9,'Return Data'!$B$7:$R$1700,12,0)</f>
        <v>0.15959999999999999</v>
      </c>
      <c r="I9" s="66">
        <f t="shared" si="2"/>
        <v>8</v>
      </c>
      <c r="J9" s="65">
        <f>VLOOKUP($A9,'Return Data'!$B$7:$R$1700,13,0)</f>
        <v>6.8574999999999999</v>
      </c>
      <c r="K9" s="66">
        <f t="shared" si="3"/>
        <v>8</v>
      </c>
      <c r="L9" s="65">
        <f>VLOOKUP($A9,'Return Data'!$B$7:$R$1700,17,0)</f>
        <v>4.2675999999999998</v>
      </c>
      <c r="M9" s="66">
        <f t="shared" si="4"/>
        <v>6</v>
      </c>
      <c r="N9" s="65">
        <f>VLOOKUP($A9,'Return Data'!$B$7:$R$1700,14,0)</f>
        <v>4.3327999999999998</v>
      </c>
      <c r="O9" s="66">
        <f t="shared" si="5"/>
        <v>7</v>
      </c>
      <c r="P9" s="65">
        <f>VLOOKUP($A9,'Return Data'!$B$7:$R$1700,15,0)</f>
        <v>5.5919999999999996</v>
      </c>
      <c r="Q9" s="66">
        <f t="shared" si="6"/>
        <v>8</v>
      </c>
      <c r="R9" s="65">
        <f>VLOOKUP($A9,'Return Data'!$B$7:$R$1700,16,0)</f>
        <v>7.0332999999999997</v>
      </c>
      <c r="S9" s="67">
        <f t="shared" si="7"/>
        <v>9</v>
      </c>
    </row>
    <row r="10" spans="1:20" x14ac:dyDescent="0.3">
      <c r="A10" s="63" t="s">
        <v>1287</v>
      </c>
      <c r="B10" s="64">
        <f>VLOOKUP($A10,'Return Data'!$B$7:$R$1700,3,0)</f>
        <v>44071</v>
      </c>
      <c r="C10" s="65">
        <f>VLOOKUP($A10,'Return Data'!$B$7:$R$1700,4,0)</f>
        <v>36.073</v>
      </c>
      <c r="D10" s="65">
        <f>VLOOKUP($A10,'Return Data'!$B$7:$R$1700,10,0)</f>
        <v>21.017800000000001</v>
      </c>
      <c r="E10" s="66">
        <f t="shared" si="0"/>
        <v>3</v>
      </c>
      <c r="F10" s="65">
        <f>VLOOKUP($A10,'Return Data'!$B$7:$R$1700,11,0)</f>
        <v>8.6273999999999997</v>
      </c>
      <c r="G10" s="66">
        <f t="shared" si="1"/>
        <v>3</v>
      </c>
      <c r="H10" s="65">
        <f>VLOOKUP($A10,'Return Data'!$B$7:$R$1700,12,0)</f>
        <v>9.0411999999999999</v>
      </c>
      <c r="I10" s="66">
        <f t="shared" si="2"/>
        <v>3</v>
      </c>
      <c r="J10" s="65">
        <f>VLOOKUP($A10,'Return Data'!$B$7:$R$1700,13,0)</f>
        <v>14.845599999999999</v>
      </c>
      <c r="K10" s="66">
        <f t="shared" si="3"/>
        <v>2</v>
      </c>
      <c r="L10" s="65">
        <f>VLOOKUP($A10,'Return Data'!$B$7:$R$1700,17,0)</f>
        <v>5.5831999999999997</v>
      </c>
      <c r="M10" s="66">
        <f t="shared" si="4"/>
        <v>5</v>
      </c>
      <c r="N10" s="65">
        <f>VLOOKUP($A10,'Return Data'!$B$7:$R$1700,14,0)</f>
        <v>6.5850999999999997</v>
      </c>
      <c r="O10" s="66">
        <f t="shared" si="5"/>
        <v>5</v>
      </c>
      <c r="P10" s="65">
        <f>VLOOKUP($A10,'Return Data'!$B$7:$R$1700,15,0)</f>
        <v>7.5385</v>
      </c>
      <c r="Q10" s="66">
        <f t="shared" si="6"/>
        <v>6</v>
      </c>
      <c r="R10" s="65">
        <f>VLOOKUP($A10,'Return Data'!$B$7:$R$1700,16,0)</f>
        <v>8.9039999999999999</v>
      </c>
      <c r="S10" s="67">
        <f t="shared" si="7"/>
        <v>5</v>
      </c>
    </row>
    <row r="11" spans="1:20" x14ac:dyDescent="0.3">
      <c r="A11" s="63" t="s">
        <v>1289</v>
      </c>
      <c r="B11" s="64">
        <f>VLOOKUP($A11,'Return Data'!$B$7:$R$1700,3,0)</f>
        <v>44071</v>
      </c>
      <c r="C11" s="65">
        <f>VLOOKUP($A11,'Return Data'!$B$7:$R$1700,4,0)</f>
        <v>276.46870000000001</v>
      </c>
      <c r="D11" s="65">
        <f>VLOOKUP($A11,'Return Data'!$B$7:$R$1700,10,0)</f>
        <v>15.8619</v>
      </c>
      <c r="E11" s="66">
        <f t="shared" si="0"/>
        <v>6</v>
      </c>
      <c r="F11" s="65">
        <f>VLOOKUP($A11,'Return Data'!$B$7:$R$1700,11,0)</f>
        <v>7.7569999999999997</v>
      </c>
      <c r="G11" s="66">
        <f t="shared" si="1"/>
        <v>5</v>
      </c>
      <c r="H11" s="65">
        <f>VLOOKUP($A11,'Return Data'!$B$7:$R$1700,12,0)</f>
        <v>0.53110000000000002</v>
      </c>
      <c r="I11" s="66">
        <f t="shared" si="2"/>
        <v>7</v>
      </c>
      <c r="J11" s="65">
        <f>VLOOKUP($A11,'Return Data'!$B$7:$R$1700,13,0)</f>
        <v>7.5633999999999997</v>
      </c>
      <c r="K11" s="66">
        <f t="shared" si="3"/>
        <v>7</v>
      </c>
      <c r="L11" s="65">
        <f>VLOOKUP($A11,'Return Data'!$B$7:$R$1700,17,0)</f>
        <v>2.8784000000000001</v>
      </c>
      <c r="M11" s="66">
        <f t="shared" si="4"/>
        <v>8</v>
      </c>
      <c r="N11" s="65">
        <f>VLOOKUP($A11,'Return Data'!$B$7:$R$1700,14,0)</f>
        <v>4.7352999999999996</v>
      </c>
      <c r="O11" s="66">
        <f t="shared" si="5"/>
        <v>6</v>
      </c>
      <c r="P11" s="65">
        <f>VLOOKUP($A11,'Return Data'!$B$7:$R$1700,15,0)</f>
        <v>9.3524999999999991</v>
      </c>
      <c r="Q11" s="66">
        <f t="shared" si="6"/>
        <v>1</v>
      </c>
      <c r="R11" s="65">
        <f>VLOOKUP($A11,'Return Data'!$B$7:$R$1700,16,0)</f>
        <v>20.4529</v>
      </c>
      <c r="S11" s="67">
        <f t="shared" si="7"/>
        <v>1</v>
      </c>
    </row>
    <row r="12" spans="1:20" x14ac:dyDescent="0.3">
      <c r="A12" s="63" t="s">
        <v>1291</v>
      </c>
      <c r="B12" s="64">
        <f>VLOOKUP($A12,'Return Data'!$B$7:$R$1700,3,0)</f>
        <v>44071</v>
      </c>
      <c r="C12" s="65">
        <f>VLOOKUP($A12,'Return Data'!$B$7:$R$1700,4,0)</f>
        <v>45.634300000000003</v>
      </c>
      <c r="D12" s="65">
        <f>VLOOKUP($A12,'Return Data'!$B$7:$R$1700,10,0)</f>
        <v>33.046199999999999</v>
      </c>
      <c r="E12" s="66">
        <f t="shared" si="0"/>
        <v>2</v>
      </c>
      <c r="F12" s="65">
        <f>VLOOKUP($A12,'Return Data'!$B$7:$R$1700,11,0)</f>
        <v>16.2379</v>
      </c>
      <c r="G12" s="66">
        <f t="shared" si="1"/>
        <v>1</v>
      </c>
      <c r="H12" s="65">
        <f>VLOOKUP($A12,'Return Data'!$B$7:$R$1700,12,0)</f>
        <v>11.837300000000001</v>
      </c>
      <c r="I12" s="66">
        <f t="shared" si="2"/>
        <v>1</v>
      </c>
      <c r="J12" s="65">
        <f>VLOOKUP($A12,'Return Data'!$B$7:$R$1700,13,0)</f>
        <v>19.882000000000001</v>
      </c>
      <c r="K12" s="66">
        <f t="shared" si="3"/>
        <v>1</v>
      </c>
      <c r="L12" s="65">
        <f>VLOOKUP($A12,'Return Data'!$B$7:$R$1700,17,0)</f>
        <v>14.587300000000001</v>
      </c>
      <c r="M12" s="66">
        <f t="shared" si="4"/>
        <v>1</v>
      </c>
      <c r="N12" s="65">
        <f>VLOOKUP($A12,'Return Data'!$B$7:$R$1700,14,0)</f>
        <v>9.2258999999999993</v>
      </c>
      <c r="O12" s="66">
        <f t="shared" si="5"/>
        <v>1</v>
      </c>
      <c r="P12" s="65">
        <f>VLOOKUP($A12,'Return Data'!$B$7:$R$1700,15,0)</f>
        <v>9.2263999999999999</v>
      </c>
      <c r="Q12" s="66">
        <f t="shared" si="6"/>
        <v>2</v>
      </c>
      <c r="R12" s="65">
        <f>VLOOKUP($A12,'Return Data'!$B$7:$R$1700,16,0)</f>
        <v>8.1156000000000006</v>
      </c>
      <c r="S12" s="67">
        <f t="shared" si="7"/>
        <v>7</v>
      </c>
    </row>
    <row r="13" spans="1:20" x14ac:dyDescent="0.3">
      <c r="A13" s="63" t="s">
        <v>1702</v>
      </c>
      <c r="B13" s="64">
        <f>VLOOKUP($A13,'Return Data'!$B$7:$R$1700,3,0)</f>
        <v>44071</v>
      </c>
      <c r="C13" s="65">
        <f>VLOOKUP($A13,'Return Data'!$B$7:$R$1700,4,0)</f>
        <v>20.558700000000002</v>
      </c>
      <c r="D13" s="65">
        <f>VLOOKUP($A13,'Return Data'!$B$7:$R$1700,10,0)</f>
        <v>38.206099999999999</v>
      </c>
      <c r="E13" s="66">
        <f t="shared" si="0"/>
        <v>1</v>
      </c>
      <c r="F13" s="65">
        <f>VLOOKUP($A13,'Return Data'!$B$7:$R$1700,11,0)</f>
        <v>15.9261</v>
      </c>
      <c r="G13" s="66">
        <f t="shared" si="1"/>
        <v>2</v>
      </c>
      <c r="H13" s="65">
        <f>VLOOKUP($A13,'Return Data'!$B$7:$R$1700,12,0)</f>
        <v>10.198399999999999</v>
      </c>
      <c r="I13" s="66">
        <f t="shared" si="2"/>
        <v>2</v>
      </c>
      <c r="J13" s="65">
        <f>VLOOKUP($A13,'Return Data'!$B$7:$R$1700,13,0)</f>
        <v>9.6923999999999992</v>
      </c>
      <c r="K13" s="66">
        <f t="shared" si="3"/>
        <v>5</v>
      </c>
      <c r="L13" s="65">
        <f>VLOOKUP($A13,'Return Data'!$B$7:$R$1700,17,0)</f>
        <v>7.9151999999999996</v>
      </c>
      <c r="M13" s="66">
        <f t="shared" si="4"/>
        <v>3</v>
      </c>
      <c r="N13" s="65">
        <f>VLOOKUP($A13,'Return Data'!$B$7:$R$1700,14,0)</f>
        <v>7.3874000000000004</v>
      </c>
      <c r="O13" s="66">
        <f t="shared" si="5"/>
        <v>4</v>
      </c>
      <c r="P13" s="65">
        <f>VLOOKUP($A13,'Return Data'!$B$7:$R$1700,15,0)</f>
        <v>8.6661000000000001</v>
      </c>
      <c r="Q13" s="66">
        <f t="shared" si="6"/>
        <v>3</v>
      </c>
      <c r="R13" s="65">
        <f>VLOOKUP($A13,'Return Data'!$B$7:$R$1700,16,0)</f>
        <v>9.1978000000000009</v>
      </c>
      <c r="S13" s="67">
        <f t="shared" si="7"/>
        <v>4</v>
      </c>
    </row>
    <row r="14" spans="1:20" x14ac:dyDescent="0.3">
      <c r="A14" s="63" t="s">
        <v>1294</v>
      </c>
      <c r="B14" s="64">
        <f>VLOOKUP($A14,'Return Data'!$B$7:$R$1700,3,0)</f>
        <v>44071</v>
      </c>
      <c r="C14" s="65">
        <f>VLOOKUP($A14,'Return Data'!$B$7:$R$1700,4,0)</f>
        <v>30.762699999999999</v>
      </c>
      <c r="D14" s="65">
        <f>VLOOKUP($A14,'Return Data'!$B$7:$R$1700,10,0)</f>
        <v>9.7385999999999999</v>
      </c>
      <c r="E14" s="66">
        <f t="shared" si="0"/>
        <v>9</v>
      </c>
      <c r="F14" s="65">
        <f>VLOOKUP($A14,'Return Data'!$B$7:$R$1700,11,0)</f>
        <v>7.9234</v>
      </c>
      <c r="G14" s="66">
        <f t="shared" si="1"/>
        <v>4</v>
      </c>
      <c r="H14" s="65">
        <f>VLOOKUP($A14,'Return Data'!$B$7:$R$1700,12,0)</f>
        <v>6.5899000000000001</v>
      </c>
      <c r="I14" s="66">
        <f t="shared" si="2"/>
        <v>4</v>
      </c>
      <c r="J14" s="65">
        <f>VLOOKUP($A14,'Return Data'!$B$7:$R$1700,13,0)</f>
        <v>11.2454</v>
      </c>
      <c r="K14" s="66">
        <f t="shared" si="3"/>
        <v>4</v>
      </c>
      <c r="L14" s="65">
        <f>VLOOKUP($A14,'Return Data'!$B$7:$R$1700,17,0)</f>
        <v>8.8140999999999998</v>
      </c>
      <c r="M14" s="66">
        <f t="shared" si="4"/>
        <v>2</v>
      </c>
      <c r="N14" s="65">
        <f>VLOOKUP($A14,'Return Data'!$B$7:$R$1700,14,0)</f>
        <v>7.4305000000000003</v>
      </c>
      <c r="O14" s="66">
        <f t="shared" si="5"/>
        <v>3</v>
      </c>
      <c r="P14" s="65">
        <f>VLOOKUP($A14,'Return Data'!$B$7:$R$1700,15,0)</f>
        <v>8.0542999999999996</v>
      </c>
      <c r="Q14" s="66">
        <f t="shared" si="6"/>
        <v>4</v>
      </c>
      <c r="R14" s="65">
        <f>VLOOKUP($A14,'Return Data'!$B$7:$R$1700,16,0)</f>
        <v>7.9142000000000001</v>
      </c>
      <c r="S14" s="67">
        <f t="shared" si="7"/>
        <v>8</v>
      </c>
    </row>
    <row r="15" spans="1:20" x14ac:dyDescent="0.3">
      <c r="A15" s="63" t="s">
        <v>1296</v>
      </c>
      <c r="B15" s="64">
        <f>VLOOKUP($A15,'Return Data'!$B$7:$R$1700,3,0)</f>
        <v>44071</v>
      </c>
      <c r="C15" s="65">
        <f>VLOOKUP($A15,'Return Data'!$B$7:$R$1700,4,0)</f>
        <v>11.039199999999999</v>
      </c>
      <c r="D15" s="65">
        <f>VLOOKUP($A15,'Return Data'!$B$7:$R$1700,10,0)</f>
        <v>14.508599999999999</v>
      </c>
      <c r="E15" s="66">
        <f t="shared" si="0"/>
        <v>8</v>
      </c>
      <c r="F15" s="65"/>
      <c r="G15" s="66"/>
      <c r="H15" s="65"/>
      <c r="I15" s="66"/>
      <c r="J15" s="65"/>
      <c r="K15" s="66"/>
      <c r="L15" s="65"/>
      <c r="M15" s="66"/>
      <c r="N15" s="65"/>
      <c r="O15" s="66"/>
      <c r="P15" s="65"/>
      <c r="Q15" s="66"/>
      <c r="R15" s="65">
        <f>VLOOKUP($A15,'Return Data'!$B$7:$R$1700,16,0)</f>
        <v>10.391999999999999</v>
      </c>
      <c r="S15" s="67">
        <f t="shared" si="7"/>
        <v>3</v>
      </c>
    </row>
    <row r="16" spans="1:20" x14ac:dyDescent="0.3">
      <c r="A16" s="63" t="s">
        <v>1298</v>
      </c>
      <c r="B16" s="64">
        <f>VLOOKUP($A16,'Return Data'!$B$7:$R$1700,3,0)</f>
        <v>44071</v>
      </c>
      <c r="C16" s="65">
        <f>VLOOKUP($A16,'Return Data'!$B$7:$R$1700,4,0)</f>
        <v>36.509900000000002</v>
      </c>
      <c r="D16" s="65">
        <f>VLOOKUP($A16,'Return Data'!$B$7:$R$1700,10,0)</f>
        <v>16.513999999999999</v>
      </c>
      <c r="E16" s="66">
        <f t="shared" si="0"/>
        <v>5</v>
      </c>
      <c r="F16" s="65">
        <f>VLOOKUP($A16,'Return Data'!$B$7:$R$1700,11,0)</f>
        <v>5.1135000000000002</v>
      </c>
      <c r="G16" s="66">
        <f>RANK(F16,F$8:F$16,0)</f>
        <v>6</v>
      </c>
      <c r="H16" s="65">
        <f>VLOOKUP($A16,'Return Data'!$B$7:$R$1700,12,0)</f>
        <v>4.4973000000000001</v>
      </c>
      <c r="I16" s="66">
        <f>RANK(H16,H$8:H$16,0)</f>
        <v>5</v>
      </c>
      <c r="J16" s="65">
        <f>VLOOKUP($A16,'Return Data'!$B$7:$R$1700,13,0)</f>
        <v>9.4040999999999997</v>
      </c>
      <c r="K16" s="66">
        <f>RANK(J16,J$8:J$16,0)</f>
        <v>6</v>
      </c>
      <c r="L16" s="65">
        <f>VLOOKUP($A16,'Return Data'!$B$7:$R$1700,17,0)</f>
        <v>3.2303000000000002</v>
      </c>
      <c r="M16" s="66">
        <f>RANK(L16,L$8:L$16,0)</f>
        <v>7</v>
      </c>
      <c r="N16" s="65">
        <f>VLOOKUP($A16,'Return Data'!$B$7:$R$1700,14,0)</f>
        <v>4.2759</v>
      </c>
      <c r="O16" s="66">
        <f>RANK(N16,N$8:N$16,0)</f>
        <v>8</v>
      </c>
      <c r="P16" s="65">
        <f>VLOOKUP($A16,'Return Data'!$B$7:$R$1700,15,0)</f>
        <v>5.8826000000000001</v>
      </c>
      <c r="Q16" s="66">
        <f>RANK(P16,P$8:P$16,0)</f>
        <v>7</v>
      </c>
      <c r="R16" s="65">
        <f>VLOOKUP($A16,'Return Data'!$B$7:$R$1700,16,0)</f>
        <v>11.6998</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20.219366666666666</v>
      </c>
      <c r="E18" s="74"/>
      <c r="F18" s="75">
        <f>AVERAGE(F8:F16)</f>
        <v>8.3551874999999995</v>
      </c>
      <c r="G18" s="74"/>
      <c r="H18" s="75">
        <f>AVERAGE(H8:H16)</f>
        <v>5.8186625000000003</v>
      </c>
      <c r="I18" s="74"/>
      <c r="J18" s="75">
        <f>AVERAGE(J8:J16)</f>
        <v>11.421562500000002</v>
      </c>
      <c r="K18" s="74"/>
      <c r="L18" s="75">
        <f>AVERAGE(L8:L16)</f>
        <v>6.6636500000000005</v>
      </c>
      <c r="M18" s="74"/>
      <c r="N18" s="75">
        <f>AVERAGE(N8:N16)</f>
        <v>6.4356375000000003</v>
      </c>
      <c r="O18" s="74"/>
      <c r="P18" s="75">
        <f>AVERAGE(P8:P16)</f>
        <v>7.7624999999999993</v>
      </c>
      <c r="Q18" s="74"/>
      <c r="R18" s="75">
        <f>AVERAGE(R8:R16)</f>
        <v>10.21291111111111</v>
      </c>
      <c r="S18" s="76"/>
    </row>
    <row r="19" spans="1:19" x14ac:dyDescent="0.3">
      <c r="A19" s="73" t="s">
        <v>28</v>
      </c>
      <c r="B19" s="74"/>
      <c r="C19" s="74"/>
      <c r="D19" s="75">
        <f>MIN(D8:D16)</f>
        <v>9.7385999999999999</v>
      </c>
      <c r="E19" s="74"/>
      <c r="F19" s="75">
        <f>MIN(F8:F16)</f>
        <v>1.548</v>
      </c>
      <c r="G19" s="74"/>
      <c r="H19" s="75">
        <f>MIN(H8:H16)</f>
        <v>0.15959999999999999</v>
      </c>
      <c r="I19" s="74"/>
      <c r="J19" s="75">
        <f>MIN(J8:J16)</f>
        <v>6.8574999999999999</v>
      </c>
      <c r="K19" s="74"/>
      <c r="L19" s="75">
        <f>MIN(L8:L16)</f>
        <v>2.8784000000000001</v>
      </c>
      <c r="M19" s="74"/>
      <c r="N19" s="75">
        <f>MIN(N8:N16)</f>
        <v>4.2759</v>
      </c>
      <c r="O19" s="74"/>
      <c r="P19" s="75">
        <f>MIN(P8:P16)</f>
        <v>5.5919999999999996</v>
      </c>
      <c r="Q19" s="74"/>
      <c r="R19" s="75">
        <f>MIN(R8:R16)</f>
        <v>7.0332999999999997</v>
      </c>
      <c r="S19" s="76"/>
    </row>
    <row r="20" spans="1:19" ht="15" thickBot="1" x14ac:dyDescent="0.35">
      <c r="A20" s="77" t="s">
        <v>29</v>
      </c>
      <c r="B20" s="78"/>
      <c r="C20" s="78"/>
      <c r="D20" s="79">
        <f>MAX(D8:D16)</f>
        <v>38.206099999999999</v>
      </c>
      <c r="E20" s="78"/>
      <c r="F20" s="79">
        <f>MAX(F8:F16)</f>
        <v>16.2379</v>
      </c>
      <c r="G20" s="78"/>
      <c r="H20" s="79">
        <f>MAX(H8:H16)</f>
        <v>11.837300000000001</v>
      </c>
      <c r="I20" s="78"/>
      <c r="J20" s="79">
        <f>MAX(J8:J16)</f>
        <v>19.882000000000001</v>
      </c>
      <c r="K20" s="78"/>
      <c r="L20" s="79">
        <f>MAX(L8:L16)</f>
        <v>14.587300000000001</v>
      </c>
      <c r="M20" s="78"/>
      <c r="N20" s="79">
        <f>MAX(N8:N16)</f>
        <v>9.2258999999999993</v>
      </c>
      <c r="O20" s="78"/>
      <c r="P20" s="79">
        <f>MAX(P8:P16)</f>
        <v>9.3524999999999991</v>
      </c>
      <c r="Q20" s="78"/>
      <c r="R20" s="79">
        <f>MAX(R8:R16)</f>
        <v>20.4529</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44071</v>
      </c>
      <c r="C8" s="65">
        <f>VLOOKUP($A8,'Return Data'!$B$7:$R$1700,4,0)</f>
        <v>61.41</v>
      </c>
      <c r="D8" s="65">
        <f>VLOOKUP($A8,'Return Data'!$B$7:$R$1700,10,0)</f>
        <v>17.4861</v>
      </c>
      <c r="E8" s="66">
        <f t="shared" ref="E8:E17" si="0">RANK(D8,D$8:D$17,0)</f>
        <v>3</v>
      </c>
      <c r="F8" s="65">
        <f>VLOOKUP($A8,'Return Data'!$B$7:$R$1700,11,0)</f>
        <v>6.4482999999999997</v>
      </c>
      <c r="G8" s="66">
        <f>RANK(F8,F$8:F$17,0)</f>
        <v>5</v>
      </c>
      <c r="H8" s="65">
        <f>VLOOKUP($A8,'Return Data'!$B$7:$R$1700,12,0)</f>
        <v>4.2968999999999999</v>
      </c>
      <c r="I8" s="66">
        <f>RANK(H8,H$8:H$17,0)</f>
        <v>5</v>
      </c>
      <c r="J8" s="65">
        <f>VLOOKUP($A8,'Return Data'!$B$7:$R$1700,13,0)</f>
        <v>11.1896</v>
      </c>
      <c r="K8" s="66">
        <f>RANK(J8,J$8:J$17,0)</f>
        <v>5</v>
      </c>
      <c r="L8" s="65">
        <f>VLOOKUP($A8,'Return Data'!$B$7:$R$1700,17,0)</f>
        <v>6.2488000000000001</v>
      </c>
      <c r="M8" s="66">
        <f>RANK(L8,L$8:L$17,0)</f>
        <v>4</v>
      </c>
      <c r="N8" s="65">
        <f>VLOOKUP($A8,'Return Data'!$B$7:$R$1700,14,0)</f>
        <v>5.9471999999999996</v>
      </c>
      <c r="O8" s="66">
        <f>RANK(N8,N$8:N$17,0)</f>
        <v>4</v>
      </c>
      <c r="P8" s="65">
        <f>VLOOKUP($A8,'Return Data'!$B$7:$R$1700,15,0)</f>
        <v>10.1394</v>
      </c>
      <c r="Q8" s="66">
        <f>RANK(P8,P$8:P$17,0)</f>
        <v>1</v>
      </c>
      <c r="R8" s="65">
        <f>VLOOKUP($A8,'Return Data'!$B$7:$R$1700,16,0)</f>
        <v>11.126099999999999</v>
      </c>
      <c r="S8" s="67">
        <f t="shared" ref="S8:S17" si="1">RANK(R8,R$8:R$17,0)</f>
        <v>5</v>
      </c>
    </row>
    <row r="9" spans="1:20" x14ac:dyDescent="0.3">
      <c r="A9" s="63" t="s">
        <v>557</v>
      </c>
      <c r="B9" s="64">
        <f>VLOOKUP($A9,'Return Data'!$B$7:$R$1700,3,0)</f>
        <v>44071</v>
      </c>
      <c r="C9" s="65">
        <f>VLOOKUP($A9,'Return Data'!$B$7:$R$1700,4,0)</f>
        <v>199.75700000000001</v>
      </c>
      <c r="D9" s="65">
        <f>VLOOKUP($A9,'Return Data'!$B$7:$R$1700,10,0)</f>
        <v>20.376899999999999</v>
      </c>
      <c r="E9" s="66">
        <f t="shared" si="0"/>
        <v>1</v>
      </c>
      <c r="F9" s="65">
        <f>VLOOKUP($A9,'Return Data'!$B$7:$R$1700,11,0)</f>
        <v>2.4001000000000001</v>
      </c>
      <c r="G9" s="66">
        <f>RANK(F9,F$8:F$17,0)</f>
        <v>8</v>
      </c>
      <c r="H9" s="65">
        <f>VLOOKUP($A9,'Return Data'!$B$7:$R$1700,12,0)</f>
        <v>-5.7473999999999998</v>
      </c>
      <c r="I9" s="66">
        <f>RANK(H9,H$8:H$17,0)</f>
        <v>8</v>
      </c>
      <c r="J9" s="65">
        <f>VLOOKUP($A9,'Return Data'!$B$7:$R$1700,13,0)</f>
        <v>1.5495000000000001</v>
      </c>
      <c r="K9" s="66">
        <f>RANK(J9,J$8:J$17,0)</f>
        <v>8</v>
      </c>
      <c r="L9" s="65">
        <f>VLOOKUP($A9,'Return Data'!$B$7:$R$1700,17,0)</f>
        <v>3.2800000000000003E-2</v>
      </c>
      <c r="M9" s="66">
        <f>RANK(L9,L$8:L$17,0)</f>
        <v>6</v>
      </c>
      <c r="N9" s="65">
        <f>VLOOKUP($A9,'Return Data'!$B$7:$R$1700,14,0)</f>
        <v>2.6640000000000001</v>
      </c>
      <c r="O9" s="66">
        <f>RANK(N9,N$8:N$17,0)</f>
        <v>5</v>
      </c>
      <c r="P9" s="65">
        <f>VLOOKUP($A9,'Return Data'!$B$7:$R$1700,15,0)</f>
        <v>7.7447999999999997</v>
      </c>
      <c r="Q9" s="66">
        <f>RANK(P9,P$8:P$17,0)</f>
        <v>4</v>
      </c>
      <c r="R9" s="65">
        <f>VLOOKUP($A9,'Return Data'!$B$7:$R$1700,16,0)</f>
        <v>11.1173</v>
      </c>
      <c r="S9" s="67">
        <f t="shared" si="1"/>
        <v>6</v>
      </c>
    </row>
    <row r="10" spans="1:20" x14ac:dyDescent="0.3">
      <c r="A10" s="63" t="s">
        <v>559</v>
      </c>
      <c r="B10" s="64">
        <f>VLOOKUP($A10,'Return Data'!$B$7:$R$1700,3,0)</f>
        <v>44071</v>
      </c>
      <c r="C10" s="65">
        <f>VLOOKUP($A10,'Return Data'!$B$7:$R$1700,4,0)</f>
        <v>41.88</v>
      </c>
      <c r="D10" s="65">
        <f>VLOOKUP($A10,'Return Data'!$B$7:$R$1700,10,0)</f>
        <v>16.657399999999999</v>
      </c>
      <c r="E10" s="66">
        <f t="shared" si="0"/>
        <v>5</v>
      </c>
      <c r="F10" s="65">
        <f>VLOOKUP($A10,'Return Data'!$B$7:$R$1700,11,0)</f>
        <v>5.1997</v>
      </c>
      <c r="G10" s="66">
        <f>RANK(F10,F$8:F$17,0)</f>
        <v>6</v>
      </c>
      <c r="H10" s="65">
        <f>VLOOKUP($A10,'Return Data'!$B$7:$R$1700,12,0)</f>
        <v>2.4211</v>
      </c>
      <c r="I10" s="66">
        <f>RANK(H10,H$8:H$17,0)</f>
        <v>7</v>
      </c>
      <c r="J10" s="65">
        <f>VLOOKUP($A10,'Return Data'!$B$7:$R$1700,13,0)</f>
        <v>10.326700000000001</v>
      </c>
      <c r="K10" s="66">
        <f>RANK(J10,J$8:J$17,0)</f>
        <v>6</v>
      </c>
      <c r="L10" s="65">
        <f>VLOOKUP($A10,'Return Data'!$B$7:$R$1700,17,0)</f>
        <v>6.8728999999999996</v>
      </c>
      <c r="M10" s="66">
        <f>RANK(L10,L$8:L$17,0)</f>
        <v>3</v>
      </c>
      <c r="N10" s="65">
        <f>VLOOKUP($A10,'Return Data'!$B$7:$R$1700,14,0)</f>
        <v>7.6544999999999996</v>
      </c>
      <c r="O10" s="66">
        <f>RANK(N10,N$8:N$17,0)</f>
        <v>2</v>
      </c>
      <c r="P10" s="65">
        <f>VLOOKUP($A10,'Return Data'!$B$7:$R$1700,15,0)</f>
        <v>9.5660000000000007</v>
      </c>
      <c r="Q10" s="66">
        <f>RANK(P10,P$8:P$17,0)</f>
        <v>2</v>
      </c>
      <c r="R10" s="65">
        <f>VLOOKUP($A10,'Return Data'!$B$7:$R$1700,16,0)</f>
        <v>12.2423</v>
      </c>
      <c r="S10" s="67">
        <f t="shared" si="1"/>
        <v>3</v>
      </c>
    </row>
    <row r="11" spans="1:20" x14ac:dyDescent="0.3">
      <c r="A11" s="63" t="s">
        <v>560</v>
      </c>
      <c r="B11" s="64">
        <f>VLOOKUP($A11,'Return Data'!$B$7:$R$1700,3,0)</f>
        <v>44071</v>
      </c>
      <c r="C11" s="65">
        <f>VLOOKUP($A11,'Return Data'!$B$7:$R$1700,4,0)</f>
        <v>8.6624999999999996</v>
      </c>
      <c r="D11" s="65">
        <f>VLOOKUP($A11,'Return Data'!$B$7:$R$1700,10,0)</f>
        <v>3.7997000000000001</v>
      </c>
      <c r="E11" s="66">
        <f t="shared" si="0"/>
        <v>10</v>
      </c>
      <c r="F11" s="65"/>
      <c r="G11" s="66"/>
      <c r="H11" s="65"/>
      <c r="I11" s="66"/>
      <c r="J11" s="65"/>
      <c r="K11" s="66"/>
      <c r="L11" s="65"/>
      <c r="M11" s="66"/>
      <c r="N11" s="65"/>
      <c r="O11" s="66"/>
      <c r="P11" s="65"/>
      <c r="Q11" s="66"/>
      <c r="R11" s="65">
        <f>VLOOKUP($A11,'Return Data'!$B$7:$R$1700,16,0)</f>
        <v>-13.375</v>
      </c>
      <c r="S11" s="67">
        <f t="shared" si="1"/>
        <v>10</v>
      </c>
    </row>
    <row r="12" spans="1:20" x14ac:dyDescent="0.3">
      <c r="A12" s="63" t="s">
        <v>562</v>
      </c>
      <c r="B12" s="64">
        <f>VLOOKUP($A12,'Return Data'!$B$7:$R$1700,3,0)</f>
        <v>44071</v>
      </c>
      <c r="C12" s="65">
        <f>VLOOKUP($A12,'Return Data'!$B$7:$R$1700,4,0)</f>
        <v>11.972</v>
      </c>
      <c r="D12" s="65">
        <f>VLOOKUP($A12,'Return Data'!$B$7:$R$1700,10,0)</f>
        <v>16.811399999999999</v>
      </c>
      <c r="E12" s="66">
        <f t="shared" si="0"/>
        <v>4</v>
      </c>
      <c r="F12" s="65">
        <f>VLOOKUP($A12,'Return Data'!$B$7:$R$1700,11,0)</f>
        <v>6.8547000000000002</v>
      </c>
      <c r="G12" s="66">
        <f>RANK(F12,F$8:F$17,0)</f>
        <v>4</v>
      </c>
      <c r="H12" s="65">
        <f>VLOOKUP($A12,'Return Data'!$B$7:$R$1700,12,0)</f>
        <v>5.4337</v>
      </c>
      <c r="I12" s="66">
        <f>RANK(H12,H$8:H$17,0)</f>
        <v>4</v>
      </c>
      <c r="J12" s="65">
        <f>VLOOKUP($A12,'Return Data'!$B$7:$R$1700,13,0)</f>
        <v>12.4765</v>
      </c>
      <c r="K12" s="66">
        <f>RANK(J12,J$8:J$17,0)</f>
        <v>3</v>
      </c>
      <c r="L12" s="65"/>
      <c r="M12" s="66"/>
      <c r="N12" s="65"/>
      <c r="O12" s="66"/>
      <c r="P12" s="65"/>
      <c r="Q12" s="66"/>
      <c r="R12" s="65">
        <f>VLOOKUP($A12,'Return Data'!$B$7:$R$1700,16,0)</f>
        <v>9.0286000000000008</v>
      </c>
      <c r="S12" s="67">
        <f t="shared" si="1"/>
        <v>8</v>
      </c>
    </row>
    <row r="13" spans="1:20" x14ac:dyDescent="0.3">
      <c r="A13" s="63" t="s">
        <v>564</v>
      </c>
      <c r="B13" s="64">
        <f>VLOOKUP($A13,'Return Data'!$B$7:$R$1700,3,0)</f>
        <v>44071</v>
      </c>
      <c r="C13" s="65">
        <f>VLOOKUP($A13,'Return Data'!$B$7:$R$1700,4,0)</f>
        <v>29.334</v>
      </c>
      <c r="D13" s="65">
        <f>VLOOKUP($A13,'Return Data'!$B$7:$R$1700,10,0)</f>
        <v>12.494199999999999</v>
      </c>
      <c r="E13" s="66">
        <f t="shared" si="0"/>
        <v>9</v>
      </c>
      <c r="F13" s="65">
        <f>VLOOKUP($A13,'Return Data'!$B$7:$R$1700,11,0)</f>
        <v>9.9723000000000006</v>
      </c>
      <c r="G13" s="66">
        <f>RANK(F13,F$8:F$17,0)</f>
        <v>2</v>
      </c>
      <c r="H13" s="65">
        <f>VLOOKUP($A13,'Return Data'!$B$7:$R$1700,12,0)</f>
        <v>8.4236000000000004</v>
      </c>
      <c r="I13" s="66">
        <f>RANK(H13,H$8:H$17,0)</f>
        <v>2</v>
      </c>
      <c r="J13" s="65">
        <f>VLOOKUP($A13,'Return Data'!$B$7:$R$1700,13,0)</f>
        <v>12.9491</v>
      </c>
      <c r="K13" s="66">
        <f>RANK(J13,J$8:J$17,0)</f>
        <v>2</v>
      </c>
      <c r="L13" s="65">
        <f>VLOOKUP($A13,'Return Data'!$B$7:$R$1700,17,0)</f>
        <v>7.8371000000000004</v>
      </c>
      <c r="M13" s="66">
        <f>RANK(L13,L$8:L$17,0)</f>
        <v>2</v>
      </c>
      <c r="N13" s="65">
        <f>VLOOKUP($A13,'Return Data'!$B$7:$R$1700,14,0)</f>
        <v>8.4806000000000008</v>
      </c>
      <c r="O13" s="66">
        <f>RANK(N13,N$8:N$17,0)</f>
        <v>1</v>
      </c>
      <c r="P13" s="65">
        <f>VLOOKUP($A13,'Return Data'!$B$7:$R$1700,15,0)</f>
        <v>7.298</v>
      </c>
      <c r="Q13" s="66">
        <f>RANK(P13,P$8:P$17,0)</f>
        <v>5</v>
      </c>
      <c r="R13" s="65">
        <f>VLOOKUP($A13,'Return Data'!$B$7:$R$1700,16,0)</f>
        <v>12.3424</v>
      </c>
      <c r="S13" s="67">
        <f t="shared" si="1"/>
        <v>2</v>
      </c>
    </row>
    <row r="14" spans="1:20" x14ac:dyDescent="0.3">
      <c r="A14" s="63" t="s">
        <v>567</v>
      </c>
      <c r="B14" s="64">
        <f>VLOOKUP($A14,'Return Data'!$B$7:$R$1700,3,0)</f>
        <v>44071</v>
      </c>
      <c r="C14" s="65">
        <f>VLOOKUP($A14,'Return Data'!$B$7:$R$1700,4,0)</f>
        <v>101.3578</v>
      </c>
      <c r="D14" s="65">
        <f>VLOOKUP($A14,'Return Data'!$B$7:$R$1700,10,0)</f>
        <v>15.920299999999999</v>
      </c>
      <c r="E14" s="66">
        <f t="shared" si="0"/>
        <v>6</v>
      </c>
      <c r="F14" s="65">
        <f>VLOOKUP($A14,'Return Data'!$B$7:$R$1700,11,0)</f>
        <v>3.1968999999999999</v>
      </c>
      <c r="G14" s="66">
        <f>RANK(F14,F$8:F$17,0)</f>
        <v>7</v>
      </c>
      <c r="H14" s="65">
        <f>VLOOKUP($A14,'Return Data'!$B$7:$R$1700,12,0)</f>
        <v>2.4777</v>
      </c>
      <c r="I14" s="66">
        <f>RANK(H14,H$8:H$17,0)</f>
        <v>6</v>
      </c>
      <c r="J14" s="65">
        <f>VLOOKUP($A14,'Return Data'!$B$7:$R$1700,13,0)</f>
        <v>8.2683999999999997</v>
      </c>
      <c r="K14" s="66">
        <f>RANK(J14,J$8:J$17,0)</f>
        <v>7</v>
      </c>
      <c r="L14" s="65">
        <f>VLOOKUP($A14,'Return Data'!$B$7:$R$1700,17,0)</f>
        <v>5.1177999999999999</v>
      </c>
      <c r="M14" s="66">
        <f>RANK(L14,L$8:L$17,0)</f>
        <v>5</v>
      </c>
      <c r="N14" s="65">
        <f>VLOOKUP($A14,'Return Data'!$B$7:$R$1700,14,0)</f>
        <v>6.1734999999999998</v>
      </c>
      <c r="O14" s="66">
        <f>RANK(N14,N$8:N$17,0)</f>
        <v>3</v>
      </c>
      <c r="P14" s="65">
        <f>VLOOKUP($A14,'Return Data'!$B$7:$R$1700,15,0)</f>
        <v>8.2234999999999996</v>
      </c>
      <c r="Q14" s="66">
        <f>RANK(P14,P$8:P$17,0)</f>
        <v>3</v>
      </c>
      <c r="R14" s="65">
        <f>VLOOKUP($A14,'Return Data'!$B$7:$R$1700,16,0)</f>
        <v>11.180999999999999</v>
      </c>
      <c r="S14" s="67">
        <f t="shared" si="1"/>
        <v>4</v>
      </c>
    </row>
    <row r="15" spans="1:20" x14ac:dyDescent="0.3">
      <c r="A15" s="63" t="s">
        <v>568</v>
      </c>
      <c r="B15" s="64">
        <f>VLOOKUP($A15,'Return Data'!$B$7:$R$1700,3,0)</f>
        <v>44071</v>
      </c>
      <c r="C15" s="65">
        <f>VLOOKUP($A15,'Return Data'!$B$7:$R$1700,4,0)</f>
        <v>11.667400000000001</v>
      </c>
      <c r="D15" s="65">
        <f>VLOOKUP($A15,'Return Data'!$B$7:$R$1700,10,0)</f>
        <v>12.704499999999999</v>
      </c>
      <c r="E15" s="66">
        <f t="shared" si="0"/>
        <v>8</v>
      </c>
      <c r="F15" s="65"/>
      <c r="G15" s="66"/>
      <c r="H15" s="65"/>
      <c r="I15" s="66"/>
      <c r="J15" s="65"/>
      <c r="K15" s="66"/>
      <c r="L15" s="65"/>
      <c r="M15" s="66"/>
      <c r="N15" s="65"/>
      <c r="O15" s="66"/>
      <c r="P15" s="65"/>
      <c r="Q15" s="66"/>
      <c r="R15" s="65">
        <f>VLOOKUP($A15,'Return Data'!$B$7:$R$1700,16,0)</f>
        <v>16.673999999999999</v>
      </c>
      <c r="S15" s="67">
        <f t="shared" si="1"/>
        <v>1</v>
      </c>
    </row>
    <row r="16" spans="1:20" x14ac:dyDescent="0.3">
      <c r="A16" s="63" t="s">
        <v>570</v>
      </c>
      <c r="B16" s="64">
        <f>VLOOKUP($A16,'Return Data'!$B$7:$R$1700,3,0)</f>
        <v>44071</v>
      </c>
      <c r="C16" s="65">
        <f>VLOOKUP($A16,'Return Data'!$B$7:$R$1700,4,0)</f>
        <v>11.710800000000001</v>
      </c>
      <c r="D16" s="65">
        <f>VLOOKUP($A16,'Return Data'!$B$7:$R$1700,10,0)</f>
        <v>13.0299</v>
      </c>
      <c r="E16" s="66">
        <f t="shared" si="0"/>
        <v>7</v>
      </c>
      <c r="F16" s="65">
        <f>VLOOKUP($A16,'Return Data'!$B$7:$R$1700,11,0)</f>
        <v>8.2759</v>
      </c>
      <c r="G16" s="66">
        <f>RANK(F16,F$8:F$17,0)</f>
        <v>3</v>
      </c>
      <c r="H16" s="65">
        <f>VLOOKUP($A16,'Return Data'!$B$7:$R$1700,12,0)</f>
        <v>6.2203999999999997</v>
      </c>
      <c r="I16" s="66">
        <f>RANK(H16,H$8:H$17,0)</f>
        <v>3</v>
      </c>
      <c r="J16" s="65">
        <f>VLOOKUP($A16,'Return Data'!$B$7:$R$1700,13,0)</f>
        <v>12.4374</v>
      </c>
      <c r="K16" s="66">
        <f>RANK(J16,J$8:J$17,0)</f>
        <v>4</v>
      </c>
      <c r="L16" s="65"/>
      <c r="M16" s="66"/>
      <c r="N16" s="65"/>
      <c r="O16" s="66"/>
      <c r="P16" s="65"/>
      <c r="Q16" s="66"/>
      <c r="R16" s="65">
        <f>VLOOKUP($A16,'Return Data'!$B$7:$R$1700,16,0)</f>
        <v>10.4871</v>
      </c>
      <c r="S16" s="67">
        <f t="shared" si="1"/>
        <v>7</v>
      </c>
    </row>
    <row r="17" spans="1:19" x14ac:dyDescent="0.3">
      <c r="A17" s="63" t="s">
        <v>572</v>
      </c>
      <c r="B17" s="64">
        <f>VLOOKUP($A17,'Return Data'!$B$7:$R$1700,3,0)</f>
        <v>44071</v>
      </c>
      <c r="C17" s="65">
        <f>VLOOKUP($A17,'Return Data'!$B$7:$R$1700,4,0)</f>
        <v>12.51</v>
      </c>
      <c r="D17" s="65">
        <f>VLOOKUP($A17,'Return Data'!$B$7:$R$1700,10,0)</f>
        <v>18.018899999999999</v>
      </c>
      <c r="E17" s="66">
        <f t="shared" si="0"/>
        <v>2</v>
      </c>
      <c r="F17" s="65">
        <f>VLOOKUP($A17,'Return Data'!$B$7:$R$1700,11,0)</f>
        <v>13.315200000000001</v>
      </c>
      <c r="G17" s="66">
        <f>RANK(F17,F$8:F$17,0)</f>
        <v>1</v>
      </c>
      <c r="H17" s="65">
        <f>VLOOKUP($A17,'Return Data'!$B$7:$R$1700,12,0)</f>
        <v>9.8331999999999997</v>
      </c>
      <c r="I17" s="66">
        <f>RANK(H17,H$8:H$17,0)</f>
        <v>1</v>
      </c>
      <c r="J17" s="65">
        <f>VLOOKUP($A17,'Return Data'!$B$7:$R$1700,13,0)</f>
        <v>15.9407</v>
      </c>
      <c r="K17" s="66">
        <f>RANK(J17,J$8:J$17,0)</f>
        <v>1</v>
      </c>
      <c r="L17" s="65">
        <f>VLOOKUP($A17,'Return Data'!$B$7:$R$1700,17,0)</f>
        <v>9.8734000000000002</v>
      </c>
      <c r="M17" s="66">
        <f>RANK(L17,L$8:L$17,0)</f>
        <v>1</v>
      </c>
      <c r="N17" s="65"/>
      <c r="O17" s="66"/>
      <c r="P17" s="65"/>
      <c r="Q17" s="66"/>
      <c r="R17" s="65">
        <f>VLOOKUP($A17,'Return Data'!$B$7:$R$1700,16,0)</f>
        <v>8.7637</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14.72993</v>
      </c>
      <c r="E19" s="74"/>
      <c r="F19" s="75">
        <f>AVERAGE(F8:F17)</f>
        <v>6.9578875</v>
      </c>
      <c r="G19" s="74"/>
      <c r="H19" s="75">
        <f>AVERAGE(H8:H17)</f>
        <v>4.1698999999999993</v>
      </c>
      <c r="I19" s="74"/>
      <c r="J19" s="75">
        <f>AVERAGE(J8:J17)</f>
        <v>10.6422375</v>
      </c>
      <c r="K19" s="74"/>
      <c r="L19" s="75">
        <f>AVERAGE(L8:L17)</f>
        <v>5.9971333333333332</v>
      </c>
      <c r="M19" s="74"/>
      <c r="N19" s="75">
        <f>AVERAGE(N8:N17)</f>
        <v>6.1839599999999999</v>
      </c>
      <c r="O19" s="74"/>
      <c r="P19" s="75">
        <f>AVERAGE(P8:P17)</f>
        <v>8.5943400000000008</v>
      </c>
      <c r="Q19" s="74"/>
      <c r="R19" s="75">
        <f>AVERAGE(R8:R17)</f>
        <v>8.9587500000000002</v>
      </c>
      <c r="S19" s="76"/>
    </row>
    <row r="20" spans="1:19" x14ac:dyDescent="0.3">
      <c r="A20" s="73" t="s">
        <v>28</v>
      </c>
      <c r="B20" s="74"/>
      <c r="C20" s="74"/>
      <c r="D20" s="75">
        <f>MIN(D8:D17)</f>
        <v>3.7997000000000001</v>
      </c>
      <c r="E20" s="74"/>
      <c r="F20" s="75">
        <f>MIN(F8:F17)</f>
        <v>2.4001000000000001</v>
      </c>
      <c r="G20" s="74"/>
      <c r="H20" s="75">
        <f>MIN(H8:H17)</f>
        <v>-5.7473999999999998</v>
      </c>
      <c r="I20" s="74"/>
      <c r="J20" s="75">
        <f>MIN(J8:J17)</f>
        <v>1.5495000000000001</v>
      </c>
      <c r="K20" s="74"/>
      <c r="L20" s="75">
        <f>MIN(L8:L17)</f>
        <v>3.2800000000000003E-2</v>
      </c>
      <c r="M20" s="74"/>
      <c r="N20" s="75">
        <f>MIN(N8:N17)</f>
        <v>2.6640000000000001</v>
      </c>
      <c r="O20" s="74"/>
      <c r="P20" s="75">
        <f>MIN(P8:P17)</f>
        <v>7.298</v>
      </c>
      <c r="Q20" s="74"/>
      <c r="R20" s="75">
        <f>MIN(R8:R17)</f>
        <v>-13.375</v>
      </c>
      <c r="S20" s="76"/>
    </row>
    <row r="21" spans="1:19" ht="15" thickBot="1" x14ac:dyDescent="0.35">
      <c r="A21" s="77" t="s">
        <v>29</v>
      </c>
      <c r="B21" s="78"/>
      <c r="C21" s="78"/>
      <c r="D21" s="79">
        <f>MAX(D8:D17)</f>
        <v>20.376899999999999</v>
      </c>
      <c r="E21" s="78"/>
      <c r="F21" s="79">
        <f>MAX(F8:F17)</f>
        <v>13.315200000000001</v>
      </c>
      <c r="G21" s="78"/>
      <c r="H21" s="79">
        <f>MAX(H8:H17)</f>
        <v>9.8331999999999997</v>
      </c>
      <c r="I21" s="78"/>
      <c r="J21" s="79">
        <f>MAX(J8:J17)</f>
        <v>15.9407</v>
      </c>
      <c r="K21" s="78"/>
      <c r="L21" s="79">
        <f>MAX(L8:L17)</f>
        <v>9.8734000000000002</v>
      </c>
      <c r="M21" s="78"/>
      <c r="N21" s="79">
        <f>MAX(N8:N17)</f>
        <v>8.4806000000000008</v>
      </c>
      <c r="O21" s="78"/>
      <c r="P21" s="79">
        <f>MAX(P8:P17)</f>
        <v>10.1394</v>
      </c>
      <c r="Q21" s="78"/>
      <c r="R21" s="79">
        <f>MAX(R8:R17)</f>
        <v>16.673999999999999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44071</v>
      </c>
      <c r="C8" s="65">
        <f>VLOOKUP($A8,'Return Data'!$B$7:$R$1700,4,0)</f>
        <v>57.32</v>
      </c>
      <c r="D8" s="65">
        <f>VLOOKUP($A8,'Return Data'!$B$7:$R$1700,10,0)</f>
        <v>17.146899999999999</v>
      </c>
      <c r="E8" s="66">
        <f t="shared" ref="E8:E17" si="0">RANK(D8,D$8:D$17,0)</f>
        <v>3</v>
      </c>
      <c r="F8" s="65">
        <f>VLOOKUP($A8,'Return Data'!$B$7:$R$1700,11,0)</f>
        <v>5.8540999999999999</v>
      </c>
      <c r="G8" s="66">
        <f>RANK(F8,F$8:F$17,0)</f>
        <v>5</v>
      </c>
      <c r="H8" s="65">
        <f>VLOOKUP($A8,'Return Data'!$B$7:$R$1700,12,0)</f>
        <v>3.4470000000000001</v>
      </c>
      <c r="I8" s="66">
        <f>RANK(H8,H$8:H$17,0)</f>
        <v>5</v>
      </c>
      <c r="J8" s="65">
        <f>VLOOKUP($A8,'Return Data'!$B$7:$R$1700,13,0)</f>
        <v>9.9981000000000009</v>
      </c>
      <c r="K8" s="66">
        <f>RANK(J8,J$8:J$17,0)</f>
        <v>5</v>
      </c>
      <c r="L8" s="65">
        <f>VLOOKUP($A8,'Return Data'!$B$7:$R$1700,17,0)</f>
        <v>5.1353999999999997</v>
      </c>
      <c r="M8" s="66">
        <f>RANK(L8,L$8:L$17,0)</f>
        <v>4</v>
      </c>
      <c r="N8" s="65">
        <f>VLOOKUP($A8,'Return Data'!$B$7:$R$1700,14,0)</f>
        <v>4.7668999999999997</v>
      </c>
      <c r="O8" s="66">
        <f>RANK(N8,N$8:N$17,0)</f>
        <v>4</v>
      </c>
      <c r="P8" s="65">
        <f>VLOOKUP($A8,'Return Data'!$B$7:$R$1700,15,0)</f>
        <v>9.0916999999999994</v>
      </c>
      <c r="Q8" s="66">
        <f>RANK(P8,P$8:P$17,0)</f>
        <v>1</v>
      </c>
      <c r="R8" s="65">
        <f>VLOOKUP($A8,'Return Data'!$B$7:$R$1700,16,0)</f>
        <v>8.9562000000000008</v>
      </c>
      <c r="S8" s="67">
        <f t="shared" ref="S8:S17" si="1">RANK(R8,R$8:R$17,0)</f>
        <v>6</v>
      </c>
    </row>
    <row r="9" spans="1:20" x14ac:dyDescent="0.3">
      <c r="A9" s="63" t="s">
        <v>556</v>
      </c>
      <c r="B9" s="64">
        <f>VLOOKUP($A9,'Return Data'!$B$7:$R$1700,3,0)</f>
        <v>44071</v>
      </c>
      <c r="C9" s="65">
        <f>VLOOKUP($A9,'Return Data'!$B$7:$R$1700,4,0)</f>
        <v>190.501</v>
      </c>
      <c r="D9" s="65">
        <f>VLOOKUP($A9,'Return Data'!$B$7:$R$1700,10,0)</f>
        <v>20.212700000000002</v>
      </c>
      <c r="E9" s="66">
        <f t="shared" si="0"/>
        <v>1</v>
      </c>
      <c r="F9" s="65">
        <f>VLOOKUP($A9,'Return Data'!$B$7:$R$1700,11,0)</f>
        <v>2.1118999999999999</v>
      </c>
      <c r="G9" s="66">
        <f>RANK(F9,F$8:F$17,0)</f>
        <v>8</v>
      </c>
      <c r="H9" s="65">
        <f>VLOOKUP($A9,'Return Data'!$B$7:$R$1700,12,0)</f>
        <v>-6.1668000000000003</v>
      </c>
      <c r="I9" s="66">
        <f>RANK(H9,H$8:H$17,0)</f>
        <v>8</v>
      </c>
      <c r="J9" s="65">
        <f>VLOOKUP($A9,'Return Data'!$B$7:$R$1700,13,0)</f>
        <v>0.94</v>
      </c>
      <c r="K9" s="66">
        <f>RANK(J9,J$8:J$17,0)</f>
        <v>8</v>
      </c>
      <c r="L9" s="65">
        <f>VLOOKUP($A9,'Return Data'!$B$7:$R$1700,17,0)</f>
        <v>-0.68020000000000003</v>
      </c>
      <c r="M9" s="66">
        <f>RANK(L9,L$8:L$17,0)</f>
        <v>6</v>
      </c>
      <c r="N9" s="65">
        <f>VLOOKUP($A9,'Return Data'!$B$7:$R$1700,14,0)</f>
        <v>3.4472</v>
      </c>
      <c r="O9" s="66">
        <f>RANK(N9,N$8:N$17,0)</f>
        <v>5</v>
      </c>
      <c r="P9" s="65">
        <f>VLOOKUP($A9,'Return Data'!$B$7:$R$1700,15,0)</f>
        <v>7.9532999999999996</v>
      </c>
      <c r="Q9" s="66">
        <f>RANK(P9,P$8:P$17,0)</f>
        <v>3</v>
      </c>
      <c r="R9" s="65">
        <f>VLOOKUP($A9,'Return Data'!$B$7:$R$1700,16,0)</f>
        <v>15.897399999999999</v>
      </c>
      <c r="S9" s="67">
        <f t="shared" si="1"/>
        <v>1</v>
      </c>
    </row>
    <row r="10" spans="1:20" x14ac:dyDescent="0.3">
      <c r="A10" s="63" t="s">
        <v>558</v>
      </c>
      <c r="B10" s="64">
        <f>VLOOKUP($A10,'Return Data'!$B$7:$R$1700,3,0)</f>
        <v>44071</v>
      </c>
      <c r="C10" s="65">
        <f>VLOOKUP($A10,'Return Data'!$B$7:$R$1700,4,0)</f>
        <v>38.700000000000003</v>
      </c>
      <c r="D10" s="65">
        <f>VLOOKUP($A10,'Return Data'!$B$7:$R$1700,10,0)</f>
        <v>16.496099999999998</v>
      </c>
      <c r="E10" s="66">
        <f t="shared" si="0"/>
        <v>4</v>
      </c>
      <c r="F10" s="65">
        <f>VLOOKUP($A10,'Return Data'!$B$7:$R$1700,11,0)</f>
        <v>4.9065000000000003</v>
      </c>
      <c r="G10" s="66">
        <f>RANK(F10,F$8:F$17,0)</f>
        <v>6</v>
      </c>
      <c r="H10" s="65">
        <f>VLOOKUP($A10,'Return Data'!$B$7:$R$1700,12,0)</f>
        <v>1.9762999999999999</v>
      </c>
      <c r="I10" s="66">
        <f>RANK(H10,H$8:H$17,0)</f>
        <v>6</v>
      </c>
      <c r="J10" s="65">
        <f>VLOOKUP($A10,'Return Data'!$B$7:$R$1700,13,0)</f>
        <v>9.7249999999999996</v>
      </c>
      <c r="K10" s="66">
        <f>RANK(J10,J$8:J$17,0)</f>
        <v>6</v>
      </c>
      <c r="L10" s="65">
        <f>VLOOKUP($A10,'Return Data'!$B$7:$R$1700,17,0)</f>
        <v>6.1807999999999996</v>
      </c>
      <c r="M10" s="66">
        <f>RANK(L10,L$8:L$17,0)</f>
        <v>3</v>
      </c>
      <c r="N10" s="65">
        <f>VLOOKUP($A10,'Return Data'!$B$7:$R$1700,14,0)</f>
        <v>6.7359999999999998</v>
      </c>
      <c r="O10" s="66">
        <f>RANK(N10,N$8:N$17,0)</f>
        <v>2</v>
      </c>
      <c r="P10" s="65">
        <f>VLOOKUP($A10,'Return Data'!$B$7:$R$1700,15,0)</f>
        <v>8.3872</v>
      </c>
      <c r="Q10" s="66">
        <f>RANK(P10,P$8:P$17,0)</f>
        <v>2</v>
      </c>
      <c r="R10" s="65">
        <f>VLOOKUP($A10,'Return Data'!$B$7:$R$1700,16,0)</f>
        <v>10.404999999999999</v>
      </c>
      <c r="S10" s="67">
        <f t="shared" si="1"/>
        <v>5</v>
      </c>
    </row>
    <row r="11" spans="1:20" x14ac:dyDescent="0.3">
      <c r="A11" s="63" t="s">
        <v>561</v>
      </c>
      <c r="B11" s="64">
        <f>VLOOKUP($A11,'Return Data'!$B$7:$R$1700,3,0)</f>
        <v>44071</v>
      </c>
      <c r="C11" s="65">
        <f>VLOOKUP($A11,'Return Data'!$B$7:$R$1700,4,0)</f>
        <v>8.5422999999999991</v>
      </c>
      <c r="D11" s="65">
        <f>VLOOKUP($A11,'Return Data'!$B$7:$R$1700,10,0)</f>
        <v>3.2513999999999998</v>
      </c>
      <c r="E11" s="66">
        <f t="shared" si="0"/>
        <v>10</v>
      </c>
      <c r="F11" s="65"/>
      <c r="G11" s="66"/>
      <c r="H11" s="65"/>
      <c r="I11" s="66"/>
      <c r="J11" s="65"/>
      <c r="K11" s="66"/>
      <c r="L11" s="65"/>
      <c r="M11" s="66"/>
      <c r="N11" s="65"/>
      <c r="O11" s="66"/>
      <c r="P11" s="65"/>
      <c r="Q11" s="66"/>
      <c r="R11" s="65">
        <f>VLOOKUP($A11,'Return Data'!$B$7:$R$1700,16,0)</f>
        <v>-14.577</v>
      </c>
      <c r="S11" s="67">
        <f t="shared" si="1"/>
        <v>10</v>
      </c>
    </row>
    <row r="12" spans="1:20" x14ac:dyDescent="0.3">
      <c r="A12" s="63" t="s">
        <v>563</v>
      </c>
      <c r="B12" s="64">
        <f>VLOOKUP($A12,'Return Data'!$B$7:$R$1700,3,0)</f>
        <v>44071</v>
      </c>
      <c r="C12" s="65">
        <f>VLOOKUP($A12,'Return Data'!$B$7:$R$1700,4,0)</f>
        <v>11.706</v>
      </c>
      <c r="D12" s="65">
        <f>VLOOKUP($A12,'Return Data'!$B$7:$R$1700,10,0)</f>
        <v>16.4544</v>
      </c>
      <c r="E12" s="66">
        <f t="shared" si="0"/>
        <v>5</v>
      </c>
      <c r="F12" s="65">
        <f>VLOOKUP($A12,'Return Data'!$B$7:$R$1700,11,0)</f>
        <v>6.2249999999999996</v>
      </c>
      <c r="G12" s="66">
        <f>RANK(F12,F$8:F$17,0)</f>
        <v>4</v>
      </c>
      <c r="H12" s="65">
        <f>VLOOKUP($A12,'Return Data'!$B$7:$R$1700,12,0)</f>
        <v>4.5365000000000002</v>
      </c>
      <c r="I12" s="66">
        <f>RANK(H12,H$8:H$17,0)</f>
        <v>4</v>
      </c>
      <c r="J12" s="65">
        <f>VLOOKUP($A12,'Return Data'!$B$7:$R$1700,13,0)</f>
        <v>11.2738</v>
      </c>
      <c r="K12" s="66">
        <f>RANK(J12,J$8:J$17,0)</f>
        <v>3</v>
      </c>
      <c r="L12" s="65"/>
      <c r="M12" s="66"/>
      <c r="N12" s="65"/>
      <c r="O12" s="66"/>
      <c r="P12" s="65"/>
      <c r="Q12" s="66"/>
      <c r="R12" s="65">
        <f>VLOOKUP($A12,'Return Data'!$B$7:$R$1700,16,0)</f>
        <v>7.8583999999999996</v>
      </c>
      <c r="S12" s="67">
        <f t="shared" si="1"/>
        <v>9</v>
      </c>
    </row>
    <row r="13" spans="1:20" x14ac:dyDescent="0.3">
      <c r="A13" s="63" t="s">
        <v>565</v>
      </c>
      <c r="B13" s="64">
        <f>VLOOKUP($A13,'Return Data'!$B$7:$R$1700,3,0)</f>
        <v>44071</v>
      </c>
      <c r="C13" s="65">
        <f>VLOOKUP($A13,'Return Data'!$B$7:$R$1700,4,0)</f>
        <v>27.039000000000001</v>
      </c>
      <c r="D13" s="65">
        <f>VLOOKUP($A13,'Return Data'!$B$7:$R$1700,10,0)</f>
        <v>12.134499999999999</v>
      </c>
      <c r="E13" s="66">
        <f t="shared" si="0"/>
        <v>9</v>
      </c>
      <c r="F13" s="65">
        <f>VLOOKUP($A13,'Return Data'!$B$7:$R$1700,11,0)</f>
        <v>9.2750000000000004</v>
      </c>
      <c r="G13" s="66">
        <f>RANK(F13,F$8:F$17,0)</f>
        <v>2</v>
      </c>
      <c r="H13" s="65">
        <f>VLOOKUP($A13,'Return Data'!$B$7:$R$1700,12,0)</f>
        <v>7.3827999999999996</v>
      </c>
      <c r="I13" s="66">
        <f>RANK(H13,H$8:H$17,0)</f>
        <v>2</v>
      </c>
      <c r="J13" s="65">
        <f>VLOOKUP($A13,'Return Data'!$B$7:$R$1700,13,0)</f>
        <v>11.528600000000001</v>
      </c>
      <c r="K13" s="66">
        <f>RANK(J13,J$8:J$17,0)</f>
        <v>2</v>
      </c>
      <c r="L13" s="65">
        <f>VLOOKUP($A13,'Return Data'!$B$7:$R$1700,17,0)</f>
        <v>6.5448000000000004</v>
      </c>
      <c r="M13" s="66">
        <f>RANK(L13,L$8:L$17,0)</f>
        <v>2</v>
      </c>
      <c r="N13" s="65">
        <f>VLOOKUP($A13,'Return Data'!$B$7:$R$1700,14,0)</f>
        <v>7.2251000000000003</v>
      </c>
      <c r="O13" s="66">
        <f>RANK(N13,N$8:N$17,0)</f>
        <v>1</v>
      </c>
      <c r="P13" s="65">
        <f>VLOOKUP($A13,'Return Data'!$B$7:$R$1700,15,0)</f>
        <v>6.0406000000000004</v>
      </c>
      <c r="Q13" s="66">
        <f>RANK(P13,P$8:P$17,0)</f>
        <v>5</v>
      </c>
      <c r="R13" s="65">
        <f>VLOOKUP($A13,'Return Data'!$B$7:$R$1700,16,0)</f>
        <v>10.9633</v>
      </c>
      <c r="S13" s="67">
        <f t="shared" si="1"/>
        <v>4</v>
      </c>
    </row>
    <row r="14" spans="1:20" x14ac:dyDescent="0.3">
      <c r="A14" s="63" t="s">
        <v>566</v>
      </c>
      <c r="B14" s="64">
        <f>VLOOKUP($A14,'Return Data'!$B$7:$R$1700,3,0)</f>
        <v>44071</v>
      </c>
      <c r="C14" s="65">
        <f>VLOOKUP($A14,'Return Data'!$B$7:$R$1700,4,0)</f>
        <v>95.325400000000002</v>
      </c>
      <c r="D14" s="65">
        <f>VLOOKUP($A14,'Return Data'!$B$7:$R$1700,10,0)</f>
        <v>15.5342</v>
      </c>
      <c r="E14" s="66">
        <f t="shared" si="0"/>
        <v>6</v>
      </c>
      <c r="F14" s="65">
        <f>VLOOKUP($A14,'Return Data'!$B$7:$R$1700,11,0)</f>
        <v>2.4855999999999998</v>
      </c>
      <c r="G14" s="66">
        <f>RANK(F14,F$8:F$17,0)</f>
        <v>7</v>
      </c>
      <c r="H14" s="65">
        <f>VLOOKUP($A14,'Return Data'!$B$7:$R$1700,12,0)</f>
        <v>1.3825000000000001</v>
      </c>
      <c r="I14" s="66">
        <f>RANK(H14,H$8:H$17,0)</f>
        <v>7</v>
      </c>
      <c r="J14" s="65">
        <f>VLOOKUP($A14,'Return Data'!$B$7:$R$1700,13,0)</f>
        <v>6.7976000000000001</v>
      </c>
      <c r="K14" s="66">
        <f>RANK(J14,J$8:J$17,0)</f>
        <v>7</v>
      </c>
      <c r="L14" s="65">
        <f>VLOOKUP($A14,'Return Data'!$B$7:$R$1700,17,0)</f>
        <v>3.7616999999999998</v>
      </c>
      <c r="M14" s="66">
        <f>RANK(L14,L$8:L$17,0)</f>
        <v>5</v>
      </c>
      <c r="N14" s="65">
        <f>VLOOKUP($A14,'Return Data'!$B$7:$R$1700,14,0)</f>
        <v>4.9591000000000003</v>
      </c>
      <c r="O14" s="66">
        <f>RANK(N14,N$8:N$17,0)</f>
        <v>3</v>
      </c>
      <c r="P14" s="65">
        <f>VLOOKUP($A14,'Return Data'!$B$7:$R$1700,15,0)</f>
        <v>7.2283999999999997</v>
      </c>
      <c r="Q14" s="66">
        <f>RANK(P14,P$8:P$17,0)</f>
        <v>4</v>
      </c>
      <c r="R14" s="65">
        <f>VLOOKUP($A14,'Return Data'!$B$7:$R$1700,16,0)</f>
        <v>15.3445</v>
      </c>
      <c r="S14" s="67">
        <f t="shared" si="1"/>
        <v>3</v>
      </c>
    </row>
    <row r="15" spans="1:20" x14ac:dyDescent="0.3">
      <c r="A15" s="63" t="s">
        <v>569</v>
      </c>
      <c r="B15" s="64">
        <f>VLOOKUP($A15,'Return Data'!$B$7:$R$1700,3,0)</f>
        <v>44071</v>
      </c>
      <c r="C15" s="65">
        <f>VLOOKUP($A15,'Return Data'!$B$7:$R$1700,4,0)</f>
        <v>11.558999999999999</v>
      </c>
      <c r="D15" s="65">
        <f>VLOOKUP($A15,'Return Data'!$B$7:$R$1700,10,0)</f>
        <v>12.1416</v>
      </c>
      <c r="E15" s="66">
        <f t="shared" si="0"/>
        <v>8</v>
      </c>
      <c r="F15" s="65"/>
      <c r="G15" s="66"/>
      <c r="H15" s="65"/>
      <c r="I15" s="66"/>
      <c r="J15" s="65"/>
      <c r="K15" s="66"/>
      <c r="L15" s="65"/>
      <c r="M15" s="66"/>
      <c r="N15" s="65"/>
      <c r="O15" s="66"/>
      <c r="P15" s="65"/>
      <c r="Q15" s="66"/>
      <c r="R15" s="65">
        <f>VLOOKUP($A15,'Return Data'!$B$7:$R$1700,16,0)</f>
        <v>15.59</v>
      </c>
      <c r="S15" s="67">
        <f t="shared" si="1"/>
        <v>2</v>
      </c>
    </row>
    <row r="16" spans="1:20" x14ac:dyDescent="0.3">
      <c r="A16" s="63" t="s">
        <v>571</v>
      </c>
      <c r="B16" s="64">
        <f>VLOOKUP($A16,'Return Data'!$B$7:$R$1700,3,0)</f>
        <v>44071</v>
      </c>
      <c r="C16" s="65">
        <f>VLOOKUP($A16,'Return Data'!$B$7:$R$1700,4,0)</f>
        <v>11.375400000000001</v>
      </c>
      <c r="D16" s="65">
        <f>VLOOKUP($A16,'Return Data'!$B$7:$R$1700,10,0)</f>
        <v>12.5664</v>
      </c>
      <c r="E16" s="66">
        <f t="shared" si="0"/>
        <v>7</v>
      </c>
      <c r="F16" s="65">
        <f>VLOOKUP($A16,'Return Data'!$B$7:$R$1700,11,0)</f>
        <v>7.3697999999999997</v>
      </c>
      <c r="G16" s="66">
        <f>RANK(F16,F$8:F$17,0)</f>
        <v>3</v>
      </c>
      <c r="H16" s="65">
        <f>VLOOKUP($A16,'Return Data'!$B$7:$R$1700,12,0)</f>
        <v>4.8433999999999999</v>
      </c>
      <c r="I16" s="66">
        <f>RANK(H16,H$8:H$17,0)</f>
        <v>3</v>
      </c>
      <c r="J16" s="65">
        <f>VLOOKUP($A16,'Return Data'!$B$7:$R$1700,13,0)</f>
        <v>10.4451</v>
      </c>
      <c r="K16" s="66">
        <f>RANK(J16,J$8:J$17,0)</f>
        <v>4</v>
      </c>
      <c r="L16" s="65"/>
      <c r="M16" s="66"/>
      <c r="N16" s="65"/>
      <c r="O16" s="66"/>
      <c r="P16" s="65"/>
      <c r="Q16" s="66"/>
      <c r="R16" s="65">
        <f>VLOOKUP($A16,'Return Data'!$B$7:$R$1700,16,0)</f>
        <v>8.4781999999999993</v>
      </c>
      <c r="S16" s="67">
        <f t="shared" si="1"/>
        <v>7</v>
      </c>
    </row>
    <row r="17" spans="1:19" x14ac:dyDescent="0.3">
      <c r="A17" s="63" t="s">
        <v>573</v>
      </c>
      <c r="B17" s="64">
        <f>VLOOKUP($A17,'Return Data'!$B$7:$R$1700,3,0)</f>
        <v>44071</v>
      </c>
      <c r="C17" s="65">
        <f>VLOOKUP($A17,'Return Data'!$B$7:$R$1700,4,0)</f>
        <v>12.29</v>
      </c>
      <c r="D17" s="65">
        <f>VLOOKUP($A17,'Return Data'!$B$7:$R$1700,10,0)</f>
        <v>17.833200000000001</v>
      </c>
      <c r="E17" s="66">
        <f t="shared" si="0"/>
        <v>2</v>
      </c>
      <c r="F17" s="65">
        <f>VLOOKUP($A17,'Return Data'!$B$7:$R$1700,11,0)</f>
        <v>12.9596</v>
      </c>
      <c r="G17" s="66">
        <f>RANK(F17,F$8:F$17,0)</f>
        <v>1</v>
      </c>
      <c r="H17" s="65">
        <f>VLOOKUP($A17,'Return Data'!$B$7:$R$1700,12,0)</f>
        <v>9.3415999999999997</v>
      </c>
      <c r="I17" s="66">
        <f>RANK(H17,H$8:H$17,0)</f>
        <v>1</v>
      </c>
      <c r="J17" s="65">
        <f>VLOOKUP($A17,'Return Data'!$B$7:$R$1700,13,0)</f>
        <v>15.1828</v>
      </c>
      <c r="K17" s="66">
        <f>RANK(J17,J$8:J$17,0)</f>
        <v>1</v>
      </c>
      <c r="L17" s="65">
        <f>VLOOKUP($A17,'Return Data'!$B$7:$R$1700,17,0)</f>
        <v>9.1677999999999997</v>
      </c>
      <c r="M17" s="66">
        <f>RANK(L17,L$8:L$17,0)</f>
        <v>1</v>
      </c>
      <c r="N17" s="65"/>
      <c r="O17" s="66"/>
      <c r="P17" s="65"/>
      <c r="Q17" s="66"/>
      <c r="R17" s="65">
        <f>VLOOKUP($A17,'Return Data'!$B$7:$R$1700,16,0)</f>
        <v>8.0421999999999993</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14.377140000000001</v>
      </c>
      <c r="E19" s="74"/>
      <c r="F19" s="75">
        <f>AVERAGE(F8:F17)</f>
        <v>6.3984374999999991</v>
      </c>
      <c r="G19" s="74"/>
      <c r="H19" s="75">
        <f>AVERAGE(H8:H17)</f>
        <v>3.3429124999999997</v>
      </c>
      <c r="I19" s="74"/>
      <c r="J19" s="75">
        <f>AVERAGE(J8:J17)</f>
        <v>9.4863750000000007</v>
      </c>
      <c r="K19" s="74"/>
      <c r="L19" s="75">
        <f>AVERAGE(L8:L17)</f>
        <v>5.0183833333333334</v>
      </c>
      <c r="M19" s="74"/>
      <c r="N19" s="75">
        <f>AVERAGE(N8:N17)</f>
        <v>5.4268599999999996</v>
      </c>
      <c r="O19" s="74"/>
      <c r="P19" s="75">
        <f>AVERAGE(P8:P17)</f>
        <v>7.74024</v>
      </c>
      <c r="Q19" s="74"/>
      <c r="R19" s="75">
        <f>AVERAGE(R8:R17)</f>
        <v>8.6958200000000012</v>
      </c>
      <c r="S19" s="76"/>
    </row>
    <row r="20" spans="1:19" x14ac:dyDescent="0.3">
      <c r="A20" s="73" t="s">
        <v>28</v>
      </c>
      <c r="B20" s="74"/>
      <c r="C20" s="74"/>
      <c r="D20" s="75">
        <f>MIN(D8:D17)</f>
        <v>3.2513999999999998</v>
      </c>
      <c r="E20" s="74"/>
      <c r="F20" s="75">
        <f>MIN(F8:F17)</f>
        <v>2.1118999999999999</v>
      </c>
      <c r="G20" s="74"/>
      <c r="H20" s="75">
        <f>MIN(H8:H17)</f>
        <v>-6.1668000000000003</v>
      </c>
      <c r="I20" s="74"/>
      <c r="J20" s="75">
        <f>MIN(J8:J17)</f>
        <v>0.94</v>
      </c>
      <c r="K20" s="74"/>
      <c r="L20" s="75">
        <f>MIN(L8:L17)</f>
        <v>-0.68020000000000003</v>
      </c>
      <c r="M20" s="74"/>
      <c r="N20" s="75">
        <f>MIN(N8:N17)</f>
        <v>3.4472</v>
      </c>
      <c r="O20" s="74"/>
      <c r="P20" s="75">
        <f>MIN(P8:P17)</f>
        <v>6.0406000000000004</v>
      </c>
      <c r="Q20" s="74"/>
      <c r="R20" s="75">
        <f>MIN(R8:R17)</f>
        <v>-14.577</v>
      </c>
      <c r="S20" s="76"/>
    </row>
    <row r="21" spans="1:19" ht="15" thickBot="1" x14ac:dyDescent="0.35">
      <c r="A21" s="77" t="s">
        <v>29</v>
      </c>
      <c r="B21" s="78"/>
      <c r="C21" s="78"/>
      <c r="D21" s="79">
        <f>MAX(D8:D17)</f>
        <v>20.212700000000002</v>
      </c>
      <c r="E21" s="78"/>
      <c r="F21" s="79">
        <f>MAX(F8:F17)</f>
        <v>12.9596</v>
      </c>
      <c r="G21" s="78"/>
      <c r="H21" s="79">
        <f>MAX(H8:H17)</f>
        <v>9.3415999999999997</v>
      </c>
      <c r="I21" s="78"/>
      <c r="J21" s="79">
        <f>MAX(J8:J17)</f>
        <v>15.1828</v>
      </c>
      <c r="K21" s="78"/>
      <c r="L21" s="79">
        <f>MAX(L8:L17)</f>
        <v>9.1677999999999997</v>
      </c>
      <c r="M21" s="78"/>
      <c r="N21" s="79">
        <f>MAX(N8:N17)</f>
        <v>7.2251000000000003</v>
      </c>
      <c r="O21" s="78"/>
      <c r="P21" s="79">
        <f>MAX(P8:P17)</f>
        <v>9.0916999999999994</v>
      </c>
      <c r="Q21" s="78"/>
      <c r="R21" s="79">
        <f>MAX(R8:R17)</f>
        <v>15.897399999999999</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2020-08-31T05:27:25Z</dcterms:modified>
</cp:coreProperties>
</file>